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0" yWindow="0" windowWidth="15360" windowHeight="7230" tabRatio="933" firstSheet="1" activeTab="1"/>
  </bookViews>
  <sheets>
    <sheet name="Посещаемость" sheetId="81" r:id="rId1"/>
    <sheet name="Успеваемость" sheetId="86" r:id="rId2"/>
    <sheet name="Анализ" sheetId="100" r:id="rId3"/>
    <sheet name="Schedule" sheetId="97" r:id="rId4"/>
    <sheet name="Рейтинг" sheetId="30" r:id="rId5"/>
    <sheet name="Group" sheetId="84" r:id="rId6"/>
    <sheet name="Выпускной вопросник" sheetId="36" r:id="rId7"/>
    <sheet name="Результаты собеседования" sheetId="37" r:id="rId8"/>
    <sheet name="Вступит.собес. вопросник" sheetId="80" r:id="rId9"/>
    <sheet name="Результаты вступит. собес-я" sheetId="82" r:id="rId10"/>
    <sheet name="Анкета обратной связи" sheetId="93" r:id="rId11"/>
    <sheet name="Анкета обратной связи (2)" sheetId="95" r:id="rId12"/>
    <sheet name="Учебная программа" sheetId="32" r:id="rId13"/>
    <sheet name="Workflow" sheetId="88" r:id="rId14"/>
    <sheet name="Выпускной" sheetId="94" r:id="rId15"/>
    <sheet name="tech" sheetId="38" r:id="rId16"/>
  </sheets>
  <definedNames>
    <definedName name="_xlnm._FilterDatabase" localSheetId="5" hidden="1">Group!$A$1:$X$21</definedName>
    <definedName name="_xlnm._FilterDatabase" localSheetId="6" hidden="1">'Выпускной вопросник'!$A$7:$D$35</definedName>
    <definedName name="_xlnm._FilterDatabase" localSheetId="0" hidden="1">Посещаемость!$A$1:$A$24</definedName>
    <definedName name="_xlnm._FilterDatabase" localSheetId="9" hidden="1">'Результаты вступит. собес-я'!$A$1:$AW$25</definedName>
    <definedName name="_xlnm._FilterDatabase" localSheetId="4" hidden="1">Рейтинг!$A$1:$I$23</definedName>
    <definedName name="Education">tech!$K$2:$K$7</definedName>
    <definedName name="EnglishLevel">tech!$J$2:$J$14</definedName>
    <definedName name="_xlnm.Print_Area" localSheetId="3">Schedule!$H$18:$AD$36</definedName>
    <definedName name="Risk">tech!$H$2:$H$6</definedName>
    <definedName name="Status">tech!$A$2:$A$5</definedName>
    <definedName name="Армия">tech!$M$2:$M$4</definedName>
    <definedName name="Ответственные">tech!$N$2:$N$6</definedName>
    <definedName name="оценки">tech!$D$2:$D$4</definedName>
    <definedName name="Посещение">tech!$B$2:$B$4</definedName>
    <definedName name="Риски">tech!$H$2:$H$6</definedName>
    <definedName name="Успеваемость">tech!$C$2:$C$4</definedName>
    <definedName name="Целивик">tech!$L$2:$L$4</definedName>
  </definedNames>
  <calcPr calcId="162913"/>
</workbook>
</file>

<file path=xl/calcChain.xml><?xml version="1.0" encoding="utf-8"?>
<calcChain xmlns="http://schemas.openxmlformats.org/spreadsheetml/2006/main">
  <c r="F2" i="30" l="1"/>
  <c r="D4" i="30"/>
  <c r="E4" i="30"/>
  <c r="F4" i="30"/>
  <c r="D5" i="30"/>
  <c r="E5" i="30"/>
  <c r="F5" i="30"/>
  <c r="D6" i="30"/>
  <c r="E6" i="30"/>
  <c r="F6" i="30"/>
  <c r="D7" i="30"/>
  <c r="E7" i="30"/>
  <c r="F7" i="30"/>
  <c r="D8" i="30"/>
  <c r="E8" i="30"/>
  <c r="F8" i="30"/>
  <c r="D9" i="30"/>
  <c r="E9" i="30"/>
  <c r="F9" i="30"/>
  <c r="D10" i="30"/>
  <c r="E10" i="30"/>
  <c r="F10" i="30"/>
  <c r="D11" i="30"/>
  <c r="E11" i="30"/>
  <c r="F11" i="30"/>
  <c r="D12" i="30"/>
  <c r="E12" i="30"/>
  <c r="F12" i="30"/>
  <c r="D13" i="30"/>
  <c r="E13" i="30"/>
  <c r="F13" i="30"/>
  <c r="D14" i="30"/>
  <c r="E14" i="30"/>
  <c r="F14" i="30"/>
  <c r="D15" i="30"/>
  <c r="E15" i="30"/>
  <c r="F15" i="30"/>
  <c r="AV19" i="82" l="1"/>
  <c r="AV20" i="82"/>
  <c r="AV2" i="82"/>
  <c r="AV3" i="82"/>
  <c r="AV4" i="82"/>
  <c r="AV5" i="82"/>
  <c r="AV6" i="82"/>
  <c r="AV7" i="82"/>
  <c r="AV8" i="82"/>
  <c r="AV9" i="82"/>
  <c r="AV10" i="82"/>
  <c r="AV11" i="82"/>
  <c r="AV12" i="82"/>
  <c r="AV13" i="82"/>
  <c r="AV14" i="82"/>
  <c r="AV15" i="82"/>
  <c r="AV16" i="82"/>
  <c r="AV17" i="82"/>
  <c r="AV18" i="82"/>
  <c r="AV21" i="82"/>
  <c r="AV22" i="82"/>
  <c r="AV23" i="82"/>
  <c r="AV24" i="82"/>
  <c r="AV25" i="82"/>
  <c r="H4" i="100" l="1"/>
  <c r="I4" i="100"/>
  <c r="J4" i="100"/>
  <c r="K4" i="100"/>
  <c r="L4" i="100"/>
  <c r="M4" i="100"/>
  <c r="J8" i="100"/>
  <c r="K8" i="100"/>
  <c r="L8" i="100"/>
  <c r="M8" i="100"/>
  <c r="D10" i="100"/>
  <c r="E10" i="100"/>
  <c r="F10" i="100"/>
  <c r="G10" i="100"/>
  <c r="H10" i="100"/>
  <c r="I10" i="100"/>
  <c r="J10" i="100"/>
  <c r="K10" i="100"/>
  <c r="L10" i="100"/>
  <c r="M10" i="100"/>
  <c r="G11" i="100"/>
  <c r="H11" i="100"/>
  <c r="I11" i="100"/>
  <c r="J11" i="100"/>
  <c r="K11" i="100"/>
  <c r="L11" i="100"/>
  <c r="M11" i="100"/>
  <c r="G13" i="100"/>
  <c r="H13" i="100"/>
  <c r="I13" i="100"/>
  <c r="J13" i="100"/>
  <c r="K13" i="100"/>
  <c r="L13" i="100"/>
  <c r="M13" i="100"/>
  <c r="D14" i="100"/>
  <c r="E14" i="100"/>
  <c r="F14" i="100"/>
  <c r="G14" i="100"/>
  <c r="H14" i="100"/>
  <c r="I14" i="100"/>
  <c r="J14" i="100"/>
  <c r="K14" i="100"/>
  <c r="L14" i="100"/>
  <c r="M14" i="100"/>
  <c r="C16" i="100"/>
  <c r="D16" i="100"/>
  <c r="E16" i="100"/>
  <c r="F16" i="100"/>
  <c r="G16" i="100"/>
  <c r="H16" i="100"/>
  <c r="I16" i="100"/>
  <c r="J16" i="100"/>
  <c r="K16" i="100"/>
  <c r="L16" i="100"/>
  <c r="M16" i="100"/>
  <c r="B17" i="100"/>
  <c r="C17" i="100"/>
  <c r="D17" i="100"/>
  <c r="E17" i="100"/>
  <c r="F17" i="100"/>
  <c r="G17" i="100"/>
  <c r="H17" i="100"/>
  <c r="I17" i="100"/>
  <c r="J17" i="100"/>
  <c r="K17" i="100"/>
  <c r="L17" i="100"/>
  <c r="M17" i="100"/>
  <c r="B18" i="100"/>
  <c r="C18" i="100"/>
  <c r="D18" i="100"/>
  <c r="E18" i="100"/>
  <c r="F18" i="100"/>
  <c r="G18" i="100"/>
  <c r="H18" i="100"/>
  <c r="I18" i="100"/>
  <c r="J18" i="100"/>
  <c r="K18" i="100"/>
  <c r="L18" i="100"/>
  <c r="M18" i="100"/>
  <c r="B19" i="100"/>
  <c r="C19" i="100"/>
  <c r="D19" i="100"/>
  <c r="E19" i="100"/>
  <c r="F19" i="100"/>
  <c r="G19" i="100"/>
  <c r="H19" i="100"/>
  <c r="I19" i="100"/>
  <c r="J19" i="100"/>
  <c r="K19" i="100"/>
  <c r="L19" i="100"/>
  <c r="M19" i="100"/>
  <c r="B20" i="100"/>
  <c r="C20" i="100"/>
  <c r="D20" i="100"/>
  <c r="E20" i="100"/>
  <c r="F20" i="100"/>
  <c r="G20" i="100"/>
  <c r="H20" i="100"/>
  <c r="I20" i="100"/>
  <c r="J20" i="100"/>
  <c r="K20" i="100"/>
  <c r="L20" i="100"/>
  <c r="M20" i="100"/>
  <c r="B21" i="100"/>
  <c r="C21" i="100"/>
  <c r="D21" i="100"/>
  <c r="E21" i="100"/>
  <c r="F21" i="100"/>
  <c r="G21" i="100"/>
  <c r="H21" i="100"/>
  <c r="I21" i="100"/>
  <c r="J21" i="100"/>
  <c r="K21" i="100"/>
  <c r="L21" i="100"/>
  <c r="M21" i="100"/>
  <c r="B22" i="100"/>
  <c r="C22" i="100"/>
  <c r="D22" i="100"/>
  <c r="E22" i="100"/>
  <c r="F22" i="100"/>
  <c r="G22" i="100"/>
  <c r="H22" i="100"/>
  <c r="I22" i="100"/>
  <c r="J22" i="100"/>
  <c r="K22" i="100"/>
  <c r="L22" i="100"/>
  <c r="M22" i="100"/>
  <c r="X2" i="37"/>
  <c r="B22" i="37"/>
  <c r="B20" i="37"/>
  <c r="B16" i="37"/>
  <c r="B14" i="37"/>
  <c r="B13" i="37"/>
  <c r="B11" i="37"/>
  <c r="B8" i="37"/>
  <c r="B7" i="37"/>
  <c r="B2" i="37"/>
  <c r="W26" i="37"/>
  <c r="V26" i="37"/>
  <c r="U26" i="37"/>
  <c r="T26" i="37"/>
  <c r="S26" i="37"/>
  <c r="R26" i="37"/>
  <c r="Q26" i="37"/>
  <c r="P26" i="37"/>
  <c r="O26" i="37"/>
  <c r="N26" i="37"/>
  <c r="M26" i="37"/>
  <c r="L26" i="37"/>
  <c r="K26" i="37"/>
  <c r="J26" i="37"/>
  <c r="I26" i="37"/>
  <c r="H26" i="37"/>
  <c r="G26" i="37"/>
  <c r="F26" i="37"/>
  <c r="E26" i="37"/>
  <c r="D26" i="37"/>
  <c r="X3" i="37"/>
  <c r="X4" i="37"/>
  <c r="X5" i="37"/>
  <c r="X6" i="37"/>
  <c r="X7" i="37"/>
  <c r="Y7" i="37" s="1"/>
  <c r="X8" i="37"/>
  <c r="X9" i="37"/>
  <c r="X10" i="37"/>
  <c r="X11" i="37"/>
  <c r="X12" i="37"/>
  <c r="X13" i="37"/>
  <c r="Y13" i="37" s="1"/>
  <c r="I1" i="100" s="1"/>
  <c r="X14" i="37"/>
  <c r="X15" i="37"/>
  <c r="X16" i="37"/>
  <c r="X17" i="37"/>
  <c r="X18" i="37"/>
  <c r="X19" i="37"/>
  <c r="X20" i="37"/>
  <c r="X21" i="37"/>
  <c r="X22" i="37"/>
  <c r="X23" i="37"/>
  <c r="X24" i="37"/>
  <c r="X25" i="37"/>
  <c r="Y2" i="37" l="1"/>
  <c r="Y20" i="37"/>
  <c r="M1" i="100" s="1"/>
  <c r="Y16" i="37"/>
  <c r="L1" i="100" s="1"/>
  <c r="Y8" i="37"/>
  <c r="G1" i="100" s="1"/>
  <c r="Y11" i="37"/>
  <c r="H1" i="100" s="1"/>
  <c r="Y22" i="37"/>
  <c r="J1" i="100" s="1"/>
  <c r="Y14" i="37"/>
  <c r="K1" i="100" s="1"/>
  <c r="E1" i="100"/>
  <c r="D1" i="100"/>
  <c r="F1" i="100"/>
  <c r="C1" i="100"/>
  <c r="B1" i="100"/>
  <c r="X26" i="37"/>
  <c r="N17" i="100"/>
  <c r="N18" i="100"/>
  <c r="N19" i="100"/>
  <c r="N20" i="100"/>
  <c r="N21" i="100"/>
  <c r="N22" i="100"/>
  <c r="P3" i="100" l="1"/>
  <c r="Q3" i="100"/>
  <c r="P4" i="100"/>
  <c r="Q4" i="100"/>
  <c r="P5" i="100"/>
  <c r="Q5" i="100"/>
  <c r="P6" i="100"/>
  <c r="Q6" i="100"/>
  <c r="P7" i="100"/>
  <c r="Q7" i="100"/>
  <c r="P8" i="100"/>
  <c r="Q8" i="100"/>
  <c r="P9" i="100"/>
  <c r="Q9" i="100"/>
  <c r="P10" i="100"/>
  <c r="Q10" i="100"/>
  <c r="P11" i="100"/>
  <c r="Q11" i="100"/>
  <c r="P12" i="100"/>
  <c r="Q12" i="100"/>
  <c r="P13" i="100"/>
  <c r="Q13" i="100"/>
  <c r="P14" i="100"/>
  <c r="Q14" i="100"/>
  <c r="Q22" i="100"/>
  <c r="Q21" i="100"/>
  <c r="Q20" i="100"/>
  <c r="Q19" i="100"/>
  <c r="Q18" i="100"/>
  <c r="Q17" i="100"/>
  <c r="Q16" i="100"/>
  <c r="Q15" i="100"/>
  <c r="P22" i="100"/>
  <c r="P21" i="100"/>
  <c r="P20" i="100"/>
  <c r="P19" i="100"/>
  <c r="P18" i="100"/>
  <c r="P17" i="100"/>
  <c r="P16" i="100"/>
  <c r="P15" i="100"/>
  <c r="A22" i="100"/>
  <c r="A21" i="100"/>
  <c r="A20" i="100"/>
  <c r="A19" i="100"/>
  <c r="A18" i="100"/>
  <c r="A17" i="100"/>
  <c r="A16" i="100"/>
  <c r="A15" i="100"/>
  <c r="A14" i="100"/>
  <c r="A13" i="100"/>
  <c r="A12" i="100"/>
  <c r="A11" i="100"/>
  <c r="A10" i="100"/>
  <c r="A9" i="100"/>
  <c r="A8" i="100"/>
  <c r="A7" i="100"/>
  <c r="A6" i="100"/>
  <c r="A5" i="100"/>
  <c r="A4" i="100"/>
  <c r="A3" i="100"/>
  <c r="F2" i="100"/>
  <c r="E2" i="100"/>
  <c r="D2" i="100"/>
  <c r="C2" i="100"/>
  <c r="B2" i="100"/>
  <c r="C19" i="30" l="1"/>
  <c r="C12" i="30"/>
  <c r="C18" i="30"/>
  <c r="C21" i="30"/>
  <c r="C9" i="30"/>
  <c r="C4" i="30"/>
  <c r="C22" i="30"/>
  <c r="C14" i="30"/>
  <c r="C23" i="30"/>
  <c r="C20" i="30"/>
  <c r="C13" i="30"/>
  <c r="C7" i="30"/>
  <c r="C15" i="30"/>
  <c r="C16" i="30"/>
  <c r="C5" i="30"/>
  <c r="C6" i="30"/>
  <c r="C17" i="30"/>
  <c r="C10" i="30"/>
  <c r="C11" i="30"/>
  <c r="C8" i="30"/>
  <c r="E1" i="86" l="1"/>
  <c r="G1" i="86"/>
  <c r="F1" i="86"/>
  <c r="D1" i="86"/>
  <c r="C1" i="86"/>
  <c r="Y3" i="81"/>
  <c r="Y2" i="81"/>
  <c r="X3" i="81"/>
  <c r="X2" i="81"/>
  <c r="W3" i="81"/>
  <c r="W2" i="81"/>
  <c r="V3" i="81"/>
  <c r="V2" i="81"/>
  <c r="U3" i="81"/>
  <c r="U2" i="81"/>
  <c r="T3" i="81"/>
  <c r="T2" i="81"/>
  <c r="S3" i="81"/>
  <c r="S2" i="81"/>
  <c r="R3" i="81"/>
  <c r="R2" i="81"/>
  <c r="Q3" i="81"/>
  <c r="Q2" i="81"/>
  <c r="P3" i="81"/>
  <c r="P2" i="81"/>
  <c r="O3" i="81"/>
  <c r="O2" i="81"/>
  <c r="N3" i="81"/>
  <c r="N2" i="81"/>
  <c r="M3" i="81"/>
  <c r="M2" i="81"/>
  <c r="L3" i="81"/>
  <c r="L2" i="81"/>
  <c r="K3" i="81"/>
  <c r="K2" i="81"/>
  <c r="J3" i="81"/>
  <c r="J2" i="81"/>
  <c r="J1" i="81"/>
  <c r="I3" i="81"/>
  <c r="I2" i="81"/>
  <c r="H3" i="81"/>
  <c r="H2" i="81"/>
  <c r="G3" i="81"/>
  <c r="G2" i="81"/>
  <c r="F3" i="81"/>
  <c r="F2" i="81"/>
  <c r="B16" i="100" s="1"/>
  <c r="N16" i="100" s="1"/>
  <c r="E3" i="81"/>
  <c r="E2" i="81"/>
  <c r="D3" i="81"/>
  <c r="D2" i="81"/>
  <c r="C2" i="81"/>
  <c r="C3" i="81"/>
  <c r="AA2" i="81"/>
  <c r="AA3" i="81"/>
  <c r="Z3" i="81"/>
  <c r="Z2" i="81"/>
  <c r="AA1" i="81"/>
  <c r="Z1" i="81"/>
  <c r="X1" i="81"/>
  <c r="V1" i="81"/>
  <c r="T1" i="81"/>
  <c r="S1" i="81"/>
  <c r="P1" i="81"/>
  <c r="N1" i="81"/>
  <c r="L1" i="81"/>
  <c r="I1" i="81"/>
  <c r="F1" i="81"/>
  <c r="C1" i="81"/>
  <c r="C4" i="81"/>
  <c r="I8" i="100" l="1"/>
  <c r="I3" i="100"/>
  <c r="I5" i="100"/>
  <c r="I6" i="100"/>
  <c r="I9" i="100"/>
  <c r="I7" i="100"/>
  <c r="I12" i="100"/>
  <c r="I15" i="100"/>
  <c r="F4" i="100"/>
  <c r="E9" i="100"/>
  <c r="E5" i="100"/>
  <c r="F11" i="100"/>
  <c r="D5" i="100"/>
  <c r="E11" i="100"/>
  <c r="E6" i="100"/>
  <c r="D12" i="100"/>
  <c r="F9" i="100"/>
  <c r="D11" i="100"/>
  <c r="F5" i="100"/>
  <c r="E12" i="100"/>
  <c r="E7" i="100"/>
  <c r="F12" i="100"/>
  <c r="D6" i="100"/>
  <c r="E13" i="100"/>
  <c r="D8" i="100"/>
  <c r="D13" i="100"/>
  <c r="F7" i="100"/>
  <c r="D4" i="100"/>
  <c r="E4" i="100"/>
  <c r="F6" i="100"/>
  <c r="E15" i="100"/>
  <c r="F8" i="100"/>
  <c r="F13" i="100"/>
  <c r="D7" i="100"/>
  <c r="E3" i="100"/>
  <c r="D9" i="100"/>
  <c r="D15" i="100"/>
  <c r="D3" i="100"/>
  <c r="F15" i="100"/>
  <c r="E8" i="100"/>
  <c r="F3" i="100"/>
  <c r="G9" i="100"/>
  <c r="G12" i="100"/>
  <c r="G3" i="100"/>
  <c r="G15" i="100"/>
  <c r="G5" i="100"/>
  <c r="G7" i="100"/>
  <c r="G8" i="100"/>
  <c r="G4" i="100"/>
  <c r="G6" i="100"/>
  <c r="H7" i="100"/>
  <c r="H12" i="100"/>
  <c r="H6" i="100"/>
  <c r="H3" i="100"/>
  <c r="H8" i="100"/>
  <c r="H9" i="100"/>
  <c r="H15" i="100"/>
  <c r="H5" i="100"/>
  <c r="J5" i="100"/>
  <c r="J6" i="100"/>
  <c r="J12" i="100"/>
  <c r="J3" i="100"/>
  <c r="J9" i="100"/>
  <c r="J15" i="100"/>
  <c r="J7" i="100"/>
  <c r="K5" i="100"/>
  <c r="K7" i="100"/>
  <c r="K3" i="100"/>
  <c r="K6" i="100"/>
  <c r="K15" i="100"/>
  <c r="K9" i="100"/>
  <c r="K12" i="100"/>
  <c r="L5" i="100"/>
  <c r="L3" i="100"/>
  <c r="L6" i="100"/>
  <c r="L7" i="100"/>
  <c r="L9" i="100"/>
  <c r="L15" i="100"/>
  <c r="L12" i="100"/>
  <c r="B7" i="100"/>
  <c r="B14" i="100"/>
  <c r="B3" i="100"/>
  <c r="B15" i="100"/>
  <c r="B12" i="100"/>
  <c r="B6" i="100"/>
  <c r="B8" i="100"/>
  <c r="B9" i="100"/>
  <c r="B5" i="100"/>
  <c r="B10" i="100"/>
  <c r="B4" i="100"/>
  <c r="B11" i="100"/>
  <c r="B13" i="100"/>
  <c r="M15" i="100"/>
  <c r="M9" i="100"/>
  <c r="M5" i="100"/>
  <c r="M7" i="100"/>
  <c r="M3" i="100"/>
  <c r="M6" i="100"/>
  <c r="M12" i="100"/>
  <c r="C4" i="100"/>
  <c r="C7" i="100"/>
  <c r="C6" i="100"/>
  <c r="C8" i="100"/>
  <c r="C3" i="100"/>
  <c r="C9" i="100"/>
  <c r="C10" i="100"/>
  <c r="C11" i="100"/>
  <c r="C12" i="100"/>
  <c r="C5" i="100"/>
  <c r="C13" i="100"/>
  <c r="C14" i="100"/>
  <c r="C15" i="100"/>
  <c r="E22" i="97"/>
  <c r="E23" i="97"/>
  <c r="E24" i="97"/>
  <c r="E25" i="97"/>
  <c r="E26" i="97"/>
  <c r="E27" i="97"/>
  <c r="E28" i="97"/>
  <c r="E29" i="97"/>
  <c r="E30" i="97"/>
  <c r="E31" i="97"/>
  <c r="E32" i="97"/>
  <c r="E33" i="97"/>
  <c r="E21" i="97"/>
  <c r="E12" i="97"/>
  <c r="E13" i="97"/>
  <c r="E14" i="97"/>
  <c r="E15" i="97"/>
  <c r="E16" i="97"/>
  <c r="E17" i="97"/>
  <c r="E18" i="97"/>
  <c r="E11" i="97"/>
  <c r="N4" i="100" l="1"/>
  <c r="N8" i="100"/>
  <c r="J23" i="100"/>
  <c r="D23" i="100"/>
  <c r="E23" i="100"/>
  <c r="F23" i="100"/>
  <c r="C23" i="100"/>
  <c r="N13" i="100"/>
  <c r="N5" i="100"/>
  <c r="N12" i="100"/>
  <c r="N7" i="100"/>
  <c r="K23" i="100"/>
  <c r="K24" i="100" s="1"/>
  <c r="G23" i="100"/>
  <c r="N11" i="100"/>
  <c r="N9" i="100"/>
  <c r="N15" i="100"/>
  <c r="N3" i="100"/>
  <c r="B23" i="100"/>
  <c r="L23" i="100"/>
  <c r="H23" i="100"/>
  <c r="I23" i="100"/>
  <c r="J24" i="100" s="1"/>
  <c r="M23" i="100"/>
  <c r="N10" i="100"/>
  <c r="N6" i="100"/>
  <c r="E19" i="97"/>
  <c r="E10" i="97"/>
  <c r="E8" i="97"/>
  <c r="E7" i="97"/>
  <c r="E6" i="97"/>
  <c r="E5" i="97"/>
  <c r="E4" i="97"/>
  <c r="E3" i="97"/>
  <c r="E2" i="97"/>
  <c r="D24" i="100" l="1"/>
  <c r="E24" i="100" s="1"/>
  <c r="F24" i="100" s="1"/>
  <c r="G24" i="100"/>
  <c r="I24" i="100"/>
  <c r="B24" i="100"/>
  <c r="C24" i="100"/>
  <c r="H24" i="100"/>
  <c r="L24" i="100"/>
  <c r="M24" i="100"/>
  <c r="F289" i="32"/>
  <c r="E289" i="32" l="1"/>
  <c r="E290" i="32" s="1"/>
  <c r="E4" i="32" s="1"/>
  <c r="F16" i="30"/>
  <c r="F20" i="30"/>
  <c r="F23" i="30"/>
  <c r="F22" i="30"/>
  <c r="F21" i="30"/>
  <c r="F18" i="30"/>
  <c r="C21" i="37"/>
  <c r="C20" i="37"/>
  <c r="C19" i="37"/>
  <c r="C18" i="37"/>
  <c r="C17" i="37"/>
  <c r="C16" i="37"/>
  <c r="C15" i="37"/>
  <c r="C14" i="37"/>
  <c r="C13" i="37"/>
  <c r="C12" i="37"/>
  <c r="C11" i="37"/>
  <c r="C10" i="37"/>
  <c r="C9" i="37"/>
  <c r="C8" i="37"/>
  <c r="C7" i="37"/>
  <c r="C6" i="37"/>
  <c r="C5" i="37"/>
  <c r="C4" i="37"/>
  <c r="C3" i="37"/>
  <c r="C2" i="37"/>
  <c r="W1" i="37"/>
  <c r="V1" i="37"/>
  <c r="U1" i="37"/>
  <c r="T1" i="37"/>
  <c r="S1" i="37"/>
  <c r="R1" i="37"/>
  <c r="Q1" i="37"/>
  <c r="P1" i="37"/>
  <c r="O1" i="37"/>
  <c r="N1" i="37"/>
  <c r="M1" i="37"/>
  <c r="L1" i="37"/>
  <c r="K1" i="37"/>
  <c r="J1" i="37"/>
  <c r="I1" i="37"/>
  <c r="H1" i="37"/>
  <c r="G1" i="37"/>
  <c r="F1" i="37"/>
  <c r="E1" i="37"/>
  <c r="D1" i="37"/>
  <c r="I11" i="30"/>
  <c r="H11" i="30"/>
  <c r="B11" i="30"/>
  <c r="I10" i="30"/>
  <c r="H10" i="30"/>
  <c r="B10" i="30"/>
  <c r="I17" i="30"/>
  <c r="H17" i="30"/>
  <c r="F17" i="30"/>
  <c r="B17" i="30"/>
  <c r="I6" i="30"/>
  <c r="H6" i="30"/>
  <c r="B6" i="30"/>
  <c r="I5" i="30"/>
  <c r="H5" i="30"/>
  <c r="B5" i="30"/>
  <c r="I16" i="30"/>
  <c r="H16" i="30"/>
  <c r="B16" i="30"/>
  <c r="I15" i="30"/>
  <c r="H15" i="30"/>
  <c r="B15" i="30"/>
  <c r="I7" i="30"/>
  <c r="H7" i="30"/>
  <c r="B7" i="30"/>
  <c r="I13" i="30"/>
  <c r="H13" i="30"/>
  <c r="B13" i="30"/>
  <c r="I19" i="30"/>
  <c r="H19" i="30"/>
  <c r="F19" i="30"/>
  <c r="B19" i="30"/>
  <c r="I4" i="30"/>
  <c r="H4" i="30"/>
  <c r="B4" i="30"/>
  <c r="I22" i="30"/>
  <c r="H22" i="30"/>
  <c r="B22" i="30"/>
  <c r="I14" i="30"/>
  <c r="H14" i="30"/>
  <c r="B14" i="30"/>
  <c r="I23" i="30"/>
  <c r="H23" i="30"/>
  <c r="B23" i="30"/>
  <c r="I9" i="30"/>
  <c r="H9" i="30"/>
  <c r="B9" i="30"/>
  <c r="I18" i="30"/>
  <c r="H18" i="30"/>
  <c r="B18" i="30"/>
  <c r="I12" i="30"/>
  <c r="H12" i="30"/>
  <c r="B12" i="30"/>
  <c r="I20" i="30"/>
  <c r="H20" i="30"/>
  <c r="B20" i="30"/>
  <c r="I21" i="30"/>
  <c r="H21" i="30"/>
  <c r="B21" i="30"/>
  <c r="I8" i="30"/>
  <c r="H8" i="30"/>
  <c r="B8" i="30"/>
  <c r="B21" i="86"/>
  <c r="A21" i="86"/>
  <c r="B20" i="86"/>
  <c r="A20" i="86"/>
  <c r="B19" i="86"/>
  <c r="A19" i="86"/>
  <c r="B18" i="86"/>
  <c r="A18" i="86"/>
  <c r="B17" i="86"/>
  <c r="A17" i="86"/>
  <c r="B16" i="86"/>
  <c r="A16" i="86"/>
  <c r="B15" i="86"/>
  <c r="A15" i="86"/>
  <c r="B14" i="86"/>
  <c r="A14" i="86"/>
  <c r="B13" i="86"/>
  <c r="A13" i="86"/>
  <c r="B12" i="86"/>
  <c r="A12" i="86"/>
  <c r="B11" i="86"/>
  <c r="A11" i="86"/>
  <c r="B10" i="86"/>
  <c r="A10" i="86"/>
  <c r="B9" i="86"/>
  <c r="A9" i="86"/>
  <c r="B8" i="86"/>
  <c r="A8" i="86"/>
  <c r="B7" i="86"/>
  <c r="A7" i="86"/>
  <c r="B6" i="86"/>
  <c r="A6" i="86"/>
  <c r="B5" i="86"/>
  <c r="A5" i="86"/>
  <c r="B4" i="86"/>
  <c r="A4" i="86"/>
  <c r="B3" i="86"/>
  <c r="A3" i="86"/>
  <c r="B2" i="86"/>
  <c r="A2" i="86"/>
  <c r="B24" i="81"/>
  <c r="A24" i="81"/>
  <c r="B23" i="81"/>
  <c r="A23" i="81"/>
  <c r="B22" i="81"/>
  <c r="A22" i="81"/>
  <c r="B21" i="81"/>
  <c r="A21" i="81"/>
  <c r="B20" i="81"/>
  <c r="A20" i="81"/>
  <c r="B19" i="81"/>
  <c r="A19" i="81"/>
  <c r="B18" i="81"/>
  <c r="A18" i="81"/>
  <c r="B17" i="81"/>
  <c r="A17" i="81"/>
  <c r="B16" i="81"/>
  <c r="A16" i="81"/>
  <c r="B15" i="81"/>
  <c r="A15" i="81"/>
  <c r="B14" i="81"/>
  <c r="A14" i="81"/>
  <c r="B13" i="81"/>
  <c r="A13" i="81"/>
  <c r="B12" i="81"/>
  <c r="A12" i="81"/>
  <c r="B11" i="81"/>
  <c r="A11" i="81"/>
  <c r="B10" i="81"/>
  <c r="A10" i="81"/>
  <c r="B9" i="81"/>
  <c r="A9" i="81"/>
  <c r="B8" i="81"/>
  <c r="A8" i="81"/>
  <c r="B7" i="81"/>
  <c r="A7" i="81"/>
  <c r="B6" i="81"/>
  <c r="A6" i="81"/>
  <c r="B5" i="81"/>
  <c r="A5" i="81"/>
  <c r="AA4" i="81"/>
  <c r="Z4" i="81"/>
  <c r="Y4" i="81"/>
  <c r="X4" i="81"/>
  <c r="W4" i="81"/>
  <c r="V4" i="81"/>
  <c r="U4" i="81"/>
  <c r="T4" i="81"/>
  <c r="S4" i="81"/>
  <c r="R4" i="81"/>
  <c r="Q4" i="81"/>
  <c r="P4" i="81"/>
  <c r="O4" i="81"/>
  <c r="M4" i="81"/>
  <c r="L4" i="81"/>
  <c r="K4" i="81"/>
  <c r="J4" i="81"/>
  <c r="I4" i="81"/>
  <c r="H4" i="81"/>
  <c r="F4" i="81"/>
  <c r="E4" i="81"/>
  <c r="D4" i="81"/>
  <c r="R16" i="100" l="1"/>
  <c r="R18" i="100"/>
  <c r="D17" i="30"/>
  <c r="R20" i="100"/>
  <c r="R22" i="100"/>
  <c r="E19" i="30"/>
  <c r="O4" i="100"/>
  <c r="E18" i="30"/>
  <c r="O6" i="100"/>
  <c r="O8" i="100"/>
  <c r="E22" i="30"/>
  <c r="O10" i="100"/>
  <c r="E23" i="30"/>
  <c r="O12" i="100"/>
  <c r="O14" i="100"/>
  <c r="O16" i="100"/>
  <c r="G5" i="30"/>
  <c r="O18" i="100"/>
  <c r="E17" i="30"/>
  <c r="O20" i="100"/>
  <c r="O22" i="100"/>
  <c r="D16" i="30"/>
  <c r="R17" i="100"/>
  <c r="R19" i="100"/>
  <c r="R21" i="100"/>
  <c r="O3" i="100"/>
  <c r="O5" i="100"/>
  <c r="E21" i="30"/>
  <c r="O7" i="100"/>
  <c r="O9" i="100"/>
  <c r="O11" i="100"/>
  <c r="E20" i="30"/>
  <c r="O13" i="100"/>
  <c r="O15" i="100"/>
  <c r="E16" i="30"/>
  <c r="G16" i="30" s="1"/>
  <c r="O17" i="100"/>
  <c r="O19" i="100"/>
  <c r="O21" i="100"/>
  <c r="D19" i="30"/>
  <c r="R4" i="100"/>
  <c r="D18" i="30"/>
  <c r="R6" i="100"/>
  <c r="R8" i="100"/>
  <c r="D22" i="30"/>
  <c r="R10" i="100"/>
  <c r="D23" i="30"/>
  <c r="R12" i="100"/>
  <c r="R14" i="100"/>
  <c r="R3" i="100"/>
  <c r="G12" i="30"/>
  <c r="R5" i="100"/>
  <c r="D21" i="30"/>
  <c r="G21" i="30" s="1"/>
  <c r="R7" i="100"/>
  <c r="G4" i="30"/>
  <c r="R9" i="100"/>
  <c r="G14" i="30"/>
  <c r="R11" i="100"/>
  <c r="D20" i="30"/>
  <c r="G20" i="30" s="1"/>
  <c r="R13" i="100"/>
  <c r="G7" i="30"/>
  <c r="R15" i="100"/>
  <c r="G11" i="30"/>
  <c r="G19" i="30" l="1"/>
  <c r="G23" i="30"/>
  <c r="G9" i="30"/>
  <c r="G6" i="30"/>
  <c r="G10" i="30"/>
  <c r="G17" i="30"/>
  <c r="G15" i="30"/>
  <c r="G8" i="30"/>
  <c r="G13" i="30"/>
  <c r="G22" i="30"/>
  <c r="G18" i="30"/>
</calcChain>
</file>

<file path=xl/comments1.xml><?xml version="1.0" encoding="utf-8"?>
<comments xmlns="http://schemas.openxmlformats.org/spreadsheetml/2006/main">
  <authors>
    <author>Author</author>
  </authors>
  <commentList>
    <comment ref="E1" authorId="0" shapeId="0">
      <text>
        <r>
          <rPr>
            <b/>
            <sz val="9"/>
            <color indexed="81"/>
            <rFont val="Tahoma"/>
            <family val="2"/>
            <charset val="204"/>
          </rPr>
          <t>Author:</t>
        </r>
        <r>
          <rPr>
            <sz val="9"/>
            <color indexed="81"/>
            <rFont val="Tahoma"/>
            <family val="2"/>
            <charset val="204"/>
          </rPr>
          <t xml:space="preserve">
Учитавает:
1. Соображалку
2. Желание
3. Оценка прохождения практики</t>
        </r>
      </text>
    </comment>
    <comment ref="F1" authorId="0" shapeId="0">
      <text>
        <r>
          <rPr>
            <b/>
            <sz val="9"/>
            <color indexed="81"/>
            <rFont val="Tahoma"/>
            <family val="2"/>
            <charset val="204"/>
          </rPr>
          <t>Author:</t>
        </r>
        <r>
          <rPr>
            <sz val="9"/>
            <color indexed="81"/>
            <rFont val="Tahoma"/>
            <family val="2"/>
            <charset val="204"/>
          </rPr>
          <t xml:space="preserve">
Оценка по итоговому теоретическому собеседованию</t>
        </r>
      </text>
    </comment>
  </commentList>
</comments>
</file>

<file path=xl/comments2.xml><?xml version="1.0" encoding="utf-8"?>
<comments xmlns="http://schemas.openxmlformats.org/spreadsheetml/2006/main">
  <authors>
    <author>Author</author>
  </authors>
  <commentList>
    <comment ref="P1" authorId="0" shapeId="0">
      <text>
        <r>
          <rPr>
            <b/>
            <sz val="9"/>
            <color indexed="81"/>
            <rFont val="Tahoma"/>
            <family val="2"/>
            <charset val="204"/>
          </rPr>
          <t>Author:</t>
        </r>
        <r>
          <rPr>
            <sz val="9"/>
            <color indexed="81"/>
            <rFont val="Tahoma"/>
            <family val="2"/>
            <charset val="204"/>
          </rPr>
          <t xml:space="preserve">
Первольначальная оценка от TA</t>
        </r>
      </text>
    </comment>
    <comment ref="Q1" authorId="0" shapeId="0">
      <text>
        <r>
          <rPr>
            <b/>
            <sz val="9"/>
            <color indexed="81"/>
            <rFont val="Tahoma"/>
            <family val="2"/>
            <charset val="204"/>
          </rPr>
          <t>Author:</t>
        </r>
        <r>
          <rPr>
            <sz val="9"/>
            <color indexed="81"/>
            <rFont val="Tahoma"/>
            <family val="2"/>
            <charset val="204"/>
          </rPr>
          <t xml:space="preserve">
Оценка от English teachers по </t>
        </r>
        <r>
          <rPr>
            <b/>
            <sz val="9"/>
            <color indexed="81"/>
            <rFont val="Tahoma"/>
            <family val="2"/>
            <charset val="204"/>
          </rPr>
          <t>SPEAKING</t>
        </r>
      </text>
    </comment>
    <comment ref="R1" authorId="0" shapeId="0">
      <text>
        <r>
          <rPr>
            <b/>
            <sz val="9"/>
            <color indexed="81"/>
            <rFont val="Tahoma"/>
            <family val="2"/>
            <charset val="204"/>
          </rPr>
          <t>Author:</t>
        </r>
        <r>
          <rPr>
            <sz val="9"/>
            <color indexed="81"/>
            <rFont val="Tahoma"/>
            <family val="2"/>
            <charset val="204"/>
          </rPr>
          <t xml:space="preserve">
Оценка от English teachers по </t>
        </r>
        <r>
          <rPr>
            <b/>
            <sz val="9"/>
            <color indexed="81"/>
            <rFont val="Tahoma"/>
            <family val="2"/>
            <charset val="204"/>
          </rPr>
          <t>WRITING</t>
        </r>
      </text>
    </comment>
  </commentList>
</comments>
</file>

<file path=xl/comments3.xml><?xml version="1.0" encoding="utf-8"?>
<comments xmlns="http://schemas.openxmlformats.org/spreadsheetml/2006/main">
  <authors>
    <author>Author</author>
  </authors>
  <commentList>
    <comment ref="D15" authorId="0" shapeId="0">
      <text>
        <r>
          <rPr>
            <b/>
            <sz val="8"/>
            <color indexed="81"/>
            <rFont val="Tahoma"/>
            <family val="2"/>
            <charset val="204"/>
          </rPr>
          <t>Author:</t>
        </r>
        <r>
          <rPr>
            <sz val="8"/>
            <color indexed="81"/>
            <rFont val="Tahoma"/>
            <family val="2"/>
            <charset val="204"/>
          </rPr>
          <t xml:space="preserve">
Кол-во часов</t>
        </r>
      </text>
    </comment>
  </commentList>
</comments>
</file>

<file path=xl/sharedStrings.xml><?xml version="1.0" encoding="utf-8"?>
<sst xmlns="http://schemas.openxmlformats.org/spreadsheetml/2006/main" count="2344" uniqueCount="1252">
  <si>
    <t>Дата</t>
  </si>
  <si>
    <t>ФИО</t>
  </si>
  <si>
    <t>Практика</t>
  </si>
  <si>
    <t>Тема</t>
  </si>
  <si>
    <t>Вид занятия</t>
  </si>
  <si>
    <t>Теория</t>
  </si>
  <si>
    <t>Обработка информации</t>
  </si>
  <si>
    <t>Коллекции</t>
  </si>
  <si>
    <t>Многопоточное программирование (multithreading)</t>
  </si>
  <si>
    <t>Java &amp; XML</t>
  </si>
  <si>
    <t>Основы SQL и реляционных баз данных</t>
  </si>
  <si>
    <t>JDBC 4.0</t>
  </si>
  <si>
    <t>Java основы</t>
  </si>
  <si>
    <t>1.1</t>
  </si>
  <si>
    <t>Введение в язык Java</t>
  </si>
  <si>
    <t>1.1.1</t>
  </si>
  <si>
    <t>История языка Java. Эволюция JDK</t>
  </si>
  <si>
    <t>1.1.2</t>
  </si>
  <si>
    <t>Язык программирования Java (для чего применяется)</t>
  </si>
  <si>
    <t>1.1.3</t>
  </si>
  <si>
    <t>Использование памяти. Жизненный цикл программы на Java</t>
  </si>
  <si>
    <t>1.1.4</t>
  </si>
  <si>
    <t>Компиляция и запуск приложения из командной строки. Работа с аргументами командной строки</t>
  </si>
  <si>
    <t>1.1.5</t>
  </si>
  <si>
    <t>Консоль. Простейшие примеры</t>
  </si>
  <si>
    <t>1.2</t>
  </si>
  <si>
    <t>Типы данных, переменные, операторы</t>
  </si>
  <si>
    <t>1.2.1</t>
  </si>
  <si>
    <t>Примитивные типы. Размер типа данных (4-7)</t>
  </si>
  <si>
    <t>1.2.2</t>
  </si>
  <si>
    <t>Объявление переменных (8-10). Зарезервированные слова (11-12). Литералы (13)</t>
  </si>
  <si>
    <t>1.2.3</t>
  </si>
  <si>
    <t>Преобразование типов (14-15)</t>
  </si>
  <si>
    <t>1.2.4</t>
  </si>
  <si>
    <t>Классы-оболочки (16-18). Big-классы (19). Упаковка/распаковка (20-24)</t>
  </si>
  <si>
    <t>1.2.5</t>
  </si>
  <si>
    <t>Статический импорт (25-26)</t>
  </si>
  <si>
    <t>1.2.6</t>
  </si>
  <si>
    <t>Операторы (27-33)</t>
  </si>
  <si>
    <t>1.2.7</t>
  </si>
  <si>
    <t>Операторы управления. If (34), циклы (35-38), switch (39)</t>
  </si>
  <si>
    <t>1.2.8</t>
  </si>
  <si>
    <t>Ссылочные типы данных (40-44)</t>
  </si>
  <si>
    <t>1.3</t>
  </si>
  <si>
    <t>Простейшие классы и объекты</t>
  </si>
  <si>
    <t>1.3.1</t>
  </si>
  <si>
    <t>Опрделения (46-47) Свойства и методы (48-53) Конструктор (54-56) Пакеты (57-61)</t>
  </si>
  <si>
    <t>1.4</t>
  </si>
  <si>
    <t>Массивы</t>
  </si>
  <si>
    <t>1.4.1</t>
  </si>
  <si>
    <t>Определения (63-65) Объявление и инициализация (66-67) Массив массивов (68-69)</t>
  </si>
  <si>
    <t>1.4.2</t>
  </si>
  <si>
    <t>Работа с массивами (70-73)</t>
  </si>
  <si>
    <t>1.5</t>
  </si>
  <si>
    <t>Code conventions</t>
  </si>
  <si>
    <t>1.5.1</t>
  </si>
  <si>
    <t>Зачем нужно (75)</t>
  </si>
  <si>
    <t>1.5.2</t>
  </si>
  <si>
    <t>Хорошая практика программирования (76-85)</t>
  </si>
  <si>
    <t>1.5.3</t>
  </si>
  <si>
    <t>Соглашение об именовании (86-87)</t>
  </si>
  <si>
    <t>1.6</t>
  </si>
  <si>
    <t>Параметризированные классы</t>
  </si>
  <si>
    <t>1.6.1</t>
  </si>
  <si>
    <t>Назначение и синтаксис (89-92)</t>
  </si>
  <si>
    <t>1.6.2</t>
  </si>
  <si>
    <t>Использование extands (93-94)</t>
  </si>
  <si>
    <t>1.6.3</t>
  </si>
  <si>
    <t>Метасимвол (95-98)</t>
  </si>
  <si>
    <t>1.6.4</t>
  </si>
  <si>
    <t>Параметризированные методы (99-100)</t>
  </si>
  <si>
    <t>1.6.5</t>
  </si>
  <si>
    <t>Ограничения и применение (101-102)</t>
  </si>
  <si>
    <t>1.7</t>
  </si>
  <si>
    <t>Перечисления</t>
  </si>
  <si>
    <t>1.7.1</t>
  </si>
  <si>
    <t>Синтаксис и определения (104-106) Создание объектов перечисления (107-108) Методы перечисления (109-112)</t>
  </si>
  <si>
    <t>1.7.2</t>
  </si>
  <si>
    <t>Конструкторы и анонимные классы для перечисления (113) Сравнение (114)</t>
  </si>
  <si>
    <t>1.8</t>
  </si>
  <si>
    <t>1.8.1</t>
  </si>
  <si>
    <t>Inner (нестатические) (118-141)</t>
  </si>
  <si>
    <t>1.8.2</t>
  </si>
  <si>
    <t>Nested (статические) (142-149)</t>
  </si>
  <si>
    <t>1.8.3</t>
  </si>
  <si>
    <t>Анонимные (Anonymous) классы (151-158)</t>
  </si>
  <si>
    <t>1.9</t>
  </si>
  <si>
    <t>Объектно-ориентированное программирование</t>
  </si>
  <si>
    <t>2.1</t>
  </si>
  <si>
    <t>Причины возникновения ООП</t>
  </si>
  <si>
    <t>2.1.1</t>
  </si>
  <si>
    <t>Развитие языков и парадигм программирования (4-6)</t>
  </si>
  <si>
    <t>2.1.2</t>
  </si>
  <si>
    <t>Причины возникновения и задачи ООП (7-8)</t>
  </si>
  <si>
    <t>2.2</t>
  </si>
  <si>
    <t>Классы и объекты</t>
  </si>
  <si>
    <t>2.2.1</t>
  </si>
  <si>
    <t>Понятия объект, класс, экземпляр класса (10-15)</t>
  </si>
  <si>
    <t>2.2.2</t>
  </si>
  <si>
    <t>Переменные класса, константы, спецификаторы доступа, области видимости (16-18)</t>
  </si>
  <si>
    <t>2.2.3</t>
  </si>
  <si>
    <t>Конструкторы, ключевые слова new, this и super. finalize() (19-25)</t>
  </si>
  <si>
    <t>2.2.4</t>
  </si>
  <si>
    <t>Методы классов, сигнатура методов, передача параметров в метод. Явные и неявные параметры метода (this) (26-34)</t>
  </si>
  <si>
    <t>2.2.5</t>
  </si>
  <si>
    <t>Статические методы и поля, модификаторы final и native (35-44)</t>
  </si>
  <si>
    <t>2.2.6</t>
  </si>
  <si>
    <t>Блоки инициализации. Инициализация полей класса (порядок инициализации) (45-50)</t>
  </si>
  <si>
    <t>2.2.7</t>
  </si>
  <si>
    <t>Перегрузка методов  (51-56)</t>
  </si>
  <si>
    <t>2.2.8</t>
  </si>
  <si>
    <t>Класс java.lang.Object. Методы этого класса. (57-63)</t>
  </si>
  <si>
    <t>2.2.9</t>
  </si>
  <si>
    <t>Методы с переменным числом параметров (64-67)</t>
  </si>
  <si>
    <t>2.3</t>
  </si>
  <si>
    <t>2.3.1</t>
  </si>
  <si>
    <t>Инкапсуляция (70-71)</t>
  </si>
  <si>
    <t>2.3.2</t>
  </si>
  <si>
    <t>Наследование (72-73)</t>
  </si>
  <si>
    <t>2.3.3</t>
  </si>
  <si>
    <t>Полиморфизм (74-75)</t>
  </si>
  <si>
    <t>2.3.4</t>
  </si>
  <si>
    <t>Механизм позднего связывания (76)</t>
  </si>
  <si>
    <t>2.4</t>
  </si>
  <si>
    <t>Наследование</t>
  </si>
  <si>
    <t>2.4.1</t>
  </si>
  <si>
    <t>Основные понятия (78-79)</t>
  </si>
  <si>
    <t>2.4.2</t>
  </si>
  <si>
    <t>Переопределение методов (80-84)</t>
  </si>
  <si>
    <t>2.4.3</t>
  </si>
  <si>
    <t>Вызов конструкторов при наследовании (85-86)</t>
  </si>
  <si>
    <t>2.4.4</t>
  </si>
  <si>
    <t>Ссылки на суперкласс и их свойства. Действия, которые происходят при вызове метода, пренадлежащего объекту. Предотвращение наследования с помощью модификатора final. Приведение типов при наследовании. (87-98)</t>
  </si>
  <si>
    <t>2.4.5</t>
  </si>
  <si>
    <t>Абстрактные методы и классы. (99-104)</t>
  </si>
  <si>
    <t>2.4.6</t>
  </si>
  <si>
    <t>Статические методы при наследовании (105-106)</t>
  </si>
  <si>
    <t>2.5</t>
  </si>
  <si>
    <t>Интерфейсы</t>
  </si>
  <si>
    <t>2.5.1</t>
  </si>
  <si>
    <t>Смысл использования (108)</t>
  </si>
  <si>
    <t>2.5.2</t>
  </si>
  <si>
    <t>Определение и реализация интерфейса (109-111)</t>
  </si>
  <si>
    <t>2.5.3</t>
  </si>
  <si>
    <t>Свойства интерфейсов (112-113)</t>
  </si>
  <si>
    <t>2.5.4</t>
  </si>
  <si>
    <t>Интерфейсы и обратные вызовы (115-117)</t>
  </si>
  <si>
    <t>2.5.5</t>
  </si>
  <si>
    <t>Клонирование объектов. Интерфейс Clonable. (118-127)</t>
  </si>
  <si>
    <t>2.5.6</t>
  </si>
  <si>
    <t>Сравнение объектов. Интерфейс Comparable (128-131)</t>
  </si>
  <si>
    <t>Ошибки и исключения</t>
  </si>
  <si>
    <t>3.1</t>
  </si>
  <si>
    <t>Понятие исключения</t>
  </si>
  <si>
    <t>3.2</t>
  </si>
  <si>
    <t>Основные принципы обработки исключений</t>
  </si>
  <si>
    <t>3.3</t>
  </si>
  <si>
    <t>Типы исключений</t>
  </si>
  <si>
    <t>3.3.1</t>
  </si>
  <si>
    <t>Исключения (Exception) и ошибки (Error)</t>
  </si>
  <si>
    <t>3.3.2</t>
  </si>
  <si>
    <t>Проверяемые (Exception) и не проверяемые (RuntimeException) исключения</t>
  </si>
  <si>
    <t>3.4</t>
  </si>
  <si>
    <t>Использование операторов try и catch</t>
  </si>
  <si>
    <t>3.5</t>
  </si>
  <si>
    <t>Множественные операторы catch</t>
  </si>
  <si>
    <t>3.6</t>
  </si>
  <si>
    <t>Вложенные операторы try</t>
  </si>
  <si>
    <t>3.7</t>
  </si>
  <si>
    <t>Оператор throw и ключевое слово throws</t>
  </si>
  <si>
    <t>3.8</t>
  </si>
  <si>
    <t>Блок finally</t>
  </si>
  <si>
    <t>3.9</t>
  </si>
  <si>
    <t>Создание собственных исключений</t>
  </si>
  <si>
    <t>3.9.1</t>
  </si>
  <si>
    <t>Наследование классов Throwable и Exeption</t>
  </si>
  <si>
    <t>3.9.2</t>
  </si>
  <si>
    <t>Методы, определенные в Throwable</t>
  </si>
  <si>
    <t>3.10</t>
  </si>
  <si>
    <t>Исключения при наследовании</t>
  </si>
  <si>
    <t>3.11</t>
  </si>
  <si>
    <t>Исключения в конструкторе</t>
  </si>
  <si>
    <t>3.12</t>
  </si>
  <si>
    <t>Применение исключений</t>
  </si>
  <si>
    <t>4.1</t>
  </si>
  <si>
    <t>Класс String</t>
  </si>
  <si>
    <t>7.1.1</t>
  </si>
  <si>
    <t>Общее представление о классе String. Конструкторы класса</t>
  </si>
  <si>
    <t>7.1.2</t>
  </si>
  <si>
    <t>Обзор основных методов работы со строками. Методы интерфейса CharSequence.</t>
  </si>
  <si>
    <t>7.1.3</t>
  </si>
  <si>
    <t xml:space="preserve">Методы чтения символов из строки. </t>
  </si>
  <si>
    <t>7.1.4</t>
  </si>
  <si>
    <t xml:space="preserve">Методы сравнения строк. </t>
  </si>
  <si>
    <t>7.1.5</t>
  </si>
  <si>
    <t xml:space="preserve">Работа с символами строки. </t>
  </si>
  <si>
    <t>7.1.6</t>
  </si>
  <si>
    <t xml:space="preserve">Объединение строк. </t>
  </si>
  <si>
    <t>7.1.7</t>
  </si>
  <si>
    <t xml:space="preserve">Поиск символов и подстрок. </t>
  </si>
  <si>
    <t>7.1.8</t>
  </si>
  <si>
    <t xml:space="preserve">Извлечение подстрок. </t>
  </si>
  <si>
    <t>7.1.9</t>
  </si>
  <si>
    <t xml:space="preserve">Приведение значений элементарных типов и объектов к строке. </t>
  </si>
  <si>
    <t>7.1.10</t>
  </si>
  <si>
    <t xml:space="preserve">Форматирование строк. </t>
  </si>
  <si>
    <t>7.1.11</t>
  </si>
  <si>
    <t>Сопоставление с образцом.</t>
  </si>
  <si>
    <t>4.2</t>
  </si>
  <si>
    <t>Классы StringBuilder, StringBuffer</t>
  </si>
  <si>
    <t>7.2.1</t>
  </si>
  <si>
    <t>Назначение классов StringBuilder и StringBuffer, основное отличие. Конструкторы классов.</t>
  </si>
  <si>
    <t>7.2.2</t>
  </si>
  <si>
    <t>Обзор основных методов классов StringBuilder и StringBuffer. Чтение и изменение символов.</t>
  </si>
  <si>
    <t>7.2.3</t>
  </si>
  <si>
    <t>Добавление символов в объект классов StringBuilder и StringBuffer.</t>
  </si>
  <si>
    <t>7.2.4</t>
  </si>
  <si>
    <t>Вставка и удаление символов в объект классов StringBuilder и StringBuffer.</t>
  </si>
  <si>
    <t>7.2.5</t>
  </si>
  <si>
    <t>Управление ёмкостью.</t>
  </si>
  <si>
    <t>4.3</t>
  </si>
  <si>
    <t>Форматирование строк. Класс Formatter</t>
  </si>
  <si>
    <t>7.3.1</t>
  </si>
  <si>
    <t>Назначение класса java.util.Formater</t>
  </si>
  <si>
    <t>7.3.2</t>
  </si>
  <si>
    <t>Спецификаторы формата. Параметр conversion</t>
  </si>
  <si>
    <t>7.3.3</t>
  </si>
  <si>
    <t>Спецификаторы формата. Аргумент спецификатора формата [argument_index]</t>
  </si>
  <si>
    <t>7.3.4</t>
  </si>
  <si>
    <t>Спецификаторы формата. [flag]</t>
  </si>
  <si>
    <t>7.3.5</t>
  </si>
  <si>
    <t>Спецификаторы формата. Width и Precision</t>
  </si>
  <si>
    <t>7.3.6</t>
  </si>
  <si>
    <t>Форматирование времени и даты</t>
  </si>
  <si>
    <t>4.4</t>
  </si>
  <si>
    <t>Интернациализация</t>
  </si>
  <si>
    <t>7.4.1</t>
  </si>
  <si>
    <t>Понятие интернациолизации и локализации программы. Класс Locale</t>
  </si>
  <si>
    <t>7.4.2</t>
  </si>
  <si>
    <t>Обзор основных методов класса Locale</t>
  </si>
  <si>
    <t>7.4.3</t>
  </si>
  <si>
    <t>Класс NumberFormat. Обзор возможностей</t>
  </si>
  <si>
    <t>7.4.4</t>
  </si>
  <si>
    <t>Класс DateFormat. Обзор возможностей</t>
  </si>
  <si>
    <t>4.5</t>
  </si>
  <si>
    <t>Регулярные выражения</t>
  </si>
  <si>
    <t>7.5.1</t>
  </si>
  <si>
    <t>Основные понятия. Обзор пакета java.util.regex</t>
  </si>
  <si>
    <t>7.5.2</t>
  </si>
  <si>
    <t>Метасимволы. Символы регулярных выражений.</t>
  </si>
  <si>
    <t>7.5.3</t>
  </si>
  <si>
    <t>Классы символов регулярных выражений. Предопределенные классы символов.</t>
  </si>
  <si>
    <t>7.5.4</t>
  </si>
  <si>
    <t>Логические операторы в регулярных выражениях.</t>
  </si>
  <si>
    <t>7.5.5</t>
  </si>
  <si>
    <t>Квантификаторы.</t>
  </si>
  <si>
    <t>4.6</t>
  </si>
  <si>
    <t>Pattern и Matcher</t>
  </si>
  <si>
    <t>7.6.1</t>
  </si>
  <si>
    <t>Назначение классов Pattern и Matcher</t>
  </si>
  <si>
    <t>7.6.2</t>
  </si>
  <si>
    <t>Методы класса Pattern</t>
  </si>
  <si>
    <t>7.6.3</t>
  </si>
  <si>
    <t>Методы класса Matcher</t>
  </si>
  <si>
    <t>7.6.4</t>
  </si>
  <si>
    <t>Выделение групп. Методы для работы с группами</t>
  </si>
  <si>
    <t>4.7</t>
  </si>
  <si>
    <t>Кодировки</t>
  </si>
  <si>
    <t>5.1</t>
  </si>
  <si>
    <t>5.2</t>
  </si>
  <si>
    <t>5.3</t>
  </si>
  <si>
    <t>5.4</t>
  </si>
  <si>
    <t>5.5</t>
  </si>
  <si>
    <t>6.1</t>
  </si>
  <si>
    <t>6.2</t>
  </si>
  <si>
    <t>6.3</t>
  </si>
  <si>
    <t>6.4</t>
  </si>
  <si>
    <t>6.5</t>
  </si>
  <si>
    <t>6.6</t>
  </si>
  <si>
    <t>Потоки ввода вывода</t>
  </si>
  <si>
    <t>7.1</t>
  </si>
  <si>
    <t>Потоки данных</t>
  </si>
  <si>
    <t>8.1.1</t>
  </si>
  <si>
    <t>Понятие потока данных (stream)</t>
  </si>
  <si>
    <t>8.1.2</t>
  </si>
  <si>
    <t>Типы потоков данных</t>
  </si>
  <si>
    <t>7.2</t>
  </si>
  <si>
    <t>Работа с потоками</t>
  </si>
  <si>
    <t>8.2.1</t>
  </si>
  <si>
    <t>Общая схема работы с потоками</t>
  </si>
  <si>
    <t>7.3</t>
  </si>
  <si>
    <t>Исключения в потоках ввода-вывода</t>
  </si>
  <si>
    <t>7.4</t>
  </si>
  <si>
    <t>Байтовые и символьные потоки</t>
  </si>
  <si>
    <t>8.4.1</t>
  </si>
  <si>
    <t>Базовые классы работы с потоками ввода-вывода. Reader, Writer, InputStream, OutputStream</t>
  </si>
  <si>
    <t>8.4.2</t>
  </si>
  <si>
    <t>Иерархия классов байтового и символьного ввода-вывода</t>
  </si>
  <si>
    <t>Назначение потоков. Memory, Pipe, File, Object Serialization</t>
  </si>
  <si>
    <t>Классы байтовых потоков</t>
  </si>
  <si>
    <t>8.6.1</t>
  </si>
  <si>
    <t>Обзор</t>
  </si>
  <si>
    <t>8.6.2</t>
  </si>
  <si>
    <t>Класс InputStream</t>
  </si>
  <si>
    <t>8.6.3</t>
  </si>
  <si>
    <t>Класс OutputStream</t>
  </si>
  <si>
    <t>Классы символьных потоков</t>
  </si>
  <si>
    <t>8.7.1</t>
  </si>
  <si>
    <t>8.7.2</t>
  </si>
  <si>
    <t>Класс Reader</t>
  </si>
  <si>
    <t>8.7.3</t>
  </si>
  <si>
    <t>Класс Writer</t>
  </si>
  <si>
    <t>Сравнение байтовых и символьных потоков</t>
  </si>
  <si>
    <t>Предопределенные потоки</t>
  </si>
  <si>
    <t>8.9.1</t>
  </si>
  <si>
    <t>Класс java.lang.System</t>
  </si>
  <si>
    <t>Упаковка (wrapping) потоков</t>
  </si>
  <si>
    <t>Класс Scanner</t>
  </si>
  <si>
    <t>8.12.1</t>
  </si>
  <si>
    <t>Основные возможности. Конструкторы класса Scanner</t>
  </si>
  <si>
    <t>8.12.2</t>
  </si>
  <si>
    <t>Обзор методов</t>
  </si>
  <si>
    <t>Сериализация</t>
  </si>
  <si>
    <t>8.13.1</t>
  </si>
  <si>
    <t>Определение и назначение.</t>
  </si>
  <si>
    <t>8.13.2</t>
  </si>
  <si>
    <t>Механизм сериализации</t>
  </si>
  <si>
    <t>8.13.3</t>
  </si>
  <si>
    <t>Десериализация</t>
  </si>
  <si>
    <t>Применение потоков ввода-вывода</t>
  </si>
  <si>
    <t>8.1</t>
  </si>
  <si>
    <t>Определение коллекций</t>
  </si>
  <si>
    <t>4.1.1</t>
  </si>
  <si>
    <t>Определение коллекции. Архитектура Collections framework</t>
  </si>
  <si>
    <t>4.1.2</t>
  </si>
  <si>
    <t>Интерфейсы коллекций. Архитектура наследования колекций</t>
  </si>
  <si>
    <t>4.1.3</t>
  </si>
  <si>
    <t>Типы конкретных реализаций интерфейсов колекций. Описания основных типов реализаций</t>
  </si>
  <si>
    <t>4.1.4</t>
  </si>
  <si>
    <t>Понятие алгоритмов объектов, реализующих интерфейс Collection</t>
  </si>
  <si>
    <t>8.2</t>
  </si>
  <si>
    <t>Интерфейс Collection</t>
  </si>
  <si>
    <t>4.2.1</t>
  </si>
  <si>
    <t>Обзор методов интерфейса Collection</t>
  </si>
  <si>
    <t>8.3</t>
  </si>
  <si>
    <t>Множества Set</t>
  </si>
  <si>
    <t>4.3.1</t>
  </si>
  <si>
    <t>Понятие множества. Виды множеств. Диаграмма наследования</t>
  </si>
  <si>
    <t>4.3.2</t>
  </si>
  <si>
    <t>Обзор основных методов множеств</t>
  </si>
  <si>
    <t>4.3.3</t>
  </si>
  <si>
    <t>Правила сравнения на равенство</t>
  </si>
  <si>
    <t>4.3.4</t>
  </si>
  <si>
    <t>Интерфейс SortedSet</t>
  </si>
  <si>
    <t>4.3.5</t>
  </si>
  <si>
    <t>Интерфейс NavigableSet</t>
  </si>
  <si>
    <t>4.3.6</t>
  </si>
  <si>
    <t>Абстрактный класс AbstractSet</t>
  </si>
  <si>
    <t>4.3.7</t>
  </si>
  <si>
    <t>Классы ножеств. HashSet. LinkedHashSet. TreeSet.</t>
  </si>
  <si>
    <t>8.4</t>
  </si>
  <si>
    <t>Интерфейс Iterator</t>
  </si>
  <si>
    <t>4.4.1</t>
  </si>
  <si>
    <t>Понятие. Назначение.</t>
  </si>
  <si>
    <t>4.4.2</t>
  </si>
  <si>
    <t>Основные методы</t>
  </si>
  <si>
    <t>4.4.3</t>
  </si>
  <si>
    <t>Исключения</t>
  </si>
  <si>
    <t>4.4.4</t>
  </si>
  <si>
    <t>Полезные советы при использовании Iterator</t>
  </si>
  <si>
    <t>Сравнение коллекций. Comparator, Comparable</t>
  </si>
  <si>
    <t>4.5.1</t>
  </si>
  <si>
    <t>Назначение интерфейса java.lang.Comparable</t>
  </si>
  <si>
    <t>4.5.2</t>
  </si>
  <si>
    <t>Использование метода compareTo()</t>
  </si>
  <si>
    <t>4.5.3</t>
  </si>
  <si>
    <t>Назначение интерфейса java.util.Comparator. Основные методы</t>
  </si>
  <si>
    <t>Списки List</t>
  </si>
  <si>
    <t>4.6.1</t>
  </si>
  <si>
    <t>Понятие. Назначение. Диаграмма наследования</t>
  </si>
  <si>
    <t>4.6.2</t>
  </si>
  <si>
    <t>Интерфейс List. Основные методы</t>
  </si>
  <si>
    <t>4.6.3</t>
  </si>
  <si>
    <t>Частичная реализация интерфейса List. Класс AbstractList</t>
  </si>
  <si>
    <t>4.6.4</t>
  </si>
  <si>
    <t>Интерфейс ListIterator&lt;E&gt;, основные методы</t>
  </si>
  <si>
    <t>4.6.5</t>
  </si>
  <si>
    <t>Конкретные классы списков. ArrayList. LinkedList.</t>
  </si>
  <si>
    <t>Очереди Queue</t>
  </si>
  <si>
    <t>4.7.1</t>
  </si>
  <si>
    <t>Интерфейс Queue. Понятие. Назначение. Диаграмма наследования</t>
  </si>
  <si>
    <t>4.7.2</t>
  </si>
  <si>
    <t>Обзор методов для работы с очередями</t>
  </si>
  <si>
    <t>4.7.3</t>
  </si>
  <si>
    <t>Абстрактный класс AbstractQueue</t>
  </si>
  <si>
    <t>4.7.4</t>
  </si>
  <si>
    <t>Интерфейс Deque</t>
  </si>
  <si>
    <t>4.7.5</t>
  </si>
  <si>
    <t>Конкретные реализации интерфейса Queue. ArrayDeque. PriorityQueue.</t>
  </si>
  <si>
    <t>Карты отображений Map</t>
  </si>
  <si>
    <t>4.8.1</t>
  </si>
  <si>
    <t>Интерфейс Map. Понятие. Назначение. Диаграмма наследования</t>
  </si>
  <si>
    <t>4.8.2</t>
  </si>
  <si>
    <t>Обзор методов для работы с картами</t>
  </si>
  <si>
    <t>4.8.3</t>
  </si>
  <si>
    <t>Интерфейс Map.Entry. Его назначение. Обзор методов</t>
  </si>
  <si>
    <t>4.8.4</t>
  </si>
  <si>
    <t>Интерфейс SortedMap. Основные методы.</t>
  </si>
  <si>
    <t>4.8.5</t>
  </si>
  <si>
    <t>Интерфейс NavigableMap. Основные методы</t>
  </si>
  <si>
    <t>4.8.6</t>
  </si>
  <si>
    <t>Конкретные реализации карт. HashMap. LinkedHashMap. TreeMap.</t>
  </si>
  <si>
    <t>Класс  Collections</t>
  </si>
  <si>
    <t>4.9.1</t>
  </si>
  <si>
    <t>Назначение.</t>
  </si>
  <si>
    <t>4.9.2</t>
  </si>
  <si>
    <t>Обзор основных операций.</t>
  </si>
  <si>
    <t>Унаследованные коллекции</t>
  </si>
  <si>
    <t>4.10.1</t>
  </si>
  <si>
    <t>Обзор. Краткая история.</t>
  </si>
  <si>
    <t>4.10.2</t>
  </si>
  <si>
    <t>Класс Vector.</t>
  </si>
  <si>
    <t>4.10.3</t>
  </si>
  <si>
    <t>Интерфейс Enumeration.</t>
  </si>
  <si>
    <t>4.10.4</t>
  </si>
  <si>
    <t>Класс Stack.</t>
  </si>
  <si>
    <t>4.10.5</t>
  </si>
  <si>
    <t>Класс Hashtable</t>
  </si>
  <si>
    <t>4.10.6</t>
  </si>
  <si>
    <t>Класс Properties.</t>
  </si>
  <si>
    <t>4.10.7</t>
  </si>
  <si>
    <t>Класс BitSet.</t>
  </si>
  <si>
    <t>9.1</t>
  </si>
  <si>
    <t>Понятие многопоточности</t>
  </si>
  <si>
    <t>5.1.1</t>
  </si>
  <si>
    <t>Многопоточность и многозадачность</t>
  </si>
  <si>
    <t>5.1.2</t>
  </si>
  <si>
    <t>Плюсы работы с многопоточными приложениями</t>
  </si>
  <si>
    <t>5.1.3</t>
  </si>
  <si>
    <t>Состояния потоков</t>
  </si>
  <si>
    <t>9.2</t>
  </si>
  <si>
    <t>5.2.1</t>
  </si>
  <si>
    <t>Класс Thread и интерфейс Runnable. Создание потока.</t>
  </si>
  <si>
    <t>5.2.2</t>
  </si>
  <si>
    <t>Обзор основных методов класса Thread</t>
  </si>
  <si>
    <t>5.2.3</t>
  </si>
  <si>
    <t>Приорететы потоков</t>
  </si>
  <si>
    <t>5.2.4</t>
  </si>
  <si>
    <t>Группы потоков</t>
  </si>
  <si>
    <t>5.2.5</t>
  </si>
  <si>
    <t>Потоки-демоны</t>
  </si>
  <si>
    <t>9.3</t>
  </si>
  <si>
    <t>Синхронизация</t>
  </si>
  <si>
    <t>5.3.1</t>
  </si>
  <si>
    <t>Понятие, основные определения. Ситуации, в которых синх. имеет место.</t>
  </si>
  <si>
    <t>5.3.2</t>
  </si>
  <si>
    <t>Понятие монитора.</t>
  </si>
  <si>
    <t>5.3.3</t>
  </si>
  <si>
    <t>Использование ключевого слова synchronized для синхронизации.</t>
  </si>
  <si>
    <t>5.3.4</t>
  </si>
  <si>
    <t>Синхронизация с помощью wait(), notify() и notifyAll()</t>
  </si>
  <si>
    <t>5.3.5</t>
  </si>
  <si>
    <t>Взаимная блокировка</t>
  </si>
  <si>
    <t>9.4</t>
  </si>
  <si>
    <t>Concurrent</t>
  </si>
  <si>
    <t>Обзор пакета java.util.concurrent</t>
  </si>
  <si>
    <t>Класс Executors</t>
  </si>
  <si>
    <t>Интерфейс ExecutorService</t>
  </si>
  <si>
    <t>Возврат значений из задач. Интерфейс Callable</t>
  </si>
  <si>
    <t>7.4.5</t>
  </si>
  <si>
    <t>Управление потоками. Ожидание</t>
  </si>
  <si>
    <t>7.4.6</t>
  </si>
  <si>
    <t>Механизм управления мьютексами Lock</t>
  </si>
  <si>
    <t>7.4.7</t>
  </si>
  <si>
    <t>Атомарные операции. Volatile</t>
  </si>
  <si>
    <t>7.4.8</t>
  </si>
  <si>
    <t>Атомарные классы</t>
  </si>
  <si>
    <t>7.4.9</t>
  </si>
  <si>
    <t>Синхронизованные коллекции</t>
  </si>
  <si>
    <t>10.1</t>
  </si>
  <si>
    <t>Валидация и парсинг документов</t>
  </si>
  <si>
    <t>10.2</t>
  </si>
  <si>
    <t>SAX, DOM, StAX парсеры.</t>
  </si>
  <si>
    <t>10.3</t>
  </si>
  <si>
    <t>Обработка XML с помощью парсеров</t>
  </si>
  <si>
    <t>10.4</t>
  </si>
  <si>
    <t>JAXP, XSLT, Xpath</t>
  </si>
  <si>
    <t>11.1</t>
  </si>
  <si>
    <t>Язык SQL</t>
  </si>
  <si>
    <t>11.2</t>
  </si>
  <si>
    <t>Структура базы данных</t>
  </si>
  <si>
    <t>11.3</t>
  </si>
  <si>
    <t>Подключение к баззе данных</t>
  </si>
  <si>
    <t>11.4</t>
  </si>
  <si>
    <t>Управление транзакциями. Согласованность данных</t>
  </si>
  <si>
    <t>11.5</t>
  </si>
  <si>
    <t>Целостность данных. LOBs.</t>
  </si>
  <si>
    <t>11.6</t>
  </si>
  <si>
    <t>Локализация</t>
  </si>
  <si>
    <t>12.1</t>
  </si>
  <si>
    <t>Типы драйверов</t>
  </si>
  <si>
    <t>12.2</t>
  </si>
  <si>
    <t>Создание соединения</t>
  </si>
  <si>
    <t>12.3</t>
  </si>
  <si>
    <t>Statement. Creation &amp; executing.</t>
  </si>
  <si>
    <t>12.4</t>
  </si>
  <si>
    <t>ResultSet. SQL &amp; java datatypes.</t>
  </si>
  <si>
    <t>12.5</t>
  </si>
  <si>
    <t>Паттерн Data Access Object (DAO).</t>
  </si>
  <si>
    <t>12.6</t>
  </si>
  <si>
    <t>Connection pooling.</t>
  </si>
  <si>
    <t>Транзакции. Savepoints</t>
  </si>
  <si>
    <t>Итого:</t>
  </si>
  <si>
    <t>Комментарий</t>
  </si>
  <si>
    <t>Долги</t>
  </si>
  <si>
    <t>Количество посещений
%</t>
  </si>
  <si>
    <t>Основы Servlets</t>
  </si>
  <si>
    <t>Основы JSP</t>
  </si>
  <si>
    <t>-</t>
  </si>
  <si>
    <t>EPAM Systems</t>
  </si>
  <si>
    <t>Программа обучения
«Web программирование на Java»</t>
  </si>
  <si>
    <t>Общее количество академических часов:</t>
  </si>
  <si>
    <t>Продолжительность занятий:</t>
  </si>
  <si>
    <t>11 недель, 2-3 занятия в неделю по 4 академических часа</t>
  </si>
  <si>
    <t>№</t>
  </si>
  <si>
    <t>Кол-во часов</t>
  </si>
  <si>
    <t>Внутренние классы</t>
  </si>
  <si>
    <t>Документирование кода</t>
  </si>
  <si>
    <t>Три кита ООП (три основных принципа ООП)</t>
  </si>
  <si>
    <t>5.6</t>
  </si>
  <si>
    <t>5.7</t>
  </si>
  <si>
    <t>5.8</t>
  </si>
  <si>
    <t>5.9</t>
  </si>
  <si>
    <t>5.10</t>
  </si>
  <si>
    <t>5.12</t>
  </si>
  <si>
    <t>5.13</t>
  </si>
  <si>
    <t>5.14</t>
  </si>
  <si>
    <t>6.7</t>
  </si>
  <si>
    <t>6.8</t>
  </si>
  <si>
    <t>6.9</t>
  </si>
  <si>
    <t>6.10</t>
  </si>
  <si>
    <t>9.5</t>
  </si>
  <si>
    <t>9.6</t>
  </si>
  <si>
    <t>10.5</t>
  </si>
  <si>
    <t>10.6</t>
  </si>
  <si>
    <t>10.7</t>
  </si>
  <si>
    <t>Обзор сервлетов и web. MVC.</t>
  </si>
  <si>
    <t>Жизненный цикл сервлетов.</t>
  </si>
  <si>
    <t>Request и response.</t>
  </si>
  <si>
    <t>Core servlet и http servlet.</t>
  </si>
  <si>
    <t>RequestDispatcher: including &amp; forwarding.</t>
  </si>
  <si>
    <t>Sharing data with attributes.</t>
  </si>
  <si>
    <t>JSP: tags &amp; expressions. Жизненный цикл.</t>
  </si>
  <si>
    <t>Разделение данных между сервлетами и JSP.</t>
  </si>
  <si>
    <t>Библиотека тегов (JSTL) и язык выражений (EL)</t>
  </si>
  <si>
    <t xml:space="preserve">  Tag libraries (JSTL) and Expression Language (EL)</t>
  </si>
  <si>
    <t>Управление сессией. Cookies.</t>
  </si>
  <si>
    <t xml:space="preserve">  Session management. Cookies.</t>
  </si>
  <si>
    <t>События.</t>
  </si>
  <si>
    <t xml:space="preserve">  Events.</t>
  </si>
  <si>
    <t>Фильтра, жизненный цикл, цепочки фильтров.</t>
  </si>
  <si>
    <t xml:space="preserve">  Filters, lifecycle, filter chains.</t>
  </si>
  <si>
    <t xml:space="preserve">Вопросы для собеседования по курсу «Web-разработка на Java» </t>
  </si>
  <si>
    <t>ФИО, курс</t>
  </si>
  <si>
    <t>Отметка</t>
  </si>
  <si>
    <t>Вопрос</t>
  </si>
  <si>
    <t>Java Fundamentals</t>
  </si>
  <si>
    <t>Как сравнить 2 объекта? Что такое hashcode, зачем он нужен?</t>
  </si>
  <si>
    <t>Сравнивать объекты рекомендуется с помощью метода equals(), который определен в классе Object. Для корректного сравнения требуется переопределить его в целевом классе. Также следует переопределить и метод hashcode(). У одинаковых объектов (по полям) метод equals() обязан возвращать true и hashcode() должен возвращать одно и то же число, обратное не всегда верно - коллизия.</t>
  </si>
  <si>
    <t>Какие модификаторы доступа используются в Java? Расставить по убыванию уровня доступа.</t>
  </si>
  <si>
    <t>public, protected, default, private</t>
  </si>
  <si>
    <t>Что такое пакет?</t>
  </si>
  <si>
    <t>Что такое итератор?</t>
  </si>
  <si>
    <t>Интерфейс - тип данных, описывающий только сигнатуры методов. Абстрактный - класс, описанный с модификатором abstract, может иметь абстрактные методы. От абстрактного класса нельзя создать объект, только через наследников. Возможно множественное наследование через интерфейсы.</t>
  </si>
  <si>
    <t>Exceptions &amp; Errors</t>
  </si>
  <si>
    <t>Что такое Exception? Как обработать Исключение?</t>
  </si>
  <si>
    <t xml:space="preserve">Для обработки ошибок в Java введен механизм Exceptions. Exception - это объект, инкапсулирующий все сведения об ошибке. Следует поместить код, который может выбросить исключение в блок try, после которого в блоке catch описать обработку того исключения, которое может произойти в try, и если требуется обязательное выполнение каких-либо операций перед завершением метода (закрытие ресурсов), это можно сделать в блоке finally. </t>
  </si>
  <si>
    <t>Collections</t>
  </si>
  <si>
    <t xml:space="preserve">Плюсы, минусы массива и списка? </t>
  </si>
  <si>
    <t>Массивы: 1. обращение к элементу массива происходит за более короткое время. 2. Списки занимают больше памяти.
Списки: 1. можно динамически изменять длину. 2.удаление/добавление элемента в середину происходит значительно быстрее.</t>
  </si>
  <si>
    <t>Threads</t>
  </si>
  <si>
    <t>Что такое синхронизация. Как можно орагнизовать синхранизацию потоков?</t>
  </si>
  <si>
    <t>synchronized()-блок, synchronized-метод, wait() и notify(), пакет java.util.concurrent</t>
  </si>
  <si>
    <t>XML, JAXP</t>
  </si>
  <si>
    <t>Какие плюсы и минусы SAX и DOM парсера?</t>
  </si>
  <si>
    <t>SAX-событийные, нельзя изменять xml-документ, меньше занимают оперативку. DOM - хранят все дерево дукумента в оперативной памяти, есть доступ к любому элементу документа, есть возможность изменения xml.</t>
  </si>
  <si>
    <t>JDBC</t>
  </si>
  <si>
    <t>Зачем нужен JDBC?</t>
  </si>
  <si>
    <t>Универсальный интерфейс для работы с любыми БД.</t>
  </si>
  <si>
    <t>1. Нужно загрузить драйвер-класс в статическую память, то есть хотя бы раз обратиться к классу (Class.forName("blah-blah")) 
2. через DriverManager получить Connection, указав все параметры подключения.
3. получить экземпляр необходимого  Statement (Обычный (запрос без параметров), prepared(запрос с входными параметрами), callable(запрос с вход./выход. Параметрами - хранимые процедуры))
4. вызвать Statement.executeQuery (execute) для получения ResultSet
5. В цикле пробежаться по всем строкам ответа с помощью ResultSet.next(), и получить нужные данные с помощью getter методов. Можно по названию столбца, можно по номеру.</t>
  </si>
  <si>
    <t>Servlets</t>
  </si>
  <si>
    <t>Что такое дескриптор развертывания? Где он должен находиться?</t>
  </si>
  <si>
    <t xml:space="preserve"> web.xml - файл, описывающий каким образом разворачивается приложение (wellcome-файлы, параметры инициализации, класс сервлета, фильтры, маппинг, jsp страницы). Он должен находиться в папке WEB-INF.</t>
  </si>
  <si>
    <t>JSP</t>
  </si>
  <si>
    <t>Java-технология, позволяющая отделить логику представления от бизнесс логики на сервере.</t>
  </si>
  <si>
    <t>Какие области видимости JSP вы знаете? А response?</t>
  </si>
  <si>
    <t>application, session, reguest, page</t>
  </si>
  <si>
    <t>Логическое разделение классов, избежание конфликта имен</t>
  </si>
  <si>
    <t>Интерфейс, который позволяет сделать обход всех элементов любой коллекции</t>
  </si>
  <si>
    <t>SQL_1</t>
  </si>
  <si>
    <t>SQL_2</t>
  </si>
  <si>
    <t>SQL_3</t>
  </si>
  <si>
    <t>не знает</t>
  </si>
  <si>
    <t>знает</t>
  </si>
  <si>
    <t>плавает</t>
  </si>
  <si>
    <t>Система оценок</t>
  </si>
  <si>
    <t>Итог, %</t>
  </si>
  <si>
    <t>Собеседование</t>
  </si>
  <si>
    <t>Итоговая оценка по практике</t>
  </si>
  <si>
    <t>Итоговая оценка</t>
  </si>
  <si>
    <t>Посещение</t>
  </si>
  <si>
    <t>+</t>
  </si>
  <si>
    <t>Успеваемость</t>
  </si>
  <si>
    <t xml:space="preserve">Коэффициенты значимости оценки. Σ = </t>
  </si>
  <si>
    <t>Оценка</t>
  </si>
  <si>
    <t>Ответ</t>
  </si>
  <si>
    <t>Тестовое задание по SQL</t>
  </si>
  <si>
    <t>1.</t>
  </si>
  <si>
    <t>2.</t>
  </si>
  <si>
    <t>3.</t>
  </si>
  <si>
    <t>Время выполнения задания – 30 мин.</t>
  </si>
  <si>
    <t>Понятие интерфейса, абстрактного класса. Основные отличия. </t>
  </si>
  <si>
    <t>Необходимо написать программу для выполнения select запроса, опиши последовательность действий по шагам? </t>
  </si>
  <si>
    <t>Что такое JSP? </t>
  </si>
  <si>
    <r>
      <t>Выводящий «</t>
    </r>
    <r>
      <rPr>
        <b/>
        <sz val="20"/>
        <color theme="1"/>
        <rFont val="Times New Roman"/>
        <family val="1"/>
        <charset val="204"/>
      </rPr>
      <t>Employee</t>
    </r>
    <r>
      <rPr>
        <sz val="20"/>
        <color theme="1"/>
        <rFont val="Times New Roman"/>
        <family val="1"/>
        <charset val="204"/>
      </rPr>
      <t>».«</t>
    </r>
    <r>
      <rPr>
        <b/>
        <sz val="20"/>
        <color theme="1"/>
        <rFont val="Times New Roman"/>
        <family val="1"/>
        <charset val="204"/>
      </rPr>
      <t>FirstName</t>
    </r>
    <r>
      <rPr>
        <sz val="20"/>
        <color theme="1"/>
        <rFont val="Times New Roman"/>
        <family val="1"/>
        <charset val="204"/>
      </rPr>
      <t>», «</t>
    </r>
    <r>
      <rPr>
        <b/>
        <sz val="20"/>
        <color theme="1"/>
        <rFont val="Times New Roman"/>
        <family val="1"/>
        <charset val="204"/>
      </rPr>
      <t>Employee</t>
    </r>
    <r>
      <rPr>
        <sz val="20"/>
        <color theme="1"/>
        <rFont val="Times New Roman"/>
        <family val="1"/>
        <charset val="204"/>
      </rPr>
      <t>».«</t>
    </r>
    <r>
      <rPr>
        <b/>
        <sz val="20"/>
        <color theme="1"/>
        <rFont val="Times New Roman"/>
        <family val="1"/>
        <charset val="204"/>
      </rPr>
      <t>LastName</t>
    </r>
    <r>
      <rPr>
        <sz val="20"/>
        <color theme="1"/>
        <rFont val="Times New Roman"/>
        <family val="1"/>
        <charset val="204"/>
      </rPr>
      <t>» и «</t>
    </r>
    <r>
      <rPr>
        <b/>
        <sz val="20"/>
        <color theme="1"/>
        <rFont val="Times New Roman"/>
        <family val="1"/>
        <charset val="204"/>
      </rPr>
      <t>Position</t>
    </r>
    <r>
      <rPr>
        <sz val="20"/>
        <color theme="1"/>
        <rFont val="Times New Roman"/>
        <family val="1"/>
        <charset val="204"/>
      </rPr>
      <t>».«</t>
    </r>
    <r>
      <rPr>
        <b/>
        <sz val="20"/>
        <color theme="1"/>
        <rFont val="Times New Roman"/>
        <family val="1"/>
        <charset val="204"/>
      </rPr>
      <t>Name</t>
    </r>
    <r>
      <rPr>
        <sz val="20"/>
        <color theme="1"/>
        <rFont val="Times New Roman"/>
        <family val="1"/>
        <charset val="204"/>
      </rPr>
      <t>». Отсортировать результат запроса по полю «</t>
    </r>
    <r>
      <rPr>
        <b/>
        <sz val="20"/>
        <color theme="1"/>
        <rFont val="Times New Roman"/>
        <family val="1"/>
        <charset val="204"/>
      </rPr>
      <t>Position</t>
    </r>
    <r>
      <rPr>
        <sz val="20"/>
        <color theme="1"/>
        <rFont val="Times New Roman"/>
        <family val="1"/>
        <charset val="204"/>
      </rPr>
      <t>».«</t>
    </r>
    <r>
      <rPr>
        <b/>
        <sz val="20"/>
        <color theme="1"/>
        <rFont val="Times New Roman"/>
        <family val="1"/>
        <charset val="204"/>
      </rPr>
      <t>Name</t>
    </r>
    <r>
      <rPr>
        <sz val="20"/>
        <color theme="1"/>
        <rFont val="Times New Roman"/>
        <family val="1"/>
        <charset val="204"/>
      </rPr>
      <t>» по убыванию (Я-аZ-a).</t>
    </r>
  </si>
  <si>
    <r>
      <t>Выводящий «</t>
    </r>
    <r>
      <rPr>
        <b/>
        <sz val="20"/>
        <color theme="1"/>
        <rFont val="Times New Roman"/>
        <family val="1"/>
        <charset val="204"/>
      </rPr>
      <t>Position</t>
    </r>
    <r>
      <rPr>
        <sz val="20"/>
        <color theme="1"/>
        <rFont val="Times New Roman"/>
        <family val="1"/>
        <charset val="204"/>
      </rPr>
      <t>».«</t>
    </r>
    <r>
      <rPr>
        <b/>
        <sz val="20"/>
        <color theme="1"/>
        <rFont val="Times New Roman"/>
        <family val="1"/>
        <charset val="204"/>
      </rPr>
      <t>Name</t>
    </r>
    <r>
      <rPr>
        <sz val="20"/>
        <color theme="1"/>
        <rFont val="Times New Roman"/>
        <family val="1"/>
        <charset val="204"/>
      </rPr>
      <t>», на которых нет ни одного «</t>
    </r>
    <r>
      <rPr>
        <b/>
        <sz val="20"/>
        <color theme="1"/>
        <rFont val="Times New Roman"/>
        <family val="1"/>
        <charset val="204"/>
      </rPr>
      <t>Employee</t>
    </r>
    <r>
      <rPr>
        <sz val="20"/>
        <color theme="1"/>
        <rFont val="Times New Roman"/>
        <family val="1"/>
        <charset val="204"/>
      </rPr>
      <t>».</t>
    </r>
  </si>
  <si>
    <r>
      <t>Выводящий «</t>
    </r>
    <r>
      <rPr>
        <b/>
        <sz val="20"/>
        <color theme="1"/>
        <rFont val="Times New Roman"/>
        <family val="1"/>
        <charset val="204"/>
      </rPr>
      <t>Position</t>
    </r>
    <r>
      <rPr>
        <sz val="20"/>
        <color theme="1"/>
        <rFont val="Times New Roman"/>
        <family val="1"/>
        <charset val="204"/>
      </rPr>
      <t>».«</t>
    </r>
    <r>
      <rPr>
        <b/>
        <sz val="20"/>
        <color theme="1"/>
        <rFont val="Times New Roman"/>
        <family val="1"/>
        <charset val="204"/>
      </rPr>
      <t>Name</t>
    </r>
    <r>
      <rPr>
        <sz val="20"/>
        <color theme="1"/>
        <rFont val="Times New Roman"/>
        <family val="1"/>
        <charset val="204"/>
      </rPr>
      <t>», на которых числятся не менее 2 «</t>
    </r>
    <r>
      <rPr>
        <b/>
        <sz val="20"/>
        <color theme="1"/>
        <rFont val="Times New Roman"/>
        <family val="1"/>
        <charset val="204"/>
      </rPr>
      <t>Employee</t>
    </r>
    <r>
      <rPr>
        <sz val="20"/>
        <color theme="1"/>
        <rFont val="Times New Roman"/>
        <family val="1"/>
        <charset val="204"/>
      </rPr>
      <t>». Так же в результатах запроса необходимо выводить количество «</t>
    </r>
    <r>
      <rPr>
        <b/>
        <sz val="20"/>
        <color theme="1"/>
        <rFont val="Times New Roman"/>
        <family val="1"/>
        <charset val="204"/>
      </rPr>
      <t>Employee</t>
    </r>
    <r>
      <rPr>
        <sz val="20"/>
        <color theme="1"/>
        <rFont val="Times New Roman"/>
        <family val="1"/>
        <charset val="204"/>
      </rPr>
      <t>», занимающих данную «</t>
    </r>
    <r>
      <rPr>
        <b/>
        <sz val="20"/>
        <color theme="1"/>
        <rFont val="Times New Roman"/>
        <family val="1"/>
        <charset val="204"/>
      </rPr>
      <t>Position</t>
    </r>
    <r>
      <rPr>
        <sz val="20"/>
        <color theme="1"/>
        <rFont val="Times New Roman"/>
        <family val="1"/>
        <charset val="204"/>
      </rPr>
      <t>».</t>
    </r>
  </si>
  <si>
    <t>Зачем нужна нормализация БД?</t>
  </si>
  <si>
    <t>Что такое ООП? Основные принципы? В чем суть каждого из них? </t>
  </si>
  <si>
    <t>Абстракция данных (класс, объект). Инкапсуляция, наследование, полиморфизм</t>
  </si>
  <si>
    <t>Зачем нужен и как работает HashMap?</t>
  </si>
  <si>
    <t>Для получения значений по ключам. Ключи - объекты. Поиск по ключам производится с использованием hashcode для ускорения поиска. В случае колизий поиск идет по equals.</t>
  </si>
  <si>
    <t>Как создать поток</t>
  </si>
  <si>
    <t>Thread, Runnable</t>
  </si>
  <si>
    <t>Что такое Servlet? Жизненный цикл сервлета?</t>
  </si>
  <si>
    <t>Что такое Filter? Как работает? Где можно использовать?</t>
  </si>
  <si>
    <t>Можно. С помощью фильтра, который нужно предварительно создать, наследовавшись от интерфейса Filter. После этого фильтр нужно зарегистрировать в web.xml и прописать маппинг. Далее в методе doFilter() можно прописать необходимые преобразования.</t>
  </si>
  <si>
    <r>
      <t>1. Запишите ответ - Для чего нужна нормализация БД? 
2. Выполните практическое задание:
Есть таблица «</t>
    </r>
    <r>
      <rPr>
        <b/>
        <sz val="20"/>
        <color theme="1"/>
        <rFont val="Times New Roman"/>
        <family val="1"/>
        <charset val="204"/>
      </rPr>
      <t>Position</t>
    </r>
    <r>
      <rPr>
        <sz val="20"/>
        <color theme="1"/>
        <rFont val="Times New Roman"/>
        <family val="1"/>
        <charset val="204"/>
      </rPr>
      <t>»(«Должности») с полями «</t>
    </r>
    <r>
      <rPr>
        <b/>
        <sz val="20"/>
        <color theme="1"/>
        <rFont val="Times New Roman"/>
        <family val="1"/>
        <charset val="204"/>
      </rPr>
      <t>Code</t>
    </r>
    <r>
      <rPr>
        <sz val="20"/>
        <color theme="1"/>
        <rFont val="Times New Roman"/>
        <family val="1"/>
        <charset val="204"/>
      </rPr>
      <t>» и «</t>
    </r>
    <r>
      <rPr>
        <b/>
        <sz val="20"/>
        <color theme="1"/>
        <rFont val="Times New Roman"/>
        <family val="1"/>
        <charset val="204"/>
      </rPr>
      <t>Name</t>
    </r>
    <r>
      <rPr>
        <sz val="20"/>
        <color theme="1"/>
        <rFont val="Times New Roman"/>
        <family val="1"/>
        <charset val="204"/>
      </rPr>
      <t>» и таблица «</t>
    </r>
    <r>
      <rPr>
        <b/>
        <sz val="20"/>
        <color theme="1"/>
        <rFont val="Times New Roman"/>
        <family val="1"/>
        <charset val="204"/>
      </rPr>
      <t>Employee</t>
    </r>
    <r>
      <rPr>
        <sz val="20"/>
        <color theme="1"/>
        <rFont val="Times New Roman"/>
        <family val="1"/>
        <charset val="204"/>
      </rPr>
      <t>»(«Сотрудники») с полями «</t>
    </r>
    <r>
      <rPr>
        <b/>
        <sz val="20"/>
        <color theme="1"/>
        <rFont val="Times New Roman"/>
        <family val="1"/>
        <charset val="204"/>
      </rPr>
      <t>ID</t>
    </r>
    <r>
      <rPr>
        <sz val="20"/>
        <color theme="1"/>
        <rFont val="Times New Roman"/>
        <family val="1"/>
        <charset val="204"/>
      </rPr>
      <t>», «</t>
    </r>
    <r>
      <rPr>
        <b/>
        <sz val="20"/>
        <color theme="1"/>
        <rFont val="Times New Roman"/>
        <family val="1"/>
        <charset val="204"/>
      </rPr>
      <t>FirstName</t>
    </r>
    <r>
      <rPr>
        <sz val="20"/>
        <color theme="1"/>
        <rFont val="Times New Roman"/>
        <family val="1"/>
        <charset val="204"/>
      </rPr>
      <t>», «</t>
    </r>
    <r>
      <rPr>
        <b/>
        <sz val="20"/>
        <color theme="1"/>
        <rFont val="Times New Roman"/>
        <family val="1"/>
        <charset val="204"/>
      </rPr>
      <t>LastName</t>
    </r>
    <r>
      <rPr>
        <sz val="20"/>
        <color theme="1"/>
        <rFont val="Times New Roman"/>
        <family val="1"/>
        <charset val="204"/>
      </rPr>
      <t>», «</t>
    </r>
    <r>
      <rPr>
        <b/>
        <sz val="20"/>
        <color theme="1"/>
        <rFont val="Times New Roman"/>
        <family val="1"/>
        <charset val="204"/>
      </rPr>
      <t>PositionCode</t>
    </r>
    <r>
      <rPr>
        <sz val="20"/>
        <color theme="1"/>
        <rFont val="Times New Roman"/>
        <family val="1"/>
        <charset val="204"/>
      </rPr>
      <t>». 
Необходимо сделать следующие SQL запросы:</t>
    </r>
  </si>
  <si>
    <r>
      <t>1. Запишите ответ - Для чего нужна нормализация БД? 
2. Выполните практическое задание:
Есть таблица «</t>
    </r>
    <r>
      <rPr>
        <b/>
        <sz val="20"/>
        <color theme="1"/>
        <rFont val="Times New Roman"/>
        <family val="1"/>
        <charset val="204"/>
      </rPr>
      <t>Speciality</t>
    </r>
    <r>
      <rPr>
        <sz val="20"/>
        <color theme="1"/>
        <rFont val="Times New Roman"/>
        <family val="1"/>
        <charset val="204"/>
      </rPr>
      <t>» («Специальность») с полями «</t>
    </r>
    <r>
      <rPr>
        <b/>
        <sz val="20"/>
        <color theme="1"/>
        <rFont val="Times New Roman"/>
        <family val="1"/>
        <charset val="204"/>
      </rPr>
      <t>Code</t>
    </r>
    <r>
      <rPr>
        <sz val="20"/>
        <color theme="1"/>
        <rFont val="Times New Roman"/>
        <family val="1"/>
        <charset val="204"/>
      </rPr>
      <t>» и «</t>
    </r>
    <r>
      <rPr>
        <b/>
        <sz val="20"/>
        <color theme="1"/>
        <rFont val="Times New Roman"/>
        <family val="1"/>
        <charset val="204"/>
      </rPr>
      <t>Title</t>
    </r>
    <r>
      <rPr>
        <sz val="20"/>
        <color theme="1"/>
        <rFont val="Times New Roman"/>
        <family val="1"/>
        <charset val="204"/>
      </rPr>
      <t>» и таблица «</t>
    </r>
    <r>
      <rPr>
        <b/>
        <sz val="20"/>
        <color theme="1"/>
        <rFont val="Times New Roman"/>
        <family val="1"/>
        <charset val="204"/>
      </rPr>
      <t>Student</t>
    </r>
    <r>
      <rPr>
        <sz val="20"/>
        <color theme="1"/>
        <rFont val="Times New Roman"/>
        <family val="1"/>
        <charset val="204"/>
      </rPr>
      <t>» («Студент») с полями «</t>
    </r>
    <r>
      <rPr>
        <b/>
        <sz val="20"/>
        <color theme="1"/>
        <rFont val="Times New Roman"/>
        <family val="1"/>
        <charset val="204"/>
      </rPr>
      <t>ID</t>
    </r>
    <r>
      <rPr>
        <sz val="20"/>
        <color theme="1"/>
        <rFont val="Times New Roman"/>
        <family val="1"/>
        <charset val="204"/>
      </rPr>
      <t>», «</t>
    </r>
    <r>
      <rPr>
        <b/>
        <sz val="20"/>
        <color theme="1"/>
        <rFont val="Times New Roman"/>
        <family val="1"/>
        <charset val="204"/>
      </rPr>
      <t>FirstName</t>
    </r>
    <r>
      <rPr>
        <sz val="20"/>
        <color theme="1"/>
        <rFont val="Times New Roman"/>
        <family val="1"/>
        <charset val="204"/>
      </rPr>
      <t>», «</t>
    </r>
    <r>
      <rPr>
        <b/>
        <sz val="20"/>
        <color theme="1"/>
        <rFont val="Times New Roman"/>
        <family val="1"/>
        <charset val="204"/>
      </rPr>
      <t>LastName</t>
    </r>
    <r>
      <rPr>
        <sz val="20"/>
        <color theme="1"/>
        <rFont val="Times New Roman"/>
        <family val="1"/>
        <charset val="204"/>
      </rPr>
      <t>», «</t>
    </r>
    <r>
      <rPr>
        <b/>
        <sz val="20"/>
        <color theme="1"/>
        <rFont val="Times New Roman"/>
        <family val="1"/>
        <charset val="204"/>
      </rPr>
      <t>SpecialityCode</t>
    </r>
    <r>
      <rPr>
        <sz val="20"/>
        <color theme="1"/>
        <rFont val="Times New Roman"/>
        <family val="1"/>
        <charset val="204"/>
      </rPr>
      <t>».  
Необходимо сделать следующие SQL запросы:</t>
    </r>
  </si>
  <si>
    <r>
      <t>Выводящий всех студентов («</t>
    </r>
    <r>
      <rPr>
        <b/>
        <sz val="20"/>
        <color theme="1"/>
        <rFont val="Times New Roman"/>
        <family val="1"/>
        <charset val="204"/>
      </rPr>
      <t>Student</t>
    </r>
    <r>
      <rPr>
        <sz val="20"/>
        <color theme="1"/>
        <rFont val="Times New Roman"/>
        <family val="1"/>
        <charset val="204"/>
      </rPr>
      <t>».«</t>
    </r>
    <r>
      <rPr>
        <b/>
        <sz val="20"/>
        <color theme="1"/>
        <rFont val="Times New Roman"/>
        <family val="1"/>
        <charset val="204"/>
      </rPr>
      <t>FirstName</t>
    </r>
    <r>
      <rPr>
        <sz val="20"/>
        <color theme="1"/>
        <rFont val="Times New Roman"/>
        <family val="1"/>
        <charset val="204"/>
      </rPr>
      <t>», «</t>
    </r>
    <r>
      <rPr>
        <b/>
        <sz val="20"/>
        <color theme="1"/>
        <rFont val="Times New Roman"/>
        <family val="1"/>
        <charset val="204"/>
      </rPr>
      <t>Student</t>
    </r>
    <r>
      <rPr>
        <sz val="20"/>
        <color theme="1"/>
        <rFont val="Times New Roman"/>
        <family val="1"/>
        <charset val="204"/>
      </rPr>
      <t>».«</t>
    </r>
    <r>
      <rPr>
        <b/>
        <sz val="20"/>
        <color theme="1"/>
        <rFont val="Times New Roman"/>
        <family val="1"/>
        <charset val="204"/>
      </rPr>
      <t>LastName</t>
    </r>
    <r>
      <rPr>
        <sz val="20"/>
        <color theme="1"/>
        <rFont val="Times New Roman"/>
        <family val="1"/>
        <charset val="204"/>
      </rPr>
      <t>») с названиями специальностей, на которых они обучаются («</t>
    </r>
    <r>
      <rPr>
        <b/>
        <sz val="20"/>
        <color theme="1"/>
        <rFont val="Times New Roman"/>
        <family val="1"/>
        <charset val="204"/>
      </rPr>
      <t>Speciality</t>
    </r>
    <r>
      <rPr>
        <sz val="20"/>
        <color theme="1"/>
        <rFont val="Times New Roman"/>
        <family val="1"/>
        <charset val="204"/>
      </rPr>
      <t>».«</t>
    </r>
    <r>
      <rPr>
        <b/>
        <sz val="20"/>
        <color theme="1"/>
        <rFont val="Times New Roman"/>
        <family val="1"/>
        <charset val="204"/>
      </rPr>
      <t>Title</t>
    </r>
    <r>
      <rPr>
        <sz val="20"/>
        <color theme="1"/>
        <rFont val="Times New Roman"/>
        <family val="1"/>
        <charset val="204"/>
      </rPr>
      <t>»). Отсортировать результат запроса по возрастанию Имени и Фамилии («</t>
    </r>
    <r>
      <rPr>
        <b/>
        <sz val="20"/>
        <color theme="1"/>
        <rFont val="Times New Roman"/>
        <family val="1"/>
        <charset val="204"/>
      </rPr>
      <t>Student</t>
    </r>
    <r>
      <rPr>
        <sz val="20"/>
        <color theme="1"/>
        <rFont val="Times New Roman"/>
        <family val="1"/>
        <charset val="204"/>
      </rPr>
      <t>».«</t>
    </r>
    <r>
      <rPr>
        <b/>
        <sz val="20"/>
        <color theme="1"/>
        <rFont val="Times New Roman"/>
        <family val="1"/>
        <charset val="204"/>
      </rPr>
      <t>FirstName</t>
    </r>
    <r>
      <rPr>
        <sz val="20"/>
        <color theme="1"/>
        <rFont val="Times New Roman"/>
        <family val="1"/>
        <charset val="204"/>
      </rPr>
      <t>», «</t>
    </r>
    <r>
      <rPr>
        <b/>
        <sz val="20"/>
        <color theme="1"/>
        <rFont val="Times New Roman"/>
        <family val="1"/>
        <charset val="204"/>
      </rPr>
      <t>Student</t>
    </r>
    <r>
      <rPr>
        <sz val="20"/>
        <color theme="1"/>
        <rFont val="Times New Roman"/>
        <family val="1"/>
        <charset val="204"/>
      </rPr>
      <t>».«</t>
    </r>
    <r>
      <rPr>
        <b/>
        <sz val="20"/>
        <color theme="1"/>
        <rFont val="Times New Roman"/>
        <family val="1"/>
        <charset val="204"/>
      </rPr>
      <t>LastName</t>
    </r>
    <r>
      <rPr>
        <sz val="20"/>
        <color theme="1"/>
        <rFont val="Times New Roman"/>
        <family val="1"/>
        <charset val="204"/>
      </rPr>
      <t>»).</t>
    </r>
  </si>
  <si>
    <r>
      <t>Выводящий названия специальностей («</t>
    </r>
    <r>
      <rPr>
        <b/>
        <sz val="20"/>
        <color theme="1"/>
        <rFont val="Times New Roman"/>
        <family val="1"/>
        <charset val="204"/>
      </rPr>
      <t>Speciality</t>
    </r>
    <r>
      <rPr>
        <sz val="20"/>
        <color theme="1"/>
        <rFont val="Times New Roman"/>
        <family val="1"/>
        <charset val="204"/>
      </rPr>
      <t>».«</t>
    </r>
    <r>
      <rPr>
        <b/>
        <sz val="20"/>
        <color theme="1"/>
        <rFont val="Times New Roman"/>
        <family val="1"/>
        <charset val="204"/>
      </rPr>
      <t>Title</t>
    </r>
    <r>
      <rPr>
        <sz val="20"/>
        <color theme="1"/>
        <rFont val="Times New Roman"/>
        <family val="1"/>
        <charset val="204"/>
      </rPr>
      <t>»), на которых не учится ни один студент.</t>
    </r>
  </si>
  <si>
    <r>
      <t>Выводящий названия специальностей («</t>
    </r>
    <r>
      <rPr>
        <b/>
        <sz val="20"/>
        <color theme="1"/>
        <rFont val="Times New Roman"/>
        <family val="1"/>
        <charset val="204"/>
      </rPr>
      <t>Speciality</t>
    </r>
    <r>
      <rPr>
        <sz val="20"/>
        <color theme="1"/>
        <rFont val="Times New Roman"/>
        <family val="1"/>
        <charset val="204"/>
      </rPr>
      <t>».«</t>
    </r>
    <r>
      <rPr>
        <b/>
        <sz val="20"/>
        <color theme="1"/>
        <rFont val="Times New Roman"/>
        <family val="1"/>
        <charset val="204"/>
      </rPr>
      <t>Title</t>
    </r>
    <r>
      <rPr>
        <sz val="20"/>
        <color theme="1"/>
        <rFont val="Times New Roman"/>
        <family val="1"/>
        <charset val="204"/>
      </rPr>
      <t>»), на которых обучается не менее 10 студентов. Так же в результатах запроса необходимо выводить количество студентов, обучающихся на данной специальности.</t>
    </r>
  </si>
  <si>
    <r>
      <t>1. Запишите ответ - Для чего нужна нормализация БД? 
2. Выполните практическое задание:
Есть таблица «</t>
    </r>
    <r>
      <rPr>
        <b/>
        <sz val="20"/>
        <color theme="1"/>
        <rFont val="Times New Roman"/>
        <family val="1"/>
        <charset val="204"/>
      </rPr>
      <t>Product</t>
    </r>
    <r>
      <rPr>
        <sz val="20"/>
        <color theme="1"/>
        <rFont val="Times New Roman"/>
        <family val="1"/>
        <charset val="204"/>
      </rPr>
      <t>» («Товар») с полями «</t>
    </r>
    <r>
      <rPr>
        <b/>
        <sz val="20"/>
        <color theme="1"/>
        <rFont val="Times New Roman"/>
        <family val="1"/>
        <charset val="204"/>
      </rPr>
      <t>Id</t>
    </r>
    <r>
      <rPr>
        <sz val="20"/>
        <color theme="1"/>
        <rFont val="Times New Roman"/>
        <family val="1"/>
        <charset val="204"/>
      </rPr>
      <t>» и «</t>
    </r>
    <r>
      <rPr>
        <b/>
        <sz val="20"/>
        <color theme="1"/>
        <rFont val="Times New Roman"/>
        <family val="1"/>
        <charset val="204"/>
      </rPr>
      <t>Title</t>
    </r>
    <r>
      <rPr>
        <sz val="20"/>
        <color theme="1"/>
        <rFont val="Times New Roman"/>
        <family val="1"/>
        <charset val="204"/>
      </rPr>
      <t>» и таблица «</t>
    </r>
    <r>
      <rPr>
        <b/>
        <sz val="20"/>
        <color theme="1"/>
        <rFont val="Times New Roman"/>
        <family val="1"/>
        <charset val="204"/>
      </rPr>
      <t>Customer</t>
    </r>
    <r>
      <rPr>
        <sz val="20"/>
        <color theme="1"/>
        <rFont val="Times New Roman"/>
        <family val="1"/>
        <charset val="204"/>
      </rPr>
      <t>» («Заказчик») с полями «</t>
    </r>
    <r>
      <rPr>
        <b/>
        <sz val="20"/>
        <color theme="1"/>
        <rFont val="Times New Roman"/>
        <family val="1"/>
        <charset val="204"/>
      </rPr>
      <t>ID</t>
    </r>
    <r>
      <rPr>
        <sz val="20"/>
        <color theme="1"/>
        <rFont val="Times New Roman"/>
        <family val="1"/>
        <charset val="204"/>
      </rPr>
      <t>», «</t>
    </r>
    <r>
      <rPr>
        <b/>
        <sz val="20"/>
        <color theme="1"/>
        <rFont val="Times New Roman"/>
        <family val="1"/>
        <charset val="204"/>
      </rPr>
      <t>FirstName</t>
    </r>
    <r>
      <rPr>
        <sz val="20"/>
        <color theme="1"/>
        <rFont val="Times New Roman"/>
        <family val="1"/>
        <charset val="204"/>
      </rPr>
      <t>», «</t>
    </r>
    <r>
      <rPr>
        <b/>
        <sz val="20"/>
        <color theme="1"/>
        <rFont val="Times New Roman"/>
        <family val="1"/>
        <charset val="204"/>
      </rPr>
      <t>LastName</t>
    </r>
    <r>
      <rPr>
        <sz val="20"/>
        <color theme="1"/>
        <rFont val="Times New Roman"/>
        <family val="1"/>
        <charset val="204"/>
      </rPr>
      <t>», «</t>
    </r>
    <r>
      <rPr>
        <b/>
        <sz val="20"/>
        <color theme="1"/>
        <rFont val="Times New Roman"/>
        <family val="1"/>
        <charset val="204"/>
      </rPr>
      <t>ProductId</t>
    </r>
    <r>
      <rPr>
        <sz val="20"/>
        <color theme="1"/>
        <rFont val="Times New Roman"/>
        <family val="1"/>
        <charset val="204"/>
      </rPr>
      <t>». 
Необходимо сделать следующие SQL запросы:</t>
    </r>
  </si>
  <si>
    <r>
      <t>Выводящий всех заказчиков («</t>
    </r>
    <r>
      <rPr>
        <b/>
        <sz val="20"/>
        <color theme="1"/>
        <rFont val="Times New Roman"/>
        <family val="1"/>
        <charset val="204"/>
      </rPr>
      <t>Customer</t>
    </r>
    <r>
      <rPr>
        <sz val="20"/>
        <color theme="1"/>
        <rFont val="Times New Roman"/>
        <family val="1"/>
        <charset val="204"/>
      </rPr>
      <t>».«</t>
    </r>
    <r>
      <rPr>
        <b/>
        <sz val="20"/>
        <color theme="1"/>
        <rFont val="Times New Roman"/>
        <family val="1"/>
        <charset val="204"/>
      </rPr>
      <t>FirstName</t>
    </r>
    <r>
      <rPr>
        <sz val="20"/>
        <color theme="1"/>
        <rFont val="Times New Roman"/>
        <family val="1"/>
        <charset val="204"/>
      </rPr>
      <t>», «</t>
    </r>
    <r>
      <rPr>
        <b/>
        <sz val="20"/>
        <color theme="1"/>
        <rFont val="Times New Roman"/>
        <family val="1"/>
        <charset val="204"/>
      </rPr>
      <t>Customer</t>
    </r>
    <r>
      <rPr>
        <sz val="20"/>
        <color theme="1"/>
        <rFont val="Times New Roman"/>
        <family val="1"/>
        <charset val="204"/>
      </rPr>
      <t>».«</t>
    </r>
    <r>
      <rPr>
        <b/>
        <sz val="20"/>
        <color theme="1"/>
        <rFont val="Times New Roman"/>
        <family val="1"/>
        <charset val="204"/>
      </rPr>
      <t>LastName</t>
    </r>
    <r>
      <rPr>
        <sz val="20"/>
        <color theme="1"/>
        <rFont val="Times New Roman"/>
        <family val="1"/>
        <charset val="204"/>
      </rPr>
      <t>») с названиями их заказов («</t>
    </r>
    <r>
      <rPr>
        <b/>
        <sz val="20"/>
        <color theme="1"/>
        <rFont val="Times New Roman"/>
        <family val="1"/>
        <charset val="204"/>
      </rPr>
      <t>Product</t>
    </r>
    <r>
      <rPr>
        <sz val="20"/>
        <color theme="1"/>
        <rFont val="Times New Roman"/>
        <family val="1"/>
        <charset val="204"/>
      </rPr>
      <t>».«</t>
    </r>
    <r>
      <rPr>
        <b/>
        <sz val="20"/>
        <color theme="1"/>
        <rFont val="Times New Roman"/>
        <family val="1"/>
        <charset val="204"/>
      </rPr>
      <t>Title</t>
    </r>
    <r>
      <rPr>
        <sz val="20"/>
        <color theme="1"/>
        <rFont val="Times New Roman"/>
        <family val="1"/>
        <charset val="204"/>
      </rPr>
      <t>»). Отсортировать результат запроса по возрастанию Имени и Фамилии («</t>
    </r>
    <r>
      <rPr>
        <b/>
        <sz val="20"/>
        <color theme="1"/>
        <rFont val="Times New Roman"/>
        <family val="1"/>
        <charset val="204"/>
      </rPr>
      <t>Customer</t>
    </r>
    <r>
      <rPr>
        <sz val="20"/>
        <color theme="1"/>
        <rFont val="Times New Roman"/>
        <family val="1"/>
        <charset val="204"/>
      </rPr>
      <t>».«</t>
    </r>
    <r>
      <rPr>
        <b/>
        <sz val="20"/>
        <color theme="1"/>
        <rFont val="Times New Roman"/>
        <family val="1"/>
        <charset val="204"/>
      </rPr>
      <t>FirstName</t>
    </r>
    <r>
      <rPr>
        <sz val="20"/>
        <color theme="1"/>
        <rFont val="Times New Roman"/>
        <family val="1"/>
        <charset val="204"/>
      </rPr>
      <t>», «</t>
    </r>
    <r>
      <rPr>
        <b/>
        <sz val="20"/>
        <color theme="1"/>
        <rFont val="Times New Roman"/>
        <family val="1"/>
        <charset val="204"/>
      </rPr>
      <t>Customer</t>
    </r>
    <r>
      <rPr>
        <sz val="20"/>
        <color theme="1"/>
        <rFont val="Times New Roman"/>
        <family val="1"/>
        <charset val="204"/>
      </rPr>
      <t>».«</t>
    </r>
    <r>
      <rPr>
        <b/>
        <sz val="20"/>
        <color theme="1"/>
        <rFont val="Times New Roman"/>
        <family val="1"/>
        <charset val="204"/>
      </rPr>
      <t>LastName</t>
    </r>
    <r>
      <rPr>
        <sz val="20"/>
        <color theme="1"/>
        <rFont val="Times New Roman"/>
        <family val="1"/>
        <charset val="204"/>
      </rPr>
      <t>»).</t>
    </r>
  </si>
  <si>
    <r>
      <t>Выводящий названия товаров («</t>
    </r>
    <r>
      <rPr>
        <b/>
        <sz val="20"/>
        <color theme="1"/>
        <rFont val="Times New Roman"/>
        <family val="1"/>
        <charset val="204"/>
      </rPr>
      <t>Product</t>
    </r>
    <r>
      <rPr>
        <sz val="20"/>
        <color theme="1"/>
        <rFont val="Times New Roman"/>
        <family val="1"/>
        <charset val="204"/>
      </rPr>
      <t>».«</t>
    </r>
    <r>
      <rPr>
        <b/>
        <sz val="20"/>
        <color theme="1"/>
        <rFont val="Times New Roman"/>
        <family val="1"/>
        <charset val="204"/>
      </rPr>
      <t>Title</t>
    </r>
    <r>
      <rPr>
        <sz val="20"/>
        <color theme="1"/>
        <rFont val="Times New Roman"/>
        <family val="1"/>
        <charset val="204"/>
      </rPr>
      <t>»), на которых нет спроса.</t>
    </r>
  </si>
  <si>
    <r>
      <t>Выводящий названия товаров («</t>
    </r>
    <r>
      <rPr>
        <b/>
        <sz val="20"/>
        <color theme="1"/>
        <rFont val="Times New Roman"/>
        <family val="1"/>
        <charset val="204"/>
      </rPr>
      <t>Product</t>
    </r>
    <r>
      <rPr>
        <sz val="20"/>
        <color theme="1"/>
        <rFont val="Times New Roman"/>
        <family val="1"/>
        <charset val="204"/>
      </rPr>
      <t>».«</t>
    </r>
    <r>
      <rPr>
        <b/>
        <sz val="20"/>
        <color theme="1"/>
        <rFont val="Times New Roman"/>
        <family val="1"/>
        <charset val="204"/>
      </rPr>
      <t>Title</t>
    </r>
    <r>
      <rPr>
        <sz val="20"/>
        <color theme="1"/>
        <rFont val="Times New Roman"/>
        <family val="1"/>
        <charset val="204"/>
      </rPr>
      <t>»), заказ на которые сделали не менее 200 человек. Так же в результатах запроса необходимо выводить количество человек, заказавших данный товар.</t>
    </r>
  </si>
  <si>
    <t>Класс - наследник javax.servlet.Servlet для обработки запросов от клиента.Чаще используется абстрактный класс  javax.servlet.http.HTTPServlet. Управляется контейнером сервлетов. При первом запросе выполняется метод init(). По завершению работы приложения выполняется метод destroy().</t>
  </si>
  <si>
    <t>Как можно отследить уничтожение сессии клиента?</t>
  </si>
  <si>
    <t>С помощью события сессии: Написать класс, наследовавшись от HttpSessionListener, прописать в методе requestDestroyed действия, которые необходимо совершить по уничтожению сесcии. Далее зарегистрировать слушателя в web.xml</t>
  </si>
  <si>
    <t>Расширенная система оценок</t>
  </si>
  <si>
    <t>удовл</t>
  </si>
  <si>
    <t>хор</t>
  </si>
  <si>
    <t>отл</t>
  </si>
  <si>
    <t>неуд</t>
  </si>
  <si>
    <t>отсутствует</t>
  </si>
  <si>
    <t>Итоговая оценка по соображалке</t>
  </si>
  <si>
    <t>Итоговая оценка по желанию учиться</t>
  </si>
  <si>
    <t xml:space="preserve"> Σ</t>
  </si>
  <si>
    <t>Риски</t>
  </si>
  <si>
    <t>NORMAL</t>
  </si>
  <si>
    <t>CRITICAL</t>
  </si>
  <si>
    <t>NONE</t>
  </si>
  <si>
    <t>MINOR</t>
  </si>
  <si>
    <t>MAJOR</t>
  </si>
  <si>
    <t>рисков нет</t>
  </si>
  <si>
    <t>есть небольшой риск</t>
  </si>
  <si>
    <t>50 на 50</t>
  </si>
  <si>
    <t>это не наш кандидат</t>
  </si>
  <si>
    <t>риск достаточно велик (80%)</t>
  </si>
  <si>
    <t>ID</t>
  </si>
  <si>
    <t>Отчество</t>
  </si>
  <si>
    <t>ВУЗ</t>
  </si>
  <si>
    <t>Факультет</t>
  </si>
  <si>
    <t>Специальность</t>
  </si>
  <si>
    <t>E-mail</t>
  </si>
  <si>
    <t>Phone</t>
  </si>
  <si>
    <t>Текущий статус</t>
  </si>
  <si>
    <t>Общее мнение</t>
  </si>
  <si>
    <t>Группа риска</t>
  </si>
  <si>
    <t>Армия</t>
  </si>
  <si>
    <t>Группа №</t>
  </si>
  <si>
    <t>Кафедра</t>
  </si>
  <si>
    <t>Место работы</t>
  </si>
  <si>
    <t>A2</t>
  </si>
  <si>
    <t>A2+</t>
  </si>
  <si>
    <t>A0</t>
  </si>
  <si>
    <t>Планы после обучения</t>
  </si>
  <si>
    <t>Что такое ООП? Основные понятия?</t>
  </si>
  <si>
    <t>Что такое интерфейс?</t>
  </si>
  <si>
    <t>Что такое абстрактный класс?</t>
  </si>
  <si>
    <t>Чем абстрактный класс отличается от интерфейса?</t>
  </si>
  <si>
    <t>Какие модификаторы доступа вы знаете?</t>
  </si>
  <si>
    <t>Как сравнить два объекта? Что такое ссылка на объект?</t>
  </si>
  <si>
    <t>Цель нормализации БД?</t>
  </si>
  <si>
    <t>Класс - шаблон для конструирования объектов, объект - экземпляр класса</t>
  </si>
  <si>
    <t>Инкапсуляция, наследование, полиморфизм</t>
  </si>
  <si>
    <t>Класс со спецификатором abstract, от которого нельзя создать экземпляр, можно только отнаследоваться и реализовать нереализованные (абстрактные) методы, если они есть</t>
  </si>
  <si>
    <t>Тип данных, может содержать только сигнатуры методов и константы.</t>
  </si>
  <si>
    <t>От абстрактного класса можно наследоваться (только от одного), интерфейсов можно реализовывать сколько угодно.</t>
  </si>
  <si>
    <t>объекты сравниваются по состоянию (по полям), в java есть для этого метод equals. Сравнение на == сравнивает ссылки. Ссылкы - адреса памяти, где находится объект</t>
  </si>
  <si>
    <t>Уменьшение избыточности данных</t>
  </si>
  <si>
    <t>Технические вопросы</t>
  </si>
  <si>
    <t>Общие вопросы</t>
  </si>
  <si>
    <t>Образование</t>
  </si>
  <si>
    <t>Курс</t>
  </si>
  <si>
    <t>Целивик (предприятие)</t>
  </si>
  <si>
    <t>Skype</t>
  </si>
  <si>
    <t>Почему выбрали именно этот язык программирования?</t>
  </si>
  <si>
    <t>Расскажите про свой самый сложный проект? В чем заключалась сложность?</t>
  </si>
  <si>
    <t>Планы после обучения?</t>
  </si>
  <si>
    <t>Заключение</t>
  </si>
  <si>
    <t>ФВТ</t>
  </si>
  <si>
    <t>Основные принципы ООП?</t>
  </si>
  <si>
    <t>Что такое перегрузка метода?</t>
  </si>
  <si>
    <t>Что такое переопределение метода?</t>
  </si>
  <si>
    <t>один класс, сигнатуры разные, одинаковые лишь названия методов</t>
  </si>
  <si>
    <t>классы, связанные наследованием, сигнатуры одинаковые.</t>
  </si>
  <si>
    <t>логическая структуризация проекта, избежание конфликта имен</t>
  </si>
  <si>
    <t>В чем суть инкапсуляции?</t>
  </si>
  <si>
    <t>В чем суть наследования?</t>
  </si>
  <si>
    <t>В чем суть полиморфизма?</t>
  </si>
  <si>
    <t>Уменьшение избыточности кода</t>
  </si>
  <si>
    <t>Один интерфейс - множество реализаций (перегрузка, переопределение...)</t>
  </si>
  <si>
    <t>Области видимости public?</t>
  </si>
  <si>
    <t>Области видимости protected?</t>
  </si>
  <si>
    <t>Области видимости default?</t>
  </si>
  <si>
    <t>Области видимости private?</t>
  </si>
  <si>
    <t>виден отовсюду</t>
  </si>
  <si>
    <t>виден в классе, в пакете, наследникам</t>
  </si>
  <si>
    <t>виден в классе и в пакете</t>
  </si>
  <si>
    <t>виден в классе</t>
  </si>
  <si>
    <t>Структуры данных? Array?</t>
  </si>
  <si>
    <t>List?</t>
  </si>
  <si>
    <t>FIFO</t>
  </si>
  <si>
    <t>Queue?</t>
  </si>
  <si>
    <t>LIFO</t>
  </si>
  <si>
    <t>Stack?</t>
  </si>
  <si>
    <t>неупорядоченный набор однотипных элементов с доступом по значению</t>
  </si>
  <si>
    <t>Set?</t>
  </si>
  <si>
    <t>неупорядоченный набор однотипных элементов с доступом по ключу</t>
  </si>
  <si>
    <t>Map?</t>
  </si>
  <si>
    <t>набор однотипных элементов переменного размера упорядоченный по индексу</t>
  </si>
  <si>
    <t>набор однотипных элементов фиксированного размера упорядоченный по индексу</t>
  </si>
  <si>
    <t>Балл</t>
  </si>
  <si>
    <t>Сокрытие данных внутри класса для безопасного пользования ими другими разработчиками.</t>
  </si>
  <si>
    <r>
      <rPr>
        <b/>
        <sz val="11"/>
        <color theme="1"/>
        <rFont val="Calibri"/>
        <family val="2"/>
        <charset val="204"/>
        <scheme val="minor"/>
      </rPr>
      <t>Мнение о кандидате</t>
    </r>
    <r>
      <rPr>
        <sz val="11"/>
        <color theme="1"/>
        <rFont val="Calibri"/>
        <family val="2"/>
        <scheme val="minor"/>
      </rPr>
      <t xml:space="preserve"> (Пришел во время (</t>
    </r>
    <r>
      <rPr>
        <i/>
        <sz val="11"/>
        <color theme="1"/>
        <rFont val="Calibri"/>
        <family val="2"/>
        <charset val="204"/>
        <scheme val="minor"/>
      </rPr>
      <t>да/нет, ивенился ли за опоздание</t>
    </r>
    <r>
      <rPr>
        <sz val="11"/>
        <color theme="1"/>
        <rFont val="Calibri"/>
        <family val="2"/>
        <scheme val="minor"/>
      </rPr>
      <t xml:space="preserve">), </t>
    </r>
    <r>
      <rPr>
        <b/>
        <sz val="11"/>
        <color theme="1"/>
        <rFont val="Calibri"/>
        <family val="2"/>
        <charset val="204"/>
        <scheme val="minor"/>
      </rPr>
      <t>Внешний вид</t>
    </r>
    <r>
      <rPr>
        <sz val="11"/>
        <color theme="1"/>
        <rFont val="Calibri"/>
        <family val="2"/>
        <scheme val="minor"/>
      </rPr>
      <t xml:space="preserve"> (</t>
    </r>
    <r>
      <rPr>
        <i/>
        <sz val="11"/>
        <color theme="1"/>
        <rFont val="Calibri"/>
        <family val="2"/>
        <charset val="204"/>
        <scheme val="minor"/>
      </rPr>
      <t>официальный, повседневный, расхлябаный</t>
    </r>
    <r>
      <rPr>
        <sz val="11"/>
        <color theme="1"/>
        <rFont val="Calibri"/>
        <family val="2"/>
        <scheme val="minor"/>
      </rPr>
      <t xml:space="preserve">), </t>
    </r>
    <r>
      <rPr>
        <b/>
        <sz val="11"/>
        <color theme="1"/>
        <rFont val="Calibri"/>
        <family val="2"/>
        <charset val="204"/>
        <scheme val="minor"/>
      </rPr>
      <t>Стиль общения</t>
    </r>
    <r>
      <rPr>
        <sz val="11"/>
        <color theme="1"/>
        <rFont val="Calibri"/>
        <family val="2"/>
        <scheme val="minor"/>
      </rPr>
      <t xml:space="preserve"> (</t>
    </r>
    <r>
      <rPr>
        <i/>
        <sz val="11"/>
        <color theme="1"/>
        <rFont val="Calibri"/>
        <family val="2"/>
        <charset val="204"/>
        <scheme val="minor"/>
      </rPr>
      <t>свободный, скованный</t>
    </r>
    <r>
      <rPr>
        <sz val="11"/>
        <color theme="1"/>
        <rFont val="Calibri"/>
        <family val="2"/>
        <scheme val="minor"/>
      </rPr>
      <t xml:space="preserve">), </t>
    </r>
    <r>
      <rPr>
        <b/>
        <sz val="11"/>
        <color theme="1"/>
        <rFont val="Calibri"/>
        <family val="2"/>
        <charset val="204"/>
        <scheme val="minor"/>
      </rPr>
      <t>общее впечатление</t>
    </r>
    <r>
      <rPr>
        <sz val="11"/>
        <color theme="1"/>
        <rFont val="Calibri"/>
        <family val="2"/>
        <scheme val="minor"/>
      </rPr>
      <t>)</t>
    </r>
  </si>
  <si>
    <t>Мнение о кандидате (Пришел во время (да/нет, ивенился ли за опоздание), Внешний вид (официальный, повседневный, расхлябаный), Стиль общения (свободный, скованный), общее впечатление)</t>
  </si>
  <si>
    <t xml:space="preserve"> Σ по технике</t>
  </si>
  <si>
    <t>Целивик</t>
  </si>
  <si>
    <t>EnglishLevel</t>
  </si>
  <si>
    <t>A1</t>
  </si>
  <si>
    <t>A1+</t>
  </si>
  <si>
    <t>B1</t>
  </si>
  <si>
    <t>B1+</t>
  </si>
  <si>
    <t>B2</t>
  </si>
  <si>
    <t>B2+</t>
  </si>
  <si>
    <t>C1</t>
  </si>
  <si>
    <t>C1+</t>
  </si>
  <si>
    <t>C2</t>
  </si>
  <si>
    <t>Кандидат</t>
  </si>
  <si>
    <t>Закончил внешний курс</t>
  </si>
  <si>
    <t>Сошел с обучения</t>
  </si>
  <si>
    <t>Обучается (внешний курс)</t>
  </si>
  <si>
    <t>РГРТУ, студент</t>
  </si>
  <si>
    <t>РГРТУ, закончил</t>
  </si>
  <si>
    <t>РГРТУ, неп. выс.</t>
  </si>
  <si>
    <t>РГУ, студент</t>
  </si>
  <si>
    <t>РГУ, закончил</t>
  </si>
  <si>
    <t>РГУ, неп. выс.</t>
  </si>
  <si>
    <t>Education</t>
  </si>
  <si>
    <t>Risk</t>
  </si>
  <si>
    <t>Status</t>
  </si>
  <si>
    <t>Имя Фамилия</t>
  </si>
  <si>
    <t xml:space="preserve">                               Кол-во в группе                                Посещение, %</t>
  </si>
  <si>
    <t>Стадия инициализации (check list)</t>
  </si>
  <si>
    <t>Обзвон отобранных кандидатов</t>
  </si>
  <si>
    <t>Подготовка лаборатории к проведению курса</t>
  </si>
  <si>
    <t>Подготовка материалов курса</t>
  </si>
  <si>
    <t>Проведение вводного занятия</t>
  </si>
  <si>
    <t>Знакомство с преподавательским составом</t>
  </si>
  <si>
    <t>Знакомство с курсом</t>
  </si>
  <si>
    <t>Обзор инструментария</t>
  </si>
  <si>
    <t>Выкладываемый материал</t>
  </si>
  <si>
    <t>Проведение лекционного занятия</t>
  </si>
  <si>
    <t>Проведение практического занятия</t>
  </si>
  <si>
    <t>Отчетность</t>
  </si>
  <si>
    <t>Визиты</t>
  </si>
  <si>
    <t>Срезовое тестирование</t>
  </si>
  <si>
    <t>Финальное тестирование</t>
  </si>
  <si>
    <t>Выпускной</t>
  </si>
  <si>
    <t>Ответственный</t>
  </si>
  <si>
    <t>Стадия</t>
  </si>
  <si>
    <t>Лоцманов А.</t>
  </si>
  <si>
    <t>Пруцков А.</t>
  </si>
  <si>
    <t>Проверка наличия необходимого ПО для курса на рабочих машинах лаборатории</t>
  </si>
  <si>
    <t>Создание общедоступной папки на сервере</t>
  </si>
  <si>
    <t>Посещаемость</t>
  </si>
  <si>
    <t>Рейтинг</t>
  </si>
  <si>
    <t>Результаты собеседования</t>
  </si>
  <si>
    <t>Учебная программа</t>
  </si>
  <si>
    <t>Группа</t>
  </si>
  <si>
    <t>Цель</t>
  </si>
  <si>
    <t>Программа</t>
  </si>
  <si>
    <t>Регламент</t>
  </si>
  <si>
    <t>Источники информации</t>
  </si>
  <si>
    <t>Проверка остаточных знаний</t>
  </si>
  <si>
    <t>Фидбек</t>
  </si>
  <si>
    <t>Проверка теоретических знаний</t>
  </si>
  <si>
    <t>Вводным является 1-е занятие в курсе, на котором присутствуют как представители EPAM Systems (Александр Лоцманов, Екатерина Уклейкина, Алексей Калинин), так и основной преподаватель курса (Александр Пруцков).</t>
  </si>
  <si>
    <t>Представить всех присутствующих (кто, чем занимается), отдать контакты для общения.</t>
  </si>
  <si>
    <t>Пояснить цель данных курсов, делая основной упор на том, что все это нужно в первую очередь самим студентам, а преподаватель только указывает куда и как нужно двигаться. И основная цель не сертификат, галочка и т.д., а именно знания и практический опыт.</t>
  </si>
  <si>
    <t>В общем виде рассказать содержание курса.</t>
  </si>
  <si>
    <t xml:space="preserve">Рассказать основные правила курса по документу регламента («Конституция слушателей java-курса.docx») + в этот документ преподаватель добавляет свои контакты.
Рассказ о необходимости включать в переписку как преподавателя (Александр Пруцков), так и представителя EPAM Systems (Александр Лоцманов).
Рассказать о том, что последнее слово остается за тем преподавателем, который сказал последний.
</t>
  </si>
  <si>
    <t>В общем рассказать об инструментах, которые будут использоваться в ходе курса и версиях ПО (OS, Eclipse, JDK, Oracle DB, TomCat).</t>
  </si>
  <si>
    <t>Workflow курса</t>
  </si>
  <si>
    <t>Выкладываются проекты с примерами, которые были разобраны в ходе практического занятия.
Материал выкладывается (см. «Создание общедоступной папки на сервере») в соответствующих тем.</t>
  </si>
  <si>
    <t>Представители EPAM Systems могут без предупреждения приходить на занятия, присутствовать на них, задавать вопросы участникам курса.</t>
  </si>
  <si>
    <t>Проводится для получения промежуточных данных о ходе курса и корректировки действий как со стороны EPAM Systems, так и со стороны преподавателя.</t>
  </si>
  <si>
    <t>Получение обратной связи от студентов об удовлетворенности курсом в виде анкетирования.</t>
  </si>
  <si>
    <t>Ответственные</t>
  </si>
  <si>
    <t>Щенников С.</t>
  </si>
  <si>
    <t>Калинин А.</t>
  </si>
  <si>
    <t>Уклейкина Е.</t>
  </si>
  <si>
    <t>Входной вопросник</t>
  </si>
  <si>
    <t>Результаты 1-го опроса</t>
  </si>
  <si>
    <t>Выпускной вопросник</t>
  </si>
  <si>
    <t>Workflow</t>
  </si>
  <si>
    <t>Estimation</t>
  </si>
  <si>
    <t xml:space="preserve">Для проведения Java курса необходимо следующее ПО:
1. OS Microsoft Windows
2. Microsoft Office 2010+ Word Viewer, Excel Viewer, PowerPoint Viewer
3. Notepad++ http://notepad-plus-plus.org/download/ 
4. 7zip http://downloads.sourceforge.net/sevenzip/7z920.exe 
5. Adobe Reader http://get.adobe.com/ru/reader/ 
6. WinDjView http://windjview.sourceforge.net/ru/ 
8. JDK 1.6 (jdk-6u45-windows-i586.exe) http://www.oracle.com/technetwork/java/javase/downloads/java-archive-downloads-javase6-419409.html#jdk-6u45-oth-JPR 
9. JDK 1.6 Api Docs (jdk-6u30-apidocs.zip) http://www.oracle.com/technetwork/java/javase/downloads/jdk-6u25-doc-download-355137.html 
10. Eclipse IDE Indigo 3.7 http://www.eclipse.org/downloads/download.php?file=/technology/epp/downloads/release/indigo/SR2/eclipse-jee-indigo-SR2-win32.zip 
11. Oracle Database Express Edition 11g http://www.oracle.com/technetwork/database/database-technologies/express-edition/downloads/index.html?ssSourceSiteId=ocomen 
12. Oracle SQL Developer 3.2.2 (Windows 32 sqldeveloper-3.2.20.09.87-no-jre.zip) http://www.oracle.com/technetwork/developer-tools/sql-developer/downloads/sqldev-downloads-v322-2080107.html 
13. Apache Tomcat 7.0.50 http://tomcat.apache.org/download-70.cgi 
Данное ПО должно быть установлено на всех машинах лаборатории, включая серверную.
Если что-то не установлено, нужно обратиться к администратору лаборатории (Коротаев Александр) с просьбой установить.
</t>
  </si>
  <si>
    <t>Общедоступная папка – \\&lt;server&gt;\EPAM\Java, это локальная папка d:\EPAM\Java</t>
  </si>
  <si>
    <t>Проверка наличия доступа к серверу по локальной</t>
  </si>
  <si>
    <t>Со всех машин должен быть доступ на сервер в папку  \\&lt;server&gt;\EPAM\Java. В случае отсутствия обратиться к администратору лаборатории (Коротаев Александр).</t>
  </si>
  <si>
    <t>Подготовка отчета по курсу</t>
  </si>
  <si>
    <t>Отчет представляет из себя файл «Java_RSREU_&lt;Year&gt;_&lt;Group&gt;.xlsx», где название документа – это название группы, &lt;Year&gt; – год обучения группы, &lt;Group&gt; - номер группы в году (к примеру, «Java_RSREU_2014_2.xlsx»). 
Документ предварительно заполняется информацией о всех студентах и графиком проведения курса со стороны EPAM Systems (Александр Лоцманов) и передается для дальнейшего ведения преподавателю (Александр Пруцков).
Данный документ содержит полную информацию о курсе, группе и участниках курса.</t>
  </si>
  <si>
    <r>
      <t>Материалы включают в себя:
1. Правила курса для студентов (Выдаются студентам на вводной лекции)
2. Список рекомендуемой литературы (ссылки) + некоторые материалы (Выдаются студентам на первой лекции)
3. Конспекты лекций (Выдаются студентам по теме после проведения лекции)
4. Презентации (</t>
    </r>
    <r>
      <rPr>
        <b/>
        <sz val="10"/>
        <color rgb="FFFF0000"/>
        <rFont val="Arial"/>
        <family val="2"/>
        <charset val="204"/>
      </rPr>
      <t>Не выдается</t>
    </r>
    <r>
      <rPr>
        <sz val="10"/>
        <rFont val="Arial"/>
        <family val="2"/>
        <charset val="204"/>
      </rPr>
      <t xml:space="preserve"> студентам)
5. Практические задания (Выдаются студентам по теме после проведения лекции)
6. Примеры выполнения практических заданий (Разбираются на лекции или практике на усмотрение преподавателя)
7. Best practices (Могут быть отданы студентам или рассмотрены в качестве примеров). Желательно, чтобы студенты сами разобрались в них. Преподаватель должен отвечать на вопросы студентов.
</t>
    </r>
    <r>
      <rPr>
        <sz val="10"/>
        <color theme="0" tint="-0.499984740745262"/>
        <rFont val="Arial"/>
        <family val="2"/>
        <charset val="204"/>
      </rPr>
      <t>Архив с материалами подготавливается со стороны EPAM Systems (Александр Лоцманов) и передается преподавателю (Александр Пруцков). Данный материал должен использоваться исключительно в целях проведения курса и не подлежит распространению вне курса.</t>
    </r>
  </si>
  <si>
    <t>Основным источником является книга И. Блинова «Промышленное программирование», поскольку курс строится по ней. Пояснить о необходимости пользоваться java doc, исходниками jdk и поиском в google.</t>
  </si>
  <si>
    <t>По итогам вводного занятия необходимо выложить материал для студентов (см. «Создание общедоступной папки на сервере») в папке «00_Course overview» и напомнить студентам о необходимости забрать его оттуда.
Перечень выкладываемого материала:
1. Конституция слушателей java-курса.docx
2. Правила работы с электронной почтой.docx
3. Документ с расписанием курса (тема, дата проведения, вид занятия)
4. Список литературы и учебные материалы в электронном виде (папка 00_literature в архиве курса)
5. Необходимые дистрибутивы ПО</t>
  </si>
  <si>
    <t>Лекции должны проводиться по презентационному материалу и/или с использованием интерактива (разработка учебного приложения в присутствии студентов с подробными пояснениями). В процессе прочтения лекции ориентироваться на аудиторию, на сколько понятен или не понятен материал основной части аудитории и исходя из этого замедлять или ускорять прочтение, приводить максимально понятные примеры, отвечать на вопросы аудитории (если не получается ответить в текущий момент взять время подумать, но в любом случае ответить), инициировать дискуссии, задавать вопросы в зал, не пренебрегать доской для пояснения чего-либо не представленного на презентации или просто пояснения. Проводя лекцию нужно говорить четко, внятно, глядя на аудиторию, а не в экран монитора. Не читать презентацию с экрана, а пояснять своим языком что там описано или изображено.</t>
  </si>
  <si>
    <t>Откуда узнали о курсах (знакомые, интернет, объявления)?</t>
  </si>
  <si>
    <t>Уровень АЯ (спецшкола, курсы)</t>
  </si>
  <si>
    <t>Расскажите про свой самый интересный проект? Что было интересно?</t>
  </si>
  <si>
    <t>Есть ли время посещать занятия 2-3 раза в неделю в первой половине дня (c 8:10 по 11:30)? А с 18:50 - 21:40?</t>
  </si>
  <si>
    <t>Высылались ли материалы для подготовки к собеседованию? Что удалось изучить?</t>
  </si>
  <si>
    <r>
      <t xml:space="preserve">Материал выкладывается (см. «Создание общедоступной папки на сервере») в папки с названиями соответствующих тем как в архиве с материалами курса.
Перечень выкладываемого материала
1. Конспект прочитанной лекции
2. Все практические примеры в виде архивов проектов, которые демонстрировались на лекции.
3. </t>
    </r>
    <r>
      <rPr>
        <sz val="10"/>
        <color rgb="FFFF0000"/>
        <rFont val="Arial"/>
        <family val="2"/>
        <charset val="204"/>
      </rPr>
      <t>Практическое задание</t>
    </r>
    <r>
      <rPr>
        <sz val="10"/>
        <rFont val="Arial"/>
        <family val="2"/>
        <charset val="204"/>
      </rPr>
      <t xml:space="preserve"> по текущей теме.
</t>
    </r>
    <r>
      <rPr>
        <b/>
        <sz val="10"/>
        <color rgb="FFFF0000"/>
        <rFont val="Arial"/>
        <family val="2"/>
        <charset val="204"/>
      </rPr>
      <t>Не выкладывать</t>
    </r>
    <r>
      <rPr>
        <sz val="10"/>
        <rFont val="Arial"/>
        <family val="2"/>
        <charset val="204"/>
      </rPr>
      <t xml:space="preserve"> презентацию.</t>
    </r>
  </si>
  <si>
    <t>Основным отчетом служит файл отчетности по учебному процессу. Этот файл должен заполняться каждое занятие (посещаемость, успеваемость, отчисление и т.д.). Кроме того, в этом файле преподаватель должен оставить свой фидбек по каждому участнику курса.
Файл с отчетностью должен предоставляться на еженедельной основе по e-mail ответственному по курсу от EPAM Systems. 
Все изменения связанные с курсом и составом обучаемой группы (изменения условий и графика проведения, тем, заданий, отчисление студентов с курсов и т.п.) должны предварительно согласовываться с ответственным по курсу со стороны EPAM Systems.</t>
  </si>
  <si>
    <t>Проводится в середине курса либо в виде выполнения небольшого практического задания, либо письменных ответов на теоретические вопросы в присутствии представителя EPAM Systems и преподавателя.</t>
  </si>
  <si>
    <t>По окончании курса студенты, которые сдали все практические задания допускаются к прохождению итогового собеседования по теории за весь курс. Усвоившие более 70% материала (выясняется в ходе собеседования) получают сертификат о прохождении курса – таких должно быть &gt;50% начального состава группы. Все риски, связанные с неуспеванием студентов ложатся на плечи преподавателя =&gt; преподаватель должен максимально результативно распорядиться временем курса, учитывать возможные обстоятельства как положительно влияющие на курс (много свободного времени в начале семестра, индивидуальная заинтересованность отдельных студентов), так и отрицательно (начало зачетной недели, сессии, военные кафедры, сверх занятость студентов, отсутствие желания обучаться у студентов)</t>
  </si>
  <si>
    <t>призывной</t>
  </si>
  <si>
    <t>непризывной</t>
  </si>
  <si>
    <t>на военной кафедре</t>
  </si>
  <si>
    <t>кр.знамя</t>
  </si>
  <si>
    <t>приборный</t>
  </si>
  <si>
    <t>Входное собеседование</t>
  </si>
  <si>
    <t xml:space="preserve">Практические задачи должны выполняться студентами преимущественно дома, на практичесикх занятиях преподаватель контролирует правильность выполнения задания.
На практике преподаватель должен
1. Отвечать на все вопросы студентов, которые появились у них в ходе выполнения задания дома
2. Проверить правильность выполнения задания или подсказать путь реализации
3. Дать фидбэк студенту о его работе (что хорошо, что плохо, что исправить, что иметь ввиду в будущем и почему это так)
4. Давать возможность студенту высказать его точку зрения и дать фидбек по ней или взять время и ответить позже.
5. Зачесть выполнение задания тем, кто выполнил задание в соответствии с требованиями.
После того как задание принято, студент должен выслать Zip архив сданного проекта по e-mail преподавателю и в копию поставить ответственного за курс со стороны EPAM Systems. </t>
  </si>
  <si>
    <t>Проверка практических навыков по SQL</t>
  </si>
  <si>
    <t>Представляет из себя устную индивидуальную беседу с каждым студентом по теории за весь курс</t>
  </si>
  <si>
    <t>Представляет из себя написание sql-запросов для получения данных из представленного набора связанных между собой таблиц</t>
  </si>
  <si>
    <t>спецшкола/курсы</t>
  </si>
  <si>
    <t>Уровень АЯ (TA)</t>
  </si>
  <si>
    <t>Уровень АЯ (w)</t>
  </si>
  <si>
    <t>Уровень АЯ (s)</t>
  </si>
  <si>
    <t>Excellence in Software Engineering</t>
  </si>
  <si>
    <t>Пожелания
(что можно улучшить, изменить, и т.п.)</t>
  </si>
  <si>
    <t>Анкета обратной связи</t>
  </si>
  <si>
    <t>Время</t>
  </si>
  <si>
    <t>Продолжительность
(мин)</t>
  </si>
  <si>
    <t>Активность</t>
  </si>
  <si>
    <t>Выполнение</t>
  </si>
  <si>
    <t>Исполнитель</t>
  </si>
  <si>
    <t>8:30-9:00</t>
  </si>
  <si>
    <t>Встреча в РГРТУ</t>
  </si>
  <si>
    <t>Подготовить аудиторию к приему (накрыть стол)</t>
  </si>
  <si>
    <t>9:00-9:40</t>
  </si>
  <si>
    <t>Экскурсия по офису</t>
  </si>
  <si>
    <t>10:00-10:40</t>
  </si>
  <si>
    <t>Вступительная речь о компании</t>
  </si>
  <si>
    <t>10:40-11:00</t>
  </si>
  <si>
    <t>Речь сотрудника</t>
  </si>
  <si>
    <t>11:00-11:10</t>
  </si>
  <si>
    <t>Выдача сертификатов</t>
  </si>
  <si>
    <t>11:10-11:20</t>
  </si>
  <si>
    <t>Награждение отличившихся</t>
  </si>
  <si>
    <t>11:20-11:50</t>
  </si>
  <si>
    <t>Речь о перспективах + ответы на вопросы</t>
  </si>
  <si>
    <t>11:50-12:00</t>
  </si>
  <si>
    <t>Анкетирование</t>
  </si>
  <si>
    <t>Действия по подготовке</t>
  </si>
  <si>
    <t>Подготовить сертификаты</t>
  </si>
  <si>
    <t>Купить подарки для отличившихся</t>
  </si>
  <si>
    <t>Подготовить презентацию о компании</t>
  </si>
  <si>
    <t>Подготовить сотрудника к речи</t>
  </si>
  <si>
    <t>Забукать аудиторию</t>
  </si>
  <si>
    <t>Подготовить бланки для анкетирования</t>
  </si>
  <si>
    <t>Заказать пицу</t>
  </si>
  <si>
    <t>1.3.2</t>
  </si>
  <si>
    <t>1.3.3</t>
  </si>
  <si>
    <t>1.3.4</t>
  </si>
  <si>
    <t>1.3.5</t>
  </si>
  <si>
    <t>1.3.6</t>
  </si>
  <si>
    <t>1.3.7</t>
  </si>
  <si>
    <t>1.3.8</t>
  </si>
  <si>
    <t>1.3.9</t>
  </si>
  <si>
    <t>1.3.10</t>
  </si>
  <si>
    <t>1.3.11</t>
  </si>
  <si>
    <t>1.3.12</t>
  </si>
  <si>
    <t>3</t>
  </si>
  <si>
    <t>4</t>
  </si>
  <si>
    <t>5</t>
  </si>
  <si>
    <t>6</t>
  </si>
  <si>
    <t>7</t>
  </si>
  <si>
    <t>6.2.1</t>
  </si>
  <si>
    <t>6.2.2</t>
  </si>
  <si>
    <t>6.3.1</t>
  </si>
  <si>
    <t>6.3.2</t>
  </si>
  <si>
    <t>6.3.3</t>
  </si>
  <si>
    <t>Оценочное мнение преподавателя</t>
  </si>
  <si>
    <t>Кому бы вы рекомендавали пройти данный курс (знакомые, друзья, одногрупники и т.д.)? Их контакты (опционально)?</t>
  </si>
  <si>
    <t>Помоги сделать курс "Web-программирование на Java" еще лучше</t>
  </si>
  <si>
    <r>
      <t>Оцени степень удовлетворенности балансом между теорией и практикой (</t>
    </r>
    <r>
      <rPr>
        <i/>
        <sz val="10"/>
        <rFont val="Arial"/>
        <family val="2"/>
        <charset val="204"/>
      </rPr>
      <t>от 2 до 5</t>
    </r>
    <r>
      <rPr>
        <sz val="10"/>
        <rFont val="Arial"/>
        <family val="2"/>
        <charset val="204"/>
      </rPr>
      <t>)?</t>
    </r>
  </si>
  <si>
    <r>
      <t>Оцени динамичность занятий (</t>
    </r>
    <r>
      <rPr>
        <i/>
        <sz val="10"/>
        <rFont val="Arial"/>
        <family val="2"/>
        <charset val="204"/>
      </rPr>
      <t>от 3 до 5</t>
    </r>
    <r>
      <rPr>
        <sz val="10"/>
        <rFont val="Arial"/>
        <family val="2"/>
        <charset val="204"/>
      </rPr>
      <t>)? (</t>
    </r>
    <r>
      <rPr>
        <i/>
        <sz val="10"/>
        <rFont val="Arial"/>
        <family val="2"/>
        <charset val="204"/>
      </rPr>
      <t>Низкая/Хорошая/Слишком высокая</t>
    </r>
    <r>
      <rPr>
        <sz val="10"/>
        <rFont val="Arial"/>
        <family val="2"/>
        <charset val="204"/>
      </rPr>
      <t>)</t>
    </r>
  </si>
  <si>
    <r>
      <t>Оцени степень удовлетворенности практическими примерами по изучаемым темам (</t>
    </r>
    <r>
      <rPr>
        <i/>
        <sz val="10"/>
        <rFont val="Arial"/>
        <family val="2"/>
        <charset val="204"/>
      </rPr>
      <t>от 2 до 5</t>
    </r>
    <r>
      <rPr>
        <sz val="10"/>
        <rFont val="Arial"/>
        <family val="2"/>
        <charset val="204"/>
      </rPr>
      <t>)?</t>
    </r>
  </si>
  <si>
    <r>
      <t xml:space="preserve">Оцени степень совпадения содержания курса с ожиданиями </t>
    </r>
    <r>
      <rPr>
        <i/>
        <sz val="10"/>
        <rFont val="Arial"/>
        <family val="2"/>
        <charset val="204"/>
      </rPr>
      <t>(от 2 до 5</t>
    </r>
    <r>
      <rPr>
        <sz val="10"/>
        <rFont val="Arial"/>
        <family val="2"/>
        <charset val="204"/>
      </rPr>
      <t>)?</t>
    </r>
  </si>
  <si>
    <r>
      <t>Хватает ли для понимания курса предоставляемых интерактивных примеров, слайдов, интернет-ссылок, книг, пособий? (</t>
    </r>
    <r>
      <rPr>
        <i/>
        <sz val="10"/>
        <rFont val="Arial"/>
        <family val="2"/>
        <charset val="204"/>
      </rPr>
      <t>да/нет, если нет пояснить чего именно</t>
    </r>
    <r>
      <rPr>
        <sz val="10"/>
        <rFont val="Arial"/>
        <family val="2"/>
        <charset val="204"/>
      </rPr>
      <t>)</t>
    </r>
  </si>
  <si>
    <r>
      <t>Сколько в среднем часов в неделю вы тратите на самостоятельную подготовку? (</t>
    </r>
    <r>
      <rPr>
        <i/>
        <sz val="10"/>
        <rFont val="Arial"/>
        <family val="2"/>
        <charset val="204"/>
      </rPr>
      <t>указать кол-во часов</t>
    </r>
    <r>
      <rPr>
        <sz val="10"/>
        <rFont val="Arial"/>
        <family val="2"/>
        <charset val="204"/>
      </rPr>
      <t>)</t>
    </r>
  </si>
  <si>
    <r>
      <t>Хотите ли Вы продолжить обучение по данному направлению после курсов в ВУЗе? (</t>
    </r>
    <r>
      <rPr>
        <i/>
        <sz val="10"/>
        <rFont val="Arial"/>
        <family val="2"/>
        <charset val="204"/>
      </rPr>
      <t>да/нет/не определился</t>
    </r>
    <r>
      <rPr>
        <sz val="10"/>
        <rFont val="Arial"/>
        <family val="2"/>
        <charset val="204"/>
      </rPr>
      <t>)</t>
    </r>
  </si>
  <si>
    <t xml:space="preserve"> - совпадают полностью</t>
  </si>
  <si>
    <t xml:space="preserve"> - скорее совпадают</t>
  </si>
  <si>
    <t xml:space="preserve"> - не совпадают</t>
  </si>
  <si>
    <t xml:space="preserve"> - скорее не совпадают</t>
  </si>
  <si>
    <t>Комментарий:</t>
  </si>
  <si>
    <t>Оцени степень совпадения содержания курса с ваши ожидания?</t>
  </si>
  <si>
    <t>Оцени степень удовлетворенности балансом между теорией и практикой?</t>
  </si>
  <si>
    <t xml:space="preserve"> - всего достаточно</t>
  </si>
  <si>
    <t xml:space="preserve"> - не хватает теории</t>
  </si>
  <si>
    <t xml:space="preserve"> - не хватает практики</t>
  </si>
  <si>
    <t xml:space="preserve"> - не хватает ни того, ни другого</t>
  </si>
  <si>
    <t>Оцени динамичность занятий?</t>
  </si>
  <si>
    <t xml:space="preserve"> - идут нормально</t>
  </si>
  <si>
    <t xml:space="preserve"> - можно реже</t>
  </si>
  <si>
    <t xml:space="preserve"> - можно чаще</t>
  </si>
  <si>
    <t>4.</t>
  </si>
  <si>
    <t>Оцени степень удовлетворенности практическими примерами по изучаемым темам?</t>
  </si>
  <si>
    <t xml:space="preserve"> - удовлетворен полностью</t>
  </si>
  <si>
    <t xml:space="preserve"> - не удовлетворен совершенно</t>
  </si>
  <si>
    <t xml:space="preserve"> - скорее удовлетворен</t>
  </si>
  <si>
    <t xml:space="preserve"> - скорее не удовлетворен</t>
  </si>
  <si>
    <t>5.</t>
  </si>
  <si>
    <t>Отметьте, что не хватает для лучшей усваиваемости курса?</t>
  </si>
  <si>
    <t xml:space="preserve"> - интерактивных примеров</t>
  </si>
  <si>
    <t xml:space="preserve"> - интернет-ссылок</t>
  </si>
  <si>
    <t xml:space="preserve"> - презентационных материалов</t>
  </si>
  <si>
    <t xml:space="preserve"> - литературы</t>
  </si>
  <si>
    <t xml:space="preserve"> - best practices</t>
  </si>
  <si>
    <t xml:space="preserve"> - другое (указать в комментарии)</t>
  </si>
  <si>
    <r>
      <t>Достаточно ли ответов преподавателя на задаваемые вопросы во время занятий? (</t>
    </r>
    <r>
      <rPr>
        <i/>
        <sz val="10"/>
        <rFont val="Arial"/>
        <family val="2"/>
        <charset val="204"/>
      </rPr>
      <t>да/нет, если нет пояснить</t>
    </r>
    <r>
      <rPr>
        <sz val="10"/>
        <rFont val="Arial"/>
        <family val="2"/>
        <charset val="204"/>
      </rPr>
      <t>)</t>
    </r>
  </si>
  <si>
    <t>Достаточно ли ответов преподавателя на задаваемые вопросы во время занятий?</t>
  </si>
  <si>
    <t>6.</t>
  </si>
  <si>
    <t xml:space="preserve"> - вполне достаточно</t>
  </si>
  <si>
    <t xml:space="preserve"> - не достаточно (прокомментировать)</t>
  </si>
  <si>
    <t>Сколько часов в неделю уходит на самостоятельную подготовку (в среднем)?</t>
  </si>
  <si>
    <t xml:space="preserve"> - менее 5 часов</t>
  </si>
  <si>
    <t xml:space="preserve"> - от 5 до 10 часов</t>
  </si>
  <si>
    <t xml:space="preserve"> - от 10 до 20 часов</t>
  </si>
  <si>
    <t xml:space="preserve"> - более 20 часов</t>
  </si>
  <si>
    <t>7.</t>
  </si>
  <si>
    <t>8.</t>
  </si>
  <si>
    <t>Хотите ли Вы продолжить обучение по данному направлению после курсов?</t>
  </si>
  <si>
    <t xml:space="preserve"> - да</t>
  </si>
  <si>
    <t xml:space="preserve"> - нет</t>
  </si>
  <si>
    <t xml:space="preserve"> - не определился</t>
  </si>
  <si>
    <t>Общее мнение о курсе (организация занятий, подача материала, проведение занятий и т.д.)</t>
  </si>
  <si>
    <t>Помоги сделать курс "Web-программирование на Java" ещё лучше</t>
  </si>
  <si>
    <t>не призывной</t>
  </si>
  <si>
    <t>вс</t>
  </si>
  <si>
    <t>сб</t>
  </si>
  <si>
    <t>пт</t>
  </si>
  <si>
    <t>чт</t>
  </si>
  <si>
    <t>ср</t>
  </si>
  <si>
    <t>вт</t>
  </si>
  <si>
    <t>пн</t>
  </si>
  <si>
    <t>занятий нет</t>
  </si>
  <si>
    <t>X</t>
  </si>
  <si>
    <t>выходной</t>
  </si>
  <si>
    <t>занятие с 8:10</t>
  </si>
  <si>
    <t xml:space="preserve">Многопоточное программирование </t>
  </si>
  <si>
    <t>Trainer</t>
  </si>
  <si>
    <t>Day of Week</t>
  </si>
  <si>
    <t>Date and Time</t>
  </si>
  <si>
    <t>Duration</t>
  </si>
  <si>
    <t>Lesson type</t>
  </si>
  <si>
    <t>Subject</t>
  </si>
  <si>
    <t>Дополнительный контроль</t>
  </si>
  <si>
    <t>План выпускного</t>
  </si>
  <si>
    <t>Leaving Risk</t>
  </si>
  <si>
    <t>Мнение о кандидате (TA)</t>
  </si>
  <si>
    <t>Консультации</t>
  </si>
  <si>
    <t>выпускной</t>
  </si>
  <si>
    <t>знакомые</t>
  </si>
  <si>
    <t>ФАИТУ</t>
  </si>
  <si>
    <t>РГРТУ(2018)</t>
  </si>
  <si>
    <t>РГРТУ</t>
  </si>
  <si>
    <t>ВПМ</t>
  </si>
  <si>
    <t>Сергей Михеев</t>
  </si>
  <si>
    <t>ИВТ</t>
  </si>
  <si>
    <t>ЭВМ</t>
  </si>
  <si>
    <t>msp.itb@gmail.com</t>
  </si>
  <si>
    <t xml:space="preserve"> +7-910-616-35-63</t>
  </si>
  <si>
    <t>объявления</t>
  </si>
  <si>
    <t xml:space="preserve">научиться хорошо программировать </t>
  </si>
  <si>
    <t>ВК</t>
  </si>
  <si>
    <t>АСУ</t>
  </si>
  <si>
    <t>не может посещать занятия в этом семестре из-за того, Что будет учиться в 1-ю смену, хочет прийти в следующий набор. НЕОБХОДИМО ЕГО ПРИГЛАСИТЬ В СЛЕД,НАБОР!</t>
  </si>
  <si>
    <t xml:space="preserve">Рекомендую к поступлению. Сейчас учится на 2-м курсе, так как занятия в первую смену, не сможет совмещать обучение с курсами. Курсы нужны, чтобы научитьсч хорошо программировать и потом работать в этой сфере. Java выбрал так как есть простор в реализации, кросплатформенность. На собеседовании сказал, что родился в Москве, есть риск, что вернется туда после окончания университета. Но семья сейчас живет в Рязани. Рапньше занимался дзюдо, но сейчас уделяет все свободное время учебе. Английский язык примерно B1+. </t>
  </si>
  <si>
    <t>РГРТУ(2016)</t>
  </si>
  <si>
    <t>РГРТУ(2017)</t>
  </si>
  <si>
    <t>работать</t>
  </si>
  <si>
    <t>Павел Романенко </t>
  </si>
  <si>
    <t>pavel.asu@yandex.ru</t>
  </si>
  <si>
    <t>инф. сист и технол</t>
  </si>
  <si>
    <t>приборостроение </t>
  </si>
  <si>
    <t>Обучаться и работать программистом</t>
  </si>
  <si>
    <t>Синтаксис, кросплатформенность</t>
  </si>
  <si>
    <t>Информационные системы и технологии</t>
  </si>
  <si>
    <t>Prutzkow</t>
  </si>
  <si>
    <t>лекция</t>
  </si>
  <si>
    <t>практика</t>
  </si>
  <si>
    <t>1_этап</t>
  </si>
  <si>
    <t>2_этап</t>
  </si>
  <si>
    <t>3_этап</t>
  </si>
  <si>
    <t xml:space="preserve"> Σ препод</t>
  </si>
  <si>
    <t>Оценка вход</t>
  </si>
  <si>
    <t>Посещения</t>
  </si>
  <si>
    <t>Интервью на выходе</t>
  </si>
  <si>
    <t>OOP</t>
  </si>
  <si>
    <t>Иван Якушев</t>
  </si>
  <si>
    <t>Родом из Орла, закончил ОГТУ</t>
  </si>
  <si>
    <t>юрист</t>
  </si>
  <si>
    <t>2 года проработал юристом</t>
  </si>
  <si>
    <t>archelite011@gmail.com</t>
  </si>
  <si>
    <t xml:space="preserve"> + 7-905-046-94-62</t>
  </si>
  <si>
    <t>frozenstein57</t>
  </si>
  <si>
    <t>решил переквалифицироваться</t>
  </si>
  <si>
    <t>с сайта</t>
  </si>
  <si>
    <t>Цель - получить работу Java программиста.</t>
  </si>
  <si>
    <t>Владимир Абрамов</t>
  </si>
  <si>
    <t>РГРТУ (2015)</t>
  </si>
  <si>
    <t>в магистратуре</t>
  </si>
  <si>
    <t>abram.off.rus@mail.ru</t>
  </si>
  <si>
    <t xml:space="preserve"> + 7-910-624-79-61</t>
  </si>
  <si>
    <t>А2</t>
  </si>
  <si>
    <t>более перспективный</t>
  </si>
  <si>
    <t>нет возможности вечером</t>
  </si>
  <si>
    <t>от друга</t>
  </si>
  <si>
    <t>Очень хорошо работает логика, именно в сторону программирования, знания достаточно хорошие, и практика есть. Но видно, что присутствует раздолбайство, если станет не интересно, сразу бросит.</t>
  </si>
  <si>
    <t xml:space="preserve">Сейчас учится в Московском техническом институте на 4 курсе. Закончивает в 2018. Учится удаленно, только сессии. Есть военный билет. АЯ - выше среднего ходит на курсы. О нас узнал на сайте. Хочет попасть на курсы, чтобы получить опыт практического применения. Недостаточно знаний в университете. Общение с тренером, передача опыта. Рассматривает нашу компанию в качестве работодателя. ЯП: Java html, css, js. Ответил на все технические вопросы. </t>
  </si>
  <si>
    <t>агитация, Сайт</t>
  </si>
  <si>
    <t>Приходит на курс второй раз, первый раз не получилось закончить из-за учебы. Техника на уровне, обучаемость на уровне, замотивирован, из минусов только АЯ, но по его словам словарный запас у него хороший, просто практики нет. Обещал плотно заниматься</t>
  </si>
  <si>
    <t>Родом из Орла, закончил ОГТУ, по специальности он юрист. 2 года проработал юристом, но решил переквалифицироваться. В 2015 году поехал учить Java в спб. По окончанию курсов, ребятам, которые их успешно закончили, дали внутрениий проект для унивеситета. В Спб пробовал проходить собеседлвания, но не смог найти постоянную работу. Цель - получить работу Java программиста.</t>
  </si>
  <si>
    <t>Лада Чернышева</t>
  </si>
  <si>
    <t xml:space="preserve"> Рязанский Государственный Радиотехнический Университет, студент (2018)</t>
  </si>
  <si>
    <t xml:space="preserve"> мат.об</t>
  </si>
  <si>
    <t>emilyleen@outlook.com</t>
  </si>
  <si>
    <t xml:space="preserve"> + 7-910-566-68-27</t>
  </si>
  <si>
    <t>Ярмарке вакансий</t>
  </si>
  <si>
    <t xml:space="preserve"> Девочка понравилась, скромная, рассудительная. Техника на уровне.</t>
  </si>
  <si>
    <t xml:space="preserve">РГРТУ, ФВТ, учился очно, закончил в 2015 году. Сейчас учится в магистратуре в вечернее время, кроме пятницы. Есть военный билет. АЯ- читаю, перевожу со словарем, устный очень плохо, рассказать о себе не сможет без подготовки. О нас узнал из объявлений. На курсы идет с целью трудоустройства. ЯП - C/C++, Delphi, C#, Java. программирование -это его. На вопросы отвечал развернуто и полно. Год назад проходил курсы при тс-софт, но его друг, который там работал не рекомендовал эту компанию для трудоустройства. </t>
  </si>
  <si>
    <t>Владислав Владимирович Гусев</t>
  </si>
  <si>
    <t>АИТУ</t>
  </si>
  <si>
    <t>упр. в тех сист.</t>
  </si>
  <si>
    <t>vladwild220@gmail.com</t>
  </si>
  <si>
    <t>Кросплатформенность, JIT</t>
  </si>
  <si>
    <t>объявления, ЯВ</t>
  </si>
  <si>
    <t>Свободен в общении, очень мотивирован, речь связная, технику знает не плохо.</t>
  </si>
  <si>
    <t>Эрик Бляшев</t>
  </si>
  <si>
    <t>программная инженерия</t>
  </si>
  <si>
    <t>собирается косить по болезни спины</t>
  </si>
  <si>
    <t xml:space="preserve"> b.eria@yandex.ru</t>
  </si>
  <si>
    <t>На .Net было задание, поэтому туда не пошел</t>
  </si>
  <si>
    <t xml:space="preserve">агитация после экскурсии </t>
  </si>
  <si>
    <t>С техникой все в порядке, а вот с АЯ полная Жуть. Мотивация тоже на уровне, поскольку сейчас много работает грузчиком в МакДоналдс и там после универа работать не хочет.</t>
  </si>
  <si>
    <t>Артем Михайлович Парфенов</t>
  </si>
  <si>
    <t>Программная инженерия</t>
  </si>
  <si>
    <t>hard.eyed@yandex.ru</t>
  </si>
  <si>
    <t xml:space="preserve"> +7-930-880-10-16</t>
  </si>
  <si>
    <t>экскурсия</t>
  </si>
  <si>
    <t>хочет к нам</t>
  </si>
  <si>
    <t>Очень понравился парень. Интелегент. Видно, что готовился. Но обучаемость на высшем уровне. Минус только в АЯ.</t>
  </si>
  <si>
    <t>Interested in .NET or Java. Mostly uses C++ &amp; Delphi.
Studying in Radiotechnical university. 3rd grade.</t>
  </si>
  <si>
    <t>Никита Николаевич Степанов</t>
  </si>
  <si>
    <t>Спектр, но договор свободен от обязательств</t>
  </si>
  <si>
    <t>Парень понравился. Общительный. Голова работает хорошо. Минус в АЯ. Но времени много, чтобы подтянуть.</t>
  </si>
  <si>
    <t>Алена Викторовна Кабардинова</t>
  </si>
  <si>
    <t xml:space="preserve"> NMSTU, Magnitogorsk, Russia заочно (2016)</t>
  </si>
  <si>
    <t>Инженер-программист</t>
  </si>
  <si>
    <t>zakomoldinaav@gmail.com</t>
  </si>
  <si>
    <t>Радует разработка под Android</t>
  </si>
  <si>
    <t>Муж работает у нас на FE</t>
  </si>
  <si>
    <t>трудоустройство</t>
  </si>
  <si>
    <t>Кандидатка понравилась. Уже не студент. ЭПАМ ее полностью устраивает как работодатель. Готова достаточно долго учиться.</t>
  </si>
  <si>
    <t>Сейчас живет в Рязани, переехала в Рязань вместе с мужем, который у нас работает. Хорошая мотивация на трудоустройство. Активно ищет работу, готова учиться.</t>
  </si>
  <si>
    <t>Шленский Кирилл Сергеевич</t>
  </si>
  <si>
    <t xml:space="preserve"> ФВТ</t>
  </si>
  <si>
    <t>ВКМ</t>
  </si>
  <si>
    <t>програмный инженер</t>
  </si>
  <si>
    <t>целевик (приборный (денежный контракт, но оплачивают не большую сумму)</t>
  </si>
  <si>
    <t>dirr62@yandex.ru</t>
  </si>
  <si>
    <t>Восстребован</t>
  </si>
  <si>
    <t>ДОД и экскурсии</t>
  </si>
  <si>
    <t>интересует программирование, хочет попать на внутр обучение, также считает EPAM серьезной компанией</t>
  </si>
  <si>
    <t>Парень очень понравился. Мотивированный. Готов работать будучи студентом. АЯ будет немного подтягивать. Готов к тяготам и лишениям. К нам настроен очень лояльно. Отлично подготовился к интервью</t>
  </si>
  <si>
    <t>Щавелев Никита</t>
  </si>
  <si>
    <t>Мат Обес и Адм-е ИС</t>
  </si>
  <si>
    <t>nikitashchavelev@mail.ru</t>
  </si>
  <si>
    <t xml:space="preserve"> +7-962-394-53-65</t>
  </si>
  <si>
    <t>Лоцманов скинул материалы по Java после ЯВ, и я подумал Java так Java</t>
  </si>
  <si>
    <t>Ярмарка Вакансий</t>
  </si>
  <si>
    <t>к нам или в Москву</t>
  </si>
  <si>
    <t>Парень очень понравился. Мотивированный. Готов работать будучи студентом. К нам настроен очень лояльно. Узнал о нас на ярмарке вакансий, после мне написал, попросил материалы по ООП, я ему выслал Java, поэтому он решил заниматься в этом направлении. В последствии понравилось. В планах идти к нам или в Москву.</t>
  </si>
  <si>
    <t>Наталья Илесовна Хизриева</t>
  </si>
  <si>
    <t>jesusstern@gmail.com</t>
  </si>
  <si>
    <t xml:space="preserve"> +7-920-964-03-09</t>
  </si>
  <si>
    <t>Кросплатформенность</t>
  </si>
  <si>
    <t>Объявления</t>
  </si>
  <si>
    <t>Работать у нас</t>
  </si>
  <si>
    <t>Очень девочка понравилась. Старательная, прилежная ученице, при этом за учебу не особо держится, готова у нас работать как только отучится на курсах. Очень готовилась к собеседованию. Из минусов - знания по SQL (пока еще не учили в радике), отсутствуют практические навыки.</t>
  </si>
  <si>
    <t>РГРТУ, ФВТ, кафедра ЭВМ, специальность мат.обез, курс 3, группа 440, год окончания 2018, учится очно, не целевик. Не работает. Уровень знаний англ.яз. - средний, планирует заниматься дополнительно. Знает о компании через объявления и ярмарку вакансий. Идет на курсы, потому что нравиться программирование и хочет его изучать, в дальнейшем работать программистом по окочанию курсов. Расписание курсов устраивает. ЯП: C#, C,C++, Delphi, HTML, CSS. Девочка очень мотивирована на обучение и работу программистом. Рекомендую к поступлению на курсы.</t>
  </si>
  <si>
    <t>Егор Лебедев</t>
  </si>
  <si>
    <t>ИЭФ</t>
  </si>
  <si>
    <t>ЭиММ</t>
  </si>
  <si>
    <t>Бизнесс и информатика</t>
  </si>
  <si>
    <t>losyash_37@mail.ru</t>
  </si>
  <si>
    <t xml:space="preserve"> +7-920-999-03-95</t>
  </si>
  <si>
    <t>Решил, что тут он сможет быть конкурентоспособным</t>
  </si>
  <si>
    <t>Живет поблизости от офиса, увидел вывеску</t>
  </si>
  <si>
    <t>работать у нас</t>
  </si>
  <si>
    <t>Парень сверх-мотивирован, изучает Java самостоятельно по JavaRush. Ясно, что знания очень сырые, но как он говорит, ему очень хочется заниматься именно Java, готов приложить все усилия. К собеседованию готовился, пришел с тетрадью, в которой был краткий конспект по всем вопросам.</t>
  </si>
  <si>
    <t>РГРТУ, факультет инж. Экономич, кафедра ЭИМ, специальность бизнес-информтика, курс 3, группа 4714, год окончания 2018, учится очно, не целевик. Не работает. Будет ходить на внутренние курсы. Знания англ.яз.: оценка в ВУЗе - 5, средний уровень, сможет рассказать о себе. О компании узнал через друзей. Цель посещения курсов - хорошая прощадка для развития, хочет пройти все ступени и не только в обучении. Расписание занятий устраивает. ЯП: Java, c#, c++, pas ,html. Гиппер мотивированный мальчик, самостоятельно изучает java только для того, чтобы попасть на наши курсы. Ответил на все технические вопросы, но есть подозрение, что в голове каша из-за того, что самоучка. Рекомендую к поступлению на курсы, этот случай, когда обучаемость и мотиваци выше первичных знаний.</t>
  </si>
  <si>
    <t>Екатерина Компанченко</t>
  </si>
  <si>
    <t>ФАиТУ</t>
  </si>
  <si>
    <t>e.kompan4enko@yandex.ru</t>
  </si>
  <si>
    <t xml:space="preserve"> +7-903-640-39-14</t>
  </si>
  <si>
    <t xml:space="preserve"> +, готовилассь</t>
  </si>
  <si>
    <t>много возможностей, включая mobile</t>
  </si>
  <si>
    <t>летняя практика</t>
  </si>
  <si>
    <t>трудоустройство в компанию</t>
  </si>
  <si>
    <t>Девочка очень понравилась, техника и АЯ на уровне. Обучаемость на уровне. Из минусов - нет практики.</t>
  </si>
  <si>
    <t xml:space="preserve">Очень приятная в общении девочка. Хочет работать по специальности - инженером программистом. Осле окончания бакалавриата, планирует пойти в магистратуру. Есть хорошее понимание основ программирования. АЯ - intermediate по её оценке. На собеседовании рассказать о себе смогла. ООП- знает. 
Знает о компании. Цель посещения курсов - получить дополнительные знания, опыт, в дальнейшем - трудоустройство. Расписание занятий устраивает. Языки программирования: del, C#, java, html, css, JS.
Рекомендую к поступлению на курсы. </t>
  </si>
  <si>
    <t>Никита Верховин</t>
  </si>
  <si>
    <t>РГРТУ(2019)</t>
  </si>
  <si>
    <t>информационная безопасность</t>
  </si>
  <si>
    <t>3(из 5)</t>
  </si>
  <si>
    <t>verkhovin13@gmail.com</t>
  </si>
  <si>
    <t xml:space="preserve"> +7-915-600-19-96</t>
  </si>
  <si>
    <t xml:space="preserve"> +, готовился</t>
  </si>
  <si>
    <t>кросплатформенность и много возможностей</t>
  </si>
  <si>
    <t>объявления и знакомые советовали</t>
  </si>
  <si>
    <t>трудоустройво в компании</t>
  </si>
  <si>
    <t>Очень сообразительный парень. Отличник, но за учебу особо не держится, говорит если интересно, то будет заниматься предметом, если нет, то нет. Нацелен на работу у нас. Компанию уважает, ему нас советовали его друзья. По технике и АЯ вопросов нет.</t>
  </si>
  <si>
    <t>РГРТУ, ФВТ, специальность информационная безопасность, курс 3, группа 441, год окончания 2019, учится очно, не целевик. Не работает. Подал документы на военную кафедру. Знания английского языка -  выше  среднего, изучал углубленно в школе. Узнал о компании через объявления и знакомых. Цель посещения курсов - интересна разработка, в перспективе трудоустройво в компании. Языки программирования: pas, del, c, piton, Java. Рекомендую к поступлению на курсы, развернуто отвечал на технические вопросы. Достаночно мотивирован, адекватен.</t>
  </si>
  <si>
    <t>Алексей Шемонаев</t>
  </si>
  <si>
    <t>информатика и выч.техн</t>
  </si>
  <si>
    <t>shcolnik2010@yandex.ru</t>
  </si>
  <si>
    <t xml:space="preserve"> +7-920-981-62-20</t>
  </si>
  <si>
    <t>Прокачаться по технике</t>
  </si>
  <si>
    <t>Очень умный, но видно что готовился мало. Стимул есть, нужно дать шанс.</t>
  </si>
  <si>
    <t>Сергей Шемонаев</t>
  </si>
  <si>
    <t>shemonaev_1996@mail.ru</t>
  </si>
  <si>
    <t xml:space="preserve"> +7-920-961-23-85</t>
  </si>
  <si>
    <t>Нравится</t>
  </si>
  <si>
    <t>Парень очень умный, но база слабовата. Стимул есть, нужно дать шанс.</t>
  </si>
  <si>
    <t>Иван Иванович Булгаков</t>
  </si>
  <si>
    <t>среднее техническое</t>
  </si>
  <si>
    <t>proterians@rambler.ru</t>
  </si>
  <si>
    <t xml:space="preserve"> +7-929-067-92-98</t>
  </si>
  <si>
    <t xml:space="preserve">Evgeniy Drachev </t>
  </si>
  <si>
    <t>Он хотел бы работать в EPAM Systems, хочет пройти курсы при РГРТУ</t>
  </si>
  <si>
    <t>Парень очень адекватный, но технических знаний маловато. Передали на автоматизированное тестирование.</t>
  </si>
  <si>
    <t>Дмитрий Кудрявцев</t>
  </si>
  <si>
    <t>студент Московского технического института (заочно)</t>
  </si>
  <si>
    <t>4 курс (2018)</t>
  </si>
  <si>
    <t>krasnoslobodsk@mail.ru</t>
  </si>
  <si>
    <t xml:space="preserve"> + 7-917-693-57-35</t>
  </si>
  <si>
    <t>АЯ - выше среднего ходит на курсы</t>
  </si>
  <si>
    <t>на сайте</t>
  </si>
  <si>
    <t>получить опыт практического применения. Недостаточно знаний в университете.</t>
  </si>
  <si>
    <t>Не пришел, поскольку не было выслано приглашение.
Отказался от предложения, поскольку нашел работу.</t>
  </si>
  <si>
    <t>Виталий Дмитриевич Шаров</t>
  </si>
  <si>
    <t>приборный (3 года отработать)</t>
  </si>
  <si>
    <t>призывной, хочет мазаться по здоровью</t>
  </si>
  <si>
    <t>vitaliy.sharov@hotmail.com</t>
  </si>
  <si>
    <t xml:space="preserve"> +7-930-874-79-40</t>
  </si>
  <si>
    <t>Друг отучился, подумал а почему бы и нет, больше платят</t>
  </si>
  <si>
    <t>после завода хочет к нам</t>
  </si>
  <si>
    <t>Отнесся к интервью ответственно, учил все что давали, нет практики программирования, рассуждает нормально, достаточно открыт и легок в общении. При прочих равных лучше предложить ему прийти в следующий семестр, поскольку ему еще 2 года учиться и многое о чем мы говорили для него было впервые. Я ему посоветовал литературу и предложил не отчаиваться. даже если не попадет на курс в этом семестре, то подготовиться получше и прийти в следующий. Нужно в любом случае его ВЗЯТЬ НА КОНТРОЛЬ</t>
  </si>
  <si>
    <t>Мальчик хороший, рекомендую к поступления, хорошо отвечал на тезнические вопросы, но единственный минус прохо знает ООП. обещал подготовиться.</t>
  </si>
  <si>
    <t>Артем Бендарский</t>
  </si>
  <si>
    <t>Целевое направление в Спектр, отработка 3 года</t>
  </si>
  <si>
    <t>Ходит на Военную кафедру</t>
  </si>
  <si>
    <t>happyzombine@gmail.com</t>
  </si>
  <si>
    <t xml:space="preserve"> +7-910-907-97-42</t>
  </si>
  <si>
    <t>Друзья были на курсах Java, говорят хорошо учат</t>
  </si>
  <si>
    <t>объявлений</t>
  </si>
  <si>
    <t>От курсов ждет знаний и хочет быть Java программистом</t>
  </si>
  <si>
    <t>Как человек понравился, желание заниматься есть, но очень слабая база, знания в основном по C++. К нам сразу же пойти не получится, поскольку должен отработать в спектре 3 года. Посоветовал пойти ему на AT.</t>
  </si>
  <si>
    <t>Сентябрь</t>
  </si>
  <si>
    <t>Расписание занятий группы Java_RSREU_2016_2</t>
  </si>
  <si>
    <t>Октябрь</t>
  </si>
  <si>
    <t>ноябрь</t>
  </si>
  <si>
    <t>Декабрь</t>
  </si>
  <si>
    <t>информационные системы и технологии</t>
  </si>
  <si>
    <t xml:space="preserve">повысить профессиональный уровень, трудоустройство </t>
  </si>
  <si>
    <t>Павел Высоколов</t>
  </si>
  <si>
    <t>pashqua@mail.ru</t>
  </si>
  <si>
    <t xml:space="preserve"> +7-953-741-51-17</t>
  </si>
  <si>
    <t>По ощущениям раздолбай, но голова соображает. Стоит дать шанс.</t>
  </si>
  <si>
    <t>Владислав Гусев</t>
  </si>
  <si>
    <t>Артем Парфенов</t>
  </si>
  <si>
    <t>Никита Степанов</t>
  </si>
  <si>
    <t>Алена Кабардинова</t>
  </si>
  <si>
    <t>Наталья Хизриева</t>
  </si>
  <si>
    <t>Очень смышленый парень и мотивированный, живет в Орле, но говорит, что приехать к нам для прохождения обучения и последующей работы это не проблема. Очень большое желание устроиться работать именно в IT сфере. Хотел сразу на внутренний курс. Проходил курсы в по Java Питере (http://avalon.ru/PPS/Java/Courses/About/?CourseID=1951) и на JavaRush, но знания там дают больше практические, чем теоретические, поэтому на внутренний курс он не попадает. Нашел Работу</t>
  </si>
  <si>
    <t>Владимирович</t>
  </si>
  <si>
    <t>Михайлович</t>
  </si>
  <si>
    <t>Викторовна</t>
  </si>
  <si>
    <t>Сергеевич</t>
  </si>
  <si>
    <t>Илесовна</t>
  </si>
  <si>
    <t>Особых знаний не проявил. В конце только ходил на занятия, но ничего не показывал.</t>
  </si>
  <si>
    <t>Не известны</t>
  </si>
  <si>
    <t>Ответственно выполнял задания. Код хороший.</t>
  </si>
  <si>
    <t>Пришла только один раз. Мнения нет.</t>
  </si>
  <si>
    <t>Много раз переписывал код, так как его не был модульным (многоразово пользования).</t>
  </si>
  <si>
    <t>Третий курс</t>
  </si>
  <si>
    <t>Задает много вопросов. Не уверен в себе. Пишет хорошо.</t>
  </si>
  <si>
    <t>Очень медленно всё делает, но любит ходить на дополнительные занятия.</t>
  </si>
  <si>
    <t>В конце курса проявилась слабость его знаний. Пытался сдать мне чужое задание.</t>
  </si>
  <si>
    <t>Есть огромное желание учиться. Хороший код.</t>
  </si>
  <si>
    <t>Не встречался с ней. Мнения нет.</t>
  </si>
  <si>
    <t>Кирилл Шленский</t>
  </si>
  <si>
    <t>Увлечен программированием. Хороший код.</t>
  </si>
  <si>
    <t>Никита Щавелев</t>
  </si>
  <si>
    <t>Делал всё раньше других. Хороший код.</t>
  </si>
  <si>
    <t>Очень слабый. Даже мотивация не помогает.</t>
  </si>
  <si>
    <t>Делала всё раньше других. Сдала первой. Хороший код.</t>
  </si>
  <si>
    <t>Пишет грамотный код. Не всегда сдавал вовремя.</t>
  </si>
  <si>
    <t>Слабая подготовка.</t>
  </si>
  <si>
    <t>В начале курса писал плохой код, но к концу курса вышел на средний уровень.</t>
  </si>
  <si>
    <t>Заочник. Может найти другую работу</t>
  </si>
  <si>
    <t>сентябрь 2017</t>
  </si>
  <si>
    <t>август 2017</t>
  </si>
  <si>
    <t>весна 2018</t>
  </si>
  <si>
    <t>лето 2017</t>
  </si>
  <si>
    <t>лето 2018 (целевик и нужно сначала откосить от завода)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</si>
</sst>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dd/mm/yyyy\ hh:mm"/>
    <numFmt numFmtId="166" formatCode="ddd"/>
    <numFmt numFmtId="167" formatCode="[$-F800]dddd\,\ mmmm\ dd\,\ yyyy"/>
  </numFmts>
  <fonts count="83"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u/>
      <sz val="11"/>
      <color theme="10"/>
      <name val="Calibri"/>
      <family val="2"/>
      <scheme val="minor"/>
    </font>
    <font>
      <sz val="10"/>
      <name val="Arial"/>
      <family val="2"/>
      <charset val="204"/>
    </font>
    <font>
      <b/>
      <sz val="11"/>
      <color theme="0"/>
      <name val="Calibri"/>
      <family val="2"/>
      <charset val="204"/>
      <scheme val="minor"/>
    </font>
    <font>
      <sz val="11"/>
      <color indexed="8"/>
      <name val="Calibri"/>
      <family val="2"/>
    </font>
    <font>
      <sz val="10"/>
      <name val="Arial Cyr"/>
      <charset val="204"/>
    </font>
    <font>
      <b/>
      <sz val="12"/>
      <name val="Arial Cyr"/>
      <charset val="204"/>
    </font>
    <font>
      <b/>
      <sz val="11"/>
      <name val="Calibri"/>
      <family val="2"/>
      <charset val="204"/>
      <scheme val="minor"/>
    </font>
    <font>
      <sz val="10"/>
      <name val="Arial Black"/>
      <family val="2"/>
      <charset val="204"/>
    </font>
    <font>
      <b/>
      <sz val="28"/>
      <name val="Arial Black"/>
      <family val="2"/>
      <charset val="204"/>
    </font>
    <font>
      <b/>
      <sz val="16"/>
      <name val="Arial Black"/>
      <family val="2"/>
      <charset val="204"/>
    </font>
    <font>
      <b/>
      <sz val="10"/>
      <name val="Arial Cyr"/>
      <charset val="204"/>
    </font>
    <font>
      <b/>
      <sz val="16"/>
      <name val="Arial Cyr"/>
      <charset val="204"/>
    </font>
    <font>
      <i/>
      <sz val="10"/>
      <name val="Arial Cyr"/>
      <charset val="204"/>
    </font>
    <font>
      <sz val="11"/>
      <color indexed="8"/>
      <name val="Times New Roman"/>
      <family val="1"/>
      <charset val="204"/>
    </font>
    <font>
      <sz val="11"/>
      <name val="Times New Roman"/>
      <family val="1"/>
      <charset val="204"/>
    </font>
    <font>
      <b/>
      <sz val="18"/>
      <color theme="1"/>
      <name val="Times New Roman"/>
      <family val="1"/>
      <charset val="204"/>
    </font>
    <font>
      <b/>
      <sz val="12"/>
      <color theme="0"/>
      <name val="Calibri"/>
      <family val="2"/>
      <charset val="204"/>
      <scheme val="minor"/>
    </font>
    <font>
      <b/>
      <sz val="12"/>
      <color theme="1"/>
      <name val="Calibri"/>
      <family val="2"/>
      <charset val="204"/>
      <scheme val="minor"/>
    </font>
    <font>
      <sz val="8"/>
      <color theme="1"/>
      <name val="Calibri"/>
      <family val="2"/>
      <charset val="204"/>
      <scheme val="minor"/>
    </font>
    <font>
      <b/>
      <sz val="14"/>
      <color theme="1"/>
      <name val="Calibri"/>
      <family val="2"/>
      <charset val="204"/>
      <scheme val="minor"/>
    </font>
    <font>
      <b/>
      <sz val="14"/>
      <color theme="0"/>
      <name val="Calibri"/>
      <family val="2"/>
      <charset val="204"/>
      <scheme val="minor"/>
    </font>
    <font>
      <sz val="8"/>
      <color theme="0"/>
      <name val="Calibri"/>
      <family val="2"/>
      <charset val="204"/>
      <scheme val="minor"/>
    </font>
    <font>
      <b/>
      <sz val="16"/>
      <color theme="0"/>
      <name val="Calibri"/>
      <family val="2"/>
      <charset val="204"/>
      <scheme val="minor"/>
    </font>
    <font>
      <sz val="16"/>
      <color theme="1"/>
      <name val="Calibri"/>
      <family val="2"/>
      <charset val="204"/>
      <scheme val="minor"/>
    </font>
    <font>
      <sz val="20"/>
      <color theme="1"/>
      <name val="Times New Roman"/>
      <family val="1"/>
      <charset val="204"/>
    </font>
    <font>
      <b/>
      <sz val="20"/>
      <color theme="1"/>
      <name val="Times New Roman"/>
      <family val="1"/>
      <charset val="204"/>
    </font>
    <font>
      <b/>
      <sz val="24"/>
      <color theme="1"/>
      <name val="Arial"/>
      <family val="2"/>
      <charset val="204"/>
    </font>
    <font>
      <sz val="9"/>
      <color indexed="81"/>
      <name val="Tahoma"/>
      <family val="2"/>
      <charset val="204"/>
    </font>
    <font>
      <b/>
      <sz val="9"/>
      <color indexed="81"/>
      <name val="Tahoma"/>
      <family val="2"/>
      <charset val="204"/>
    </font>
    <font>
      <sz val="10"/>
      <color theme="1"/>
      <name val="Times New Roman"/>
      <family val="1"/>
      <charset val="204"/>
    </font>
    <font>
      <b/>
      <sz val="16"/>
      <color theme="1"/>
      <name val="Calibri"/>
      <family val="2"/>
      <charset val="204"/>
      <scheme val="minor"/>
    </font>
    <font>
      <i/>
      <sz val="11"/>
      <color theme="1"/>
      <name val="Calibri"/>
      <family val="2"/>
      <charset val="204"/>
      <scheme val="minor"/>
    </font>
    <font>
      <b/>
      <sz val="9"/>
      <color theme="0"/>
      <name val="Calibri"/>
      <family val="2"/>
      <charset val="204"/>
      <scheme val="minor"/>
    </font>
    <font>
      <sz val="12"/>
      <color theme="0"/>
      <name val="Calibri"/>
      <family val="2"/>
      <charset val="204"/>
      <scheme val="minor"/>
    </font>
    <font>
      <sz val="11"/>
      <color theme="0"/>
      <name val="Calibri"/>
      <family val="2"/>
      <charset val="204"/>
      <scheme val="minor"/>
    </font>
    <font>
      <sz val="18"/>
      <color theme="3"/>
      <name val="Cambria"/>
      <family val="2"/>
      <charset val="204"/>
      <scheme val="major"/>
    </font>
    <font>
      <b/>
      <sz val="15"/>
      <color theme="3"/>
      <name val="Calibri"/>
      <family val="2"/>
      <charset val="204"/>
      <scheme val="minor"/>
    </font>
    <font>
      <b/>
      <sz val="13"/>
      <color theme="3"/>
      <name val="Calibri"/>
      <family val="2"/>
      <charset val="204"/>
      <scheme val="minor"/>
    </font>
    <font>
      <b/>
      <sz val="11"/>
      <color theme="3"/>
      <name val="Calibri"/>
      <family val="2"/>
      <charset val="204"/>
      <scheme val="minor"/>
    </font>
    <font>
      <sz val="10"/>
      <color rgb="FFFF0000"/>
      <name val="Arial"/>
      <family val="2"/>
      <charset val="204"/>
    </font>
    <font>
      <b/>
      <sz val="10"/>
      <color rgb="FFFF0000"/>
      <name val="Arial"/>
      <family val="2"/>
      <charset val="204"/>
    </font>
    <font>
      <sz val="10"/>
      <color theme="0" tint="-0.499984740745262"/>
      <name val="Arial"/>
      <family val="2"/>
      <charset val="204"/>
    </font>
    <font>
      <b/>
      <sz val="13"/>
      <color indexed="18"/>
      <name val="Arial"/>
      <family val="2"/>
      <charset val="204"/>
    </font>
    <font>
      <b/>
      <sz val="12"/>
      <name val="Arial"/>
      <family val="2"/>
      <charset val="204"/>
    </font>
    <font>
      <b/>
      <sz val="11"/>
      <name val="Arial"/>
      <family val="2"/>
      <charset val="204"/>
    </font>
    <font>
      <b/>
      <sz val="10"/>
      <color indexed="9"/>
      <name val="Arial"/>
      <family val="2"/>
      <charset val="204"/>
    </font>
    <font>
      <b/>
      <sz val="10"/>
      <name val="Arial"/>
      <family val="2"/>
      <charset val="204"/>
    </font>
    <font>
      <b/>
      <sz val="8"/>
      <color indexed="81"/>
      <name val="Tahoma"/>
      <family val="2"/>
      <charset val="204"/>
    </font>
    <font>
      <sz val="8"/>
      <color indexed="81"/>
      <name val="Tahoma"/>
      <family val="2"/>
      <charset val="204"/>
    </font>
    <font>
      <sz val="11"/>
      <color rgb="FF006100"/>
      <name val="Calibri"/>
      <family val="2"/>
      <charset val="204"/>
      <scheme val="minor"/>
    </font>
    <font>
      <sz val="11"/>
      <name val="Calibri"/>
      <family val="2"/>
      <charset val="204"/>
      <scheme val="minor"/>
    </font>
    <font>
      <i/>
      <sz val="10"/>
      <name val="Arial"/>
      <family val="2"/>
      <charset val="204"/>
    </font>
    <font>
      <sz val="11"/>
      <name val="Arial"/>
      <family val="2"/>
      <charset val="204"/>
    </font>
    <font>
      <b/>
      <sz val="10"/>
      <color theme="0"/>
      <name val="Arial"/>
      <family val="2"/>
      <charset val="204"/>
    </font>
    <font>
      <b/>
      <sz val="11"/>
      <color theme="0"/>
      <name val="Arial"/>
      <family val="2"/>
      <charset val="204"/>
    </font>
    <font>
      <b/>
      <sz val="16"/>
      <color theme="0"/>
      <name val="Arial"/>
      <family val="2"/>
      <charset val="204"/>
    </font>
    <font>
      <b/>
      <sz val="16"/>
      <color indexed="18"/>
      <name val="Arial"/>
      <family val="2"/>
      <charset val="204"/>
    </font>
    <font>
      <sz val="11"/>
      <color rgb="FF9C0006"/>
      <name val="Calibri"/>
      <family val="2"/>
      <charset val="204"/>
      <scheme val="minor"/>
    </font>
    <font>
      <sz val="11"/>
      <color rgb="FF9C6500"/>
      <name val="Calibri"/>
      <family val="2"/>
      <charset val="204"/>
      <scheme val="minor"/>
    </font>
    <font>
      <sz val="11"/>
      <name val="Calibri"/>
      <family val="2"/>
      <scheme val="minor"/>
    </font>
    <font>
      <sz val="14"/>
      <color rgb="FF9C0006"/>
      <name val="Calibri"/>
      <family val="2"/>
      <charset val="204"/>
      <scheme val="minor"/>
    </font>
    <font>
      <sz val="14"/>
      <color theme="1"/>
      <name val="Calibri"/>
      <family val="2"/>
      <charset val="204"/>
      <scheme val="minor"/>
    </font>
    <font>
      <sz val="14"/>
      <color rgb="FF006100"/>
      <name val="Calibri"/>
      <family val="2"/>
      <charset val="204"/>
      <scheme val="minor"/>
    </font>
    <font>
      <sz val="11"/>
      <color rgb="FF000000"/>
      <name val="Calibri"/>
      <family val="2"/>
      <charset val="204"/>
      <scheme val="minor"/>
    </font>
    <font>
      <b/>
      <sz val="18"/>
      <color theme="3"/>
      <name val="Calibri"/>
      <family val="2"/>
      <charset val="204"/>
      <scheme val="minor"/>
    </font>
    <font>
      <b/>
      <sz val="12"/>
      <color rgb="FF363636"/>
      <name val="Calibri"/>
      <family val="2"/>
      <charset val="204"/>
      <scheme val="minor"/>
    </font>
    <font>
      <u/>
      <sz val="11"/>
      <color theme="10"/>
      <name val="Calibri"/>
      <family val="2"/>
      <charset val="204"/>
      <scheme val="minor"/>
    </font>
    <font>
      <sz val="14"/>
      <name val="Calibri"/>
      <family val="2"/>
      <charset val="204"/>
      <scheme val="minor"/>
    </font>
    <font>
      <sz val="14"/>
      <color theme="0"/>
      <name val="Calibri"/>
      <family val="2"/>
      <charset val="204"/>
      <scheme val="minor"/>
    </font>
    <font>
      <sz val="9"/>
      <name val="Arial"/>
      <family val="2"/>
      <charset val="204"/>
    </font>
    <font>
      <b/>
      <sz val="11"/>
      <color rgb="FFFA7D00"/>
      <name val="Calibri"/>
      <family val="2"/>
      <charset val="204"/>
      <scheme val="minor"/>
    </font>
  </fonts>
  <fills count="25">
    <fill>
      <patternFill patternType="none"/>
    </fill>
    <fill>
      <patternFill patternType="gray125"/>
    </fill>
    <fill>
      <patternFill patternType="solid">
        <fgColor theme="3" tint="0.39997558519241921"/>
        <bgColor indexed="64"/>
      </patternFill>
    </fill>
    <fill>
      <patternFill patternType="solid">
        <fgColor rgb="FFA5A5A5"/>
      </patternFill>
    </fill>
    <fill>
      <patternFill patternType="solid">
        <fgColor theme="0" tint="-0.249977111117893"/>
        <bgColor indexed="64"/>
      </patternFill>
    </fill>
    <fill>
      <patternFill patternType="solid">
        <fgColor theme="0"/>
        <bgColor indexed="64"/>
      </patternFill>
    </fill>
    <fill>
      <patternFill patternType="solid">
        <fgColor rgb="FFFFFFCC"/>
      </patternFill>
    </fill>
    <fill>
      <patternFill patternType="solid">
        <fgColor theme="3" tint="-0.249977111117893"/>
        <bgColor indexed="64"/>
      </patternFill>
    </fill>
    <fill>
      <patternFill patternType="solid">
        <fgColor theme="0" tint="-0.14999847407452621"/>
        <bgColor indexed="64"/>
      </patternFill>
    </fill>
    <fill>
      <patternFill patternType="solid">
        <fgColor theme="3"/>
        <bgColor indexed="64"/>
      </patternFill>
    </fill>
    <fill>
      <patternFill patternType="solid">
        <fgColor theme="4" tint="-0.249977111117893"/>
        <bgColor indexed="64"/>
      </patternFill>
    </fill>
    <fill>
      <patternFill patternType="solid">
        <fgColor theme="4"/>
      </patternFill>
    </fill>
    <fill>
      <patternFill patternType="solid">
        <fgColor indexed="56"/>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FFFF"/>
        <bgColor indexed="64"/>
      </patternFill>
    </fill>
    <fill>
      <patternFill patternType="solid">
        <fgColor rgb="FFDFE3E8"/>
        <bgColor indexed="64"/>
      </patternFill>
    </fill>
    <fill>
      <patternFill patternType="solid">
        <fgColor theme="8"/>
      </patternFill>
    </fill>
    <fill>
      <patternFill patternType="solid">
        <fgColor rgb="FFF2F2F2"/>
      </patternFill>
    </fill>
    <fill>
      <patternFill patternType="solid">
        <fgColor theme="5"/>
      </patternFill>
    </fill>
    <fill>
      <patternFill patternType="solid">
        <fgColor rgb="FFC6ECD1"/>
        <bgColor indexed="64"/>
      </patternFill>
    </fill>
    <fill>
      <patternFill patternType="solid">
        <fgColor rgb="FF4BACC6"/>
        <bgColor indexed="64"/>
      </patternFill>
    </fill>
    <fill>
      <patternFill patternType="solid">
        <fgColor rgb="FF00B050"/>
        <bgColor indexed="64"/>
      </patternFill>
    </fill>
    <fill>
      <patternFill patternType="solid">
        <fgColor rgb="FFF2DCDB"/>
        <bgColor indexed="64"/>
      </patternFill>
    </fill>
  </fills>
  <borders count="8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style="medium">
        <color indexed="64"/>
      </right>
      <top/>
      <bottom/>
      <diagonal/>
    </border>
    <border>
      <left style="medium">
        <color indexed="64"/>
      </left>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top/>
      <bottom style="medium">
        <color indexed="64"/>
      </bottom>
      <diagonal/>
    </border>
    <border>
      <left/>
      <right style="thin">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bottom/>
      <diagonal/>
    </border>
    <border>
      <left style="medium">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diagonal/>
    </border>
    <border diagonalDown="1">
      <left style="medium">
        <color indexed="64"/>
      </left>
      <right style="medium">
        <color indexed="64"/>
      </right>
      <top style="medium">
        <color indexed="64"/>
      </top>
      <bottom style="thin">
        <color indexed="64"/>
      </bottom>
      <diagonal style="thin">
        <color indexed="64"/>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medium">
        <color indexed="64"/>
      </left>
      <right style="double">
        <color rgb="FF3F3F3F"/>
      </right>
      <top style="double">
        <color rgb="FF3F3F3F"/>
      </top>
      <bottom style="double">
        <color rgb="FF3F3F3F"/>
      </bottom>
      <diagonal/>
    </border>
    <border>
      <left style="double">
        <color rgb="FF3F3F3F"/>
      </left>
      <right style="medium">
        <color indexed="64"/>
      </right>
      <top style="double">
        <color rgb="FF3F3F3F"/>
      </top>
      <bottom style="double">
        <color rgb="FF3F3F3F"/>
      </bottom>
      <diagonal/>
    </border>
    <border>
      <left style="medium">
        <color indexed="64"/>
      </left>
      <right style="double">
        <color rgb="FF3F3F3F"/>
      </right>
      <top style="double">
        <color rgb="FF3F3F3F"/>
      </top>
      <bottom style="medium">
        <color indexed="64"/>
      </bottom>
      <diagonal/>
    </border>
    <border>
      <left style="double">
        <color rgb="FF3F3F3F"/>
      </left>
      <right style="double">
        <color rgb="FF3F3F3F"/>
      </right>
      <top style="double">
        <color rgb="FF3F3F3F"/>
      </top>
      <bottom style="medium">
        <color indexed="64"/>
      </bottom>
      <diagonal/>
    </border>
    <border>
      <left style="double">
        <color rgb="FF3F3F3F"/>
      </left>
      <right style="medium">
        <color indexed="64"/>
      </right>
      <top style="double">
        <color rgb="FF3F3F3F"/>
      </top>
      <bottom style="medium">
        <color indexed="64"/>
      </bottom>
      <diagonal/>
    </border>
    <border>
      <left style="thin">
        <color indexed="64"/>
      </left>
      <right/>
      <top/>
      <bottom style="thin">
        <color indexed="64"/>
      </bottom>
      <diagonal/>
    </border>
    <border>
      <left style="medium">
        <color indexed="64"/>
      </left>
      <right style="double">
        <color rgb="FF3F3F3F"/>
      </right>
      <top/>
      <bottom style="double">
        <color rgb="FF3F3F3F"/>
      </bottom>
      <diagonal/>
    </border>
    <border>
      <left style="double">
        <color rgb="FF3F3F3F"/>
      </left>
      <right style="double">
        <color rgb="FF3F3F3F"/>
      </right>
      <top/>
      <bottom style="double">
        <color rgb="FF3F3F3F"/>
      </bottom>
      <diagonal/>
    </border>
    <border>
      <left style="double">
        <color rgb="FF3F3F3F"/>
      </left>
      <right style="medium">
        <color indexed="64"/>
      </right>
      <top/>
      <bottom style="double">
        <color rgb="FF3F3F3F"/>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thin">
        <color rgb="FF7F7F7F"/>
      </left>
      <right style="thin">
        <color rgb="FF7F7F7F"/>
      </right>
      <top style="thin">
        <color rgb="FF7F7F7F"/>
      </top>
      <bottom style="thin">
        <color rgb="FF7F7F7F"/>
      </bottom>
      <diagonal/>
    </border>
    <border>
      <left/>
      <right/>
      <top style="medium">
        <color indexed="64"/>
      </top>
      <bottom style="medium">
        <color indexed="64"/>
      </bottom>
      <diagonal/>
    </border>
    <border>
      <left/>
      <right style="medium">
        <color indexed="64"/>
      </right>
      <top/>
      <bottom style="thin">
        <color indexed="64"/>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diagonal/>
    </border>
  </borders>
  <cellStyleXfs count="24">
    <xf numFmtId="0" fontId="0" fillId="0" borderId="0"/>
    <xf numFmtId="0" fontId="12" fillId="0" borderId="0" applyNumberFormat="0" applyFill="0" applyBorder="0" applyAlignment="0" applyProtection="0"/>
    <xf numFmtId="0" fontId="13" fillId="0" borderId="0"/>
    <xf numFmtId="0" fontId="14" fillId="3" borderId="14" applyNumberFormat="0" applyAlignment="0" applyProtection="0"/>
    <xf numFmtId="0" fontId="15" fillId="0" borderId="0"/>
    <xf numFmtId="0" fontId="16" fillId="0" borderId="0"/>
    <xf numFmtId="0" fontId="10" fillId="0" borderId="0"/>
    <xf numFmtId="0" fontId="10" fillId="6" borderId="49" applyNumberFormat="0" applyFont="0" applyAlignment="0" applyProtection="0"/>
    <xf numFmtId="0" fontId="47" fillId="0" borderId="0" applyNumberFormat="0" applyFill="0" applyBorder="0" applyAlignment="0" applyProtection="0"/>
    <xf numFmtId="0" fontId="48" fillId="0" borderId="58" applyNumberFormat="0" applyFill="0" applyAlignment="0" applyProtection="0"/>
    <xf numFmtId="0" fontId="49" fillId="0" borderId="59" applyNumberFormat="0" applyFill="0" applyAlignment="0" applyProtection="0"/>
    <xf numFmtId="0" fontId="50" fillId="0" borderId="60" applyNumberFormat="0" applyFill="0" applyAlignment="0" applyProtection="0"/>
    <xf numFmtId="0" fontId="46" fillId="11" borderId="0" applyNumberFormat="0" applyBorder="0" applyAlignment="0" applyProtection="0"/>
    <xf numFmtId="0" fontId="61" fillId="13" borderId="0" applyNumberFormat="0" applyBorder="0" applyAlignment="0" applyProtection="0"/>
    <xf numFmtId="0" fontId="7" fillId="0" borderId="0"/>
    <xf numFmtId="0" fontId="7" fillId="6" borderId="49" applyNumberFormat="0" applyFont="0" applyAlignment="0" applyProtection="0"/>
    <xf numFmtId="0" fontId="69" fillId="14" borderId="0" applyNumberFormat="0" applyBorder="0" applyAlignment="0" applyProtection="0"/>
    <xf numFmtId="0" fontId="70" fillId="15" borderId="0" applyNumberFormat="0" applyBorder="0" applyAlignment="0" applyProtection="0"/>
    <xf numFmtId="0" fontId="6" fillId="0" borderId="0"/>
    <xf numFmtId="0" fontId="5" fillId="0" borderId="0"/>
    <xf numFmtId="0" fontId="78" fillId="0" borderId="0" applyNumberFormat="0" applyFill="0" applyBorder="0" applyAlignment="0" applyProtection="0"/>
    <xf numFmtId="0" fontId="46" fillId="18" borderId="0" applyNumberFormat="0" applyBorder="0" applyAlignment="0" applyProtection="0"/>
    <xf numFmtId="0" fontId="82" fillId="19" borderId="82" applyNumberFormat="0" applyAlignment="0" applyProtection="0"/>
    <xf numFmtId="0" fontId="46" fillId="20" borderId="0" applyNumberFormat="0" applyBorder="0" applyAlignment="0" applyProtection="0"/>
  </cellStyleXfs>
  <cellXfs count="558">
    <xf numFmtId="0" fontId="0" fillId="0" borderId="0" xfId="0"/>
    <xf numFmtId="0" fontId="0" fillId="0" borderId="0" xfId="0" applyAlignment="1">
      <alignment horizontal="center" vertical="center" wrapText="1"/>
    </xf>
    <xf numFmtId="0" fontId="0" fillId="0" borderId="0" xfId="0" applyBorder="1"/>
    <xf numFmtId="0" fontId="0" fillId="0" borderId="0" xfId="0" applyAlignment="1">
      <alignment horizontal="left" vertical="center" wrapText="1"/>
    </xf>
    <xf numFmtId="0" fontId="16" fillId="0" borderId="0" xfId="5" applyAlignment="1">
      <alignment wrapText="1" readingOrder="1"/>
    </xf>
    <xf numFmtId="0" fontId="20" fillId="0" borderId="0" xfId="5" applyFont="1" applyAlignment="1">
      <alignment vertical="center" wrapText="1" readingOrder="1"/>
    </xf>
    <xf numFmtId="0" fontId="22" fillId="4" borderId="8" xfId="5" applyFont="1" applyFill="1" applyBorder="1" applyAlignment="1">
      <alignment horizontal="center" vertical="center" wrapText="1" readingOrder="1"/>
    </xf>
    <xf numFmtId="0" fontId="22" fillId="4" borderId="9" xfId="5" applyFont="1" applyFill="1" applyBorder="1" applyAlignment="1">
      <alignment horizontal="center" vertical="center" wrapText="1" readingOrder="1"/>
    </xf>
    <xf numFmtId="0" fontId="16" fillId="0" borderId="0" xfId="5" applyFill="1" applyAlignment="1">
      <alignment wrapText="1" readingOrder="1"/>
    </xf>
    <xf numFmtId="49" fontId="16" fillId="0" borderId="18" xfId="5" applyNumberFormat="1" applyBorder="1" applyAlignment="1">
      <alignment horizontal="center" vertical="top" wrapText="1" readingOrder="1"/>
    </xf>
    <xf numFmtId="49" fontId="16" fillId="0" borderId="31" xfId="5" applyNumberFormat="1" applyBorder="1" applyAlignment="1">
      <alignment horizontal="center" vertical="top" wrapText="1" readingOrder="1"/>
    </xf>
    <xf numFmtId="49" fontId="24" fillId="0" borderId="1" xfId="5" applyNumberFormat="1" applyFont="1" applyBorder="1" applyAlignment="1">
      <alignment horizontal="center" wrapText="1" readingOrder="1"/>
    </xf>
    <xf numFmtId="0" fontId="16" fillId="0" borderId="6" xfId="5" applyBorder="1" applyAlignment="1">
      <alignment vertical="center" wrapText="1"/>
    </xf>
    <xf numFmtId="49" fontId="16" fillId="0" borderId="11" xfId="5" applyNumberFormat="1" applyBorder="1" applyAlignment="1">
      <alignment horizontal="center" vertical="top" wrapText="1" readingOrder="1"/>
    </xf>
    <xf numFmtId="0" fontId="16" fillId="0" borderId="6" xfId="5" applyFill="1" applyBorder="1" applyAlignment="1">
      <alignment horizontal="left" vertical="center" wrapText="1" readingOrder="1"/>
    </xf>
    <xf numFmtId="0" fontId="16" fillId="0" borderId="6" xfId="5" applyBorder="1" applyAlignment="1">
      <alignment horizontal="left" vertical="center" wrapText="1" readingOrder="1"/>
    </xf>
    <xf numFmtId="49" fontId="24" fillId="0" borderId="1" xfId="5" applyNumberFormat="1" applyFont="1" applyBorder="1" applyAlignment="1">
      <alignment horizontal="center" vertical="top" wrapText="1" readingOrder="1"/>
    </xf>
    <xf numFmtId="49" fontId="16" fillId="0" borderId="1" xfId="5" applyNumberFormat="1" applyBorder="1" applyAlignment="1">
      <alignment horizontal="center" vertical="top" wrapText="1" readingOrder="1"/>
    </xf>
    <xf numFmtId="49" fontId="16" fillId="0" borderId="5" xfId="5" applyNumberFormat="1" applyBorder="1" applyAlignment="1">
      <alignment horizontal="center" vertical="top" wrapText="1" readingOrder="1"/>
    </xf>
    <xf numFmtId="0" fontId="24" fillId="0" borderId="6" xfId="5" applyFont="1" applyBorder="1" applyAlignment="1">
      <alignment wrapText="1" readingOrder="1"/>
    </xf>
    <xf numFmtId="0" fontId="24" fillId="0" borderId="6" xfId="5" applyFont="1" applyBorder="1" applyAlignment="1">
      <alignment horizontal="left" vertical="center" wrapText="1" readingOrder="1"/>
    </xf>
    <xf numFmtId="0" fontId="17" fillId="0" borderId="21" xfId="5" applyFont="1" applyBorder="1" applyAlignment="1">
      <alignment vertical="top" wrapText="1" readingOrder="1"/>
    </xf>
    <xf numFmtId="0" fontId="16" fillId="0" borderId="32" xfId="5" applyBorder="1" applyAlignment="1">
      <alignment horizontal="center" vertical="center" wrapText="1" readingOrder="1"/>
    </xf>
    <xf numFmtId="0" fontId="17" fillId="0" borderId="23" xfId="5" applyFont="1" applyBorder="1" applyAlignment="1">
      <alignment vertical="top" wrapText="1" readingOrder="1"/>
    </xf>
    <xf numFmtId="49" fontId="24" fillId="0" borderId="8" xfId="5" applyNumberFormat="1" applyFont="1" applyBorder="1" applyAlignment="1">
      <alignment horizontal="center" vertical="top" wrapText="1" readingOrder="1"/>
    </xf>
    <xf numFmtId="0" fontId="24" fillId="0" borderId="9" xfId="5" applyFont="1" applyBorder="1" applyAlignment="1">
      <alignment wrapText="1" readingOrder="1"/>
    </xf>
    <xf numFmtId="0" fontId="16" fillId="0" borderId="33" xfId="5" applyBorder="1" applyAlignment="1">
      <alignment horizontal="center" vertical="center" wrapText="1" readingOrder="1"/>
    </xf>
    <xf numFmtId="49" fontId="16" fillId="0" borderId="10" xfId="5" applyNumberFormat="1" applyBorder="1" applyAlignment="1">
      <alignment horizontal="center" vertical="top" wrapText="1" readingOrder="1"/>
    </xf>
    <xf numFmtId="49" fontId="16" fillId="0" borderId="2" xfId="5" applyNumberFormat="1" applyBorder="1" applyAlignment="1">
      <alignment horizontal="center" vertical="top" wrapText="1" readingOrder="1"/>
    </xf>
    <xf numFmtId="49" fontId="16" fillId="0" borderId="7" xfId="5" applyNumberFormat="1" applyBorder="1" applyAlignment="1">
      <alignment horizontal="center" vertical="top" wrapText="1" readingOrder="1"/>
    </xf>
    <xf numFmtId="0" fontId="16" fillId="0" borderId="25" xfId="5" applyBorder="1" applyAlignment="1">
      <alignment horizontal="center" vertical="center" wrapText="1" readingOrder="1"/>
    </xf>
    <xf numFmtId="0" fontId="16" fillId="0" borderId="0" xfId="5" applyAlignment="1">
      <alignment horizontal="center" vertical="center" wrapText="1" readingOrder="1"/>
    </xf>
    <xf numFmtId="0" fontId="10" fillId="0" borderId="0" xfId="6" applyAlignment="1">
      <alignment wrapText="1"/>
    </xf>
    <xf numFmtId="0" fontId="10" fillId="0" borderId="0" xfId="6" applyAlignment="1">
      <alignment horizontal="center" vertical="center" wrapText="1"/>
    </xf>
    <xf numFmtId="0" fontId="28" fillId="7" borderId="12" xfId="6" applyFont="1" applyFill="1" applyBorder="1" applyAlignment="1">
      <alignment horizontal="center" vertical="center" wrapText="1"/>
    </xf>
    <xf numFmtId="0" fontId="28" fillId="7" borderId="13" xfId="6" applyFont="1" applyFill="1" applyBorder="1" applyAlignment="1">
      <alignment horizontal="center" wrapText="1"/>
    </xf>
    <xf numFmtId="0" fontId="28" fillId="7" borderId="48" xfId="6" applyFont="1" applyFill="1" applyBorder="1" applyAlignment="1">
      <alignment horizontal="center" wrapText="1"/>
    </xf>
    <xf numFmtId="0" fontId="29" fillId="0" borderId="0" xfId="6" applyFont="1" applyAlignment="1">
      <alignment horizontal="center" wrapText="1"/>
    </xf>
    <xf numFmtId="0" fontId="30" fillId="0" borderId="0" xfId="6" applyFont="1" applyAlignment="1">
      <alignment horizontal="center" vertical="center" wrapText="1"/>
    </xf>
    <xf numFmtId="0" fontId="30" fillId="0" borderId="0" xfId="6" applyFont="1" applyAlignment="1">
      <alignment vertical="center" wrapText="1"/>
    </xf>
    <xf numFmtId="0" fontId="0" fillId="0" borderId="0" xfId="0" applyAlignment="1">
      <alignment horizontal="center" vertical="center"/>
    </xf>
    <xf numFmtId="0" fontId="35" fillId="0" borderId="5" xfId="6" applyFont="1" applyBorder="1" applyAlignment="1">
      <alignment horizontal="center" vertical="center" wrapText="1"/>
    </xf>
    <xf numFmtId="0" fontId="35" fillId="0" borderId="1" xfId="6" applyFont="1" applyBorder="1" applyAlignment="1">
      <alignment horizontal="left" vertical="center" wrapText="1"/>
    </xf>
    <xf numFmtId="0" fontId="35" fillId="0" borderId="6" xfId="7" applyFont="1" applyFill="1" applyBorder="1" applyAlignment="1">
      <alignment vertical="center" wrapText="1"/>
    </xf>
    <xf numFmtId="0" fontId="35" fillId="0" borderId="8" xfId="6" applyFont="1" applyBorder="1" applyAlignment="1">
      <alignment horizontal="left" vertical="center" wrapText="1"/>
    </xf>
    <xf numFmtId="0" fontId="35" fillId="0" borderId="9" xfId="7" applyFont="1" applyFill="1" applyBorder="1" applyAlignment="1">
      <alignment vertical="center" wrapText="1"/>
    </xf>
    <xf numFmtId="0" fontId="35" fillId="8" borderId="10" xfId="6" applyFont="1" applyFill="1" applyBorder="1" applyAlignment="1">
      <alignment horizontal="center" vertical="center" wrapText="1"/>
    </xf>
    <xf numFmtId="0" fontId="35" fillId="8" borderId="8" xfId="6" applyFont="1" applyFill="1" applyBorder="1" applyAlignment="1">
      <alignment horizontal="left" vertical="center" wrapText="1"/>
    </xf>
    <xf numFmtId="0" fontId="35" fillId="0" borderId="10" xfId="6" applyFont="1" applyFill="1" applyBorder="1" applyAlignment="1">
      <alignment horizontal="center" vertical="center" wrapText="1"/>
    </xf>
    <xf numFmtId="0" fontId="35" fillId="0" borderId="8" xfId="6" applyFont="1" applyFill="1" applyBorder="1" applyAlignment="1">
      <alignment horizontal="left" vertical="center" wrapText="1"/>
    </xf>
    <xf numFmtId="0" fontId="35" fillId="8" borderId="9" xfId="7" applyFont="1" applyFill="1" applyBorder="1" applyAlignment="1">
      <alignment vertical="center" wrapText="1"/>
    </xf>
    <xf numFmtId="0" fontId="35" fillId="8" borderId="5" xfId="6" applyFont="1" applyFill="1" applyBorder="1" applyAlignment="1">
      <alignment horizontal="center" vertical="center" wrapText="1"/>
    </xf>
    <xf numFmtId="0" fontId="35" fillId="8" borderId="1" xfId="6" applyFont="1" applyFill="1" applyBorder="1" applyAlignment="1">
      <alignment horizontal="left" vertical="center" wrapText="1"/>
    </xf>
    <xf numFmtId="0" fontId="35" fillId="8" borderId="6" xfId="7" applyFont="1" applyFill="1" applyBorder="1" applyAlignment="1">
      <alignment vertical="center" wrapText="1"/>
    </xf>
    <xf numFmtId="0" fontId="35" fillId="0" borderId="5" xfId="6" applyFont="1" applyFill="1" applyBorder="1" applyAlignment="1">
      <alignment horizontal="center" vertical="center" wrapText="1"/>
    </xf>
    <xf numFmtId="0" fontId="35" fillId="0" borderId="1" xfId="6" applyFont="1" applyFill="1" applyBorder="1" applyAlignment="1">
      <alignment horizontal="left" vertical="center" wrapText="1"/>
    </xf>
    <xf numFmtId="0" fontId="36" fillId="0" borderId="0" xfId="6" applyFont="1" applyAlignment="1">
      <alignment horizontal="right" vertical="top" wrapText="1"/>
    </xf>
    <xf numFmtId="0" fontId="35" fillId="0" borderId="10" xfId="6" applyFont="1" applyBorder="1" applyAlignment="1">
      <alignment horizontal="center" vertical="center" wrapText="1"/>
    </xf>
    <xf numFmtId="0" fontId="35" fillId="0" borderId="1" xfId="7" applyFont="1" applyFill="1" applyBorder="1" applyAlignment="1">
      <alignment vertical="center" wrapText="1"/>
    </xf>
    <xf numFmtId="0" fontId="10" fillId="0" borderId="22" xfId="6" applyBorder="1" applyAlignment="1">
      <alignment horizontal="center" vertical="center" wrapText="1"/>
    </xf>
    <xf numFmtId="0" fontId="10" fillId="0" borderId="0" xfId="6" applyBorder="1" applyAlignment="1">
      <alignment wrapText="1"/>
    </xf>
    <xf numFmtId="0" fontId="10" fillId="0" borderId="46" xfId="6" applyBorder="1" applyAlignment="1">
      <alignment wrapText="1"/>
    </xf>
    <xf numFmtId="0" fontId="35" fillId="0" borderId="5" xfId="7" applyFont="1" applyFill="1" applyBorder="1" applyAlignment="1">
      <alignment horizontal="center" vertical="center" wrapText="1"/>
    </xf>
    <xf numFmtId="0" fontId="35" fillId="0" borderId="10" xfId="7" applyFont="1" applyFill="1" applyBorder="1" applyAlignment="1">
      <alignment horizontal="center" vertical="center" wrapText="1"/>
    </xf>
    <xf numFmtId="0" fontId="35" fillId="0" borderId="8" xfId="7" applyFont="1" applyFill="1" applyBorder="1" applyAlignment="1">
      <alignment vertical="center" wrapText="1"/>
    </xf>
    <xf numFmtId="0" fontId="34" fillId="2" borderId="18" xfId="6" applyFont="1" applyFill="1" applyBorder="1" applyAlignment="1">
      <alignment horizontal="center" vertical="center" wrapText="1"/>
    </xf>
    <xf numFmtId="0" fontId="34" fillId="2" borderId="3" xfId="6" applyFont="1" applyFill="1" applyBorder="1" applyAlignment="1">
      <alignment horizontal="center" vertical="center" wrapText="1"/>
    </xf>
    <xf numFmtId="0" fontId="34" fillId="2" borderId="52" xfId="6" applyFont="1" applyFill="1" applyBorder="1" applyAlignment="1">
      <alignment horizontal="center" vertical="center" wrapText="1"/>
    </xf>
    <xf numFmtId="0" fontId="14" fillId="2" borderId="2" xfId="0" applyFont="1" applyFill="1" applyBorder="1" applyAlignment="1" applyProtection="1">
      <alignment horizontal="center" vertical="center" wrapText="1"/>
    </xf>
    <xf numFmtId="0" fontId="14" fillId="2" borderId="1" xfId="0" applyFont="1" applyFill="1" applyBorder="1" applyAlignment="1" applyProtection="1">
      <alignment horizontal="center" vertical="center" wrapText="1"/>
    </xf>
    <xf numFmtId="164" fontId="14" fillId="2" borderId="2" xfId="0" applyNumberFormat="1" applyFont="1" applyFill="1" applyBorder="1" applyAlignment="1" applyProtection="1">
      <alignment horizontal="left" vertical="center" wrapText="1"/>
    </xf>
    <xf numFmtId="0" fontId="32" fillId="2" borderId="2" xfId="0" applyFont="1" applyFill="1" applyBorder="1" applyAlignment="1" applyProtection="1">
      <alignment horizontal="center" vertical="center" wrapText="1"/>
    </xf>
    <xf numFmtId="0" fontId="42" fillId="0" borderId="1" xfId="0" applyFont="1" applyBorder="1" applyAlignment="1" applyProtection="1">
      <alignment horizontal="center" vertical="center"/>
    </xf>
    <xf numFmtId="1" fontId="31" fillId="0" borderId="1" xfId="0" applyNumberFormat="1" applyFont="1" applyBorder="1" applyAlignment="1" applyProtection="1">
      <alignment horizontal="left" vertical="center"/>
    </xf>
    <xf numFmtId="1" fontId="0" fillId="0" borderId="1" xfId="0" applyNumberFormat="1" applyBorder="1" applyAlignment="1" applyProtection="1">
      <alignment horizontal="center" vertical="center"/>
    </xf>
    <xf numFmtId="164" fontId="31" fillId="0" borderId="1" xfId="0" applyNumberFormat="1" applyFont="1" applyBorder="1" applyAlignment="1" applyProtection="1">
      <alignment horizontal="center" vertical="center"/>
    </xf>
    <xf numFmtId="1" fontId="31" fillId="0" borderId="1" xfId="0" applyNumberFormat="1" applyFont="1" applyBorder="1" applyAlignment="1" applyProtection="1">
      <alignment horizontal="center" vertical="center"/>
    </xf>
    <xf numFmtId="0" fontId="0" fillId="0" borderId="1" xfId="0" applyNumberFormat="1" applyBorder="1" applyAlignment="1" applyProtection="1">
      <alignment horizontal="left" vertical="center" wrapText="1"/>
    </xf>
    <xf numFmtId="0" fontId="0" fillId="0" borderId="0" xfId="0" applyAlignment="1">
      <alignment vertical="center" wrapText="1"/>
    </xf>
    <xf numFmtId="0" fontId="0" fillId="0" borderId="1" xfId="0" applyBorder="1" applyAlignment="1" applyProtection="1">
      <alignment horizontal="center" vertical="center"/>
      <protection locked="0"/>
    </xf>
    <xf numFmtId="0" fontId="0" fillId="0" borderId="0" xfId="0" applyAlignment="1">
      <alignment wrapText="1"/>
    </xf>
    <xf numFmtId="0" fontId="0" fillId="0" borderId="0" xfId="0" applyAlignment="1">
      <alignment horizontal="center"/>
    </xf>
    <xf numFmtId="0" fontId="0" fillId="0" borderId="1" xfId="0"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vertical="center" wrapText="1"/>
    </xf>
    <xf numFmtId="0" fontId="0" fillId="0" borderId="0"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right" vertical="center" wrapText="1"/>
    </xf>
    <xf numFmtId="0" fontId="9" fillId="0" borderId="1" xfId="0" applyFont="1" applyBorder="1" applyAlignment="1">
      <alignment horizontal="left" vertical="center" wrapText="1"/>
    </xf>
    <xf numFmtId="0" fontId="0" fillId="0" borderId="0" xfId="0" applyAlignment="1">
      <alignment horizontal="center" wrapText="1"/>
    </xf>
    <xf numFmtId="0" fontId="14" fillId="7" borderId="54" xfId="0" applyFont="1" applyFill="1" applyBorder="1" applyAlignment="1">
      <alignment vertical="center" wrapText="1"/>
    </xf>
    <xf numFmtId="0" fontId="14" fillId="7" borderId="1" xfId="0" applyFont="1" applyFill="1" applyBorder="1" applyAlignment="1">
      <alignment horizontal="center" vertical="center" wrapText="1"/>
    </xf>
    <xf numFmtId="0" fontId="28" fillId="2" borderId="1" xfId="6" applyFont="1" applyFill="1" applyBorder="1" applyAlignment="1">
      <alignment horizontal="center" vertical="center" wrapText="1"/>
    </xf>
    <xf numFmtId="0" fontId="14" fillId="2" borderId="1" xfId="6" applyFont="1" applyFill="1" applyBorder="1" applyAlignment="1">
      <alignment horizontal="center" vertical="center" wrapText="1"/>
    </xf>
    <xf numFmtId="0" fontId="44" fillId="2" borderId="1" xfId="6" applyFont="1" applyFill="1" applyBorder="1" applyAlignment="1">
      <alignment horizontal="center" vertical="center" wrapText="1"/>
    </xf>
    <xf numFmtId="0" fontId="14" fillId="10" borderId="1" xfId="0" applyFont="1" applyFill="1" applyBorder="1" applyAlignment="1">
      <alignment horizontal="center" vertical="center" wrapText="1"/>
    </xf>
    <xf numFmtId="0" fontId="12" fillId="0" borderId="1" xfId="1" applyBorder="1" applyAlignment="1">
      <alignment horizontal="left" vertical="center"/>
    </xf>
    <xf numFmtId="49" fontId="13" fillId="0" borderId="1" xfId="2" applyNumberFormat="1" applyFont="1" applyBorder="1" applyAlignment="1">
      <alignment horizontal="left" vertical="center"/>
    </xf>
    <xf numFmtId="0" fontId="12" fillId="0" borderId="1" xfId="1" applyBorder="1" applyAlignment="1">
      <alignment vertical="center" wrapText="1"/>
    </xf>
    <xf numFmtId="0" fontId="14" fillId="10" borderId="1" xfId="0" applyFont="1" applyFill="1" applyBorder="1" applyAlignment="1">
      <alignment horizontal="left" vertical="center" wrapText="1"/>
    </xf>
    <xf numFmtId="0" fontId="11" fillId="0" borderId="0" xfId="0" applyFont="1" applyBorder="1" applyAlignment="1">
      <alignment horizontal="center" vertical="center"/>
    </xf>
    <xf numFmtId="0" fontId="41" fillId="0" borderId="0" xfId="0" applyFont="1" applyBorder="1" applyAlignment="1">
      <alignment horizontal="center" vertical="center"/>
    </xf>
    <xf numFmtId="0" fontId="0" fillId="0" borderId="0" xfId="0" applyBorder="1" applyAlignment="1">
      <alignment horizontal="left" vertical="center"/>
    </xf>
    <xf numFmtId="0" fontId="0" fillId="0" borderId="0" xfId="0" applyFill="1" applyBorder="1"/>
    <xf numFmtId="0" fontId="0" fillId="0" borderId="0" xfId="0" quotePrefix="1"/>
    <xf numFmtId="0" fontId="9" fillId="0" borderId="0" xfId="0" applyFont="1"/>
    <xf numFmtId="0" fontId="14" fillId="2" borderId="35" xfId="0" applyNumberFormat="1" applyFont="1" applyFill="1" applyBorder="1" applyAlignment="1">
      <alignment horizontal="center" vertical="center" wrapText="1"/>
    </xf>
    <xf numFmtId="0" fontId="14" fillId="2" borderId="36" xfId="0" applyNumberFormat="1" applyFont="1" applyFill="1" applyBorder="1" applyAlignment="1">
      <alignment horizontal="left" vertical="center" wrapText="1"/>
    </xf>
    <xf numFmtId="0" fontId="14" fillId="2" borderId="37" xfId="0" applyNumberFormat="1" applyFont="1" applyFill="1" applyBorder="1" applyAlignment="1">
      <alignment horizontal="left" vertical="center" wrapText="1"/>
    </xf>
    <xf numFmtId="0" fontId="33" fillId="2" borderId="55" xfId="0" applyNumberFormat="1" applyFont="1" applyFill="1" applyBorder="1" applyAlignment="1">
      <alignment vertical="center" wrapText="1" shrinkToFit="1"/>
    </xf>
    <xf numFmtId="1" fontId="0" fillId="0" borderId="36" xfId="0" applyNumberFormat="1" applyBorder="1" applyAlignment="1">
      <alignment horizontal="center" vertical="center"/>
    </xf>
    <xf numFmtId="1" fontId="0" fillId="0" borderId="37" xfId="0" applyNumberFormat="1" applyBorder="1" applyAlignment="1">
      <alignment horizontal="center" vertical="center"/>
    </xf>
    <xf numFmtId="1" fontId="0" fillId="0" borderId="16" xfId="0" applyNumberFormat="1" applyBorder="1" applyAlignment="1">
      <alignment horizontal="center" vertical="center"/>
    </xf>
    <xf numFmtId="1" fontId="0" fillId="0" borderId="29" xfId="0" applyNumberFormat="1" applyBorder="1" applyAlignment="1">
      <alignment horizontal="center" vertical="center"/>
    </xf>
    <xf numFmtId="1" fontId="0" fillId="0" borderId="17" xfId="0" applyNumberFormat="1" applyBorder="1" applyAlignment="1">
      <alignment horizontal="center" vertical="center"/>
    </xf>
    <xf numFmtId="1" fontId="0" fillId="0" borderId="35" xfId="0" applyNumberFormat="1" applyBorder="1" applyAlignment="1">
      <alignment horizontal="center" vertical="center"/>
    </xf>
    <xf numFmtId="0" fontId="0" fillId="0" borderId="5" xfId="0"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36" xfId="0" applyBorder="1" applyAlignment="1" applyProtection="1">
      <alignment horizontal="center" vertical="center"/>
      <protection locked="0"/>
    </xf>
    <xf numFmtId="0" fontId="0" fillId="0" borderId="10" xfId="0" applyBorder="1" applyAlignment="1" applyProtection="1">
      <alignment horizontal="center" vertical="center"/>
      <protection locked="0"/>
    </xf>
    <xf numFmtId="0" fontId="0" fillId="0" borderId="8" xfId="0" applyBorder="1" applyAlignment="1" applyProtection="1">
      <alignment horizontal="center" vertical="center"/>
      <protection locked="0"/>
    </xf>
    <xf numFmtId="0" fontId="0" fillId="0" borderId="9" xfId="0" applyBorder="1" applyAlignment="1" applyProtection="1">
      <alignment horizontal="center" vertical="center"/>
      <protection locked="0"/>
    </xf>
    <xf numFmtId="0" fontId="0" fillId="0" borderId="37" xfId="0" applyBorder="1" applyAlignment="1" applyProtection="1">
      <alignment horizontal="center" vertical="center"/>
      <protection locked="0"/>
    </xf>
    <xf numFmtId="0" fontId="11" fillId="0" borderId="0" xfId="0" applyFont="1" applyFill="1" applyBorder="1" applyAlignment="1">
      <alignment horizontal="center" vertical="center"/>
    </xf>
    <xf numFmtId="14" fontId="45" fillId="2" borderId="18" xfId="0" applyNumberFormat="1" applyFont="1" applyFill="1" applyBorder="1" applyAlignment="1">
      <alignment horizontal="center" vertical="center" wrapText="1" shrinkToFit="1"/>
    </xf>
    <xf numFmtId="14" fontId="45" fillId="2" borderId="3" xfId="0" applyNumberFormat="1" applyFont="1" applyFill="1" applyBorder="1" applyAlignment="1">
      <alignment horizontal="center" vertical="center" shrinkToFit="1"/>
    </xf>
    <xf numFmtId="14" fontId="45" fillId="2" borderId="52" xfId="0" applyNumberFormat="1" applyFont="1" applyFill="1" applyBorder="1" applyAlignment="1">
      <alignment horizontal="center" vertical="center" shrinkToFit="1"/>
    </xf>
    <xf numFmtId="14" fontId="45" fillId="2" borderId="53" xfId="0" applyNumberFormat="1" applyFont="1" applyFill="1" applyBorder="1" applyAlignment="1">
      <alignment horizontal="center" vertical="center" shrinkToFit="1"/>
    </xf>
    <xf numFmtId="14" fontId="45" fillId="2" borderId="18" xfId="0" applyNumberFormat="1" applyFont="1" applyFill="1" applyBorder="1" applyAlignment="1">
      <alignment horizontal="center" vertical="center" shrinkToFit="1"/>
    </xf>
    <xf numFmtId="14" fontId="45" fillId="2" borderId="52" xfId="0" applyNumberFormat="1" applyFont="1" applyFill="1" applyBorder="1" applyAlignment="1">
      <alignment horizontal="center" vertical="center" wrapText="1" shrinkToFit="1"/>
    </xf>
    <xf numFmtId="14" fontId="14" fillId="2" borderId="35" xfId="0" applyNumberFormat="1" applyFont="1" applyFill="1" applyBorder="1" applyAlignment="1">
      <alignment horizontal="center" vertical="center" wrapText="1"/>
    </xf>
    <xf numFmtId="0" fontId="13" fillId="0" borderId="0" xfId="2"/>
    <xf numFmtId="0" fontId="13" fillId="0" borderId="0" xfId="2" applyAlignment="1">
      <alignment vertical="center" wrapText="1"/>
    </xf>
    <xf numFmtId="0" fontId="13" fillId="0" borderId="0" xfId="2" applyAlignment="1">
      <alignment vertical="center"/>
    </xf>
    <xf numFmtId="0" fontId="13" fillId="0" borderId="1" xfId="2" applyBorder="1" applyAlignment="1">
      <alignment vertical="center" wrapText="1"/>
    </xf>
    <xf numFmtId="0" fontId="13" fillId="0" borderId="1" xfId="2" applyBorder="1"/>
    <xf numFmtId="0" fontId="46" fillId="11" borderId="1" xfId="12" applyBorder="1" applyAlignment="1">
      <alignment horizontal="left" vertical="center" wrapText="1"/>
    </xf>
    <xf numFmtId="0" fontId="50" fillId="0" borderId="1" xfId="11" applyBorder="1" applyAlignment="1">
      <alignment horizontal="left" vertical="center" wrapText="1"/>
    </xf>
    <xf numFmtId="0" fontId="13" fillId="0" borderId="1" xfId="2" applyBorder="1" applyAlignment="1">
      <alignment horizontal="left" vertical="center" wrapText="1"/>
    </xf>
    <xf numFmtId="0" fontId="12" fillId="0" borderId="1" xfId="1" applyBorder="1" applyAlignment="1">
      <alignment horizontal="left" vertical="center" wrapText="1"/>
    </xf>
    <xf numFmtId="0" fontId="13" fillId="0" borderId="1" xfId="2" applyBorder="1" applyAlignment="1">
      <alignment horizontal="left" vertical="center" wrapText="1"/>
    </xf>
    <xf numFmtId="0" fontId="8" fillId="0" borderId="1" xfId="0" applyFont="1" applyBorder="1" applyAlignment="1">
      <alignment vertical="center" wrapText="1"/>
    </xf>
    <xf numFmtId="0" fontId="13" fillId="0" borderId="1" xfId="2" applyBorder="1" applyAlignment="1">
      <alignment horizontal="left" vertical="center" wrapText="1"/>
    </xf>
    <xf numFmtId="1" fontId="14" fillId="3" borderId="61" xfId="3" applyNumberFormat="1" applyBorder="1" applyAlignment="1" applyProtection="1">
      <alignment horizontal="center" vertical="center"/>
      <protection locked="0"/>
    </xf>
    <xf numFmtId="1" fontId="14" fillId="3" borderId="14" xfId="3" applyNumberFormat="1" applyBorder="1" applyAlignment="1" applyProtection="1">
      <alignment horizontal="center" vertical="center"/>
      <protection locked="0"/>
    </xf>
    <xf numFmtId="1" fontId="14" fillId="3" borderId="62" xfId="3" applyNumberFormat="1" applyBorder="1" applyAlignment="1" applyProtection="1">
      <alignment horizontal="center" vertical="center"/>
      <protection locked="0"/>
    </xf>
    <xf numFmtId="1" fontId="14" fillId="3" borderId="63" xfId="3" applyNumberFormat="1" applyBorder="1" applyAlignment="1" applyProtection="1">
      <alignment horizontal="center" vertical="center"/>
      <protection locked="0"/>
    </xf>
    <xf numFmtId="1" fontId="14" fillId="3" borderId="64" xfId="3" applyNumberFormat="1" applyBorder="1" applyAlignment="1" applyProtection="1">
      <alignment horizontal="center" vertical="center"/>
      <protection locked="0"/>
    </xf>
    <xf numFmtId="1" fontId="14" fillId="3" borderId="65" xfId="3" applyNumberFormat="1" applyBorder="1" applyAlignment="1" applyProtection="1">
      <alignment horizontal="center" vertical="center"/>
      <protection locked="0"/>
    </xf>
    <xf numFmtId="1" fontId="14" fillId="3" borderId="67" xfId="3" applyNumberFormat="1" applyBorder="1" applyAlignment="1" applyProtection="1">
      <alignment horizontal="center" vertical="center"/>
      <protection locked="0"/>
    </xf>
    <xf numFmtId="1" fontId="14" fillId="3" borderId="68" xfId="3" applyNumberFormat="1" applyBorder="1" applyAlignment="1" applyProtection="1">
      <alignment horizontal="center" vertical="center"/>
      <protection locked="0"/>
    </xf>
    <xf numFmtId="1" fontId="14" fillId="3" borderId="69" xfId="3" applyNumberFormat="1" applyBorder="1" applyAlignment="1" applyProtection="1">
      <alignment horizontal="center" vertical="center"/>
      <protection locked="0"/>
    </xf>
    <xf numFmtId="14" fontId="14" fillId="2" borderId="13" xfId="0" applyNumberFormat="1" applyFont="1" applyFill="1" applyBorder="1" applyAlignment="1">
      <alignment horizontal="center" vertical="center" wrapText="1"/>
    </xf>
    <xf numFmtId="14" fontId="14" fillId="2" borderId="70" xfId="0" applyNumberFormat="1" applyFont="1" applyFill="1" applyBorder="1" applyAlignment="1">
      <alignment horizontal="center" vertical="center" wrapText="1"/>
    </xf>
    <xf numFmtId="0" fontId="14" fillId="2" borderId="47" xfId="0" applyNumberFormat="1" applyFont="1" applyFill="1" applyBorder="1" applyAlignment="1">
      <alignment horizontal="center" vertical="center" wrapText="1"/>
    </xf>
    <xf numFmtId="0" fontId="14" fillId="2" borderId="70" xfId="0" applyNumberFormat="1" applyFont="1" applyFill="1" applyBorder="1" applyAlignment="1">
      <alignment horizontal="center" vertical="center" wrapText="1"/>
    </xf>
    <xf numFmtId="0" fontId="14" fillId="2" borderId="48" xfId="0" applyNumberFormat="1" applyFont="1" applyFill="1" applyBorder="1" applyAlignment="1">
      <alignment horizontal="center" vertical="center" wrapText="1"/>
    </xf>
    <xf numFmtId="0" fontId="14" fillId="2" borderId="25" xfId="0" applyNumberFormat="1" applyFont="1" applyFill="1" applyBorder="1" applyAlignment="1">
      <alignment horizontal="center" vertical="center" wrapText="1"/>
    </xf>
    <xf numFmtId="14" fontId="14" fillId="2" borderId="71" xfId="0" applyNumberFormat="1" applyFont="1" applyFill="1" applyBorder="1" applyAlignment="1">
      <alignment horizontal="center" vertical="center" wrapText="1"/>
    </xf>
    <xf numFmtId="0" fontId="14" fillId="2" borderId="34" xfId="0" applyNumberFormat="1" applyFont="1" applyFill="1" applyBorder="1" applyAlignment="1">
      <alignment horizontal="left" vertical="center" wrapText="1"/>
    </xf>
    <xf numFmtId="0" fontId="18" fillId="0" borderId="5" xfId="0" applyNumberFormat="1" applyFont="1" applyFill="1" applyBorder="1" applyAlignment="1">
      <alignment horizontal="center" vertical="center" wrapText="1"/>
    </xf>
    <xf numFmtId="0" fontId="18" fillId="0" borderId="1" xfId="0" applyNumberFormat="1" applyFont="1" applyFill="1" applyBorder="1" applyAlignment="1">
      <alignment horizontal="center" vertical="center" wrapText="1"/>
    </xf>
    <xf numFmtId="0" fontId="18" fillId="0" borderId="6" xfId="0" applyNumberFormat="1"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Fill="1"/>
    <xf numFmtId="0" fontId="13" fillId="0" borderId="1" xfId="2" applyFill="1" applyBorder="1" applyAlignment="1">
      <alignment horizontal="left" vertical="center" wrapText="1"/>
    </xf>
    <xf numFmtId="1" fontId="14" fillId="2" borderId="34" xfId="0" applyNumberFormat="1" applyFont="1" applyFill="1" applyBorder="1" applyAlignment="1">
      <alignment horizontal="center" vertical="center" wrapText="1"/>
    </xf>
    <xf numFmtId="1" fontId="14" fillId="2" borderId="36" xfId="0" applyNumberFormat="1" applyFont="1" applyFill="1" applyBorder="1" applyAlignment="1">
      <alignment horizontal="center" vertical="center" wrapText="1"/>
    </xf>
    <xf numFmtId="1" fontId="14" fillId="2" borderId="37" xfId="0" applyNumberFormat="1" applyFont="1" applyFill="1" applyBorder="1" applyAlignment="1">
      <alignment horizontal="center" vertical="center" wrapText="1"/>
    </xf>
    <xf numFmtId="0" fontId="13" fillId="0" borderId="1" xfId="2" applyFill="1" applyBorder="1" applyAlignment="1">
      <alignment vertical="center" wrapText="1"/>
    </xf>
    <xf numFmtId="0" fontId="13" fillId="0" borderId="0" xfId="2" applyFont="1" applyAlignment="1">
      <alignment vertical="center"/>
    </xf>
    <xf numFmtId="0" fontId="54" fillId="0" borderId="0" xfId="2" applyFont="1" applyAlignment="1">
      <alignment horizontal="left" vertical="center"/>
    </xf>
    <xf numFmtId="0" fontId="57" fillId="12" borderId="17" xfId="2" applyFont="1" applyFill="1" applyBorder="1" applyAlignment="1">
      <alignment horizontal="center" vertical="center"/>
    </xf>
    <xf numFmtId="0" fontId="57" fillId="12" borderId="16" xfId="2" applyFont="1" applyFill="1" applyBorder="1" applyAlignment="1">
      <alignment horizontal="center" vertical="center" wrapText="1"/>
    </xf>
    <xf numFmtId="0" fontId="57" fillId="12" borderId="29" xfId="2" applyFont="1" applyFill="1" applyBorder="1" applyAlignment="1">
      <alignment horizontal="center" vertical="center" wrapText="1"/>
    </xf>
    <xf numFmtId="0" fontId="13" fillId="0" borderId="5" xfId="2" applyFont="1" applyFill="1" applyBorder="1" applyAlignment="1">
      <alignment horizontal="right" vertical="center"/>
    </xf>
    <xf numFmtId="0" fontId="13" fillId="0" borderId="1" xfId="2" applyFont="1" applyFill="1" applyBorder="1" applyAlignment="1">
      <alignment horizontal="left" vertical="center" wrapText="1" indent="1"/>
    </xf>
    <xf numFmtId="1" fontId="13" fillId="0" borderId="1" xfId="2" applyNumberFormat="1" applyFont="1" applyFill="1" applyBorder="1" applyAlignment="1">
      <alignment horizontal="center" vertical="center" wrapText="1"/>
    </xf>
    <xf numFmtId="0" fontId="13" fillId="0" borderId="6" xfId="2" applyFont="1" applyFill="1" applyBorder="1" applyAlignment="1">
      <alignment horizontal="left" vertical="center" wrapText="1"/>
    </xf>
    <xf numFmtId="0" fontId="13" fillId="0" borderId="1" xfId="2" applyFont="1" applyFill="1" applyBorder="1" applyAlignment="1">
      <alignment horizontal="center" vertical="center" wrapText="1"/>
    </xf>
    <xf numFmtId="0" fontId="13" fillId="0" borderId="1" xfId="2" applyFont="1" applyBorder="1" applyAlignment="1">
      <alignment horizontal="left" vertical="center" wrapText="1" indent="1"/>
    </xf>
    <xf numFmtId="0" fontId="13" fillId="0" borderId="0" xfId="2" applyFont="1" applyBorder="1" applyAlignment="1">
      <alignment vertical="center"/>
    </xf>
    <xf numFmtId="0" fontId="12" fillId="0" borderId="1" xfId="1" quotePrefix="1" applyBorder="1" applyAlignment="1">
      <alignment horizontal="left" vertical="center" wrapText="1"/>
    </xf>
    <xf numFmtId="0" fontId="54" fillId="0" borderId="0" xfId="2" applyFont="1" applyAlignment="1">
      <alignment horizontal="left" vertical="center"/>
    </xf>
    <xf numFmtId="0" fontId="18" fillId="0" borderId="1" xfId="14" applyFont="1" applyFill="1" applyBorder="1" applyAlignment="1">
      <alignment horizontal="center" vertical="center"/>
    </xf>
    <xf numFmtId="0" fontId="18" fillId="0" borderId="1" xfId="14" applyFont="1" applyFill="1" applyBorder="1" applyAlignment="1">
      <alignment horizontal="center" vertical="center" wrapText="1"/>
    </xf>
    <xf numFmtId="0" fontId="7" fillId="0" borderId="0" xfId="14" applyAlignment="1">
      <alignment horizontal="center" vertical="center"/>
    </xf>
    <xf numFmtId="0" fontId="62" fillId="0" borderId="1" xfId="14" applyFont="1" applyFill="1" applyBorder="1"/>
    <xf numFmtId="0" fontId="62" fillId="0" borderId="1" xfId="14" applyFont="1" applyFill="1" applyBorder="1" applyAlignment="1">
      <alignment horizontal="center"/>
    </xf>
    <xf numFmtId="0" fontId="62" fillId="0" borderId="1" xfId="13" applyFont="1" applyFill="1" applyBorder="1" applyAlignment="1">
      <alignment horizontal="center" vertical="center"/>
    </xf>
    <xf numFmtId="0" fontId="7" fillId="0" borderId="0" xfId="14"/>
    <xf numFmtId="0" fontId="62" fillId="0" borderId="1" xfId="14" applyFont="1" applyFill="1" applyBorder="1" applyAlignment="1">
      <alignment wrapText="1"/>
    </xf>
    <xf numFmtId="0" fontId="62" fillId="0" borderId="1" xfId="15" applyFont="1" applyFill="1" applyBorder="1"/>
    <xf numFmtId="0" fontId="7" fillId="0" borderId="0" xfId="14" applyAlignment="1">
      <alignment horizontal="center"/>
    </xf>
    <xf numFmtId="0" fontId="62" fillId="0" borderId="2" xfId="13" applyFont="1" applyFill="1" applyBorder="1" applyAlignment="1">
      <alignment horizontal="center" vertical="center"/>
    </xf>
    <xf numFmtId="49" fontId="48" fillId="0" borderId="1" xfId="9" applyNumberFormat="1" applyBorder="1" applyAlignment="1">
      <alignment horizontal="center" vertical="center" wrapText="1"/>
    </xf>
    <xf numFmtId="0" fontId="64" fillId="0" borderId="0" xfId="2" applyFont="1" applyFill="1" applyBorder="1" applyAlignment="1">
      <alignment horizontal="right" vertical="top"/>
    </xf>
    <xf numFmtId="0" fontId="64" fillId="0" borderId="0" xfId="2" applyFont="1" applyFill="1" applyBorder="1" applyAlignment="1">
      <alignment horizontal="left" vertical="top" wrapText="1" indent="1"/>
    </xf>
    <xf numFmtId="0" fontId="64" fillId="0" borderId="0" xfId="2" applyFont="1" applyFill="1" applyBorder="1" applyAlignment="1">
      <alignment horizontal="right" vertical="center"/>
    </xf>
    <xf numFmtId="0" fontId="64" fillId="0" borderId="25" xfId="2" applyFont="1" applyFill="1" applyBorder="1" applyAlignment="1">
      <alignment horizontal="left" vertical="center" wrapText="1" indent="1"/>
    </xf>
    <xf numFmtId="1" fontId="64" fillId="0" borderId="0" xfId="2" applyNumberFormat="1" applyFont="1" applyFill="1" applyBorder="1" applyAlignment="1">
      <alignment horizontal="left" vertical="center" wrapText="1"/>
    </xf>
    <xf numFmtId="0" fontId="64" fillId="0" borderId="25" xfId="2" applyFont="1" applyFill="1" applyBorder="1" applyAlignment="1">
      <alignment horizontal="left" vertical="center" wrapText="1"/>
    </xf>
    <xf numFmtId="0" fontId="64" fillId="0" borderId="0" xfId="2" applyFont="1" applyFill="1" applyBorder="1" applyAlignment="1">
      <alignment horizontal="left" vertical="center" wrapText="1" indent="1"/>
    </xf>
    <xf numFmtId="0" fontId="64" fillId="0" borderId="0" xfId="2" applyFont="1" applyFill="1" applyBorder="1" applyAlignment="1">
      <alignment horizontal="left" vertical="center" wrapText="1"/>
    </xf>
    <xf numFmtId="0" fontId="66" fillId="7" borderId="0" xfId="2" applyFont="1" applyFill="1" applyBorder="1" applyAlignment="1">
      <alignment horizontal="right" vertical="top"/>
    </xf>
    <xf numFmtId="0" fontId="12" fillId="0" borderId="1" xfId="1" applyBorder="1" applyAlignment="1">
      <alignment horizontal="center" vertical="center" wrapText="1"/>
    </xf>
    <xf numFmtId="2" fontId="0" fillId="0" borderId="1" xfId="0" applyNumberFormat="1" applyBorder="1" applyAlignment="1">
      <alignment horizontal="center" vertical="center" wrapText="1"/>
    </xf>
    <xf numFmtId="49" fontId="0" fillId="0" borderId="1" xfId="0" applyNumberFormat="1" applyBorder="1" applyAlignment="1">
      <alignment horizontal="center" vertical="center" wrapText="1"/>
    </xf>
    <xf numFmtId="0" fontId="14" fillId="7" borderId="3" xfId="0" applyFont="1" applyFill="1" applyBorder="1" applyAlignment="1">
      <alignment vertical="center" wrapText="1"/>
    </xf>
    <xf numFmtId="1" fontId="0" fillId="0" borderId="1" xfId="0" applyNumberFormat="1" applyBorder="1" applyAlignment="1">
      <alignment horizontal="center" vertical="center" wrapText="1"/>
    </xf>
    <xf numFmtId="0" fontId="71" fillId="0" borderId="1" xfId="1" applyFont="1" applyBorder="1" applyAlignment="1">
      <alignment horizontal="left" vertical="center"/>
    </xf>
    <xf numFmtId="0" fontId="71" fillId="0" borderId="1" xfId="1" applyFont="1" applyBorder="1" applyAlignment="1">
      <alignment vertical="center" wrapText="1"/>
    </xf>
    <xf numFmtId="0" fontId="71" fillId="0" borderId="1" xfId="0" applyFont="1" applyBorder="1" applyAlignment="1">
      <alignment vertical="center" wrapText="1"/>
    </xf>
    <xf numFmtId="0" fontId="6" fillId="0" borderId="0" xfId="18"/>
    <xf numFmtId="0" fontId="6" fillId="0" borderId="1" xfId="18" applyBorder="1"/>
    <xf numFmtId="0" fontId="75" fillId="16" borderId="1" xfId="18" applyFont="1" applyFill="1" applyBorder="1" applyAlignment="1">
      <alignment vertical="center" wrapText="1"/>
    </xf>
    <xf numFmtId="165" fontId="6" fillId="0" borderId="1" xfId="18" applyNumberFormat="1" applyBorder="1" applyAlignment="1">
      <alignment vertical="center"/>
    </xf>
    <xf numFmtId="0" fontId="73" fillId="0" borderId="0" xfId="18" applyFont="1" applyBorder="1" applyAlignment="1">
      <alignment horizontal="center" vertical="center"/>
    </xf>
    <xf numFmtId="0" fontId="72" fillId="14" borderId="0" xfId="16" applyFont="1" applyBorder="1" applyAlignment="1">
      <alignment horizontal="center" vertical="center"/>
    </xf>
    <xf numFmtId="0" fontId="74" fillId="13" borderId="0" xfId="13" applyFont="1" applyBorder="1" applyAlignment="1">
      <alignment horizontal="center" vertical="center"/>
    </xf>
    <xf numFmtId="0" fontId="6" fillId="0" borderId="1" xfId="18" applyBorder="1" applyAlignment="1">
      <alignment horizontal="center" vertical="center" wrapText="1"/>
    </xf>
    <xf numFmtId="0" fontId="77" fillId="17" borderId="1" xfId="18" applyFont="1"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62" fillId="0" borderId="1" xfId="17" applyFont="1" applyFill="1" applyBorder="1" applyAlignment="1">
      <alignment vertical="center" wrapText="1"/>
    </xf>
    <xf numFmtId="165" fontId="62" fillId="0" borderId="1" xfId="17" applyNumberFormat="1" applyFont="1" applyFill="1" applyBorder="1" applyAlignment="1">
      <alignment vertical="center"/>
    </xf>
    <xf numFmtId="0" fontId="79" fillId="0" borderId="1" xfId="13" applyFont="1" applyFill="1" applyBorder="1" applyAlignment="1">
      <alignment horizontal="center" vertical="center"/>
    </xf>
    <xf numFmtId="0" fontId="72" fillId="14" borderId="1" xfId="16" applyFont="1" applyBorder="1" applyAlignment="1">
      <alignment horizontal="center" vertical="center"/>
    </xf>
    <xf numFmtId="0" fontId="32" fillId="3" borderId="1" xfId="3" applyFont="1" applyBorder="1" applyAlignment="1">
      <alignment horizontal="center" vertical="center"/>
    </xf>
    <xf numFmtId="0" fontId="6" fillId="0" borderId="0" xfId="18" applyAlignment="1">
      <alignment horizontal="center" vertical="center"/>
    </xf>
    <xf numFmtId="0" fontId="74" fillId="13" borderId="1" xfId="13" applyFont="1" applyBorder="1" applyAlignment="1">
      <alignment horizontal="center" vertical="center"/>
    </xf>
    <xf numFmtId="166" fontId="75" fillId="16" borderId="1" xfId="18" applyNumberFormat="1" applyFont="1" applyFill="1" applyBorder="1" applyAlignment="1">
      <alignment horizontal="center" vertical="center" wrapText="1"/>
    </xf>
    <xf numFmtId="49" fontId="16" fillId="0" borderId="10" xfId="5" applyNumberFormat="1" applyBorder="1" applyAlignment="1">
      <alignment horizontal="center" vertical="top" wrapText="1" readingOrder="1"/>
    </xf>
    <xf numFmtId="0" fontId="80" fillId="18" borderId="0" xfId="21" applyFont="1" applyBorder="1" applyAlignment="1">
      <alignment horizontal="center" vertical="center"/>
    </xf>
    <xf numFmtId="0" fontId="17" fillId="0" borderId="25" xfId="5" applyFont="1" applyBorder="1" applyAlignment="1">
      <alignment horizontal="center" vertical="top" wrapText="1" readingOrder="1"/>
    </xf>
    <xf numFmtId="0" fontId="13" fillId="0" borderId="25" xfId="2" applyFont="1" applyFill="1" applyBorder="1" applyAlignment="1">
      <alignment horizontal="left" vertical="center" wrapText="1" indent="1"/>
    </xf>
    <xf numFmtId="0" fontId="81" fillId="0" borderId="25" xfId="2" applyFont="1" applyFill="1" applyBorder="1" applyAlignment="1">
      <alignment horizontal="left" vertical="center" wrapText="1" indent="1"/>
    </xf>
    <xf numFmtId="14" fontId="11" fillId="0" borderId="2" xfId="0" applyNumberFormat="1" applyFont="1" applyBorder="1" applyAlignment="1" applyProtection="1">
      <alignment horizontal="center" vertical="center"/>
      <protection locked="0"/>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left" vertical="top" wrapText="1"/>
    </xf>
    <xf numFmtId="0" fontId="69" fillId="14" borderId="1" xfId="16" applyBorder="1" applyAlignment="1">
      <alignment horizontal="center" vertical="center"/>
    </xf>
    <xf numFmtId="0" fontId="61" fillId="13" borderId="1" xfId="13" applyBorder="1" applyAlignment="1">
      <alignment horizontal="center" vertical="center"/>
    </xf>
    <xf numFmtId="0" fontId="73" fillId="0" borderId="0" xfId="18" applyFont="1" applyBorder="1" applyAlignment="1">
      <alignment vertical="center"/>
    </xf>
    <xf numFmtId="0" fontId="0" fillId="0" borderId="51" xfId="0" applyBorder="1" applyAlignment="1" applyProtection="1">
      <alignment horizontal="center" vertical="center"/>
      <protection locked="0"/>
    </xf>
    <xf numFmtId="0" fontId="0" fillId="0" borderId="77" xfId="0" applyBorder="1" applyAlignment="1" applyProtection="1">
      <alignment horizontal="center" vertical="center"/>
      <protection locked="0"/>
    </xf>
    <xf numFmtId="14" fontId="45" fillId="2" borderId="76" xfId="0" applyNumberFormat="1" applyFont="1" applyFill="1" applyBorder="1" applyAlignment="1">
      <alignment horizontal="center" vertical="center" shrinkToFit="1"/>
    </xf>
    <xf numFmtId="14" fontId="45" fillId="2" borderId="78" xfId="0" applyNumberFormat="1" applyFont="1" applyFill="1" applyBorder="1" applyAlignment="1">
      <alignment horizontal="center" vertical="center" shrinkToFit="1"/>
    </xf>
    <xf numFmtId="1" fontId="0" fillId="0" borderId="11" xfId="0" applyNumberFormat="1" applyBorder="1" applyAlignment="1">
      <alignment horizontal="center" vertical="center"/>
    </xf>
    <xf numFmtId="1" fontId="0" fillId="0" borderId="73" xfId="0" applyNumberFormat="1" applyBorder="1" applyAlignment="1">
      <alignment horizontal="center" vertical="center"/>
    </xf>
    <xf numFmtId="1" fontId="0" fillId="0" borderId="72" xfId="0" applyNumberFormat="1" applyBorder="1" applyAlignment="1">
      <alignment horizontal="center" vertical="center"/>
    </xf>
    <xf numFmtId="14" fontId="14" fillId="2" borderId="38" xfId="0" applyNumberFormat="1" applyFont="1" applyFill="1" applyBorder="1" applyAlignment="1">
      <alignment horizontal="center" vertical="center" wrapText="1"/>
    </xf>
    <xf numFmtId="14" fontId="45" fillId="2" borderId="10" xfId="0" applyNumberFormat="1" applyFont="1" applyFill="1" applyBorder="1" applyAlignment="1">
      <alignment horizontal="center" vertical="center" wrapText="1" shrinkToFit="1"/>
    </xf>
    <xf numFmtId="14" fontId="45" fillId="2" borderId="8" xfId="0" applyNumberFormat="1" applyFont="1" applyFill="1" applyBorder="1" applyAlignment="1">
      <alignment horizontal="center" vertical="center" shrinkToFit="1"/>
    </xf>
    <xf numFmtId="14" fontId="45" fillId="2" borderId="9" xfId="0" applyNumberFormat="1" applyFont="1" applyFill="1" applyBorder="1" applyAlignment="1">
      <alignment horizontal="center" vertical="center" shrinkToFit="1"/>
    </xf>
    <xf numFmtId="14" fontId="45" fillId="2" borderId="76" xfId="0" applyNumberFormat="1" applyFont="1" applyFill="1" applyBorder="1" applyAlignment="1">
      <alignment horizontal="center" vertical="center" wrapText="1" shrinkToFit="1"/>
    </xf>
    <xf numFmtId="1" fontId="0" fillId="0" borderId="79" xfId="0" applyNumberFormat="1" applyBorder="1" applyAlignment="1">
      <alignment horizontal="center" vertical="center"/>
    </xf>
    <xf numFmtId="0" fontId="0" fillId="0" borderId="15"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14" fontId="45" fillId="2" borderId="81" xfId="0" applyNumberFormat="1" applyFont="1" applyFill="1" applyBorder="1" applyAlignment="1">
      <alignment horizontal="center" vertical="center" shrinkToFit="1"/>
    </xf>
    <xf numFmtId="1" fontId="0" fillId="0" borderId="80" xfId="0" applyNumberFormat="1" applyBorder="1" applyAlignment="1">
      <alignment horizontal="center" vertical="center"/>
    </xf>
    <xf numFmtId="0" fontId="0" fillId="0" borderId="2" xfId="0" applyBorder="1" applyAlignment="1" applyProtection="1">
      <alignment horizontal="center" vertical="center"/>
      <protection locked="0"/>
    </xf>
    <xf numFmtId="0" fontId="0" fillId="0" borderId="7" xfId="0" applyBorder="1" applyAlignment="1" applyProtection="1">
      <alignment horizontal="center" vertical="center"/>
      <protection locked="0"/>
    </xf>
    <xf numFmtId="1" fontId="0" fillId="0" borderId="4" xfId="0" applyNumberFormat="1" applyBorder="1" applyAlignment="1">
      <alignment horizontal="center" vertical="center"/>
    </xf>
    <xf numFmtId="1" fontId="0" fillId="0" borderId="44" xfId="0" applyNumberFormat="1" applyBorder="1" applyAlignment="1">
      <alignment horizontal="center" vertical="center"/>
    </xf>
    <xf numFmtId="0" fontId="0" fillId="0" borderId="56" xfId="0" applyBorder="1" applyAlignment="1" applyProtection="1">
      <alignment horizontal="center" vertical="center"/>
      <protection locked="0"/>
    </xf>
    <xf numFmtId="0" fontId="0" fillId="0" borderId="57" xfId="0" applyBorder="1" applyAlignment="1" applyProtection="1">
      <alignment horizontal="center" vertical="center"/>
      <protection locked="0"/>
    </xf>
    <xf numFmtId="0" fontId="4" fillId="0" borderId="1" xfId="0" applyFont="1" applyBorder="1" applyAlignment="1">
      <alignment horizontal="left" vertical="top" wrapText="1"/>
    </xf>
    <xf numFmtId="0" fontId="4" fillId="0" borderId="1" xfId="0" applyFont="1" applyBorder="1" applyAlignment="1">
      <alignment horizontal="center" vertical="center" wrapText="1"/>
    </xf>
    <xf numFmtId="3"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165" fontId="6" fillId="0" borderId="3" xfId="18" applyNumberFormat="1" applyBorder="1" applyAlignment="1">
      <alignment horizontal="right" vertical="center"/>
    </xf>
    <xf numFmtId="167" fontId="14" fillId="2" borderId="5" xfId="0" applyNumberFormat="1" applyFont="1" applyFill="1" applyBorder="1" applyAlignment="1">
      <alignment horizontal="center" vertical="center" wrapText="1"/>
    </xf>
    <xf numFmtId="167" fontId="14" fillId="2" borderId="6" xfId="0" applyNumberFormat="1" applyFont="1" applyFill="1" applyBorder="1" applyAlignment="1">
      <alignment horizontal="center" vertical="center" wrapText="1"/>
    </xf>
    <xf numFmtId="167" fontId="14" fillId="2" borderId="36" xfId="0" applyNumberFormat="1" applyFont="1" applyFill="1" applyBorder="1" applyAlignment="1">
      <alignment horizontal="center" vertical="center" wrapText="1"/>
    </xf>
    <xf numFmtId="0" fontId="6" fillId="0" borderId="1" xfId="18" applyBorder="1" applyAlignment="1">
      <alignment horizontal="center" vertical="center"/>
    </xf>
    <xf numFmtId="22" fontId="6" fillId="0" borderId="0" xfId="18" applyNumberFormat="1"/>
    <xf numFmtId="165" fontId="6" fillId="0" borderId="0" xfId="18" applyNumberFormat="1" applyBorder="1" applyAlignment="1">
      <alignment vertical="center"/>
    </xf>
    <xf numFmtId="14" fontId="11" fillId="0" borderId="7" xfId="0" applyNumberFormat="1" applyFont="1" applyBorder="1" applyAlignment="1" applyProtection="1">
      <alignment horizontal="center" vertical="center"/>
      <protection locked="0"/>
    </xf>
    <xf numFmtId="14" fontId="11" fillId="0" borderId="1" xfId="0" applyNumberFormat="1" applyFont="1" applyBorder="1" applyAlignment="1" applyProtection="1">
      <alignment horizontal="center" vertical="center"/>
      <protection locked="0"/>
    </xf>
    <xf numFmtId="14" fontId="11" fillId="0" borderId="4" xfId="0" applyNumberFormat="1" applyFont="1" applyBorder="1" applyAlignment="1" applyProtection="1">
      <alignment horizontal="center" vertical="center"/>
      <protection locked="0"/>
    </xf>
    <xf numFmtId="14" fontId="11" fillId="0" borderId="66" xfId="0" applyNumberFormat="1" applyFont="1" applyBorder="1" applyAlignment="1" applyProtection="1">
      <alignment horizontal="center" vertical="center"/>
      <protection locked="0"/>
    </xf>
    <xf numFmtId="14" fontId="11" fillId="0" borderId="15" xfId="0" applyNumberFormat="1" applyFont="1" applyBorder="1" applyAlignment="1" applyProtection="1">
      <alignment horizontal="center" vertical="center"/>
      <protection locked="0"/>
    </xf>
    <xf numFmtId="2" fontId="0" fillId="0" borderId="0" xfId="0" applyNumberFormat="1"/>
    <xf numFmtId="1" fontId="14" fillId="2" borderId="84" xfId="0" applyNumberFormat="1" applyFont="1" applyFill="1" applyBorder="1" applyAlignment="1">
      <alignment horizontal="center" vertical="center" wrapText="1"/>
    </xf>
    <xf numFmtId="1" fontId="14" fillId="2" borderId="32" xfId="0" applyNumberFormat="1" applyFont="1" applyFill="1" applyBorder="1" applyAlignment="1">
      <alignment horizontal="center" vertical="center" wrapText="1"/>
    </xf>
    <xf numFmtId="1" fontId="14" fillId="2" borderId="33" xfId="0" applyNumberFormat="1" applyFont="1" applyFill="1" applyBorder="1" applyAlignment="1">
      <alignment horizontal="center" vertical="center" wrapText="1"/>
    </xf>
    <xf numFmtId="0" fontId="14" fillId="9" borderId="3" xfId="0" applyFont="1" applyFill="1" applyBorder="1" applyAlignment="1">
      <alignment horizontal="center" vertical="center"/>
    </xf>
    <xf numFmtId="0" fontId="14" fillId="9" borderId="76" xfId="0" applyFont="1" applyFill="1" applyBorder="1" applyAlignment="1">
      <alignment horizontal="left" vertical="center" wrapText="1"/>
    </xf>
    <xf numFmtId="0" fontId="0" fillId="8" borderId="17" xfId="0" applyFill="1" applyBorder="1" applyAlignment="1">
      <alignment horizontal="center" vertical="center"/>
    </xf>
    <xf numFmtId="0" fontId="0" fillId="8" borderId="29" xfId="0" applyFill="1" applyBorder="1" applyAlignment="1">
      <alignment horizontal="left" vertical="center" wrapText="1"/>
    </xf>
    <xf numFmtId="0" fontId="0" fillId="8" borderId="5" xfId="0" applyFill="1" applyBorder="1" applyAlignment="1">
      <alignment horizontal="center" vertical="center"/>
    </xf>
    <xf numFmtId="0" fontId="0" fillId="8" borderId="6" xfId="0" applyFill="1" applyBorder="1" applyAlignment="1">
      <alignment horizontal="left" vertical="center" wrapText="1"/>
    </xf>
    <xf numFmtId="0" fontId="0" fillId="8" borderId="10" xfId="0" applyFill="1" applyBorder="1" applyAlignment="1">
      <alignment horizontal="center" vertical="center"/>
    </xf>
    <xf numFmtId="0" fontId="0" fillId="8" borderId="9" xfId="0" applyFill="1" applyBorder="1" applyAlignment="1">
      <alignment horizontal="left" vertical="center" wrapText="1"/>
    </xf>
    <xf numFmtId="0" fontId="0" fillId="8" borderId="12" xfId="0" applyFill="1" applyBorder="1" applyAlignment="1">
      <alignment horizontal="center" vertical="center"/>
    </xf>
    <xf numFmtId="0" fontId="0" fillId="8" borderId="48" xfId="0" applyFill="1" applyBorder="1" applyAlignment="1">
      <alignment horizontal="left" vertical="center" wrapText="1"/>
    </xf>
    <xf numFmtId="0" fontId="18" fillId="0" borderId="2" xfId="0" applyNumberFormat="1" applyFont="1" applyFill="1" applyBorder="1" applyAlignment="1">
      <alignment horizontal="center" vertical="center" wrapText="1"/>
    </xf>
    <xf numFmtId="0" fontId="0" fillId="8" borderId="30" xfId="0" applyFill="1" applyBorder="1" applyAlignment="1">
      <alignment horizontal="center" vertical="center"/>
    </xf>
    <xf numFmtId="0" fontId="0" fillId="8" borderId="75" xfId="0" applyFill="1" applyBorder="1" applyAlignment="1">
      <alignment horizontal="left" vertical="center" wrapText="1"/>
    </xf>
    <xf numFmtId="0" fontId="14" fillId="9" borderId="76" xfId="0" applyFont="1" applyFill="1" applyBorder="1" applyAlignment="1">
      <alignment horizontal="center" vertical="center"/>
    </xf>
    <xf numFmtId="0" fontId="0" fillId="8" borderId="83" xfId="0" applyFill="1" applyBorder="1" applyAlignment="1">
      <alignment horizontal="center" vertical="center" textRotation="90"/>
    </xf>
    <xf numFmtId="0" fontId="14" fillId="10" borderId="28" xfId="0" applyNumberFormat="1" applyFont="1" applyFill="1" applyBorder="1" applyAlignment="1">
      <alignment horizontal="center" vertical="center" wrapText="1"/>
    </xf>
    <xf numFmtId="0" fontId="14" fillId="10" borderId="86" xfId="0" applyNumberFormat="1" applyFont="1" applyFill="1" applyBorder="1" applyAlignment="1">
      <alignment horizontal="center" vertical="center" wrapText="1"/>
    </xf>
    <xf numFmtId="0" fontId="14" fillId="10" borderId="85" xfId="0" applyNumberFormat="1" applyFont="1" applyFill="1" applyBorder="1" applyAlignment="1">
      <alignment horizontal="center" vertical="center" wrapText="1"/>
    </xf>
    <xf numFmtId="0" fontId="18" fillId="0" borderId="17" xfId="0" applyNumberFormat="1" applyFont="1" applyFill="1" applyBorder="1" applyAlignment="1">
      <alignment horizontal="center" vertical="center" wrapText="1"/>
    </xf>
    <xf numFmtId="0" fontId="18" fillId="0" borderId="16" xfId="0" applyNumberFormat="1" applyFont="1" applyFill="1" applyBorder="1" applyAlignment="1">
      <alignment horizontal="center" vertical="center" wrapText="1"/>
    </xf>
    <xf numFmtId="0" fontId="18" fillId="0" borderId="29" xfId="0" applyNumberFormat="1" applyFont="1" applyFill="1" applyBorder="1" applyAlignment="1">
      <alignment horizontal="center" vertical="center" wrapText="1"/>
    </xf>
    <xf numFmtId="1" fontId="0" fillId="0" borderId="20" xfId="0" applyNumberFormat="1" applyBorder="1" applyAlignment="1">
      <alignment horizontal="center" vertical="center"/>
    </xf>
    <xf numFmtId="0" fontId="18" fillId="0" borderId="10" xfId="0" applyNumberFormat="1" applyFont="1" applyFill="1" applyBorder="1" applyAlignment="1">
      <alignment horizontal="center" vertical="center" wrapText="1"/>
    </xf>
    <xf numFmtId="0" fontId="18" fillId="0" borderId="8" xfId="0" applyNumberFormat="1" applyFont="1" applyFill="1" applyBorder="1" applyAlignment="1">
      <alignment horizontal="center" vertical="center" wrapText="1"/>
    </xf>
    <xf numFmtId="0" fontId="18" fillId="0" borderId="9" xfId="0" applyNumberFormat="1" applyFont="1" applyFill="1" applyBorder="1" applyAlignment="1">
      <alignment horizontal="center" vertical="center" wrapText="1"/>
    </xf>
    <xf numFmtId="0" fontId="18" fillId="0" borderId="12" xfId="0" applyNumberFormat="1" applyFont="1" applyFill="1" applyBorder="1" applyAlignment="1">
      <alignment horizontal="center" vertical="center" wrapText="1"/>
    </xf>
    <xf numFmtId="0" fontId="18" fillId="0" borderId="13" xfId="0" applyNumberFormat="1" applyFont="1" applyFill="1" applyBorder="1" applyAlignment="1">
      <alignment horizontal="center" vertical="center" wrapText="1"/>
    </xf>
    <xf numFmtId="0" fontId="18" fillId="0" borderId="48" xfId="0" applyNumberFormat="1" applyFont="1" applyFill="1" applyBorder="1" applyAlignment="1">
      <alignment horizontal="center" vertical="center" wrapText="1"/>
    </xf>
    <xf numFmtId="0" fontId="18" fillId="0" borderId="80" xfId="0" applyNumberFormat="1" applyFont="1" applyFill="1" applyBorder="1" applyAlignment="1">
      <alignment horizontal="center" vertical="center" wrapText="1"/>
    </xf>
    <xf numFmtId="0" fontId="18" fillId="0" borderId="7" xfId="0" applyNumberFormat="1" applyFont="1" applyFill="1" applyBorder="1" applyAlignment="1">
      <alignment horizontal="center" vertical="center" wrapText="1"/>
    </xf>
    <xf numFmtId="164" fontId="18" fillId="0" borderId="30" xfId="0" applyNumberFormat="1" applyFont="1" applyFill="1" applyBorder="1" applyAlignment="1">
      <alignment horizontal="center" vertical="center" wrapText="1"/>
    </xf>
    <xf numFmtId="164" fontId="18" fillId="0" borderId="74" xfId="0" applyNumberFormat="1" applyFont="1" applyFill="1" applyBorder="1" applyAlignment="1">
      <alignment horizontal="center" vertical="center" wrapText="1"/>
    </xf>
    <xf numFmtId="164" fontId="18" fillId="0" borderId="75" xfId="0" applyNumberFormat="1" applyFont="1" applyFill="1" applyBorder="1" applyAlignment="1">
      <alignment horizontal="center" vertical="center" wrapText="1"/>
    </xf>
    <xf numFmtId="1" fontId="0" fillId="0" borderId="40" xfId="0" applyNumberFormat="1" applyBorder="1" applyAlignment="1">
      <alignment horizontal="center" vertical="center"/>
    </xf>
    <xf numFmtId="1" fontId="82" fillId="19" borderId="82" xfId="22" applyNumberFormat="1" applyAlignment="1">
      <alignment horizontal="center" vertical="center"/>
    </xf>
    <xf numFmtId="14" fontId="14" fillId="2" borderId="24" xfId="0" applyNumberFormat="1" applyFont="1" applyFill="1" applyBorder="1" applyAlignment="1">
      <alignment horizontal="center" vertical="center" wrapText="1"/>
    </xf>
    <xf numFmtId="14" fontId="14" fillId="2" borderId="41" xfId="0" applyNumberFormat="1" applyFont="1" applyFill="1" applyBorder="1" applyAlignment="1">
      <alignment horizontal="center" vertical="center" wrapText="1"/>
    </xf>
    <xf numFmtId="14" fontId="14" fillId="2" borderId="43" xfId="0" applyNumberFormat="1" applyFont="1" applyFill="1" applyBorder="1" applyAlignment="1">
      <alignment horizontal="center" vertical="center" wrapText="1"/>
    </xf>
    <xf numFmtId="1" fontId="0" fillId="0" borderId="19" xfId="0" applyNumberFormat="1" applyBorder="1" applyAlignment="1">
      <alignment horizontal="center" vertical="center"/>
    </xf>
    <xf numFmtId="2" fontId="0" fillId="0" borderId="19" xfId="0" applyNumberFormat="1" applyBorder="1"/>
    <xf numFmtId="2" fontId="0" fillId="0" borderId="20" xfId="0" applyNumberFormat="1" applyBorder="1"/>
    <xf numFmtId="2" fontId="0" fillId="0" borderId="40" xfId="0" applyNumberFormat="1" applyBorder="1"/>
    <xf numFmtId="2" fontId="0" fillId="0" borderId="22" xfId="0" applyNumberFormat="1" applyBorder="1"/>
    <xf numFmtId="2" fontId="0" fillId="0" borderId="0" xfId="0" applyNumberFormat="1" applyBorder="1"/>
    <xf numFmtId="2" fontId="0" fillId="0" borderId="46" xfId="0" applyNumberFormat="1" applyBorder="1"/>
    <xf numFmtId="2" fontId="0" fillId="0" borderId="24" xfId="0" applyNumberFormat="1" applyBorder="1"/>
    <xf numFmtId="2" fontId="0" fillId="0" borderId="41" xfId="0" applyNumberFormat="1" applyBorder="1"/>
    <xf numFmtId="2" fontId="0" fillId="0" borderId="43" xfId="0" applyNumberFormat="1" applyBorder="1"/>
    <xf numFmtId="165" fontId="2" fillId="0" borderId="1" xfId="18" applyNumberFormat="1" applyFont="1" applyBorder="1" applyAlignment="1">
      <alignment vertical="center"/>
    </xf>
    <xf numFmtId="0" fontId="79" fillId="0" borderId="1" xfId="16" applyFont="1" applyFill="1" applyBorder="1" applyAlignment="1">
      <alignment horizontal="center" vertical="center"/>
    </xf>
    <xf numFmtId="0" fontId="14" fillId="11" borderId="1" xfId="12" applyFont="1" applyBorder="1" applyAlignment="1">
      <alignment horizontal="center" vertical="center"/>
    </xf>
    <xf numFmtId="0" fontId="79" fillId="0" borderId="1" xfId="17" applyFont="1" applyFill="1" applyBorder="1" applyAlignment="1">
      <alignment horizontal="center" vertical="center"/>
    </xf>
    <xf numFmtId="0" fontId="79" fillId="21" borderId="1" xfId="13" applyFont="1" applyFill="1" applyBorder="1" applyAlignment="1">
      <alignment horizontal="center" vertical="center"/>
    </xf>
    <xf numFmtId="0" fontId="79" fillId="21" borderId="1" xfId="16" applyFont="1" applyFill="1" applyBorder="1" applyAlignment="1">
      <alignment horizontal="center" vertical="center"/>
    </xf>
    <xf numFmtId="0" fontId="79" fillId="21" borderId="1" xfId="17" applyFont="1" applyFill="1" applyBorder="1" applyAlignment="1">
      <alignment horizontal="center" vertical="center"/>
    </xf>
    <xf numFmtId="0" fontId="79" fillId="22" borderId="1" xfId="13" applyFont="1" applyFill="1" applyBorder="1" applyAlignment="1">
      <alignment horizontal="center" vertical="center"/>
    </xf>
    <xf numFmtId="0" fontId="0" fillId="0" borderId="1" xfId="0"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75" fillId="0" borderId="1" xfId="18" applyFont="1" applyFill="1" applyBorder="1" applyAlignment="1">
      <alignment horizontal="center" vertical="center" wrapText="1"/>
    </xf>
    <xf numFmtId="0" fontId="75" fillId="0" borderId="3" xfId="18" applyFont="1" applyFill="1" applyBorder="1" applyAlignment="1">
      <alignment horizontal="center" vertical="center" wrapText="1"/>
    </xf>
    <xf numFmtId="14" fontId="11" fillId="0" borderId="8" xfId="0" applyNumberFormat="1" applyFont="1" applyBorder="1" applyAlignment="1" applyProtection="1">
      <alignment horizontal="center" vertical="center"/>
      <protection locked="0"/>
    </xf>
    <xf numFmtId="14" fontId="11" fillId="0" borderId="27" xfId="0" applyNumberFormat="1" applyFont="1" applyBorder="1" applyAlignment="1" applyProtection="1">
      <alignment horizontal="center" vertical="center"/>
      <protection locked="0"/>
    </xf>
    <xf numFmtId="0" fontId="32" fillId="2" borderId="1" xfId="0" applyFont="1" applyFill="1" applyBorder="1" applyAlignment="1" applyProtection="1">
      <alignment horizontal="center" vertical="center" wrapText="1"/>
    </xf>
    <xf numFmtId="1" fontId="31" fillId="23" borderId="1" xfId="0" applyNumberFormat="1" applyFont="1" applyFill="1" applyBorder="1" applyAlignment="1" applyProtection="1">
      <alignment horizontal="left" vertical="center"/>
    </xf>
    <xf numFmtId="1" fontId="31" fillId="24" borderId="1" xfId="0" applyNumberFormat="1" applyFont="1" applyFill="1" applyBorder="1" applyAlignment="1" applyProtection="1">
      <alignment horizontal="left" vertical="center"/>
    </xf>
    <xf numFmtId="14" fontId="14" fillId="2" borderId="17" xfId="0" applyNumberFormat="1" applyFont="1" applyFill="1" applyBorder="1" applyAlignment="1">
      <alignment horizontal="center" vertical="center" wrapText="1"/>
    </xf>
    <xf numFmtId="0" fontId="14" fillId="2" borderId="29" xfId="0" applyNumberFormat="1" applyFont="1" applyFill="1" applyBorder="1" applyAlignment="1">
      <alignment horizontal="center" vertical="center" wrapText="1"/>
    </xf>
    <xf numFmtId="0" fontId="14" fillId="2" borderId="16" xfId="0" applyNumberFormat="1" applyFont="1" applyFill="1" applyBorder="1" applyAlignment="1">
      <alignment horizontal="center" vertical="center" wrapText="1"/>
    </xf>
    <xf numFmtId="0" fontId="14" fillId="2" borderId="79" xfId="0" applyNumberFormat="1" applyFont="1" applyFill="1" applyBorder="1" applyAlignment="1">
      <alignment horizontal="center" vertical="center" wrapText="1"/>
    </xf>
    <xf numFmtId="14" fontId="14" fillId="2" borderId="45" xfId="0" applyNumberFormat="1" applyFont="1" applyFill="1" applyBorder="1" applyAlignment="1">
      <alignment horizontal="center" vertical="center" wrapText="1"/>
    </xf>
    <xf numFmtId="14" fontId="14" fillId="2" borderId="80" xfId="0" applyNumberFormat="1" applyFont="1" applyFill="1" applyBorder="1" applyAlignment="1">
      <alignment horizontal="center" vertical="center" wrapText="1"/>
    </xf>
    <xf numFmtId="0" fontId="14" fillId="2" borderId="18" xfId="0" applyNumberFormat="1" applyFont="1" applyFill="1" applyBorder="1" applyAlignment="1">
      <alignment horizontal="center" vertical="center" wrapText="1"/>
    </xf>
    <xf numFmtId="0" fontId="14" fillId="2" borderId="52" xfId="0" applyNumberFormat="1" applyFont="1" applyFill="1" applyBorder="1" applyAlignment="1">
      <alignment horizontal="center" vertical="center" wrapText="1"/>
    </xf>
    <xf numFmtId="0" fontId="14" fillId="2" borderId="5" xfId="0" applyNumberFormat="1" applyFont="1" applyFill="1" applyBorder="1" applyAlignment="1">
      <alignment horizontal="center" vertical="center" wrapText="1"/>
    </xf>
    <xf numFmtId="0" fontId="14" fillId="2" borderId="6" xfId="0" applyNumberFormat="1" applyFont="1" applyFill="1" applyBorder="1" applyAlignment="1">
      <alignment horizontal="center" vertical="center" wrapText="1"/>
    </xf>
    <xf numFmtId="0" fontId="14" fillId="2" borderId="17" xfId="0" applyNumberFormat="1" applyFont="1" applyFill="1" applyBorder="1" applyAlignment="1">
      <alignment horizontal="center" vertical="center" wrapText="1"/>
    </xf>
    <xf numFmtId="14" fontId="14" fillId="2" borderId="44" xfId="0" applyNumberFormat="1" applyFont="1" applyFill="1" applyBorder="1" applyAlignment="1">
      <alignment horizontal="center" vertical="center" wrapText="1"/>
    </xf>
    <xf numFmtId="14" fontId="14" fillId="2" borderId="38" xfId="0" applyNumberFormat="1" applyFont="1" applyFill="1" applyBorder="1" applyAlignment="1">
      <alignment horizontal="center" vertical="center" wrapText="1"/>
    </xf>
    <xf numFmtId="0" fontId="14" fillId="2" borderId="9" xfId="0" applyNumberFormat="1" applyFont="1" applyFill="1" applyBorder="1" applyAlignment="1">
      <alignment horizontal="center" vertical="center" wrapText="1"/>
    </xf>
    <xf numFmtId="0" fontId="14" fillId="2" borderId="44" xfId="0" applyNumberFormat="1" applyFont="1" applyFill="1" applyBorder="1" applyAlignment="1">
      <alignment horizontal="center" vertical="center" wrapText="1"/>
    </xf>
    <xf numFmtId="0" fontId="14" fillId="2" borderId="57" xfId="0" applyNumberFormat="1" applyFont="1" applyFill="1" applyBorder="1" applyAlignment="1">
      <alignment horizontal="center" vertical="center" wrapText="1"/>
    </xf>
    <xf numFmtId="0" fontId="14" fillId="2" borderId="80" xfId="0" applyNumberFormat="1" applyFont="1" applyFill="1" applyBorder="1" applyAlignment="1">
      <alignment horizontal="center" vertical="center" wrapText="1"/>
    </xf>
    <xf numFmtId="0" fontId="14" fillId="2" borderId="7" xfId="0" applyNumberFormat="1" applyFont="1" applyFill="1" applyBorder="1" applyAlignment="1">
      <alignment horizontal="center" vertical="center" wrapText="1"/>
    </xf>
    <xf numFmtId="0" fontId="14" fillId="2" borderId="8" xfId="0" applyNumberFormat="1" applyFont="1" applyFill="1" applyBorder="1" applyAlignment="1">
      <alignment horizontal="center" vertical="center" wrapText="1"/>
    </xf>
    <xf numFmtId="0" fontId="6" fillId="0" borderId="1" xfId="18" applyBorder="1" applyAlignment="1">
      <alignment horizontal="center" vertical="center" wrapText="1"/>
    </xf>
    <xf numFmtId="0" fontId="6" fillId="0" borderId="3" xfId="18" applyBorder="1" applyAlignment="1">
      <alignment horizontal="center" vertical="center" wrapText="1"/>
    </xf>
    <xf numFmtId="0" fontId="6" fillId="0" borderId="4" xfId="18" applyBorder="1" applyAlignment="1">
      <alignment horizontal="center" vertical="center" wrapText="1"/>
    </xf>
    <xf numFmtId="0" fontId="62" fillId="0" borderId="3" xfId="17" applyFont="1" applyFill="1" applyBorder="1" applyAlignment="1">
      <alignment horizontal="center" vertical="center" wrapText="1"/>
    </xf>
    <xf numFmtId="0" fontId="62" fillId="0" borderId="50" xfId="17" applyFont="1" applyFill="1" applyBorder="1" applyAlignment="1">
      <alignment horizontal="center" vertical="center" wrapText="1"/>
    </xf>
    <xf numFmtId="0" fontId="62" fillId="0" borderId="4" xfId="17" applyFont="1" applyFill="1" applyBorder="1" applyAlignment="1">
      <alignment horizontal="center" vertical="center" wrapText="1"/>
    </xf>
    <xf numFmtId="0" fontId="75" fillId="16" borderId="3" xfId="18" applyFont="1" applyFill="1" applyBorder="1" applyAlignment="1">
      <alignment horizontal="center" vertical="center" wrapText="1"/>
    </xf>
    <xf numFmtId="0" fontId="75" fillId="16" borderId="50" xfId="18" applyFont="1" applyFill="1" applyBorder="1" applyAlignment="1">
      <alignment horizontal="center" vertical="center" wrapText="1"/>
    </xf>
    <xf numFmtId="0" fontId="75" fillId="16" borderId="4" xfId="18" applyFont="1" applyFill="1" applyBorder="1" applyAlignment="1">
      <alignment horizontal="center" vertical="center" wrapText="1"/>
    </xf>
    <xf numFmtId="165" fontId="6" fillId="0" borderId="3" xfId="18" applyNumberFormat="1" applyBorder="1" applyAlignment="1">
      <alignment horizontal="right" vertical="center"/>
    </xf>
    <xf numFmtId="165" fontId="6" fillId="0" borderId="4" xfId="18" applyNumberFormat="1" applyBorder="1" applyAlignment="1">
      <alignment horizontal="right" vertical="center"/>
    </xf>
    <xf numFmtId="0" fontId="14" fillId="11" borderId="1" xfId="12" applyFont="1" applyBorder="1" applyAlignment="1">
      <alignment horizontal="center" vertical="center"/>
    </xf>
    <xf numFmtId="166" fontId="75" fillId="16" borderId="3" xfId="18" applyNumberFormat="1" applyFont="1" applyFill="1" applyBorder="1" applyAlignment="1">
      <alignment horizontal="center" vertical="center" wrapText="1"/>
    </xf>
    <xf numFmtId="166" fontId="75" fillId="16" borderId="4" xfId="18" applyNumberFormat="1" applyFont="1" applyFill="1" applyBorder="1" applyAlignment="1">
      <alignment horizontal="center" vertical="center" wrapText="1"/>
    </xf>
    <xf numFmtId="0" fontId="76" fillId="0" borderId="58" xfId="9" applyFont="1" applyAlignment="1">
      <alignment horizontal="center"/>
    </xf>
    <xf numFmtId="0" fontId="32" fillId="2" borderId="3" xfId="0" applyFont="1" applyFill="1" applyBorder="1" applyAlignment="1" applyProtection="1">
      <alignment horizontal="center" vertical="center" wrapText="1"/>
    </xf>
    <xf numFmtId="0" fontId="32" fillId="2" borderId="50" xfId="0" applyFont="1" applyFill="1" applyBorder="1" applyAlignment="1" applyProtection="1">
      <alignment horizontal="center" vertical="center" wrapText="1"/>
    </xf>
    <xf numFmtId="0" fontId="32" fillId="2" borderId="4" xfId="0" applyFont="1" applyFill="1" applyBorder="1" applyAlignment="1" applyProtection="1">
      <alignment horizontal="center" vertical="center" wrapText="1"/>
    </xf>
    <xf numFmtId="0" fontId="32" fillId="2" borderId="1" xfId="0" applyFont="1" applyFill="1" applyBorder="1" applyAlignment="1" applyProtection="1">
      <alignment horizontal="center" vertical="center" wrapText="1"/>
    </xf>
    <xf numFmtId="0" fontId="14" fillId="2" borderId="15" xfId="0" applyFont="1" applyFill="1" applyBorder="1" applyAlignment="1" applyProtection="1">
      <alignment horizontal="right" vertical="center" wrapText="1"/>
    </xf>
    <xf numFmtId="0" fontId="14" fillId="2" borderId="51" xfId="0" applyFont="1" applyFill="1" applyBorder="1" applyAlignment="1" applyProtection="1">
      <alignment horizontal="right" vertical="center" wrapText="1"/>
    </xf>
    <xf numFmtId="0" fontId="14" fillId="10" borderId="15"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28" fillId="2" borderId="17" xfId="6" applyFont="1" applyFill="1" applyBorder="1" applyAlignment="1">
      <alignment horizontal="center" vertical="center" wrapText="1"/>
    </xf>
    <xf numFmtId="0" fontId="28" fillId="2" borderId="16" xfId="6" applyFont="1" applyFill="1" applyBorder="1" applyAlignment="1">
      <alignment horizontal="center" vertical="center" wrapText="1"/>
    </xf>
    <xf numFmtId="0" fontId="28" fillId="2" borderId="29" xfId="6" applyFont="1" applyFill="1" applyBorder="1" applyAlignment="1">
      <alignment horizontal="center" vertical="center" wrapText="1"/>
    </xf>
    <xf numFmtId="0" fontId="27" fillId="0" borderId="19" xfId="6" applyFont="1" applyBorder="1" applyAlignment="1">
      <alignment horizontal="center" wrapText="1"/>
    </xf>
    <xf numFmtId="0" fontId="27" fillId="0" borderId="20" xfId="6" applyFont="1" applyBorder="1" applyAlignment="1">
      <alignment horizontal="center" wrapText="1"/>
    </xf>
    <xf numFmtId="0" fontId="27" fillId="0" borderId="40" xfId="6" applyFont="1" applyBorder="1" applyAlignment="1">
      <alignment horizontal="center" wrapText="1"/>
    </xf>
    <xf numFmtId="0" fontId="11" fillId="0" borderId="22" xfId="6" applyFont="1" applyBorder="1" applyAlignment="1">
      <alignment horizontal="right" vertical="center" wrapText="1"/>
    </xf>
    <xf numFmtId="0" fontId="11" fillId="0" borderId="0" xfId="6" applyFont="1" applyBorder="1" applyAlignment="1">
      <alignment horizontal="right" vertical="center" wrapText="1"/>
    </xf>
    <xf numFmtId="0" fontId="10" fillId="0" borderId="41" xfId="6" applyBorder="1" applyAlignment="1">
      <alignment horizontal="center" wrapText="1"/>
    </xf>
    <xf numFmtId="0" fontId="10" fillId="0" borderId="43" xfId="6" applyBorder="1" applyAlignment="1">
      <alignment horizontal="center" wrapText="1"/>
    </xf>
    <xf numFmtId="0" fontId="28" fillId="2" borderId="19" xfId="6" applyFont="1" applyFill="1" applyBorder="1" applyAlignment="1">
      <alignment horizontal="center" vertical="center" wrapText="1"/>
    </xf>
    <xf numFmtId="0" fontId="28" fillId="2" borderId="20" xfId="6" applyFont="1" applyFill="1" applyBorder="1" applyAlignment="1">
      <alignment horizontal="center" vertical="center" wrapText="1"/>
    </xf>
    <xf numFmtId="0" fontId="28" fillId="2" borderId="40" xfId="6" applyFont="1" applyFill="1" applyBorder="1" applyAlignment="1">
      <alignment horizontal="center" vertical="center" wrapText="1"/>
    </xf>
    <xf numFmtId="0" fontId="36" fillId="0" borderId="41" xfId="6" applyFont="1" applyBorder="1" applyAlignment="1">
      <alignment horizontal="center" wrapText="1"/>
    </xf>
    <xf numFmtId="0" fontId="36" fillId="0" borderId="0" xfId="6" applyFont="1" applyAlignment="1">
      <alignment horizontal="left" vertical="center" wrapText="1"/>
    </xf>
    <xf numFmtId="0" fontId="38" fillId="0" borderId="0" xfId="6" applyFont="1" applyAlignment="1">
      <alignment horizontal="center" wrapText="1"/>
    </xf>
    <xf numFmtId="0" fontId="32" fillId="9" borderId="4" xfId="0" applyFont="1" applyFill="1" applyBorder="1" applyAlignment="1">
      <alignment horizontal="right" vertical="center"/>
    </xf>
    <xf numFmtId="0" fontId="32" fillId="9" borderId="66" xfId="0" applyFont="1" applyFill="1" applyBorder="1" applyAlignment="1">
      <alignment horizontal="right" vertical="center"/>
    </xf>
    <xf numFmtId="0" fontId="0" fillId="8" borderId="86" xfId="0" applyFill="1" applyBorder="1" applyAlignment="1">
      <alignment horizontal="center" vertical="center" textRotation="90"/>
    </xf>
    <xf numFmtId="0" fontId="0" fillId="0" borderId="50" xfId="0" applyBorder="1" applyAlignment="1">
      <alignment horizontal="center" vertical="center" textRotation="90"/>
    </xf>
    <xf numFmtId="0" fontId="0" fillId="0" borderId="74" xfId="0" applyBorder="1" applyAlignment="1">
      <alignment horizontal="center" vertical="center" textRotation="90"/>
    </xf>
    <xf numFmtId="0" fontId="0" fillId="8" borderId="50" xfId="0" applyFill="1" applyBorder="1" applyAlignment="1">
      <alignment horizontal="center" vertical="center" textRotation="90"/>
    </xf>
    <xf numFmtId="0" fontId="0" fillId="8" borderId="74" xfId="0" applyFill="1" applyBorder="1" applyAlignment="1">
      <alignment horizontal="center" vertical="center" textRotation="90"/>
    </xf>
    <xf numFmtId="1" fontId="82" fillId="19" borderId="82" xfId="22" applyNumberFormat="1" applyAlignment="1">
      <alignment horizontal="center" vertical="center"/>
    </xf>
    <xf numFmtId="0" fontId="82" fillId="19" borderId="82" xfId="22" applyAlignment="1">
      <alignment horizontal="center" vertical="center"/>
    </xf>
    <xf numFmtId="1" fontId="46" fillId="20" borderId="82" xfId="23" applyNumberFormat="1" applyBorder="1" applyAlignment="1">
      <alignment horizontal="center" vertical="center"/>
    </xf>
    <xf numFmtId="0" fontId="28" fillId="2" borderId="1" xfId="6" applyFont="1" applyFill="1" applyBorder="1" applyAlignment="1">
      <alignment horizontal="center" vertical="center" wrapText="1"/>
    </xf>
    <xf numFmtId="0" fontId="14" fillId="2" borderId="1" xfId="6" applyFont="1" applyFill="1" applyBorder="1" applyAlignment="1">
      <alignment horizontal="center" vertical="center" wrapText="1"/>
    </xf>
    <xf numFmtId="0" fontId="54" fillId="0" borderId="0" xfId="2" applyFont="1" applyAlignment="1">
      <alignment horizontal="left" vertical="center"/>
    </xf>
    <xf numFmtId="0" fontId="55" fillId="0" borderId="0" xfId="2" applyFont="1" applyAlignment="1">
      <alignment horizontal="center" vertical="center"/>
    </xf>
    <xf numFmtId="0" fontId="56" fillId="0" borderId="0" xfId="2" applyFont="1" applyAlignment="1">
      <alignment horizontal="center" vertical="center"/>
    </xf>
    <xf numFmtId="0" fontId="58" fillId="0" borderId="47" xfId="2" applyFont="1" applyFill="1" applyBorder="1" applyAlignment="1">
      <alignment horizontal="left" vertical="center" wrapText="1" indent="3"/>
    </xf>
    <xf numFmtId="0" fontId="13" fillId="0" borderId="39" xfId="2" applyBorder="1" applyAlignment="1">
      <alignment horizontal="left" vertical="center" wrapText="1" indent="3"/>
    </xf>
    <xf numFmtId="0" fontId="13" fillId="0" borderId="47" xfId="2" applyBorder="1" applyAlignment="1">
      <alignment horizontal="left" vertical="center" wrapText="1" indent="2"/>
    </xf>
    <xf numFmtId="0" fontId="13" fillId="0" borderId="39" xfId="2" applyBorder="1" applyAlignment="1">
      <alignment horizontal="left" vertical="center" wrapText="1"/>
    </xf>
    <xf numFmtId="0" fontId="13" fillId="0" borderId="41" xfId="2" applyFont="1" applyBorder="1" applyAlignment="1">
      <alignment horizontal="center" vertical="center"/>
    </xf>
    <xf numFmtId="0" fontId="65" fillId="7" borderId="0" xfId="2" applyFont="1" applyFill="1" applyAlignment="1">
      <alignment horizontal="left" vertical="center"/>
    </xf>
    <xf numFmtId="0" fontId="64" fillId="0" borderId="73" xfId="2" applyFont="1" applyFill="1" applyBorder="1" applyAlignment="1">
      <alignment horizontal="left" vertical="top" wrapText="1"/>
    </xf>
    <xf numFmtId="0" fontId="64" fillId="0" borderId="0" xfId="2" applyFont="1" applyFill="1" applyBorder="1" applyAlignment="1">
      <alignment horizontal="left" vertical="top" wrapText="1"/>
    </xf>
    <xf numFmtId="0" fontId="56" fillId="0" borderId="0" xfId="2" applyFont="1" applyFill="1" applyBorder="1" applyAlignment="1">
      <alignment horizontal="left" vertical="top" wrapText="1"/>
    </xf>
    <xf numFmtId="0" fontId="64" fillId="0" borderId="73" xfId="2" applyFont="1" applyFill="1" applyBorder="1" applyAlignment="1">
      <alignment horizontal="center" vertical="top" wrapText="1"/>
    </xf>
    <xf numFmtId="0" fontId="66" fillId="7" borderId="0" xfId="2" applyFont="1" applyFill="1" applyBorder="1" applyAlignment="1">
      <alignment horizontal="left" vertical="top" wrapText="1" indent="1"/>
    </xf>
    <xf numFmtId="0" fontId="67" fillId="7" borderId="0" xfId="2" applyFont="1" applyFill="1" applyAlignment="1">
      <alignment horizontal="center" vertical="center"/>
    </xf>
    <xf numFmtId="0" fontId="68" fillId="0" borderId="0" xfId="2" applyFont="1" applyAlignment="1">
      <alignment horizontal="left" vertical="center"/>
    </xf>
    <xf numFmtId="0" fontId="19" fillId="0" borderId="41" xfId="5" applyFont="1" applyBorder="1" applyAlignment="1">
      <alignment horizontal="right" wrapText="1" readingOrder="1"/>
    </xf>
    <xf numFmtId="0" fontId="21" fillId="0" borderId="0" xfId="5" applyFont="1" applyAlignment="1">
      <alignment horizontal="center" vertical="center" wrapText="1" readingOrder="1"/>
    </xf>
    <xf numFmtId="0" fontId="16" fillId="0" borderId="19" xfId="5" applyBorder="1" applyAlignment="1">
      <alignment horizontal="right" vertical="center" wrapText="1" readingOrder="1"/>
    </xf>
    <xf numFmtId="0" fontId="16" fillId="0" borderId="20" xfId="5" applyBorder="1" applyAlignment="1">
      <alignment horizontal="right" vertical="center" wrapText="1" readingOrder="1"/>
    </xf>
    <xf numFmtId="0" fontId="16" fillId="0" borderId="42" xfId="5" applyBorder="1" applyAlignment="1">
      <alignment horizontal="right" vertical="center" wrapText="1" readingOrder="1"/>
    </xf>
    <xf numFmtId="0" fontId="16" fillId="0" borderId="16" xfId="5" applyBorder="1" applyAlignment="1">
      <alignment horizontal="center" vertical="center" wrapText="1" readingOrder="1"/>
    </xf>
    <xf numFmtId="0" fontId="16" fillId="0" borderId="29" xfId="5" applyBorder="1" applyAlignment="1">
      <alignment horizontal="center" vertical="center" wrapText="1" readingOrder="1"/>
    </xf>
    <xf numFmtId="0" fontId="16" fillId="0" borderId="10" xfId="5" applyBorder="1" applyAlignment="1">
      <alignment horizontal="right" vertical="center" wrapText="1" readingOrder="1"/>
    </xf>
    <xf numFmtId="0" fontId="16" fillId="0" borderId="8" xfId="5" applyBorder="1" applyAlignment="1">
      <alignment horizontal="right" vertical="center" wrapText="1" readingOrder="1"/>
    </xf>
    <xf numFmtId="0" fontId="16" fillId="0" borderId="8" xfId="5" applyBorder="1" applyAlignment="1">
      <alignment horizontal="center" vertical="center" wrapText="1" readingOrder="1"/>
    </xf>
    <xf numFmtId="0" fontId="16" fillId="0" borderId="9" xfId="5" applyBorder="1" applyAlignment="1">
      <alignment horizontal="center" vertical="center" wrapText="1" readingOrder="1"/>
    </xf>
    <xf numFmtId="0" fontId="16" fillId="0" borderId="24" xfId="5" applyBorder="1" applyAlignment="1">
      <alignment horizontal="center" wrapText="1" readingOrder="1"/>
    </xf>
    <xf numFmtId="0" fontId="16" fillId="0" borderId="41" xfId="5" applyBorder="1" applyAlignment="1">
      <alignment horizontal="center" wrapText="1" readingOrder="1"/>
    </xf>
    <xf numFmtId="0" fontId="16" fillId="0" borderId="43" xfId="5" applyBorder="1" applyAlignment="1">
      <alignment horizontal="center" wrapText="1" readingOrder="1"/>
    </xf>
    <xf numFmtId="0" fontId="22" fillId="4" borderId="28" xfId="5" applyFont="1" applyFill="1" applyBorder="1" applyAlignment="1">
      <alignment horizontal="center" vertical="center" wrapText="1" readingOrder="1"/>
    </xf>
    <xf numFmtId="0" fontId="22" fillId="4" borderId="30" xfId="5" applyFont="1" applyFill="1" applyBorder="1" applyAlignment="1">
      <alignment horizontal="center" vertical="center" wrapText="1" readingOrder="1"/>
    </xf>
    <xf numFmtId="0" fontId="23" fillId="4" borderId="16" xfId="5" applyFont="1" applyFill="1" applyBorder="1" applyAlignment="1">
      <alignment horizontal="center" vertical="center" wrapText="1" readingOrder="1"/>
    </xf>
    <xf numFmtId="0" fontId="23" fillId="4" borderId="8" xfId="5" applyFont="1" applyFill="1" applyBorder="1" applyAlignment="1">
      <alignment horizontal="center" vertical="center" wrapText="1" readingOrder="1"/>
    </xf>
    <xf numFmtId="0" fontId="22" fillId="4" borderId="16" xfId="5" applyFont="1" applyFill="1" applyBorder="1" applyAlignment="1">
      <alignment horizontal="center" vertical="center" wrapText="1" readingOrder="1"/>
    </xf>
    <xf numFmtId="0" fontId="22" fillId="4" borderId="29" xfId="5" applyFont="1" applyFill="1" applyBorder="1" applyAlignment="1">
      <alignment horizontal="center" vertical="center" wrapText="1" readingOrder="1"/>
    </xf>
    <xf numFmtId="0" fontId="17" fillId="5" borderId="26" xfId="5" applyFont="1" applyFill="1" applyBorder="1" applyAlignment="1">
      <alignment horizontal="center" vertical="top" wrapText="1" readingOrder="1"/>
    </xf>
    <xf numFmtId="0" fontId="17" fillId="5" borderId="21" xfId="5" applyFont="1" applyFill="1" applyBorder="1" applyAlignment="1">
      <alignment horizontal="center" vertical="top" wrapText="1" readingOrder="1"/>
    </xf>
    <xf numFmtId="0" fontId="17" fillId="5" borderId="23" xfId="5" applyFont="1" applyFill="1" applyBorder="1" applyAlignment="1">
      <alignment horizontal="center" vertical="top" wrapText="1" readingOrder="1"/>
    </xf>
    <xf numFmtId="0" fontId="17" fillId="0" borderId="44" xfId="5" applyFont="1" applyBorder="1" applyAlignment="1">
      <alignment horizontal="center" vertical="center" wrapText="1" readingOrder="1"/>
    </xf>
    <xf numFmtId="0" fontId="17" fillId="0" borderId="45" xfId="5" applyFont="1" applyBorder="1" applyAlignment="1">
      <alignment horizontal="center" vertical="center" wrapText="1" readingOrder="1"/>
    </xf>
    <xf numFmtId="0" fontId="17" fillId="0" borderId="38" xfId="5" applyFont="1" applyBorder="1" applyAlignment="1">
      <alignment horizontal="center" vertical="center" wrapText="1" readingOrder="1"/>
    </xf>
    <xf numFmtId="0" fontId="16" fillId="5" borderId="26" xfId="5" applyFont="1" applyFill="1" applyBorder="1" applyAlignment="1">
      <alignment horizontal="center" vertical="center" wrapText="1" readingOrder="1"/>
    </xf>
    <xf numFmtId="0" fontId="16" fillId="5" borderId="21" xfId="5" applyFont="1" applyFill="1" applyBorder="1" applyAlignment="1">
      <alignment horizontal="center" vertical="center" wrapText="1" readingOrder="1"/>
    </xf>
    <xf numFmtId="0" fontId="16" fillId="5" borderId="23" xfId="5" applyFont="1" applyFill="1" applyBorder="1" applyAlignment="1">
      <alignment horizontal="center" vertical="center" wrapText="1" readingOrder="1"/>
    </xf>
    <xf numFmtId="0" fontId="16" fillId="0" borderId="15" xfId="5" applyFill="1" applyBorder="1" applyAlignment="1">
      <alignment horizontal="left" vertical="center" wrapText="1" readingOrder="1"/>
    </xf>
    <xf numFmtId="0" fontId="16" fillId="0" borderId="32" xfId="5" applyFill="1" applyBorder="1" applyAlignment="1">
      <alignment horizontal="left" vertical="center" wrapText="1" readingOrder="1"/>
    </xf>
    <xf numFmtId="49" fontId="16" fillId="0" borderId="18" xfId="5" applyNumberFormat="1" applyBorder="1" applyAlignment="1">
      <alignment horizontal="center" vertical="top" wrapText="1" readingOrder="1"/>
    </xf>
    <xf numFmtId="49" fontId="16" fillId="0" borderId="31" xfId="5" applyNumberFormat="1" applyBorder="1" applyAlignment="1">
      <alignment horizontal="center" vertical="top" wrapText="1" readingOrder="1"/>
    </xf>
    <xf numFmtId="49" fontId="16" fillId="0" borderId="11" xfId="5" applyNumberFormat="1" applyBorder="1" applyAlignment="1">
      <alignment horizontal="center" vertical="top" wrapText="1" readingOrder="1"/>
    </xf>
    <xf numFmtId="0" fontId="16" fillId="0" borderId="15" xfId="5" applyBorder="1" applyAlignment="1">
      <alignment horizontal="left" vertical="center" wrapText="1" readingOrder="1"/>
    </xf>
    <xf numFmtId="0" fontId="16" fillId="0" borderId="32" xfId="5" applyBorder="1" applyAlignment="1">
      <alignment horizontal="left" vertical="center" wrapText="1" readingOrder="1"/>
    </xf>
    <xf numFmtId="0" fontId="17" fillId="0" borderId="26" xfId="5" applyFont="1" applyBorder="1" applyAlignment="1">
      <alignment horizontal="center" vertical="top" wrapText="1" readingOrder="1"/>
    </xf>
    <xf numFmtId="0" fontId="17" fillId="0" borderId="21" xfId="5" applyFont="1" applyBorder="1" applyAlignment="1">
      <alignment horizontal="center" vertical="top" wrapText="1" readingOrder="1"/>
    </xf>
    <xf numFmtId="0" fontId="16" fillId="0" borderId="26" xfId="5" applyBorder="1" applyAlignment="1">
      <alignment horizontal="center" vertical="center" wrapText="1"/>
    </xf>
    <xf numFmtId="0" fontId="16" fillId="0" borderId="21" xfId="5" applyBorder="1" applyAlignment="1">
      <alignment horizontal="center" vertical="center" wrapText="1"/>
    </xf>
    <xf numFmtId="0" fontId="16" fillId="0" borderId="23" xfId="5" applyBorder="1" applyAlignment="1">
      <alignment horizontal="center" vertical="center" wrapText="1"/>
    </xf>
    <xf numFmtId="0" fontId="16" fillId="0" borderId="34" xfId="5" applyBorder="1" applyAlignment="1">
      <alignment horizontal="center" vertical="center" wrapText="1"/>
    </xf>
    <xf numFmtId="49" fontId="16" fillId="0" borderId="30" xfId="5" applyNumberFormat="1" applyBorder="1" applyAlignment="1">
      <alignment horizontal="center" vertical="top" wrapText="1" readingOrder="1"/>
    </xf>
    <xf numFmtId="0" fontId="17" fillId="0" borderId="23" xfId="5" applyFont="1" applyBorder="1" applyAlignment="1">
      <alignment horizontal="center" vertical="top" wrapText="1" readingOrder="1"/>
    </xf>
    <xf numFmtId="49" fontId="16" fillId="0" borderId="5" xfId="5" applyNumberFormat="1" applyBorder="1" applyAlignment="1">
      <alignment horizontal="center" vertical="top" wrapText="1" readingOrder="1"/>
    </xf>
    <xf numFmtId="0" fontId="16" fillId="0" borderId="26" xfId="5" applyBorder="1" applyAlignment="1">
      <alignment horizontal="center" vertical="center" wrapText="1" readingOrder="1"/>
    </xf>
    <xf numFmtId="0" fontId="16" fillId="0" borderId="21" xfId="5" applyBorder="1" applyAlignment="1">
      <alignment horizontal="center" vertical="center" wrapText="1" readingOrder="1"/>
    </xf>
    <xf numFmtId="0" fontId="16" fillId="0" borderId="23" xfId="5" applyBorder="1" applyAlignment="1">
      <alignment horizontal="center" vertical="center" wrapText="1" readingOrder="1"/>
    </xf>
    <xf numFmtId="0" fontId="16" fillId="0" borderId="27" xfId="5" applyBorder="1" applyAlignment="1">
      <alignment horizontal="left" vertical="center" wrapText="1" readingOrder="1"/>
    </xf>
    <xf numFmtId="0" fontId="16" fillId="0" borderId="33" xfId="5" applyBorder="1" applyAlignment="1">
      <alignment horizontal="left" vertical="center" wrapText="1" readingOrder="1"/>
    </xf>
    <xf numFmtId="0" fontId="17" fillId="0" borderId="35" xfId="5" applyFont="1" applyBorder="1" applyAlignment="1">
      <alignment horizontal="center" vertical="top" wrapText="1" readingOrder="1"/>
    </xf>
    <xf numFmtId="0" fontId="17" fillId="0" borderId="36" xfId="5" applyFont="1" applyBorder="1" applyAlignment="1">
      <alignment horizontal="center" vertical="top" wrapText="1" readingOrder="1"/>
    </xf>
    <xf numFmtId="0" fontId="17" fillId="0" borderId="37" xfId="5" applyFont="1" applyBorder="1" applyAlignment="1">
      <alignment horizontal="center" vertical="top" wrapText="1" readingOrder="1"/>
    </xf>
    <xf numFmtId="0" fontId="17" fillId="0" borderId="44" xfId="5" applyFont="1" applyFill="1" applyBorder="1" applyAlignment="1">
      <alignment horizontal="center" vertical="center" wrapText="1" readingOrder="1"/>
    </xf>
    <xf numFmtId="0" fontId="17" fillId="0" borderId="45" xfId="5" applyFont="1" applyFill="1" applyBorder="1" applyAlignment="1">
      <alignment horizontal="center" vertical="center" wrapText="1" readingOrder="1"/>
    </xf>
    <xf numFmtId="0" fontId="17" fillId="0" borderId="38" xfId="5" applyFont="1" applyFill="1" applyBorder="1" applyAlignment="1">
      <alignment horizontal="center" vertical="center" wrapText="1" readingOrder="1"/>
    </xf>
    <xf numFmtId="0" fontId="17" fillId="0" borderId="34" xfId="5" applyFont="1" applyBorder="1" applyAlignment="1">
      <alignment horizontal="center" vertical="top" wrapText="1" readingOrder="1"/>
    </xf>
    <xf numFmtId="49" fontId="16" fillId="0" borderId="10" xfId="5" applyNumberFormat="1" applyBorder="1" applyAlignment="1">
      <alignment horizontal="center" vertical="top" wrapText="1" readingOrder="1"/>
    </xf>
    <xf numFmtId="0" fontId="17" fillId="0" borderId="44" xfId="5" applyFont="1" applyBorder="1" applyAlignment="1">
      <alignment horizontal="center" wrapText="1" readingOrder="1"/>
    </xf>
    <xf numFmtId="0" fontId="17" fillId="0" borderId="45" xfId="5" applyFont="1" applyBorder="1" applyAlignment="1">
      <alignment horizontal="center" wrapText="1" readingOrder="1"/>
    </xf>
    <xf numFmtId="0" fontId="17" fillId="0" borderId="38" xfId="5" applyFont="1" applyBorder="1" applyAlignment="1">
      <alignment horizontal="center" wrapText="1" readingOrder="1"/>
    </xf>
    <xf numFmtId="0" fontId="25" fillId="0" borderId="15" xfId="5" applyFont="1" applyFill="1" applyBorder="1" applyAlignment="1">
      <alignment vertical="center" wrapText="1"/>
    </xf>
    <xf numFmtId="0" fontId="25" fillId="0" borderId="32" xfId="5" applyFont="1" applyFill="1" applyBorder="1" applyAlignment="1">
      <alignment vertical="center" wrapText="1"/>
    </xf>
    <xf numFmtId="0" fontId="25" fillId="0" borderId="15" xfId="5" applyFont="1" applyBorder="1" applyAlignment="1">
      <alignment vertical="center" wrapText="1"/>
    </xf>
    <xf numFmtId="0" fontId="25" fillId="0" borderId="32" xfId="5" applyFont="1" applyBorder="1" applyAlignment="1">
      <alignment vertical="center" wrapText="1"/>
    </xf>
    <xf numFmtId="0" fontId="25" fillId="0" borderId="27" xfId="5" applyFont="1" applyBorder="1" applyAlignment="1">
      <alignment vertical="center" wrapText="1"/>
    </xf>
    <xf numFmtId="0" fontId="25" fillId="0" borderId="33" xfId="5" applyFont="1" applyBorder="1" applyAlignment="1">
      <alignment vertical="center" wrapText="1"/>
    </xf>
    <xf numFmtId="0" fontId="16" fillId="0" borderId="34" xfId="5" applyBorder="1" applyAlignment="1">
      <alignment horizontal="center" vertical="center" wrapText="1" readingOrder="1"/>
    </xf>
    <xf numFmtId="0" fontId="17" fillId="0" borderId="19" xfId="5" applyFont="1" applyBorder="1" applyAlignment="1">
      <alignment horizontal="center" vertical="top" wrapText="1" readingOrder="1"/>
    </xf>
    <xf numFmtId="0" fontId="17" fillId="0" borderId="22" xfId="5" applyFont="1" applyBorder="1" applyAlignment="1">
      <alignment horizontal="center" vertical="top" wrapText="1" readingOrder="1"/>
    </xf>
    <xf numFmtId="0" fontId="17" fillId="0" borderId="24" xfId="5" applyFont="1" applyBorder="1" applyAlignment="1">
      <alignment horizontal="center" vertical="top" wrapText="1" readingOrder="1"/>
    </xf>
    <xf numFmtId="0" fontId="16" fillId="0" borderId="40" xfId="5" applyBorder="1" applyAlignment="1">
      <alignment horizontal="center" vertical="center" wrapText="1" readingOrder="1"/>
    </xf>
    <xf numFmtId="0" fontId="16" fillId="0" borderId="46" xfId="5" applyBorder="1" applyAlignment="1">
      <alignment horizontal="center" vertical="center" wrapText="1" readingOrder="1"/>
    </xf>
    <xf numFmtId="0" fontId="16" fillId="0" borderId="43" xfId="5" applyBorder="1" applyAlignment="1">
      <alignment horizontal="center" vertical="center" wrapText="1" readingOrder="1"/>
    </xf>
    <xf numFmtId="49" fontId="26" fillId="0" borderId="15" xfId="5" applyNumberFormat="1" applyFont="1" applyBorder="1" applyAlignment="1">
      <alignment horizontal="left" vertical="center" wrapText="1" readingOrder="1"/>
    </xf>
    <xf numFmtId="49" fontId="26" fillId="0" borderId="32" xfId="5" applyNumberFormat="1" applyFont="1" applyBorder="1" applyAlignment="1">
      <alignment horizontal="left" vertical="center" wrapText="1" readingOrder="1"/>
    </xf>
    <xf numFmtId="49" fontId="26" fillId="0" borderId="27" xfId="5" applyNumberFormat="1" applyFont="1" applyBorder="1" applyAlignment="1">
      <alignment horizontal="left" vertical="center" wrapText="1" readingOrder="1"/>
    </xf>
    <xf numFmtId="49" fontId="26" fillId="0" borderId="33" xfId="5" applyNumberFormat="1" applyFont="1" applyBorder="1" applyAlignment="1">
      <alignment horizontal="left" vertical="center" wrapText="1" readingOrder="1"/>
    </xf>
    <xf numFmtId="0" fontId="17" fillId="0" borderId="19" xfId="5" applyFont="1" applyBorder="1" applyAlignment="1">
      <alignment horizontal="right" vertical="center" wrapText="1" readingOrder="1"/>
    </xf>
    <xf numFmtId="0" fontId="17" fillId="0" borderId="20" xfId="5" applyFont="1" applyBorder="1" applyAlignment="1">
      <alignment horizontal="right" vertical="center" wrapText="1" readingOrder="1"/>
    </xf>
    <xf numFmtId="0" fontId="17" fillId="0" borderId="40" xfId="5" applyFont="1" applyBorder="1" applyAlignment="1">
      <alignment horizontal="right" vertical="center" wrapText="1" readingOrder="1"/>
    </xf>
    <xf numFmtId="0" fontId="17" fillId="0" borderId="24" xfId="5" applyFont="1" applyBorder="1" applyAlignment="1">
      <alignment horizontal="right" vertical="center" wrapText="1" readingOrder="1"/>
    </xf>
    <xf numFmtId="0" fontId="17" fillId="0" borderId="41" xfId="5" applyFont="1" applyBorder="1" applyAlignment="1">
      <alignment horizontal="right" vertical="center" wrapText="1" readingOrder="1"/>
    </xf>
    <xf numFmtId="0" fontId="17" fillId="0" borderId="43" xfId="5" applyFont="1" applyBorder="1" applyAlignment="1">
      <alignment horizontal="right" vertical="center" wrapText="1" readingOrder="1"/>
    </xf>
    <xf numFmtId="0" fontId="16" fillId="0" borderId="47" xfId="5" applyBorder="1" applyAlignment="1">
      <alignment horizontal="center" vertical="center" wrapText="1" readingOrder="1"/>
    </xf>
    <xf numFmtId="0" fontId="16" fillId="0" borderId="39" xfId="5" applyBorder="1" applyAlignment="1">
      <alignment horizontal="center" vertical="center" wrapText="1" readingOrder="1"/>
    </xf>
    <xf numFmtId="49" fontId="16" fillId="0" borderId="41" xfId="5" applyNumberFormat="1" applyBorder="1" applyAlignment="1">
      <alignment horizontal="center" vertical="top" wrapText="1" readingOrder="1"/>
    </xf>
    <xf numFmtId="49" fontId="16" fillId="0" borderId="43" xfId="5" applyNumberFormat="1" applyBorder="1" applyAlignment="1">
      <alignment horizontal="center" vertical="top" wrapText="1" readingOrder="1"/>
    </xf>
    <xf numFmtId="0" fontId="0" fillId="0" borderId="3" xfId="0" applyBorder="1" applyAlignment="1">
      <alignment horizontal="center" vertical="center" wrapText="1"/>
    </xf>
    <xf numFmtId="0" fontId="0" fillId="0" borderId="50" xfId="0" applyBorder="1" applyAlignment="1">
      <alignment horizontal="center" vertical="center" wrapText="1"/>
    </xf>
    <xf numFmtId="0" fontId="0" fillId="0" borderId="4" xfId="0" applyBorder="1" applyAlignment="1">
      <alignment horizontal="center" vertical="center" wrapText="1"/>
    </xf>
    <xf numFmtId="0" fontId="0" fillId="0" borderId="1" xfId="0" applyBorder="1" applyAlignment="1">
      <alignment horizontal="center" vertical="center" wrapText="1"/>
    </xf>
    <xf numFmtId="49" fontId="49" fillId="0" borderId="1" xfId="10" applyNumberFormat="1" applyBorder="1" applyAlignment="1">
      <alignment horizontal="center" vertical="center" wrapText="1"/>
    </xf>
    <xf numFmtId="49" fontId="50" fillId="0" borderId="1" xfId="11" applyNumberFormat="1" applyBorder="1" applyAlignment="1">
      <alignment horizontal="center" vertical="center" wrapText="1"/>
    </xf>
    <xf numFmtId="49" fontId="48" fillId="0" borderId="1" xfId="9" applyNumberFormat="1" applyBorder="1" applyAlignment="1">
      <alignment horizontal="center" vertical="center" wrapText="1"/>
    </xf>
    <xf numFmtId="0" fontId="13" fillId="0" borderId="1" xfId="2" applyBorder="1" applyAlignment="1">
      <alignment horizontal="left" vertical="center" wrapText="1"/>
    </xf>
    <xf numFmtId="0" fontId="13" fillId="0" borderId="1" xfId="2" applyBorder="1" applyAlignment="1">
      <alignment wrapText="1"/>
    </xf>
    <xf numFmtId="0" fontId="13" fillId="0" borderId="1" xfId="2" applyBorder="1" applyAlignment="1">
      <alignment horizontal="left" vertical="center"/>
    </xf>
    <xf numFmtId="0" fontId="48" fillId="0" borderId="1" xfId="9" applyBorder="1" applyAlignment="1">
      <alignment horizontal="left" vertical="center" wrapText="1"/>
    </xf>
    <xf numFmtId="0" fontId="13" fillId="0" borderId="1" xfId="2" applyBorder="1" applyAlignment="1">
      <alignment vertical="center" wrapText="1"/>
    </xf>
    <xf numFmtId="0" fontId="13" fillId="0" borderId="1" xfId="2" applyFill="1" applyBorder="1" applyAlignment="1">
      <alignment horizontal="left" vertical="center" wrapText="1"/>
    </xf>
    <xf numFmtId="0" fontId="13" fillId="0" borderId="1" xfId="2" applyFill="1" applyBorder="1" applyAlignment="1">
      <alignment horizontal="left" vertical="center"/>
    </xf>
    <xf numFmtId="0" fontId="49" fillId="0" borderId="1" xfId="10" applyBorder="1" applyAlignment="1">
      <alignment horizontal="left" vertical="center" wrapText="1"/>
    </xf>
    <xf numFmtId="0" fontId="46" fillId="11" borderId="1" xfId="12" applyBorder="1" applyAlignment="1">
      <alignment horizontal="center" vertical="center" wrapText="1"/>
    </xf>
    <xf numFmtId="0" fontId="47" fillId="0" borderId="0" xfId="8" applyBorder="1" applyAlignment="1">
      <alignment horizontal="center" vertical="center" wrapText="1"/>
    </xf>
    <xf numFmtId="0" fontId="62" fillId="0" borderId="15" xfId="14" applyFont="1" applyFill="1" applyBorder="1" applyAlignment="1">
      <alignment horizontal="left" vertical="center"/>
    </xf>
    <xf numFmtId="0" fontId="62" fillId="0" borderId="51" xfId="14" applyFont="1" applyFill="1" applyBorder="1" applyAlignment="1">
      <alignment horizontal="left" vertical="center"/>
    </xf>
    <xf numFmtId="0" fontId="62" fillId="0" borderId="2" xfId="14" applyFont="1" applyFill="1" applyBorder="1" applyAlignment="1">
      <alignment horizontal="left" vertical="center"/>
    </xf>
    <xf numFmtId="0" fontId="18" fillId="0" borderId="1" xfId="14" applyFont="1" applyFill="1" applyBorder="1" applyAlignment="1">
      <alignment horizontal="center"/>
    </xf>
    <xf numFmtId="0" fontId="11" fillId="0" borderId="0" xfId="0" applyFont="1" applyBorder="1" applyAlignment="1">
      <alignment horizontal="center" vertical="center"/>
    </xf>
    <xf numFmtId="0" fontId="11" fillId="0" borderId="0" xfId="0" applyFont="1" applyBorder="1" applyAlignment="1">
      <alignment horizontal="center" vertical="center" wrapText="1"/>
    </xf>
    <xf numFmtId="0" fontId="11" fillId="0" borderId="0" xfId="0" applyFont="1" applyFill="1" applyBorder="1" applyAlignment="1">
      <alignment horizontal="center" vertical="center"/>
    </xf>
  </cellXfs>
  <cellStyles count="24">
    <cellStyle name="Accent1" xfId="12" builtinId="29"/>
    <cellStyle name="Accent2" xfId="23" builtinId="33"/>
    <cellStyle name="Accent5" xfId="21" builtinId="45"/>
    <cellStyle name="Bad" xfId="16" builtinId="27"/>
    <cellStyle name="Calculation" xfId="22" builtinId="22"/>
    <cellStyle name="Check Cell" xfId="3" builtinId="23"/>
    <cellStyle name="Good" xfId="13" builtinId="26"/>
    <cellStyle name="Heading 1" xfId="9" builtinId="16"/>
    <cellStyle name="Heading 2" xfId="10" builtinId="17"/>
    <cellStyle name="Heading 3" xfId="11" builtinId="18"/>
    <cellStyle name="Hyperlink" xfId="1" builtinId="8"/>
    <cellStyle name="Hyperlink 2" xfId="20"/>
    <cellStyle name="Neutral" xfId="17" builtinId="28"/>
    <cellStyle name="Normal" xfId="0" builtinId="0"/>
    <cellStyle name="Normal 2" xfId="2"/>
    <cellStyle name="Normal 3" xfId="4"/>
    <cellStyle name="Normal 4" xfId="5"/>
    <cellStyle name="Normal 5" xfId="6"/>
    <cellStyle name="Normal 6" xfId="14"/>
    <cellStyle name="Normal 7" xfId="18"/>
    <cellStyle name="Normal 8" xfId="19"/>
    <cellStyle name="Note 2" xfId="7"/>
    <cellStyle name="Note 3" xfId="15"/>
    <cellStyle name="Title" xfId="8" builtinId="15"/>
  </cellStyles>
  <dxfs count="331">
    <dxf>
      <fill>
        <patternFill patternType="solid">
          <fgColor rgb="FFC6EFCE"/>
          <bgColor rgb="FFFFFFFF"/>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b/>
        <i val="0"/>
        <color rgb="FFFF0000"/>
      </font>
      <fill>
        <patternFill>
          <bgColor theme="5" tint="0.39994506668294322"/>
        </patternFill>
      </fill>
    </dxf>
    <dxf>
      <font>
        <b/>
        <i val="0"/>
        <color rgb="FF00B050"/>
      </font>
      <fill>
        <patternFill>
          <bgColor theme="6" tint="0.39994506668294322"/>
        </patternFill>
      </fill>
    </dxf>
    <dxf>
      <font>
        <b/>
        <i val="0"/>
        <color theme="0"/>
      </font>
      <fill>
        <patternFill>
          <bgColor theme="0" tint="-0.499984740745262"/>
        </patternFill>
      </fill>
    </dxf>
    <dxf>
      <font>
        <b/>
        <i val="0"/>
        <color rgb="FFFF0000"/>
      </font>
      <fill>
        <patternFill>
          <bgColor theme="5" tint="0.39994506668294322"/>
        </patternFill>
      </fill>
    </dxf>
    <dxf>
      <font>
        <b/>
        <i val="0"/>
        <color rgb="FF00B050"/>
      </font>
      <fill>
        <patternFill>
          <bgColor theme="6" tint="0.39994506668294322"/>
        </patternFill>
      </fill>
    </dxf>
    <dxf>
      <font>
        <b/>
        <i val="0"/>
        <color theme="0"/>
      </font>
      <fill>
        <patternFill>
          <bgColor theme="0" tint="-0.499984740745262"/>
        </patternFill>
      </fill>
    </dxf>
    <dxf>
      <font>
        <b/>
        <i val="0"/>
        <color rgb="FFFF0000"/>
      </font>
      <fill>
        <patternFill>
          <bgColor theme="5" tint="0.39994506668294322"/>
        </patternFill>
      </fill>
    </dxf>
    <dxf>
      <font>
        <b/>
        <i val="0"/>
        <color rgb="FF00B050"/>
      </font>
      <fill>
        <patternFill>
          <bgColor theme="6" tint="0.39994506668294322"/>
        </patternFill>
      </fill>
    </dxf>
    <dxf>
      <font>
        <b/>
        <i val="0"/>
        <color theme="0"/>
      </font>
      <fill>
        <patternFill>
          <bgColor theme="0" tint="-0.499984740745262"/>
        </patternFill>
      </fill>
    </dxf>
    <dxf>
      <font>
        <b/>
        <i val="0"/>
        <color rgb="FFFF0000"/>
      </font>
      <fill>
        <patternFill>
          <bgColor theme="5" tint="0.39994506668294322"/>
        </patternFill>
      </fill>
    </dxf>
    <dxf>
      <font>
        <b/>
        <i val="0"/>
        <color rgb="FF00B050"/>
      </font>
      <fill>
        <patternFill>
          <bgColor theme="6" tint="0.39994506668294322"/>
        </patternFill>
      </fill>
    </dxf>
    <dxf>
      <font>
        <b/>
        <i val="0"/>
        <color theme="0"/>
      </font>
      <fill>
        <patternFill>
          <bgColor theme="0" tint="-0.499984740745262"/>
        </patternFill>
      </fill>
    </dxf>
    <dxf>
      <font>
        <b/>
        <i val="0"/>
        <color rgb="FFFF0000"/>
      </font>
      <fill>
        <patternFill>
          <bgColor theme="5" tint="0.39994506668294322"/>
        </patternFill>
      </fill>
    </dxf>
    <dxf>
      <font>
        <b/>
        <i val="0"/>
        <color rgb="FF00B050"/>
      </font>
      <fill>
        <patternFill>
          <bgColor theme="6" tint="0.39994506668294322"/>
        </patternFill>
      </fill>
    </dxf>
    <dxf>
      <font>
        <b/>
        <i val="0"/>
        <color theme="0"/>
      </font>
      <fill>
        <patternFill>
          <bgColor theme="0" tint="-0.499984740745262"/>
        </patternFill>
      </fill>
    </dxf>
    <dxf>
      <font>
        <b/>
        <i val="0"/>
        <color rgb="FFFF0000"/>
      </font>
      <fill>
        <patternFill>
          <bgColor theme="5" tint="0.39994506668294322"/>
        </patternFill>
      </fill>
    </dxf>
    <dxf>
      <font>
        <b/>
        <i val="0"/>
        <color rgb="FF00B050"/>
      </font>
      <fill>
        <patternFill>
          <bgColor theme="6" tint="0.39994506668294322"/>
        </patternFill>
      </fill>
    </dxf>
    <dxf>
      <font>
        <b/>
        <i val="0"/>
        <color theme="0"/>
      </font>
      <fill>
        <patternFill>
          <bgColor theme="0" tint="-0.499984740745262"/>
        </patternFill>
      </fill>
    </dxf>
    <dxf>
      <font>
        <b/>
        <i val="0"/>
        <color rgb="FFFF0000"/>
      </font>
      <fill>
        <patternFill>
          <bgColor theme="5" tint="0.39994506668294322"/>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theme="0"/>
      </font>
      <fill>
        <patternFill>
          <bgColor theme="0" tint="-0.499984740745262"/>
        </patternFill>
      </fill>
    </dxf>
    <dxf>
      <font>
        <color theme="0"/>
      </font>
      <fill>
        <patternFill>
          <bgColor theme="0" tint="-0.34998626667073579"/>
        </patternFill>
      </fill>
    </dxf>
    <dxf>
      <font>
        <b/>
        <i val="0"/>
        <color rgb="FF00B050"/>
      </font>
      <fill>
        <patternFill>
          <bgColor theme="6" tint="0.39994506668294322"/>
        </patternFill>
      </fill>
    </dxf>
    <dxf>
      <font>
        <b/>
        <i val="0"/>
        <color rgb="FF00B050"/>
      </font>
      <fill>
        <patternFill>
          <bgColor theme="6" tint="0.39994506668294322"/>
        </patternFill>
      </fill>
    </dxf>
    <dxf>
      <font>
        <b/>
        <i val="0"/>
        <color rgb="FFFF0000"/>
      </font>
      <fill>
        <patternFill>
          <bgColor theme="5" tint="0.39994506668294322"/>
        </patternFill>
      </fill>
    </dxf>
    <dxf>
      <font>
        <b/>
        <i val="0"/>
        <color rgb="FF00B050"/>
      </font>
      <fill>
        <patternFill>
          <bgColor theme="6" tint="0.39994506668294322"/>
        </patternFill>
      </fill>
    </dxf>
    <dxf>
      <font>
        <b/>
        <i val="0"/>
        <color rgb="FF00B050"/>
      </font>
      <fill>
        <patternFill>
          <bgColor theme="6" tint="0.39994506668294322"/>
        </patternFill>
      </fill>
    </dxf>
    <dxf>
      <font>
        <b/>
        <i val="0"/>
        <color rgb="FFFF0000"/>
      </font>
      <fill>
        <patternFill>
          <bgColor theme="5"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
      <font>
        <b/>
        <i val="0"/>
        <color theme="0"/>
      </font>
      <fill>
        <patternFill>
          <bgColor theme="0" tint="-0.34998626667073579"/>
        </patternFill>
      </fill>
    </dxf>
    <dxf>
      <font>
        <b/>
        <i val="0"/>
        <color theme="0"/>
      </font>
      <fill>
        <patternFill>
          <bgColor theme="0" tint="-0.499984740745262"/>
        </patternFill>
      </fill>
    </dxf>
    <dxf>
      <font>
        <b/>
        <i val="0"/>
        <color rgb="FF00B050"/>
      </font>
      <fill>
        <patternFill>
          <bgColor theme="6" tint="0.39994506668294322"/>
        </patternFill>
      </fill>
    </dxf>
  </dxfs>
  <tableStyles count="0" defaultTableStyle="TableStyleMedium2" defaultPivotStyle="PivotStyleMedium9"/>
  <colors>
    <mruColors>
      <color rgb="FFF2DCDB"/>
      <color rgb="FF4BACC6"/>
      <color rgb="FFC6ECD1"/>
      <color rgb="FFE05552"/>
      <color rgb="FF92D050"/>
      <color rgb="FFE05550"/>
      <color rgb="FFFF5D5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Среднее отставание по темам</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v>без учета отставания</c:v>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Анализ!$B$2:$M$2</c:f>
              <c:strCache>
                <c:ptCount val="12"/>
                <c:pt idx="0">
                  <c:v>Java основы</c:v>
                </c:pt>
                <c:pt idx="1">
                  <c:v>Объектно-ориентированное программирование</c:v>
                </c:pt>
                <c:pt idx="2">
                  <c:v>Ошибки и исключения</c:v>
                </c:pt>
                <c:pt idx="3">
                  <c:v>Потоки ввода вывода</c:v>
                </c:pt>
                <c:pt idx="4">
                  <c:v>Обработка информации</c:v>
                </c:pt>
                <c:pt idx="5">
                  <c:v>Коллекции</c:v>
                </c:pt>
                <c:pt idx="6">
                  <c:v>Многопоточное программирование </c:v>
                </c:pt>
                <c:pt idx="7">
                  <c:v>Java &amp; XML</c:v>
                </c:pt>
                <c:pt idx="8">
                  <c:v>Основы SQL и реляционных баз данных</c:v>
                </c:pt>
                <c:pt idx="9">
                  <c:v>JDBC 4.0</c:v>
                </c:pt>
                <c:pt idx="10">
                  <c:v>Основы Servlets</c:v>
                </c:pt>
                <c:pt idx="11">
                  <c:v>Основы JSP</c:v>
                </c:pt>
              </c:strCache>
            </c:strRef>
          </c:cat>
          <c:val>
            <c:numRef>
              <c:f>Анализ!$B$23:$M$23</c:f>
              <c:numCache>
                <c:formatCode>General</c:formatCode>
                <c:ptCount val="12"/>
                <c:pt idx="0">
                  <c:v>-7.2727272727272725</c:v>
                </c:pt>
                <c:pt idx="1">
                  <c:v>-4.615384615384615</c:v>
                </c:pt>
                <c:pt idx="2">
                  <c:v>-8.6666666666666661</c:v>
                </c:pt>
                <c:pt idx="3">
                  <c:v>-8.6666666666666661</c:v>
                </c:pt>
                <c:pt idx="4">
                  <c:v>-8.6666666666666661</c:v>
                </c:pt>
                <c:pt idx="5">
                  <c:v>-6.666666666666667</c:v>
                </c:pt>
                <c:pt idx="6">
                  <c:v>-5.2</c:v>
                </c:pt>
                <c:pt idx="7">
                  <c:v>-11.333333333333334</c:v>
                </c:pt>
                <c:pt idx="8">
                  <c:v>-14.888888888888889</c:v>
                </c:pt>
                <c:pt idx="9">
                  <c:v>-9.7777777777777786</c:v>
                </c:pt>
                <c:pt idx="10">
                  <c:v>-13.333333333333334</c:v>
                </c:pt>
                <c:pt idx="11">
                  <c:v>-7.333333333333333</c:v>
                </c:pt>
              </c:numCache>
            </c:numRef>
          </c:val>
          <c:extLst>
            <c:ext xmlns:c16="http://schemas.microsoft.com/office/drawing/2014/chart" uri="{C3380CC4-5D6E-409C-BE32-E72D297353CC}">
              <c16:uniqueId val="{00000000-A55B-49FD-835B-A1EABFB157D7}"/>
            </c:ext>
          </c:extLst>
        </c:ser>
        <c:ser>
          <c:idx val="1"/>
          <c:order val="1"/>
          <c:tx>
            <c:v>gap с учетом отставания</c:v>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Анализ!$B$2:$M$2</c:f>
              <c:strCache>
                <c:ptCount val="12"/>
                <c:pt idx="0">
                  <c:v>Java основы</c:v>
                </c:pt>
                <c:pt idx="1">
                  <c:v>Объектно-ориентированное программирование</c:v>
                </c:pt>
                <c:pt idx="2">
                  <c:v>Ошибки и исключения</c:v>
                </c:pt>
                <c:pt idx="3">
                  <c:v>Потоки ввода вывода</c:v>
                </c:pt>
                <c:pt idx="4">
                  <c:v>Обработка информации</c:v>
                </c:pt>
                <c:pt idx="5">
                  <c:v>Коллекции</c:v>
                </c:pt>
                <c:pt idx="6">
                  <c:v>Многопоточное программирование </c:v>
                </c:pt>
                <c:pt idx="7">
                  <c:v>Java &amp; XML</c:v>
                </c:pt>
                <c:pt idx="8">
                  <c:v>Основы SQL и реляционных баз данных</c:v>
                </c:pt>
                <c:pt idx="9">
                  <c:v>JDBC 4.0</c:v>
                </c:pt>
                <c:pt idx="10">
                  <c:v>Основы Servlets</c:v>
                </c:pt>
                <c:pt idx="11">
                  <c:v>Основы JSP</c:v>
                </c:pt>
              </c:strCache>
            </c:strRef>
          </c:cat>
          <c:val>
            <c:numRef>
              <c:f>Анализ!$B$24:$M$24</c:f>
              <c:numCache>
                <c:formatCode>0.00</c:formatCode>
                <c:ptCount val="12"/>
                <c:pt idx="0" formatCode="General">
                  <c:v>-7.2727272727272725</c:v>
                </c:pt>
                <c:pt idx="1">
                  <c:v>2.6573426573426575</c:v>
                </c:pt>
                <c:pt idx="2">
                  <c:v>-4.0512820512820511</c:v>
                </c:pt>
                <c:pt idx="3">
                  <c:v>-4.0512820512820511</c:v>
                </c:pt>
                <c:pt idx="4">
                  <c:v>-4.0512820512820511</c:v>
                </c:pt>
                <c:pt idx="5">
                  <c:v>1.9999999999999991</c:v>
                </c:pt>
                <c:pt idx="6">
                  <c:v>1.4666666666666668</c:v>
                </c:pt>
                <c:pt idx="7">
                  <c:v>-6.1333333333333337</c:v>
                </c:pt>
                <c:pt idx="8">
                  <c:v>-3.5555555555555554</c:v>
                </c:pt>
                <c:pt idx="9">
                  <c:v>5.1111111111111107</c:v>
                </c:pt>
                <c:pt idx="10">
                  <c:v>-3.5555555555555554</c:v>
                </c:pt>
                <c:pt idx="11">
                  <c:v>6.0000000000000009</c:v>
                </c:pt>
              </c:numCache>
            </c:numRef>
          </c:val>
          <c:extLst>
            <c:ext xmlns:c16="http://schemas.microsoft.com/office/drawing/2014/chart" uri="{C3380CC4-5D6E-409C-BE32-E72D297353CC}">
              <c16:uniqueId val="{00000001-A55B-49FD-835B-A1EABFB157D7}"/>
            </c:ext>
          </c:extLst>
        </c:ser>
        <c:dLbls>
          <c:showLegendKey val="0"/>
          <c:showVal val="0"/>
          <c:showCatName val="0"/>
          <c:showSerName val="0"/>
          <c:showPercent val="0"/>
          <c:showBubbleSize val="0"/>
        </c:dLbls>
        <c:gapWidth val="100"/>
        <c:axId val="364689328"/>
        <c:axId val="364689888"/>
      </c:barChart>
      <c:scatterChart>
        <c:scatterStyle val="smoothMarker"/>
        <c:varyColors val="0"/>
        <c:ser>
          <c:idx val="2"/>
          <c:order val="2"/>
          <c:tx>
            <c:v>среднее отставание по теории</c:v>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xVal>
            <c:strRef>
              <c:f>Анализ!$B$2:$M$2</c:f>
              <c:strCache>
                <c:ptCount val="12"/>
                <c:pt idx="0">
                  <c:v>Java основы</c:v>
                </c:pt>
                <c:pt idx="1">
                  <c:v>Объектно-ориентированное программирование</c:v>
                </c:pt>
                <c:pt idx="2">
                  <c:v>Ошибки и исключения</c:v>
                </c:pt>
                <c:pt idx="3">
                  <c:v>Потоки ввода вывода</c:v>
                </c:pt>
                <c:pt idx="4">
                  <c:v>Обработка информации</c:v>
                </c:pt>
                <c:pt idx="5">
                  <c:v>Коллекции</c:v>
                </c:pt>
                <c:pt idx="6">
                  <c:v>Многопоточное программирование </c:v>
                </c:pt>
                <c:pt idx="7">
                  <c:v>Java &amp; XML</c:v>
                </c:pt>
                <c:pt idx="8">
                  <c:v>Основы SQL и реляционных баз данных</c:v>
                </c:pt>
                <c:pt idx="9">
                  <c:v>JDBC 4.0</c:v>
                </c:pt>
                <c:pt idx="10">
                  <c:v>Основы Servlets</c:v>
                </c:pt>
                <c:pt idx="11">
                  <c:v>Основы JSP</c:v>
                </c:pt>
              </c:strCache>
            </c:strRef>
          </c:xVal>
          <c:yVal>
            <c:numRef>
              <c:f>Анализ!$B$1:$M$1</c:f>
              <c:numCache>
                <c:formatCode>0</c:formatCode>
                <c:ptCount val="12"/>
                <c:pt idx="0">
                  <c:v>10</c:v>
                </c:pt>
                <c:pt idx="1">
                  <c:v>10</c:v>
                </c:pt>
                <c:pt idx="2">
                  <c:v>33.333333333333343</c:v>
                </c:pt>
                <c:pt idx="3">
                  <c:v>33.333333333333343</c:v>
                </c:pt>
                <c:pt idx="4">
                  <c:v>33.333333333333343</c:v>
                </c:pt>
                <c:pt idx="5">
                  <c:v>31.481481481481481</c:v>
                </c:pt>
                <c:pt idx="6">
                  <c:v>22.222222222222229</c:v>
                </c:pt>
                <c:pt idx="7">
                  <c:v>11.111111111111114</c:v>
                </c:pt>
                <c:pt idx="8">
                  <c:v>41.666666666666671</c:v>
                </c:pt>
                <c:pt idx="9">
                  <c:v>16.666666666666671</c:v>
                </c:pt>
                <c:pt idx="10">
                  <c:v>16.666666666666657</c:v>
                </c:pt>
                <c:pt idx="11">
                  <c:v>2.7777777777777715</c:v>
                </c:pt>
              </c:numCache>
            </c:numRef>
          </c:yVal>
          <c:smooth val="1"/>
          <c:extLst>
            <c:ext xmlns:c16="http://schemas.microsoft.com/office/drawing/2014/chart" uri="{C3380CC4-5D6E-409C-BE32-E72D297353CC}">
              <c16:uniqueId val="{00000002-A55B-49FD-835B-A1EABFB157D7}"/>
            </c:ext>
          </c:extLst>
        </c:ser>
        <c:dLbls>
          <c:showLegendKey val="0"/>
          <c:showVal val="0"/>
          <c:showCatName val="0"/>
          <c:showSerName val="0"/>
          <c:showPercent val="0"/>
          <c:showBubbleSize val="0"/>
        </c:dLbls>
        <c:axId val="364691008"/>
        <c:axId val="364690448"/>
      </c:scatterChart>
      <c:catAx>
        <c:axId val="3646893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689888"/>
        <c:crosses val="autoZero"/>
        <c:auto val="1"/>
        <c:lblAlgn val="ctr"/>
        <c:lblOffset val="100"/>
        <c:noMultiLvlLbl val="0"/>
      </c:catAx>
      <c:valAx>
        <c:axId val="3646898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689328"/>
        <c:crosses val="autoZero"/>
        <c:crossBetween val="between"/>
      </c:valAx>
      <c:valAx>
        <c:axId val="364690448"/>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64691008"/>
        <c:crosses val="max"/>
        <c:crossBetween val="midCat"/>
      </c:valAx>
      <c:valAx>
        <c:axId val="364691008"/>
        <c:scaling>
          <c:orientation val="minMax"/>
        </c:scaling>
        <c:delete val="1"/>
        <c:axPos val="b"/>
        <c:majorTickMark val="out"/>
        <c:minorTickMark val="none"/>
        <c:tickLblPos val="nextTo"/>
        <c:crossAx val="36469044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Среднее отставание по темам</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Анализ!$B$2</c:f>
              <c:strCache>
                <c:ptCount val="1"/>
                <c:pt idx="0">
                  <c:v>Java основы</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Анализ!$B$23</c:f>
              <c:numCache>
                <c:formatCode>General</c:formatCode>
                <c:ptCount val="1"/>
                <c:pt idx="0">
                  <c:v>-7.2727272727272725</c:v>
                </c:pt>
              </c:numCache>
            </c:numRef>
          </c:val>
          <c:extLst>
            <c:ext xmlns:c16="http://schemas.microsoft.com/office/drawing/2014/chart" uri="{C3380CC4-5D6E-409C-BE32-E72D297353CC}">
              <c16:uniqueId val="{00000000-FF08-4A60-BD42-A690C34C068C}"/>
            </c:ext>
          </c:extLst>
        </c:ser>
        <c:ser>
          <c:idx val="1"/>
          <c:order val="1"/>
          <c:tx>
            <c:strRef>
              <c:f>Анализ!$C$2</c:f>
              <c:strCache>
                <c:ptCount val="1"/>
                <c:pt idx="0">
                  <c:v>Объектно-ориентированное программирование</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Анализ!$C$23</c:f>
              <c:numCache>
                <c:formatCode>General</c:formatCode>
                <c:ptCount val="1"/>
                <c:pt idx="0">
                  <c:v>-4.615384615384615</c:v>
                </c:pt>
              </c:numCache>
            </c:numRef>
          </c:val>
          <c:extLst>
            <c:ext xmlns:c16="http://schemas.microsoft.com/office/drawing/2014/chart" uri="{C3380CC4-5D6E-409C-BE32-E72D297353CC}">
              <c16:uniqueId val="{00000001-FF08-4A60-BD42-A690C34C068C}"/>
            </c:ext>
          </c:extLst>
        </c:ser>
        <c:ser>
          <c:idx val="2"/>
          <c:order val="2"/>
          <c:tx>
            <c:strRef>
              <c:f>Анализ!$D$2</c:f>
              <c:strCache>
                <c:ptCount val="1"/>
                <c:pt idx="0">
                  <c:v>Ошибки и исключения</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Анализ!$D$23</c:f>
              <c:numCache>
                <c:formatCode>General</c:formatCode>
                <c:ptCount val="1"/>
                <c:pt idx="0">
                  <c:v>-8.6666666666666661</c:v>
                </c:pt>
              </c:numCache>
            </c:numRef>
          </c:val>
          <c:extLst>
            <c:ext xmlns:c16="http://schemas.microsoft.com/office/drawing/2014/chart" uri="{C3380CC4-5D6E-409C-BE32-E72D297353CC}">
              <c16:uniqueId val="{00000002-FF08-4A60-BD42-A690C34C068C}"/>
            </c:ext>
          </c:extLst>
        </c:ser>
        <c:ser>
          <c:idx val="3"/>
          <c:order val="3"/>
          <c:tx>
            <c:strRef>
              <c:f>Анализ!$E$2</c:f>
              <c:strCache>
                <c:ptCount val="1"/>
                <c:pt idx="0">
                  <c:v>Потоки ввода вывода</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Анализ!$E$23</c:f>
              <c:numCache>
                <c:formatCode>General</c:formatCode>
                <c:ptCount val="1"/>
                <c:pt idx="0">
                  <c:v>-8.6666666666666661</c:v>
                </c:pt>
              </c:numCache>
            </c:numRef>
          </c:val>
          <c:extLst>
            <c:ext xmlns:c16="http://schemas.microsoft.com/office/drawing/2014/chart" uri="{C3380CC4-5D6E-409C-BE32-E72D297353CC}">
              <c16:uniqueId val="{00000003-FF08-4A60-BD42-A690C34C068C}"/>
            </c:ext>
          </c:extLst>
        </c:ser>
        <c:ser>
          <c:idx val="4"/>
          <c:order val="4"/>
          <c:tx>
            <c:strRef>
              <c:f>Анализ!$F$2</c:f>
              <c:strCache>
                <c:ptCount val="1"/>
                <c:pt idx="0">
                  <c:v>Обработка информации</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Анализ!$F$23</c:f>
              <c:numCache>
                <c:formatCode>General</c:formatCode>
                <c:ptCount val="1"/>
                <c:pt idx="0">
                  <c:v>-8.6666666666666661</c:v>
                </c:pt>
              </c:numCache>
            </c:numRef>
          </c:val>
          <c:extLst>
            <c:ext xmlns:c16="http://schemas.microsoft.com/office/drawing/2014/chart" uri="{C3380CC4-5D6E-409C-BE32-E72D297353CC}">
              <c16:uniqueId val="{00000004-FF08-4A60-BD42-A690C34C068C}"/>
            </c:ext>
          </c:extLst>
        </c:ser>
        <c:ser>
          <c:idx val="5"/>
          <c:order val="5"/>
          <c:tx>
            <c:strRef>
              <c:f>Анализ!$G$2</c:f>
              <c:strCache>
                <c:ptCount val="1"/>
                <c:pt idx="0">
                  <c:v>Коллекции</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Анализ!$G$23</c:f>
              <c:numCache>
                <c:formatCode>General</c:formatCode>
                <c:ptCount val="1"/>
                <c:pt idx="0">
                  <c:v>-6.666666666666667</c:v>
                </c:pt>
              </c:numCache>
            </c:numRef>
          </c:val>
          <c:extLst>
            <c:ext xmlns:c16="http://schemas.microsoft.com/office/drawing/2014/chart" uri="{C3380CC4-5D6E-409C-BE32-E72D297353CC}">
              <c16:uniqueId val="{00000005-FF08-4A60-BD42-A690C34C068C}"/>
            </c:ext>
          </c:extLst>
        </c:ser>
        <c:ser>
          <c:idx val="6"/>
          <c:order val="6"/>
          <c:tx>
            <c:strRef>
              <c:f>Анализ!$H$2</c:f>
              <c:strCache>
                <c:ptCount val="1"/>
                <c:pt idx="0">
                  <c:v>Многопоточное программирование </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Анализ!$H$23</c:f>
              <c:numCache>
                <c:formatCode>General</c:formatCode>
                <c:ptCount val="1"/>
                <c:pt idx="0">
                  <c:v>-5.2</c:v>
                </c:pt>
              </c:numCache>
            </c:numRef>
          </c:val>
          <c:extLst>
            <c:ext xmlns:c16="http://schemas.microsoft.com/office/drawing/2014/chart" uri="{C3380CC4-5D6E-409C-BE32-E72D297353CC}">
              <c16:uniqueId val="{00000006-FF08-4A60-BD42-A690C34C068C}"/>
            </c:ext>
          </c:extLst>
        </c:ser>
        <c:ser>
          <c:idx val="7"/>
          <c:order val="7"/>
          <c:tx>
            <c:strRef>
              <c:f>Анализ!$I$2</c:f>
              <c:strCache>
                <c:ptCount val="1"/>
                <c:pt idx="0">
                  <c:v>Java &amp; XML</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Анализ!$I$23</c:f>
              <c:numCache>
                <c:formatCode>General</c:formatCode>
                <c:ptCount val="1"/>
                <c:pt idx="0">
                  <c:v>-11.333333333333334</c:v>
                </c:pt>
              </c:numCache>
            </c:numRef>
          </c:val>
          <c:extLst>
            <c:ext xmlns:c16="http://schemas.microsoft.com/office/drawing/2014/chart" uri="{C3380CC4-5D6E-409C-BE32-E72D297353CC}">
              <c16:uniqueId val="{00000007-FF08-4A60-BD42-A690C34C068C}"/>
            </c:ext>
          </c:extLst>
        </c:ser>
        <c:ser>
          <c:idx val="8"/>
          <c:order val="8"/>
          <c:tx>
            <c:strRef>
              <c:f>Анализ!$J$2</c:f>
              <c:strCache>
                <c:ptCount val="1"/>
                <c:pt idx="0">
                  <c:v>Основы SQL и реляционных баз данных</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Анализ!$J$23</c:f>
              <c:numCache>
                <c:formatCode>General</c:formatCode>
                <c:ptCount val="1"/>
                <c:pt idx="0">
                  <c:v>-14.888888888888889</c:v>
                </c:pt>
              </c:numCache>
            </c:numRef>
          </c:val>
          <c:extLst>
            <c:ext xmlns:c16="http://schemas.microsoft.com/office/drawing/2014/chart" uri="{C3380CC4-5D6E-409C-BE32-E72D297353CC}">
              <c16:uniqueId val="{00000008-FF08-4A60-BD42-A690C34C068C}"/>
            </c:ext>
          </c:extLst>
        </c:ser>
        <c:ser>
          <c:idx val="9"/>
          <c:order val="9"/>
          <c:tx>
            <c:strRef>
              <c:f>Анализ!$K$2</c:f>
              <c:strCache>
                <c:ptCount val="1"/>
                <c:pt idx="0">
                  <c:v>JDBC 4.0</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Анализ!$K$23</c:f>
              <c:numCache>
                <c:formatCode>General</c:formatCode>
                <c:ptCount val="1"/>
                <c:pt idx="0">
                  <c:v>-9.7777777777777786</c:v>
                </c:pt>
              </c:numCache>
            </c:numRef>
          </c:val>
          <c:extLst>
            <c:ext xmlns:c16="http://schemas.microsoft.com/office/drawing/2014/chart" uri="{C3380CC4-5D6E-409C-BE32-E72D297353CC}">
              <c16:uniqueId val="{00000009-FF08-4A60-BD42-A690C34C068C}"/>
            </c:ext>
          </c:extLst>
        </c:ser>
        <c:ser>
          <c:idx val="10"/>
          <c:order val="10"/>
          <c:tx>
            <c:strRef>
              <c:f>Анализ!$L$2</c:f>
              <c:strCache>
                <c:ptCount val="1"/>
                <c:pt idx="0">
                  <c:v>Основы Servlets</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Анализ!$L$23</c:f>
              <c:numCache>
                <c:formatCode>General</c:formatCode>
                <c:ptCount val="1"/>
                <c:pt idx="0">
                  <c:v>-13.333333333333334</c:v>
                </c:pt>
              </c:numCache>
            </c:numRef>
          </c:val>
          <c:extLst>
            <c:ext xmlns:c16="http://schemas.microsoft.com/office/drawing/2014/chart" uri="{C3380CC4-5D6E-409C-BE32-E72D297353CC}">
              <c16:uniqueId val="{0000000A-FF08-4A60-BD42-A690C34C068C}"/>
            </c:ext>
          </c:extLst>
        </c:ser>
        <c:ser>
          <c:idx val="11"/>
          <c:order val="11"/>
          <c:tx>
            <c:strRef>
              <c:f>Анализ!$M$2</c:f>
              <c:strCache>
                <c:ptCount val="1"/>
                <c:pt idx="0">
                  <c:v>Основы JSP</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без учета отставания</c:v>
              </c:pt>
            </c:strLit>
          </c:cat>
          <c:val>
            <c:numRef>
              <c:f>Анализ!$M$23</c:f>
              <c:numCache>
                <c:formatCode>General</c:formatCode>
                <c:ptCount val="1"/>
                <c:pt idx="0">
                  <c:v>-7.333333333333333</c:v>
                </c:pt>
              </c:numCache>
            </c:numRef>
          </c:val>
          <c:extLst>
            <c:ext xmlns:c16="http://schemas.microsoft.com/office/drawing/2014/chart" uri="{C3380CC4-5D6E-409C-BE32-E72D297353CC}">
              <c16:uniqueId val="{0000000B-FF08-4A60-BD42-A690C34C068C}"/>
            </c:ext>
          </c:extLst>
        </c:ser>
        <c:dLbls>
          <c:showLegendKey val="0"/>
          <c:showVal val="0"/>
          <c:showCatName val="0"/>
          <c:showSerName val="0"/>
          <c:showPercent val="0"/>
          <c:showBubbleSize val="0"/>
        </c:dLbls>
        <c:gapWidth val="100"/>
        <c:overlap val="-24"/>
        <c:axId val="231522048"/>
        <c:axId val="238181680"/>
      </c:barChart>
      <c:catAx>
        <c:axId val="231522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181680"/>
        <c:crosses val="autoZero"/>
        <c:auto val="1"/>
        <c:lblAlgn val="ctr"/>
        <c:lblOffset val="100"/>
        <c:noMultiLvlLbl val="0"/>
      </c:catAx>
      <c:valAx>
        <c:axId val="23818168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15220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Среднее отставание по темам, с учетом предыдущего </a:t>
            </a:r>
            <a:r>
              <a:rPr lang="en-US"/>
              <a:t>gap</a:t>
            </a:r>
            <a:r>
              <a:rPr lang="ru-RU"/>
              <a:t>-а</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1"/>
          <c:order val="0"/>
          <c:tx>
            <c:strRef>
              <c:f>Анализ!$B$2</c:f>
              <c:strCache>
                <c:ptCount val="1"/>
                <c:pt idx="0">
                  <c:v>Java основы</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Анализ!$B$24</c:f>
              <c:numCache>
                <c:formatCode>General</c:formatCode>
                <c:ptCount val="1"/>
                <c:pt idx="0">
                  <c:v>-7.2727272727272725</c:v>
                </c:pt>
              </c:numCache>
            </c:numRef>
          </c:val>
          <c:extLst>
            <c:ext xmlns:c16="http://schemas.microsoft.com/office/drawing/2014/chart" uri="{C3380CC4-5D6E-409C-BE32-E72D297353CC}">
              <c16:uniqueId val="{00000000-4E08-4B91-A1FB-8D93D3A3AEFE}"/>
            </c:ext>
          </c:extLst>
        </c:ser>
        <c:ser>
          <c:idx val="0"/>
          <c:order val="1"/>
          <c:tx>
            <c:strRef>
              <c:f>Анализ!$C$2</c:f>
              <c:strCache>
                <c:ptCount val="1"/>
                <c:pt idx="0">
                  <c:v>Объектно-ориентированное программирование</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Анализ!$C$24</c:f>
              <c:numCache>
                <c:formatCode>0.00</c:formatCode>
                <c:ptCount val="1"/>
                <c:pt idx="0">
                  <c:v>2.6573426573426575</c:v>
                </c:pt>
              </c:numCache>
            </c:numRef>
          </c:val>
          <c:extLst>
            <c:ext xmlns:c16="http://schemas.microsoft.com/office/drawing/2014/chart" uri="{C3380CC4-5D6E-409C-BE32-E72D297353CC}">
              <c16:uniqueId val="{00000001-4E08-4B91-A1FB-8D93D3A3AEFE}"/>
            </c:ext>
          </c:extLst>
        </c:ser>
        <c:ser>
          <c:idx val="2"/>
          <c:order val="2"/>
          <c:tx>
            <c:strRef>
              <c:f>Анализ!$D$2</c:f>
              <c:strCache>
                <c:ptCount val="1"/>
                <c:pt idx="0">
                  <c:v>Ошибки и исключения</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Анализ!$D$24</c:f>
              <c:numCache>
                <c:formatCode>0.00</c:formatCode>
                <c:ptCount val="1"/>
                <c:pt idx="0">
                  <c:v>-4.0512820512820511</c:v>
                </c:pt>
              </c:numCache>
            </c:numRef>
          </c:val>
          <c:extLst>
            <c:ext xmlns:c16="http://schemas.microsoft.com/office/drawing/2014/chart" uri="{C3380CC4-5D6E-409C-BE32-E72D297353CC}">
              <c16:uniqueId val="{00000002-4E08-4B91-A1FB-8D93D3A3AEFE}"/>
            </c:ext>
          </c:extLst>
        </c:ser>
        <c:ser>
          <c:idx val="3"/>
          <c:order val="3"/>
          <c:tx>
            <c:strRef>
              <c:f>Анализ!$E$2</c:f>
              <c:strCache>
                <c:ptCount val="1"/>
                <c:pt idx="0">
                  <c:v>Потоки ввода вывода</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Анализ!$E$24</c:f>
              <c:numCache>
                <c:formatCode>0.00</c:formatCode>
                <c:ptCount val="1"/>
                <c:pt idx="0">
                  <c:v>-4.0512820512820511</c:v>
                </c:pt>
              </c:numCache>
            </c:numRef>
          </c:val>
          <c:extLst>
            <c:ext xmlns:c16="http://schemas.microsoft.com/office/drawing/2014/chart" uri="{C3380CC4-5D6E-409C-BE32-E72D297353CC}">
              <c16:uniqueId val="{00000003-4E08-4B91-A1FB-8D93D3A3AEFE}"/>
            </c:ext>
          </c:extLst>
        </c:ser>
        <c:ser>
          <c:idx val="4"/>
          <c:order val="4"/>
          <c:tx>
            <c:strRef>
              <c:f>Анализ!$F$2</c:f>
              <c:strCache>
                <c:ptCount val="1"/>
                <c:pt idx="0">
                  <c:v>Обработка информации</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Анализ!$F$24</c:f>
              <c:numCache>
                <c:formatCode>0.00</c:formatCode>
                <c:ptCount val="1"/>
                <c:pt idx="0">
                  <c:v>-4.0512820512820511</c:v>
                </c:pt>
              </c:numCache>
            </c:numRef>
          </c:val>
          <c:extLst>
            <c:ext xmlns:c16="http://schemas.microsoft.com/office/drawing/2014/chart" uri="{C3380CC4-5D6E-409C-BE32-E72D297353CC}">
              <c16:uniqueId val="{00000004-4E08-4B91-A1FB-8D93D3A3AEFE}"/>
            </c:ext>
          </c:extLst>
        </c:ser>
        <c:ser>
          <c:idx val="5"/>
          <c:order val="5"/>
          <c:tx>
            <c:strRef>
              <c:f>Анализ!$G$2</c:f>
              <c:strCache>
                <c:ptCount val="1"/>
                <c:pt idx="0">
                  <c:v>Коллекции</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Анализ!$G$24</c:f>
              <c:numCache>
                <c:formatCode>0.00</c:formatCode>
                <c:ptCount val="1"/>
                <c:pt idx="0">
                  <c:v>1.9999999999999991</c:v>
                </c:pt>
              </c:numCache>
            </c:numRef>
          </c:val>
          <c:extLst>
            <c:ext xmlns:c16="http://schemas.microsoft.com/office/drawing/2014/chart" uri="{C3380CC4-5D6E-409C-BE32-E72D297353CC}">
              <c16:uniqueId val="{00000005-4E08-4B91-A1FB-8D93D3A3AEFE}"/>
            </c:ext>
          </c:extLst>
        </c:ser>
        <c:ser>
          <c:idx val="6"/>
          <c:order val="6"/>
          <c:tx>
            <c:strRef>
              <c:f>Анализ!$H$2</c:f>
              <c:strCache>
                <c:ptCount val="1"/>
                <c:pt idx="0">
                  <c:v>Многопоточное программирование </c:v>
                </c:pt>
              </c:strCache>
            </c:strRef>
          </c:tx>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Анализ!$H$24</c:f>
              <c:numCache>
                <c:formatCode>0.00</c:formatCode>
                <c:ptCount val="1"/>
                <c:pt idx="0">
                  <c:v>1.4666666666666668</c:v>
                </c:pt>
              </c:numCache>
            </c:numRef>
          </c:val>
          <c:extLst>
            <c:ext xmlns:c16="http://schemas.microsoft.com/office/drawing/2014/chart" uri="{C3380CC4-5D6E-409C-BE32-E72D297353CC}">
              <c16:uniqueId val="{00000006-4E08-4B91-A1FB-8D93D3A3AEFE}"/>
            </c:ext>
          </c:extLst>
        </c:ser>
        <c:ser>
          <c:idx val="7"/>
          <c:order val="7"/>
          <c:tx>
            <c:strRef>
              <c:f>Анализ!$I$2</c:f>
              <c:strCache>
                <c:ptCount val="1"/>
                <c:pt idx="0">
                  <c:v>Java &amp; XML</c:v>
                </c:pt>
              </c:strCache>
            </c:strRef>
          </c:tx>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Анализ!$I$24</c:f>
              <c:numCache>
                <c:formatCode>0.00</c:formatCode>
                <c:ptCount val="1"/>
                <c:pt idx="0">
                  <c:v>-6.1333333333333337</c:v>
                </c:pt>
              </c:numCache>
            </c:numRef>
          </c:val>
          <c:extLst>
            <c:ext xmlns:c16="http://schemas.microsoft.com/office/drawing/2014/chart" uri="{C3380CC4-5D6E-409C-BE32-E72D297353CC}">
              <c16:uniqueId val="{00000007-4E08-4B91-A1FB-8D93D3A3AEFE}"/>
            </c:ext>
          </c:extLst>
        </c:ser>
        <c:ser>
          <c:idx val="8"/>
          <c:order val="8"/>
          <c:tx>
            <c:strRef>
              <c:f>Анализ!$J$2</c:f>
              <c:strCache>
                <c:ptCount val="1"/>
                <c:pt idx="0">
                  <c:v>Основы SQL и реляционных баз данных</c:v>
                </c:pt>
              </c:strCache>
            </c:strRef>
          </c:tx>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Анализ!$J$24</c:f>
              <c:numCache>
                <c:formatCode>0.00</c:formatCode>
                <c:ptCount val="1"/>
                <c:pt idx="0">
                  <c:v>-3.5555555555555554</c:v>
                </c:pt>
              </c:numCache>
            </c:numRef>
          </c:val>
          <c:extLst>
            <c:ext xmlns:c16="http://schemas.microsoft.com/office/drawing/2014/chart" uri="{C3380CC4-5D6E-409C-BE32-E72D297353CC}">
              <c16:uniqueId val="{00000008-4E08-4B91-A1FB-8D93D3A3AEFE}"/>
            </c:ext>
          </c:extLst>
        </c:ser>
        <c:ser>
          <c:idx val="9"/>
          <c:order val="9"/>
          <c:tx>
            <c:strRef>
              <c:f>Анализ!$K$2</c:f>
              <c:strCache>
                <c:ptCount val="1"/>
                <c:pt idx="0">
                  <c:v>JDBC 4.0</c:v>
                </c:pt>
              </c:strCache>
            </c:strRef>
          </c:tx>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Анализ!$K$24</c:f>
              <c:numCache>
                <c:formatCode>0.00</c:formatCode>
                <c:ptCount val="1"/>
                <c:pt idx="0">
                  <c:v>5.1111111111111107</c:v>
                </c:pt>
              </c:numCache>
            </c:numRef>
          </c:val>
          <c:extLst>
            <c:ext xmlns:c16="http://schemas.microsoft.com/office/drawing/2014/chart" uri="{C3380CC4-5D6E-409C-BE32-E72D297353CC}">
              <c16:uniqueId val="{00000009-4E08-4B91-A1FB-8D93D3A3AEFE}"/>
            </c:ext>
          </c:extLst>
        </c:ser>
        <c:ser>
          <c:idx val="10"/>
          <c:order val="10"/>
          <c:tx>
            <c:strRef>
              <c:f>Анализ!$L$2</c:f>
              <c:strCache>
                <c:ptCount val="1"/>
                <c:pt idx="0">
                  <c:v>Основы Servlets</c:v>
                </c:pt>
              </c:strCache>
            </c:strRef>
          </c:tx>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Анализ!$L$24</c:f>
              <c:numCache>
                <c:formatCode>0.00</c:formatCode>
                <c:ptCount val="1"/>
                <c:pt idx="0">
                  <c:v>-3.5555555555555554</c:v>
                </c:pt>
              </c:numCache>
            </c:numRef>
          </c:val>
          <c:extLst>
            <c:ext xmlns:c16="http://schemas.microsoft.com/office/drawing/2014/chart" uri="{C3380CC4-5D6E-409C-BE32-E72D297353CC}">
              <c16:uniqueId val="{0000000A-4E08-4B91-A1FB-8D93D3A3AEFE}"/>
            </c:ext>
          </c:extLst>
        </c:ser>
        <c:ser>
          <c:idx val="11"/>
          <c:order val="11"/>
          <c:tx>
            <c:strRef>
              <c:f>Анализ!$M$2</c:f>
              <c:strCache>
                <c:ptCount val="1"/>
                <c:pt idx="0">
                  <c:v>Основы JSP</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Lit>
              <c:ptCount val="1"/>
              <c:pt idx="0">
                <c:v>с учетом отставания</c:v>
              </c:pt>
            </c:strLit>
          </c:cat>
          <c:val>
            <c:numRef>
              <c:f>Анализ!$M$24</c:f>
              <c:numCache>
                <c:formatCode>0.00</c:formatCode>
                <c:ptCount val="1"/>
                <c:pt idx="0">
                  <c:v>6.0000000000000009</c:v>
                </c:pt>
              </c:numCache>
            </c:numRef>
          </c:val>
          <c:extLst>
            <c:ext xmlns:c16="http://schemas.microsoft.com/office/drawing/2014/chart" uri="{C3380CC4-5D6E-409C-BE32-E72D297353CC}">
              <c16:uniqueId val="{0000000B-4E08-4B91-A1FB-8D93D3A3AEFE}"/>
            </c:ext>
          </c:extLst>
        </c:ser>
        <c:dLbls>
          <c:showLegendKey val="0"/>
          <c:showVal val="0"/>
          <c:showCatName val="0"/>
          <c:showSerName val="0"/>
          <c:showPercent val="0"/>
          <c:showBubbleSize val="0"/>
        </c:dLbls>
        <c:gapWidth val="100"/>
        <c:overlap val="-24"/>
        <c:axId val="238958496"/>
        <c:axId val="238959056"/>
      </c:barChart>
      <c:catAx>
        <c:axId val="23895849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59056"/>
        <c:crosses val="autoZero"/>
        <c:auto val="1"/>
        <c:lblAlgn val="ctr"/>
        <c:lblOffset val="100"/>
        <c:noMultiLvlLbl val="0"/>
      </c:catAx>
      <c:valAx>
        <c:axId val="23895905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58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ru-RU"/>
              <a:t>Соответствие оценок</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radarChart>
        <c:radarStyle val="marker"/>
        <c:varyColors val="0"/>
        <c:ser>
          <c:idx val="0"/>
          <c:order val="0"/>
          <c:tx>
            <c:strRef>
              <c:f>Анализ!$O$1</c:f>
              <c:strCache>
                <c:ptCount val="1"/>
                <c:pt idx="0">
                  <c:v> Σ препод</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Анализ!$A$3:$A$22</c:f>
              <c:strCache>
                <c:ptCount val="20"/>
                <c:pt idx="0">
                  <c:v>Владимир Абрамов</c:v>
                </c:pt>
                <c:pt idx="1">
                  <c:v>Павел Романенко </c:v>
                </c:pt>
                <c:pt idx="2">
                  <c:v>Лада Чернышева</c:v>
                </c:pt>
                <c:pt idx="3">
                  <c:v>Сергей Михеев</c:v>
                </c:pt>
                <c:pt idx="4">
                  <c:v>Владислав Гусев</c:v>
                </c:pt>
                <c:pt idx="5">
                  <c:v>Эрик Бляшев</c:v>
                </c:pt>
                <c:pt idx="6">
                  <c:v>Артем Парфенов</c:v>
                </c:pt>
                <c:pt idx="7">
                  <c:v>Никита Степанов</c:v>
                </c:pt>
                <c:pt idx="8">
                  <c:v>Алена Кабардинова</c:v>
                </c:pt>
                <c:pt idx="9">
                  <c:v>Кирилл Шленский</c:v>
                </c:pt>
                <c:pt idx="10">
                  <c:v>Никита Щавелев</c:v>
                </c:pt>
                <c:pt idx="11">
                  <c:v>Наталья Хизриева</c:v>
                </c:pt>
                <c:pt idx="12">
                  <c:v>Егор Лебедев</c:v>
                </c:pt>
                <c:pt idx="13">
                  <c:v>Екатерина Компанченко</c:v>
                </c:pt>
                <c:pt idx="14">
                  <c:v>Никита Верховин</c:v>
                </c:pt>
                <c:pt idx="15">
                  <c:v>Алексей Шемонаев</c:v>
                </c:pt>
                <c:pt idx="16">
                  <c:v>Сергей Шемонаев</c:v>
                </c:pt>
                <c:pt idx="17">
                  <c:v>Павел Высоколов</c:v>
                </c:pt>
                <c:pt idx="18">
                  <c:v>0</c:v>
                </c:pt>
                <c:pt idx="19">
                  <c:v>0</c:v>
                </c:pt>
              </c:strCache>
            </c:strRef>
          </c:cat>
          <c:val>
            <c:numRef>
              <c:f>Анализ!$O$3:$O$22</c:f>
              <c:numCache>
                <c:formatCode>0</c:formatCode>
                <c:ptCount val="20"/>
                <c:pt idx="0">
                  <c:v>0</c:v>
                </c:pt>
                <c:pt idx="1">
                  <c:v>100</c:v>
                </c:pt>
                <c:pt idx="2">
                  <c:v>0</c:v>
                </c:pt>
                <c:pt idx="3">
                  <c:v>100</c:v>
                </c:pt>
                <c:pt idx="4">
                  <c:v>83.333333333333343</c:v>
                </c:pt>
                <c:pt idx="5">
                  <c:v>0</c:v>
                </c:pt>
                <c:pt idx="6">
                  <c:v>0</c:v>
                </c:pt>
                <c:pt idx="7">
                  <c:v>100</c:v>
                </c:pt>
                <c:pt idx="8">
                  <c:v>0</c:v>
                </c:pt>
                <c:pt idx="9">
                  <c:v>100</c:v>
                </c:pt>
                <c:pt idx="10">
                  <c:v>100</c:v>
                </c:pt>
                <c:pt idx="11">
                  <c:v>0</c:v>
                </c:pt>
                <c:pt idx="12">
                  <c:v>0</c:v>
                </c:pt>
                <c:pt idx="13">
                  <c:v>100</c:v>
                </c:pt>
                <c:pt idx="14">
                  <c:v>100</c:v>
                </c:pt>
                <c:pt idx="15">
                  <c:v>0</c:v>
                </c:pt>
                <c:pt idx="16">
                  <c:v>0</c:v>
                </c:pt>
                <c:pt idx="17">
                  <c:v>100</c:v>
                </c:pt>
                <c:pt idx="18">
                  <c:v>0</c:v>
                </c:pt>
                <c:pt idx="19">
                  <c:v>0</c:v>
                </c:pt>
              </c:numCache>
            </c:numRef>
          </c:val>
          <c:extLst>
            <c:ext xmlns:c16="http://schemas.microsoft.com/office/drawing/2014/chart" uri="{C3380CC4-5D6E-409C-BE32-E72D297353CC}">
              <c16:uniqueId val="{00000000-1ED6-4CC9-8CC0-31FEC98F8315}"/>
            </c:ext>
          </c:extLst>
        </c:ser>
        <c:ser>
          <c:idx val="1"/>
          <c:order val="1"/>
          <c:tx>
            <c:strRef>
              <c:f>Анализ!$P$1</c:f>
              <c:strCache>
                <c:ptCount val="1"/>
                <c:pt idx="0">
                  <c:v>Оценка вход</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Анализ!$A$3:$A$22</c:f>
              <c:strCache>
                <c:ptCount val="20"/>
                <c:pt idx="0">
                  <c:v>Владимир Абрамов</c:v>
                </c:pt>
                <c:pt idx="1">
                  <c:v>Павел Романенко </c:v>
                </c:pt>
                <c:pt idx="2">
                  <c:v>Лада Чернышева</c:v>
                </c:pt>
                <c:pt idx="3">
                  <c:v>Сергей Михеев</c:v>
                </c:pt>
                <c:pt idx="4">
                  <c:v>Владислав Гусев</c:v>
                </c:pt>
                <c:pt idx="5">
                  <c:v>Эрик Бляшев</c:v>
                </c:pt>
                <c:pt idx="6">
                  <c:v>Артем Парфенов</c:v>
                </c:pt>
                <c:pt idx="7">
                  <c:v>Никита Степанов</c:v>
                </c:pt>
                <c:pt idx="8">
                  <c:v>Алена Кабардинова</c:v>
                </c:pt>
                <c:pt idx="9">
                  <c:v>Кирилл Шленский</c:v>
                </c:pt>
                <c:pt idx="10">
                  <c:v>Никита Щавелев</c:v>
                </c:pt>
                <c:pt idx="11">
                  <c:v>Наталья Хизриева</c:v>
                </c:pt>
                <c:pt idx="12">
                  <c:v>Егор Лебедев</c:v>
                </c:pt>
                <c:pt idx="13">
                  <c:v>Екатерина Компанченко</c:v>
                </c:pt>
                <c:pt idx="14">
                  <c:v>Никита Верховин</c:v>
                </c:pt>
                <c:pt idx="15">
                  <c:v>Алексей Шемонаев</c:v>
                </c:pt>
                <c:pt idx="16">
                  <c:v>Сергей Шемонаев</c:v>
                </c:pt>
                <c:pt idx="17">
                  <c:v>Павел Высоколов</c:v>
                </c:pt>
                <c:pt idx="18">
                  <c:v>0</c:v>
                </c:pt>
                <c:pt idx="19">
                  <c:v>0</c:v>
                </c:pt>
              </c:strCache>
            </c:strRef>
          </c:cat>
          <c:val>
            <c:numRef>
              <c:f>Анализ!$P$3:$P$22</c:f>
              <c:numCache>
                <c:formatCode>0</c:formatCode>
                <c:ptCount val="20"/>
                <c:pt idx="0">
                  <c:v>83.333333333333343</c:v>
                </c:pt>
                <c:pt idx="1">
                  <c:v>95.833333333333343</c:v>
                </c:pt>
                <c:pt idx="2">
                  <c:v>87.5</c:v>
                </c:pt>
                <c:pt idx="3">
                  <c:v>0</c:v>
                </c:pt>
                <c:pt idx="4">
                  <c:v>72.916666666666657</c:v>
                </c:pt>
                <c:pt idx="5">
                  <c:v>89.583333333333343</c:v>
                </c:pt>
                <c:pt idx="6">
                  <c:v>95.833333333333343</c:v>
                </c:pt>
                <c:pt idx="7">
                  <c:v>85.416666666666657</c:v>
                </c:pt>
                <c:pt idx="8">
                  <c:v>100</c:v>
                </c:pt>
                <c:pt idx="9">
                  <c:v>87.5</c:v>
                </c:pt>
                <c:pt idx="10">
                  <c:v>97.916666666666657</c:v>
                </c:pt>
                <c:pt idx="11">
                  <c:v>93.75</c:v>
                </c:pt>
                <c:pt idx="12">
                  <c:v>79.166666666666657</c:v>
                </c:pt>
                <c:pt idx="13">
                  <c:v>100</c:v>
                </c:pt>
                <c:pt idx="14">
                  <c:v>43.75</c:v>
                </c:pt>
                <c:pt idx="15">
                  <c:v>58.333333333333336</c:v>
                </c:pt>
                <c:pt idx="16">
                  <c:v>79.166666666666657</c:v>
                </c:pt>
                <c:pt idx="17">
                  <c:v>0</c:v>
                </c:pt>
                <c:pt idx="18">
                  <c:v>0</c:v>
                </c:pt>
                <c:pt idx="19">
                  <c:v>0</c:v>
                </c:pt>
              </c:numCache>
            </c:numRef>
          </c:val>
          <c:extLst>
            <c:ext xmlns:c16="http://schemas.microsoft.com/office/drawing/2014/chart" uri="{C3380CC4-5D6E-409C-BE32-E72D297353CC}">
              <c16:uniqueId val="{00000001-1ED6-4CC9-8CC0-31FEC98F8315}"/>
            </c:ext>
          </c:extLst>
        </c:ser>
        <c:ser>
          <c:idx val="2"/>
          <c:order val="2"/>
          <c:tx>
            <c:strRef>
              <c:f>Анализ!$Q$1</c:f>
              <c:strCache>
                <c:ptCount val="1"/>
                <c:pt idx="0">
                  <c:v>Интервью на выходе</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Анализ!$A$3:$A$22</c:f>
              <c:strCache>
                <c:ptCount val="20"/>
                <c:pt idx="0">
                  <c:v>Владимир Абрамов</c:v>
                </c:pt>
                <c:pt idx="1">
                  <c:v>Павел Романенко </c:v>
                </c:pt>
                <c:pt idx="2">
                  <c:v>Лада Чернышева</c:v>
                </c:pt>
                <c:pt idx="3">
                  <c:v>Сергей Михеев</c:v>
                </c:pt>
                <c:pt idx="4">
                  <c:v>Владислав Гусев</c:v>
                </c:pt>
                <c:pt idx="5">
                  <c:v>Эрик Бляшев</c:v>
                </c:pt>
                <c:pt idx="6">
                  <c:v>Артем Парфенов</c:v>
                </c:pt>
                <c:pt idx="7">
                  <c:v>Никита Степанов</c:v>
                </c:pt>
                <c:pt idx="8">
                  <c:v>Алена Кабардинова</c:v>
                </c:pt>
                <c:pt idx="9">
                  <c:v>Кирилл Шленский</c:v>
                </c:pt>
                <c:pt idx="10">
                  <c:v>Никита Щавелев</c:v>
                </c:pt>
                <c:pt idx="11">
                  <c:v>Наталья Хизриева</c:v>
                </c:pt>
                <c:pt idx="12">
                  <c:v>Егор Лебедев</c:v>
                </c:pt>
                <c:pt idx="13">
                  <c:v>Екатерина Компанченко</c:v>
                </c:pt>
                <c:pt idx="14">
                  <c:v>Никита Верховин</c:v>
                </c:pt>
                <c:pt idx="15">
                  <c:v>Алексей Шемонаев</c:v>
                </c:pt>
                <c:pt idx="16">
                  <c:v>Сергей Шемонаев</c:v>
                </c:pt>
                <c:pt idx="17">
                  <c:v>Павел Высоколов</c:v>
                </c:pt>
                <c:pt idx="18">
                  <c:v>0</c:v>
                </c:pt>
                <c:pt idx="19">
                  <c:v>0</c:v>
                </c:pt>
              </c:strCache>
            </c:strRef>
          </c:cat>
          <c:val>
            <c:numRef>
              <c:f>Анализ!$Q$3:$Q$22</c:f>
              <c:numCache>
                <c:formatCode>0</c:formatCode>
                <c:ptCount val="20"/>
                <c:pt idx="0">
                  <c:v>0</c:v>
                </c:pt>
                <c:pt idx="1">
                  <c:v>79.166666666666657</c:v>
                </c:pt>
                <c:pt idx="2">
                  <c:v>0</c:v>
                </c:pt>
                <c:pt idx="3">
                  <c:v>77.083333333333343</c:v>
                </c:pt>
                <c:pt idx="4">
                  <c:v>70.833333333333343</c:v>
                </c:pt>
                <c:pt idx="5">
                  <c:v>0</c:v>
                </c:pt>
                <c:pt idx="6">
                  <c:v>0</c:v>
                </c:pt>
                <c:pt idx="7">
                  <c:v>72.916666666666657</c:v>
                </c:pt>
                <c:pt idx="8">
                  <c:v>0</c:v>
                </c:pt>
                <c:pt idx="9">
                  <c:v>66.666666666666657</c:v>
                </c:pt>
                <c:pt idx="10">
                  <c:v>77.083333333333343</c:v>
                </c:pt>
                <c:pt idx="11">
                  <c:v>0</c:v>
                </c:pt>
                <c:pt idx="12">
                  <c:v>0</c:v>
                </c:pt>
                <c:pt idx="13">
                  <c:v>89.583333333333343</c:v>
                </c:pt>
                <c:pt idx="14">
                  <c:v>89.583333333333343</c:v>
                </c:pt>
                <c:pt idx="15">
                  <c:v>0</c:v>
                </c:pt>
                <c:pt idx="16">
                  <c:v>0</c:v>
                </c:pt>
                <c:pt idx="17">
                  <c:v>87.5</c:v>
                </c:pt>
                <c:pt idx="18">
                  <c:v>0</c:v>
                </c:pt>
                <c:pt idx="19">
                  <c:v>0</c:v>
                </c:pt>
              </c:numCache>
            </c:numRef>
          </c:val>
          <c:extLst>
            <c:ext xmlns:c16="http://schemas.microsoft.com/office/drawing/2014/chart" uri="{C3380CC4-5D6E-409C-BE32-E72D297353CC}">
              <c16:uniqueId val="{00000002-1ED6-4CC9-8CC0-31FEC98F8315}"/>
            </c:ext>
          </c:extLst>
        </c:ser>
        <c:ser>
          <c:idx val="3"/>
          <c:order val="3"/>
          <c:tx>
            <c:strRef>
              <c:f>Анализ!$R$1</c:f>
              <c:strCache>
                <c:ptCount val="1"/>
                <c:pt idx="0">
                  <c:v>Посещения</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Анализ!$A$3:$A$22</c:f>
              <c:strCache>
                <c:ptCount val="20"/>
                <c:pt idx="0">
                  <c:v>Владимир Абрамов</c:v>
                </c:pt>
                <c:pt idx="1">
                  <c:v>Павел Романенко </c:v>
                </c:pt>
                <c:pt idx="2">
                  <c:v>Лада Чернышева</c:v>
                </c:pt>
                <c:pt idx="3">
                  <c:v>Сергей Михеев</c:v>
                </c:pt>
                <c:pt idx="4">
                  <c:v>Владислав Гусев</c:v>
                </c:pt>
                <c:pt idx="5">
                  <c:v>Эрик Бляшев</c:v>
                </c:pt>
                <c:pt idx="6">
                  <c:v>Артем Парфенов</c:v>
                </c:pt>
                <c:pt idx="7">
                  <c:v>Никита Степанов</c:v>
                </c:pt>
                <c:pt idx="8">
                  <c:v>Алена Кабардинова</c:v>
                </c:pt>
                <c:pt idx="9">
                  <c:v>Кирилл Шленский</c:v>
                </c:pt>
                <c:pt idx="10">
                  <c:v>Никита Щавелев</c:v>
                </c:pt>
                <c:pt idx="11">
                  <c:v>Наталья Хизриева</c:v>
                </c:pt>
                <c:pt idx="12">
                  <c:v>Егор Лебедев</c:v>
                </c:pt>
                <c:pt idx="13">
                  <c:v>Екатерина Компанченко</c:v>
                </c:pt>
                <c:pt idx="14">
                  <c:v>Никита Верховин</c:v>
                </c:pt>
                <c:pt idx="15">
                  <c:v>Алексей Шемонаев</c:v>
                </c:pt>
                <c:pt idx="16">
                  <c:v>Сергей Шемонаев</c:v>
                </c:pt>
                <c:pt idx="17">
                  <c:v>Павел Высоколов</c:v>
                </c:pt>
                <c:pt idx="18">
                  <c:v>0</c:v>
                </c:pt>
                <c:pt idx="19">
                  <c:v>0</c:v>
                </c:pt>
              </c:strCache>
            </c:strRef>
          </c:cat>
          <c:val>
            <c:numRef>
              <c:f>Анализ!$R$3:$R$22</c:f>
              <c:numCache>
                <c:formatCode>0</c:formatCode>
                <c:ptCount val="20"/>
                <c:pt idx="0">
                  <c:v>40</c:v>
                </c:pt>
                <c:pt idx="1">
                  <c:v>79.166666666666671</c:v>
                </c:pt>
                <c:pt idx="2">
                  <c:v>4</c:v>
                </c:pt>
                <c:pt idx="3">
                  <c:v>96</c:v>
                </c:pt>
                <c:pt idx="4">
                  <c:v>96</c:v>
                </c:pt>
                <c:pt idx="5">
                  <c:v>36</c:v>
                </c:pt>
                <c:pt idx="6">
                  <c:v>68</c:v>
                </c:pt>
                <c:pt idx="7">
                  <c:v>76</c:v>
                </c:pt>
                <c:pt idx="8">
                  <c:v>0</c:v>
                </c:pt>
                <c:pt idx="9">
                  <c:v>88</c:v>
                </c:pt>
                <c:pt idx="10">
                  <c:v>84</c:v>
                </c:pt>
                <c:pt idx="11">
                  <c:v>0</c:v>
                </c:pt>
                <c:pt idx="12">
                  <c:v>36</c:v>
                </c:pt>
                <c:pt idx="13">
                  <c:v>92</c:v>
                </c:pt>
                <c:pt idx="14">
                  <c:v>88</c:v>
                </c:pt>
                <c:pt idx="15">
                  <c:v>44</c:v>
                </c:pt>
                <c:pt idx="16">
                  <c:v>32</c:v>
                </c:pt>
                <c:pt idx="17">
                  <c:v>80</c:v>
                </c:pt>
                <c:pt idx="18">
                  <c:v>0</c:v>
                </c:pt>
                <c:pt idx="19">
                  <c:v>0</c:v>
                </c:pt>
              </c:numCache>
            </c:numRef>
          </c:val>
          <c:extLst>
            <c:ext xmlns:c16="http://schemas.microsoft.com/office/drawing/2014/chart" uri="{C3380CC4-5D6E-409C-BE32-E72D297353CC}">
              <c16:uniqueId val="{00000003-1ED6-4CC9-8CC0-31FEC98F8315}"/>
            </c:ext>
          </c:extLst>
        </c:ser>
        <c:dLbls>
          <c:showLegendKey val="0"/>
          <c:showVal val="0"/>
          <c:showCatName val="0"/>
          <c:showSerName val="0"/>
          <c:showPercent val="0"/>
          <c:showBubbleSize val="0"/>
        </c:dLbls>
        <c:axId val="238924800"/>
        <c:axId val="238925360"/>
      </c:radarChart>
      <c:catAx>
        <c:axId val="23892480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25360"/>
        <c:crosses val="autoZero"/>
        <c:auto val="1"/>
        <c:lblAlgn val="ctr"/>
        <c:lblOffset val="100"/>
        <c:noMultiLvlLbl val="0"/>
      </c:catAx>
      <c:valAx>
        <c:axId val="238925360"/>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389248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xdr:col>
      <xdr:colOff>0</xdr:colOff>
      <xdr:row>29</xdr:row>
      <xdr:rowOff>0</xdr:rowOff>
    </xdr:from>
    <xdr:to>
      <xdr:col>13</xdr:col>
      <xdr:colOff>9525</xdr:colOff>
      <xdr:row>57</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1400175</xdr:colOff>
      <xdr:row>57</xdr:row>
      <xdr:rowOff>133350</xdr:rowOff>
    </xdr:from>
    <xdr:to>
      <xdr:col>5</xdr:col>
      <xdr:colOff>876300</xdr:colOff>
      <xdr:row>83</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38100</xdr:colOff>
      <xdr:row>57</xdr:row>
      <xdr:rowOff>133350</xdr:rowOff>
    </xdr:from>
    <xdr:to>
      <xdr:col>13</xdr:col>
      <xdr:colOff>0</xdr:colOff>
      <xdr:row>83</xdr:row>
      <xdr:rowOff>76201</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66675</xdr:colOff>
      <xdr:row>29</xdr:row>
      <xdr:rowOff>19050</xdr:rowOff>
    </xdr:from>
    <xdr:to>
      <xdr:col>21</xdr:col>
      <xdr:colOff>66675</xdr:colOff>
      <xdr:row>54</xdr:row>
      <xdr:rowOff>152400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9525</xdr:colOff>
      <xdr:row>0</xdr:row>
      <xdr:rowOff>0</xdr:rowOff>
    </xdr:from>
    <xdr:ext cx="1562100" cy="619125"/>
    <xdr:pic>
      <xdr:nvPicPr>
        <xdr:cNvPr id="2" name="Picture 1" descr="Epam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66750" y="0"/>
          <a:ext cx="1562100" cy="619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9524</xdr:colOff>
      <xdr:row>0</xdr:row>
      <xdr:rowOff>0</xdr:rowOff>
    </xdr:from>
    <xdr:ext cx="2120497" cy="840441"/>
    <xdr:pic>
      <xdr:nvPicPr>
        <xdr:cNvPr id="2" name="Picture 1" descr="Epam_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4" y="0"/>
          <a:ext cx="2120497" cy="84044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180975</xdr:rowOff>
    </xdr:from>
    <xdr:to>
      <xdr:col>2</xdr:col>
      <xdr:colOff>400050</xdr:colOff>
      <xdr:row>2</xdr:row>
      <xdr:rowOff>9525</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80975"/>
          <a:ext cx="1476375" cy="3714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mailto:vasigon@ya.ru" TargetMode="External"/><Relationship Id="rId13" Type="http://schemas.openxmlformats.org/officeDocument/2006/relationships/hyperlink" Target="mailto:iiiiiakov@gmail.com" TargetMode="External"/><Relationship Id="rId18" Type="http://schemas.openxmlformats.org/officeDocument/2006/relationships/hyperlink" Target="mailto:dimonme@mail.ru" TargetMode="External"/><Relationship Id="rId3" Type="http://schemas.openxmlformats.org/officeDocument/2006/relationships/hyperlink" Target="mailto:uylalwayslies@gmail.com" TargetMode="External"/><Relationship Id="rId21" Type="http://schemas.openxmlformats.org/officeDocument/2006/relationships/hyperlink" Target="mailto:charon85@mail.ru" TargetMode="External"/><Relationship Id="rId7" Type="http://schemas.openxmlformats.org/officeDocument/2006/relationships/hyperlink" Target="mailto:forscienceo@gmail.com" TargetMode="External"/><Relationship Id="rId12" Type="http://schemas.openxmlformats.org/officeDocument/2006/relationships/hyperlink" Target="mailto:solotenkov2012@mail.ru" TargetMode="External"/><Relationship Id="rId17" Type="http://schemas.openxmlformats.org/officeDocument/2006/relationships/hyperlink" Target="mailto:pavel.asu@yandex.ru" TargetMode="External"/><Relationship Id="rId2" Type="http://schemas.openxmlformats.org/officeDocument/2006/relationships/hyperlink" Target="mailto:wfbusy@mail.ru" TargetMode="External"/><Relationship Id="rId16" Type="http://schemas.openxmlformats.org/officeDocument/2006/relationships/hyperlink" Target="mailto:pavel-usachjov@rambler.ru&#160;" TargetMode="External"/><Relationship Id="rId20" Type="http://schemas.openxmlformats.org/officeDocument/2006/relationships/hyperlink" Target="mailto:gmaiorov@gmail.com" TargetMode="External"/><Relationship Id="rId1" Type="http://schemas.openxmlformats.org/officeDocument/2006/relationships/hyperlink" Target="mailto:putnin.v@gmail.com" TargetMode="External"/><Relationship Id="rId6" Type="http://schemas.openxmlformats.org/officeDocument/2006/relationships/hyperlink" Target="mailto:msp.itb@gmail.com" TargetMode="External"/><Relationship Id="rId11" Type="http://schemas.openxmlformats.org/officeDocument/2006/relationships/hyperlink" Target="mailto:pavelpushkarov@mail.ru" TargetMode="External"/><Relationship Id="rId24" Type="http://schemas.openxmlformats.org/officeDocument/2006/relationships/printerSettings" Target="../printerSettings/printerSettings10.bin"/><Relationship Id="rId5" Type="http://schemas.openxmlformats.org/officeDocument/2006/relationships/hyperlink" Target="mailto:shkapova.nastya@yandex.ru" TargetMode="External"/><Relationship Id="rId15" Type="http://schemas.openxmlformats.org/officeDocument/2006/relationships/hyperlink" Target="mailto:anastasiya-panazina@mail.ru" TargetMode="External"/><Relationship Id="rId23" Type="http://schemas.openxmlformats.org/officeDocument/2006/relationships/hyperlink" Target="mailto:pashqua@mail.ru" TargetMode="External"/><Relationship Id="rId10" Type="http://schemas.openxmlformats.org/officeDocument/2006/relationships/hyperlink" Target="mailto:spiderpoul@mail.ru" TargetMode="External"/><Relationship Id="rId19" Type="http://schemas.openxmlformats.org/officeDocument/2006/relationships/hyperlink" Target="mailto:neuro.1994@ya.ru" TargetMode="External"/><Relationship Id="rId4" Type="http://schemas.openxmlformats.org/officeDocument/2006/relationships/hyperlink" Target="mailto:vera_shevrygina@mail.ru" TargetMode="External"/><Relationship Id="rId9" Type="http://schemas.openxmlformats.org/officeDocument/2006/relationships/hyperlink" Target="mailto:mol-galina@rambler.ru" TargetMode="External"/><Relationship Id="rId14" Type="http://schemas.openxmlformats.org/officeDocument/2006/relationships/hyperlink" Target="mailto:pasha.000823@yandex.ru" TargetMode="External"/><Relationship Id="rId22" Type="http://schemas.openxmlformats.org/officeDocument/2006/relationships/hyperlink" Target="mailto:shadow-91@list.ru" TargetMode="Externa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11.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6" tint="0.39997558519241921"/>
  </sheetPr>
  <dimension ref="A1:AA24"/>
  <sheetViews>
    <sheetView zoomScaleNormal="100" workbookViewId="0">
      <pane xSplit="2" ySplit="4" topLeftCell="R5" activePane="bottomRight" state="frozen"/>
      <selection pane="topRight" activeCell="C1" sqref="C1"/>
      <selection pane="bottomLeft" activeCell="A5" sqref="A5"/>
      <selection pane="bottomRight" activeCell="A13" sqref="A13"/>
    </sheetView>
  </sheetViews>
  <sheetFormatPr defaultRowHeight="14.5" x14ac:dyDescent="0.35"/>
  <cols>
    <col min="1" max="1" width="25.81640625" customWidth="1"/>
    <col min="2" max="2" width="23" customWidth="1"/>
    <col min="3" max="8" width="20.26953125" customWidth="1"/>
    <col min="9" max="9" width="28" customWidth="1"/>
    <col min="10" max="27" width="20.26953125" customWidth="1"/>
  </cols>
  <sheetData>
    <row r="1" spans="1:27" ht="43.5" x14ac:dyDescent="0.35">
      <c r="A1" s="370" t="s">
        <v>3</v>
      </c>
      <c r="B1" s="361"/>
      <c r="C1" s="360" t="str">
        <f>Schedule!$A$2</f>
        <v>Java основы</v>
      </c>
      <c r="D1" s="362"/>
      <c r="E1" s="363"/>
      <c r="F1" s="360" t="str">
        <f>Schedule!$A$5</f>
        <v>Объектно-ориентированное программирование</v>
      </c>
      <c r="G1" s="364"/>
      <c r="H1" s="361"/>
      <c r="I1" s="257" t="str">
        <f>CONCATENATE(Schedule!$A$8," + ",Schedule!$A$9)</f>
        <v>Ошибки и исключения + Потоки ввода вывода</v>
      </c>
      <c r="J1" s="360" t="str">
        <f>Schedule!$A$10</f>
        <v>Обработка информации</v>
      </c>
      <c r="K1" s="361"/>
      <c r="L1" s="360" t="str">
        <f>Schedule!$A$12</f>
        <v>Коллекции</v>
      </c>
      <c r="M1" s="363"/>
      <c r="N1" s="371" t="str">
        <f>Schedule!$A$14</f>
        <v xml:space="preserve">Многопоточное программирование </v>
      </c>
      <c r="O1" s="372"/>
      <c r="P1" s="365" t="str">
        <f>Schedule!$A$16</f>
        <v>Java &amp; XML</v>
      </c>
      <c r="Q1" s="362"/>
      <c r="R1" s="361"/>
      <c r="S1" s="130" t="str">
        <f>Schedule!$A$19</f>
        <v>Основы SQL и реляционных баз данных</v>
      </c>
      <c r="T1" s="360" t="str">
        <f>Schedule!$A$21</f>
        <v>JDBC 4.0</v>
      </c>
      <c r="U1" s="361"/>
      <c r="V1" s="360" t="str">
        <f>Schedule!$A$23</f>
        <v>Основы Servlets</v>
      </c>
      <c r="W1" s="361"/>
      <c r="X1" s="360" t="str">
        <f>Schedule!$A$25</f>
        <v>Основы JSP</v>
      </c>
      <c r="Y1" s="361"/>
      <c r="Z1" s="130" t="str">
        <f>Schedule!$A$27</f>
        <v>Консультации</v>
      </c>
      <c r="AA1" s="130" t="str">
        <f>Schedule!$A$31</f>
        <v>Собеседование</v>
      </c>
    </row>
    <row r="2" spans="1:27" x14ac:dyDescent="0.35">
      <c r="A2" s="368" t="s">
        <v>0</v>
      </c>
      <c r="B2" s="369"/>
      <c r="C2" s="279">
        <f>Schedule!D2</f>
        <v>42619.340277777781</v>
      </c>
      <c r="D2" s="280">
        <f>Schedule!D3</f>
        <v>42621.340277777781</v>
      </c>
      <c r="E2" s="281">
        <f>Schedule!D4</f>
        <v>42625.340277777781</v>
      </c>
      <c r="F2" s="281">
        <f>Schedule!D5</f>
        <v>42627.340277777781</v>
      </c>
      <c r="G2" s="279">
        <f>Schedule!D6</f>
        <v>42633.340277777781</v>
      </c>
      <c r="H2" s="280">
        <f>Schedule!D7</f>
        <v>42635.340277777781</v>
      </c>
      <c r="I2" s="281">
        <f>Schedule!D8</f>
        <v>42639.340277777781</v>
      </c>
      <c r="J2" s="279">
        <f>Schedule!D10</f>
        <v>42641.340277777781</v>
      </c>
      <c r="K2" s="280">
        <f>Schedule!D11</f>
        <v>42647.340277777781</v>
      </c>
      <c r="L2" s="280">
        <f>Schedule!D12</f>
        <v>42649.340277777781</v>
      </c>
      <c r="M2" s="280">
        <f>Schedule!D13</f>
        <v>42653.340277777781</v>
      </c>
      <c r="N2" s="280">
        <f>Schedule!D14</f>
        <v>42655.340277777781</v>
      </c>
      <c r="O2" s="280">
        <f>Schedule!D15</f>
        <v>42661.340277777781</v>
      </c>
      <c r="P2" s="280">
        <f>Schedule!D16</f>
        <v>42663.340277777781</v>
      </c>
      <c r="Q2" s="280">
        <f>Schedule!D17</f>
        <v>42667.340277777781</v>
      </c>
      <c r="R2" s="280">
        <f>Schedule!D18</f>
        <v>42669.340277777781</v>
      </c>
      <c r="S2" s="280">
        <f>Schedule!D19</f>
        <v>42675.340277777781</v>
      </c>
      <c r="T2" s="280">
        <f>Schedule!D21</f>
        <v>42677.340277777781</v>
      </c>
      <c r="U2" s="280">
        <f>Schedule!D22</f>
        <v>42681.340277777781</v>
      </c>
      <c r="V2" s="280">
        <f>Schedule!D23</f>
        <v>42683.340277777781</v>
      </c>
      <c r="W2" s="280">
        <f>Schedule!D24</f>
        <v>42689.340277777781</v>
      </c>
      <c r="X2" s="280">
        <f>Schedule!D25</f>
        <v>42691.340277777781</v>
      </c>
      <c r="Y2" s="280">
        <f>Schedule!D26</f>
        <v>42695.340277777781</v>
      </c>
      <c r="Z2" s="280">
        <f>Schedule!D27</f>
        <v>42697.340277777781</v>
      </c>
      <c r="AA2" s="280">
        <f>Schedule!D31</f>
        <v>42706.340277777781</v>
      </c>
    </row>
    <row r="3" spans="1:27" ht="16" thickBot="1" x14ac:dyDescent="0.4">
      <c r="A3" s="366" t="s">
        <v>4</v>
      </c>
      <c r="B3" s="367"/>
      <c r="C3" s="124" t="str">
        <f>Schedule!$B2</f>
        <v>лекция</v>
      </c>
      <c r="D3" s="125" t="str">
        <f>Schedule!B3</f>
        <v>лекция</v>
      </c>
      <c r="E3" s="252" t="str">
        <f>Schedule!B4</f>
        <v>практика</v>
      </c>
      <c r="F3" s="258" t="str">
        <f>Schedule!B5</f>
        <v>лекция</v>
      </c>
      <c r="G3" s="259" t="str">
        <f>Schedule!B6</f>
        <v>практика</v>
      </c>
      <c r="H3" s="260" t="str">
        <f>Schedule!B7</f>
        <v>практика</v>
      </c>
      <c r="I3" s="253" t="str">
        <f>CONCATENATE(Schedule!B8," + ",Schedule!B9)</f>
        <v>лекция + лекция</v>
      </c>
      <c r="J3" s="128" t="str">
        <f>Schedule!B10</f>
        <v>лекция</v>
      </c>
      <c r="K3" s="126" t="str">
        <f>Schedule!B11</f>
        <v>практика</v>
      </c>
      <c r="L3" s="128" t="str">
        <f>Schedule!B12</f>
        <v>лекция</v>
      </c>
      <c r="M3" s="261" t="str">
        <f>Schedule!B13</f>
        <v>практика</v>
      </c>
      <c r="N3" s="258" t="str">
        <f>Schedule!B14</f>
        <v>лекция</v>
      </c>
      <c r="O3" s="260" t="str">
        <f>Schedule!B15</f>
        <v>практика</v>
      </c>
      <c r="P3" s="265" t="str">
        <f>Schedule!B16</f>
        <v>лекция</v>
      </c>
      <c r="Q3" s="125" t="str">
        <f>Schedule!B17</f>
        <v>практика</v>
      </c>
      <c r="R3" s="126" t="str">
        <f>Schedule!B18</f>
        <v>практика</v>
      </c>
      <c r="S3" s="127" t="str">
        <f>CONCATENATE(Schedule!B19," + ", Schedule!B20)</f>
        <v>лекция + практика</v>
      </c>
      <c r="T3" s="128" t="str">
        <f>Schedule!B21</f>
        <v>лекция</v>
      </c>
      <c r="U3" s="126" t="str">
        <f>Schedule!B22</f>
        <v>практика</v>
      </c>
      <c r="V3" s="128" t="str">
        <f>Schedule!B23</f>
        <v>лекция</v>
      </c>
      <c r="W3" s="129" t="str">
        <f>Schedule!B24</f>
        <v>практика</v>
      </c>
      <c r="X3" s="124" t="str">
        <f>Schedule!B25</f>
        <v>лекция</v>
      </c>
      <c r="Y3" s="126" t="str">
        <f>Schedule!B26</f>
        <v>практика</v>
      </c>
      <c r="Z3" s="127" t="str">
        <f>Schedule!B27</f>
        <v>практика</v>
      </c>
      <c r="AA3" s="127" t="str">
        <f>Schedule!B31</f>
        <v>1_этап</v>
      </c>
    </row>
    <row r="4" spans="1:27" ht="21" x14ac:dyDescent="0.35">
      <c r="A4" s="106" t="s">
        <v>1</v>
      </c>
      <c r="B4" s="109" t="s">
        <v>773</v>
      </c>
      <c r="C4" s="114">
        <f>COUNTIF(C5:C24,tech!$B$2)</f>
        <v>16</v>
      </c>
      <c r="D4" s="112">
        <f>COUNTIF(D5:D24,tech!$B$2)</f>
        <v>12</v>
      </c>
      <c r="E4" s="113">
        <f>COUNTIF(E5:E24,tech!$B$2)</f>
        <v>14</v>
      </c>
      <c r="F4" s="254">
        <f>COUNTIF(F5:F24,tech!$B$2)</f>
        <v>14</v>
      </c>
      <c r="G4" s="255"/>
      <c r="H4" s="256">
        <f>COUNTIF(H5:H24,tech!$B$2)</f>
        <v>12</v>
      </c>
      <c r="I4" s="115">
        <f>COUNTIF(I5:I24,tech!$B$2)</f>
        <v>13</v>
      </c>
      <c r="J4" s="114">
        <f>COUNTIF(J5:J24,tech!$B$2)</f>
        <v>14</v>
      </c>
      <c r="K4" s="113">
        <f>COUNTIF(K5:K24,tech!$B$2)</f>
        <v>14</v>
      </c>
      <c r="L4" s="114">
        <f>COUNTIF(L5:L24,tech!$B$2)</f>
        <v>6</v>
      </c>
      <c r="M4" s="262">
        <f>COUNTIF(M5:M24,tech!$B$2)</f>
        <v>11</v>
      </c>
      <c r="N4" s="269"/>
      <c r="O4" s="269">
        <f>COUNTIF(O5:O24,tech!$B$2)</f>
        <v>11</v>
      </c>
      <c r="P4" s="266">
        <f>COUNTIF(P5:P24,tech!$B$2)</f>
        <v>12</v>
      </c>
      <c r="Q4" s="112">
        <f>COUNTIF(Q5:Q24,tech!$B$2)</f>
        <v>8</v>
      </c>
      <c r="R4" s="113">
        <f>COUNTIF(R5:R24,tech!$B$2)</f>
        <v>10</v>
      </c>
      <c r="S4" s="270">
        <f>COUNTIF(S5:S24,tech!$B$2)</f>
        <v>9</v>
      </c>
      <c r="T4" s="114">
        <f>COUNTIF(T5:T24,tech!$B$2)</f>
        <v>6</v>
      </c>
      <c r="U4" s="262">
        <f>COUNTIF(U5:U24,tech!$B$2)</f>
        <v>8</v>
      </c>
      <c r="V4" s="114">
        <f>COUNTIF(V5:V24,tech!$B$2)</f>
        <v>10</v>
      </c>
      <c r="W4" s="113">
        <f>COUNTIF(W5:W24,tech!$B$2)</f>
        <v>9</v>
      </c>
      <c r="X4" s="266">
        <f>COUNTIF(X5:X24,tech!$B$2)</f>
        <v>9</v>
      </c>
      <c r="Y4" s="113">
        <f>COUNTIF(Y5:Y24,tech!$B$2)</f>
        <v>8</v>
      </c>
      <c r="Z4" s="115">
        <f>COUNTIF(Z5:Z24,tech!$B$2)</f>
        <v>7</v>
      </c>
      <c r="AA4" s="115">
        <f>COUNTIF(AA5:AA24,tech!$B$2)</f>
        <v>0</v>
      </c>
    </row>
    <row r="5" spans="1:27" x14ac:dyDescent="0.35">
      <c r="A5" s="107" t="str">
        <f>Group!A2</f>
        <v>Владимир Абрамов</v>
      </c>
      <c r="B5" s="110">
        <f>COUNTIF(C5:AA5,tech!$B$2)*100/(COUNTA(C5:AA5))</f>
        <v>40</v>
      </c>
      <c r="C5" s="116" t="s">
        <v>611</v>
      </c>
      <c r="D5" s="79" t="s">
        <v>611</v>
      </c>
      <c r="E5" s="117" t="s">
        <v>611</v>
      </c>
      <c r="F5" s="116" t="s">
        <v>611</v>
      </c>
      <c r="G5" s="250" t="s">
        <v>611</v>
      </c>
      <c r="H5" s="117" t="s">
        <v>611</v>
      </c>
      <c r="I5" s="117" t="s">
        <v>611</v>
      </c>
      <c r="J5" s="116" t="s">
        <v>611</v>
      </c>
      <c r="K5" s="117" t="s">
        <v>518</v>
      </c>
      <c r="L5" s="116" t="s">
        <v>518</v>
      </c>
      <c r="M5" s="263" t="s">
        <v>518</v>
      </c>
      <c r="N5" s="79" t="s">
        <v>518</v>
      </c>
      <c r="O5" s="79" t="s">
        <v>518</v>
      </c>
      <c r="P5" s="267" t="s">
        <v>518</v>
      </c>
      <c r="Q5" s="79" t="s">
        <v>518</v>
      </c>
      <c r="R5" s="117" t="s">
        <v>611</v>
      </c>
      <c r="S5" s="263" t="s">
        <v>518</v>
      </c>
      <c r="T5" s="116" t="s">
        <v>518</v>
      </c>
      <c r="U5" s="263" t="s">
        <v>518</v>
      </c>
      <c r="V5" s="116" t="s">
        <v>611</v>
      </c>
      <c r="W5" s="117" t="s">
        <v>518</v>
      </c>
      <c r="X5" s="267" t="s">
        <v>518</v>
      </c>
      <c r="Y5" s="117" t="s">
        <v>518</v>
      </c>
      <c r="Z5" s="118" t="s">
        <v>518</v>
      </c>
      <c r="AA5" s="118" t="s">
        <v>518</v>
      </c>
    </row>
    <row r="6" spans="1:27" x14ac:dyDescent="0.35">
      <c r="A6" s="107" t="str">
        <f>Group!A3</f>
        <v>Павел Романенко </v>
      </c>
      <c r="B6" s="110">
        <f>COUNTIF(C6:AA6,tech!$B$2)*100/(COUNTA(C6:AA6))</f>
        <v>79.166666666666671</v>
      </c>
      <c r="C6" s="116" t="s">
        <v>611</v>
      </c>
      <c r="D6" s="79" t="s">
        <v>611</v>
      </c>
      <c r="E6" s="117" t="s">
        <v>611</v>
      </c>
      <c r="F6" s="116" t="s">
        <v>611</v>
      </c>
      <c r="G6" s="250" t="s">
        <v>611</v>
      </c>
      <c r="H6" s="117" t="s">
        <v>611</v>
      </c>
      <c r="I6" s="117" t="s">
        <v>611</v>
      </c>
      <c r="J6" s="116" t="s">
        <v>611</v>
      </c>
      <c r="K6" s="117" t="s">
        <v>611</v>
      </c>
      <c r="L6" s="116" t="s">
        <v>518</v>
      </c>
      <c r="M6" s="263" t="s">
        <v>611</v>
      </c>
      <c r="N6" s="79" t="s">
        <v>611</v>
      </c>
      <c r="O6" s="79" t="s">
        <v>611</v>
      </c>
      <c r="P6" s="267" t="s">
        <v>611</v>
      </c>
      <c r="Q6" s="79" t="s">
        <v>518</v>
      </c>
      <c r="R6" s="117" t="s">
        <v>611</v>
      </c>
      <c r="S6" s="263" t="s">
        <v>611</v>
      </c>
      <c r="T6" s="116" t="s">
        <v>518</v>
      </c>
      <c r="U6" s="263" t="s">
        <v>518</v>
      </c>
      <c r="V6" s="116" t="s">
        <v>611</v>
      </c>
      <c r="W6" s="117" t="s">
        <v>611</v>
      </c>
      <c r="X6" s="267" t="s">
        <v>611</v>
      </c>
      <c r="Y6" s="117" t="s">
        <v>518</v>
      </c>
      <c r="Z6" s="118" t="s">
        <v>611</v>
      </c>
      <c r="AA6" s="118"/>
    </row>
    <row r="7" spans="1:27" x14ac:dyDescent="0.35">
      <c r="A7" s="107" t="str">
        <f>Group!A4</f>
        <v>Лада Чернышева</v>
      </c>
      <c r="B7" s="110">
        <f>COUNTIF(C7:AA7,tech!$B$2)*100/(COUNTA(C7:AA7))</f>
        <v>4</v>
      </c>
      <c r="C7" s="116" t="s">
        <v>611</v>
      </c>
      <c r="D7" s="79" t="s">
        <v>518</v>
      </c>
      <c r="E7" s="117" t="s">
        <v>518</v>
      </c>
      <c r="F7" s="116" t="s">
        <v>518</v>
      </c>
      <c r="G7" s="250" t="s">
        <v>518</v>
      </c>
      <c r="H7" s="117" t="s">
        <v>518</v>
      </c>
      <c r="I7" s="117" t="s">
        <v>518</v>
      </c>
      <c r="J7" s="116" t="s">
        <v>518</v>
      </c>
      <c r="K7" s="117" t="s">
        <v>518</v>
      </c>
      <c r="L7" s="116" t="s">
        <v>518</v>
      </c>
      <c r="M7" s="263" t="s">
        <v>518</v>
      </c>
      <c r="N7" s="79" t="s">
        <v>518</v>
      </c>
      <c r="O7" s="79" t="s">
        <v>518</v>
      </c>
      <c r="P7" s="267" t="s">
        <v>518</v>
      </c>
      <c r="Q7" s="79" t="s">
        <v>518</v>
      </c>
      <c r="R7" s="117" t="s">
        <v>518</v>
      </c>
      <c r="S7" s="263" t="s">
        <v>518</v>
      </c>
      <c r="T7" s="116" t="s">
        <v>518</v>
      </c>
      <c r="U7" s="263" t="s">
        <v>518</v>
      </c>
      <c r="V7" s="116" t="s">
        <v>518</v>
      </c>
      <c r="W7" s="117" t="s">
        <v>518</v>
      </c>
      <c r="X7" s="267" t="s">
        <v>518</v>
      </c>
      <c r="Y7" s="117" t="s">
        <v>518</v>
      </c>
      <c r="Z7" s="118" t="s">
        <v>518</v>
      </c>
      <c r="AA7" s="118" t="s">
        <v>518</v>
      </c>
    </row>
    <row r="8" spans="1:27" x14ac:dyDescent="0.35">
      <c r="A8" s="107" t="str">
        <f>Group!A5</f>
        <v>Сергей Михеев</v>
      </c>
      <c r="B8" s="110">
        <f>COUNTIF(C8:AA8,tech!$B$2)*100/(COUNTA(C8:AA8))</f>
        <v>96</v>
      </c>
      <c r="C8" s="116" t="s">
        <v>611</v>
      </c>
      <c r="D8" s="79" t="s">
        <v>611</v>
      </c>
      <c r="E8" s="117" t="s">
        <v>611</v>
      </c>
      <c r="F8" s="116" t="s">
        <v>611</v>
      </c>
      <c r="G8" s="250" t="s">
        <v>611</v>
      </c>
      <c r="H8" s="117" t="s">
        <v>611</v>
      </c>
      <c r="I8" s="117" t="s">
        <v>611</v>
      </c>
      <c r="J8" s="116" t="s">
        <v>611</v>
      </c>
      <c r="K8" s="117" t="s">
        <v>611</v>
      </c>
      <c r="L8" s="116" t="s">
        <v>611</v>
      </c>
      <c r="M8" s="263" t="s">
        <v>611</v>
      </c>
      <c r="N8" s="79" t="s">
        <v>611</v>
      </c>
      <c r="O8" s="79" t="s">
        <v>611</v>
      </c>
      <c r="P8" s="267" t="s">
        <v>611</v>
      </c>
      <c r="Q8" s="79" t="s">
        <v>611</v>
      </c>
      <c r="R8" s="117" t="s">
        <v>611</v>
      </c>
      <c r="S8" s="263" t="s">
        <v>611</v>
      </c>
      <c r="T8" s="116" t="s">
        <v>611</v>
      </c>
      <c r="U8" s="263" t="s">
        <v>611</v>
      </c>
      <c r="V8" s="116" t="s">
        <v>611</v>
      </c>
      <c r="W8" s="117" t="s">
        <v>611</v>
      </c>
      <c r="X8" s="267" t="s">
        <v>611</v>
      </c>
      <c r="Y8" s="117" t="s">
        <v>611</v>
      </c>
      <c r="Z8" s="118" t="s">
        <v>611</v>
      </c>
      <c r="AA8" s="118" t="s">
        <v>518</v>
      </c>
    </row>
    <row r="9" spans="1:27" x14ac:dyDescent="0.35">
      <c r="A9" s="107" t="str">
        <f>Group!A6</f>
        <v>Владислав Гусев</v>
      </c>
      <c r="B9" s="110">
        <f>COUNTIF(C9:AA9,tech!$B$2)*100/(COUNTA(C9:AA9))</f>
        <v>96</v>
      </c>
      <c r="C9" s="116" t="s">
        <v>611</v>
      </c>
      <c r="D9" s="79" t="s">
        <v>611</v>
      </c>
      <c r="E9" s="117" t="s">
        <v>611</v>
      </c>
      <c r="F9" s="116" t="s">
        <v>611</v>
      </c>
      <c r="G9" s="250" t="s">
        <v>611</v>
      </c>
      <c r="H9" s="117" t="s">
        <v>611</v>
      </c>
      <c r="I9" s="117" t="s">
        <v>611</v>
      </c>
      <c r="J9" s="116" t="s">
        <v>611</v>
      </c>
      <c r="K9" s="117" t="s">
        <v>611</v>
      </c>
      <c r="L9" s="116" t="s">
        <v>611</v>
      </c>
      <c r="M9" s="263" t="s">
        <v>611</v>
      </c>
      <c r="N9" s="79" t="s">
        <v>611</v>
      </c>
      <c r="O9" s="79" t="s">
        <v>611</v>
      </c>
      <c r="P9" s="267" t="s">
        <v>611</v>
      </c>
      <c r="Q9" s="79" t="s">
        <v>611</v>
      </c>
      <c r="R9" s="117" t="s">
        <v>611</v>
      </c>
      <c r="S9" s="263" t="s">
        <v>611</v>
      </c>
      <c r="T9" s="116" t="s">
        <v>611</v>
      </c>
      <c r="U9" s="263" t="s">
        <v>611</v>
      </c>
      <c r="V9" s="116" t="s">
        <v>611</v>
      </c>
      <c r="W9" s="117" t="s">
        <v>611</v>
      </c>
      <c r="X9" s="267" t="s">
        <v>611</v>
      </c>
      <c r="Y9" s="117" t="s">
        <v>611</v>
      </c>
      <c r="Z9" s="118" t="s">
        <v>611</v>
      </c>
      <c r="AA9" s="118" t="s">
        <v>518</v>
      </c>
    </row>
    <row r="10" spans="1:27" x14ac:dyDescent="0.35">
      <c r="A10" s="107" t="str">
        <f>Group!A7</f>
        <v>Эрик Бляшев</v>
      </c>
      <c r="B10" s="110">
        <f>COUNTIF(C10:AA10,tech!$B$2)*100/(COUNTA(C10:AA10))</f>
        <v>36</v>
      </c>
      <c r="C10" s="116" t="s">
        <v>611</v>
      </c>
      <c r="D10" s="79" t="s">
        <v>611</v>
      </c>
      <c r="E10" s="117" t="s">
        <v>611</v>
      </c>
      <c r="F10" s="116" t="s">
        <v>611</v>
      </c>
      <c r="G10" s="250" t="s">
        <v>611</v>
      </c>
      <c r="H10" s="117" t="s">
        <v>611</v>
      </c>
      <c r="I10" s="117" t="s">
        <v>611</v>
      </c>
      <c r="J10" s="116" t="s">
        <v>611</v>
      </c>
      <c r="K10" s="117" t="s">
        <v>611</v>
      </c>
      <c r="L10" s="116" t="s">
        <v>518</v>
      </c>
      <c r="M10" s="263" t="s">
        <v>518</v>
      </c>
      <c r="N10" s="79" t="s">
        <v>518</v>
      </c>
      <c r="O10" s="79" t="s">
        <v>518</v>
      </c>
      <c r="P10" s="267" t="s">
        <v>518</v>
      </c>
      <c r="Q10" s="79" t="s">
        <v>518</v>
      </c>
      <c r="R10" s="117" t="s">
        <v>518</v>
      </c>
      <c r="S10" s="263" t="s">
        <v>518</v>
      </c>
      <c r="T10" s="116" t="s">
        <v>518</v>
      </c>
      <c r="U10" s="263" t="s">
        <v>518</v>
      </c>
      <c r="V10" s="116" t="s">
        <v>518</v>
      </c>
      <c r="W10" s="117" t="s">
        <v>518</v>
      </c>
      <c r="X10" s="267" t="s">
        <v>518</v>
      </c>
      <c r="Y10" s="117" t="s">
        <v>518</v>
      </c>
      <c r="Z10" s="118" t="s">
        <v>518</v>
      </c>
      <c r="AA10" s="118" t="s">
        <v>518</v>
      </c>
    </row>
    <row r="11" spans="1:27" x14ac:dyDescent="0.35">
      <c r="A11" s="107" t="str">
        <f>Group!A8</f>
        <v>Артем Парфенов</v>
      </c>
      <c r="B11" s="110">
        <f>COUNTIF(C11:AA11,tech!$B$2)*100/(COUNTA(C11:AA11))</f>
        <v>68</v>
      </c>
      <c r="C11" s="116" t="s">
        <v>611</v>
      </c>
      <c r="D11" s="79" t="s">
        <v>611</v>
      </c>
      <c r="E11" s="117" t="s">
        <v>611</v>
      </c>
      <c r="F11" s="116" t="s">
        <v>611</v>
      </c>
      <c r="G11" s="250" t="s">
        <v>518</v>
      </c>
      <c r="H11" s="117" t="s">
        <v>611</v>
      </c>
      <c r="I11" s="117" t="s">
        <v>611</v>
      </c>
      <c r="J11" s="116" t="s">
        <v>611</v>
      </c>
      <c r="K11" s="117" t="s">
        <v>611</v>
      </c>
      <c r="L11" s="116" t="s">
        <v>611</v>
      </c>
      <c r="M11" s="263" t="s">
        <v>518</v>
      </c>
      <c r="N11" s="79" t="s">
        <v>611</v>
      </c>
      <c r="O11" s="79" t="s">
        <v>611</v>
      </c>
      <c r="P11" s="267" t="s">
        <v>611</v>
      </c>
      <c r="Q11" s="79" t="s">
        <v>611</v>
      </c>
      <c r="R11" s="117" t="s">
        <v>518</v>
      </c>
      <c r="S11" s="263" t="s">
        <v>611</v>
      </c>
      <c r="T11" s="116" t="s">
        <v>611</v>
      </c>
      <c r="U11" s="263" t="s">
        <v>611</v>
      </c>
      <c r="V11" s="116" t="s">
        <v>611</v>
      </c>
      <c r="W11" s="117" t="s">
        <v>518</v>
      </c>
      <c r="X11" s="267" t="s">
        <v>518</v>
      </c>
      <c r="Y11" s="117" t="s">
        <v>518</v>
      </c>
      <c r="Z11" s="118" t="s">
        <v>518</v>
      </c>
      <c r="AA11" s="118" t="s">
        <v>518</v>
      </c>
    </row>
    <row r="12" spans="1:27" x14ac:dyDescent="0.35">
      <c r="A12" s="107" t="str">
        <f>Group!A9</f>
        <v>Никита Степанов</v>
      </c>
      <c r="B12" s="110">
        <f>COUNTIF(C12:AA12,tech!$B$2)*100/(COUNTA(C12:AA12))</f>
        <v>76</v>
      </c>
      <c r="C12" s="116" t="s">
        <v>611</v>
      </c>
      <c r="D12" s="79" t="s">
        <v>518</v>
      </c>
      <c r="E12" s="117" t="s">
        <v>611</v>
      </c>
      <c r="F12" s="116" t="s">
        <v>611</v>
      </c>
      <c r="G12" s="250" t="s">
        <v>611</v>
      </c>
      <c r="H12" s="117" t="s">
        <v>518</v>
      </c>
      <c r="I12" s="117" t="s">
        <v>611</v>
      </c>
      <c r="J12" s="116" t="s">
        <v>611</v>
      </c>
      <c r="K12" s="117" t="s">
        <v>611</v>
      </c>
      <c r="L12" s="116" t="s">
        <v>518</v>
      </c>
      <c r="M12" s="263" t="s">
        <v>611</v>
      </c>
      <c r="N12" s="79" t="s">
        <v>611</v>
      </c>
      <c r="O12" s="79" t="s">
        <v>611</v>
      </c>
      <c r="P12" s="267" t="s">
        <v>611</v>
      </c>
      <c r="Q12" s="79" t="s">
        <v>611</v>
      </c>
      <c r="R12" s="117" t="s">
        <v>611</v>
      </c>
      <c r="S12" s="263" t="s">
        <v>518</v>
      </c>
      <c r="T12" s="116" t="s">
        <v>518</v>
      </c>
      <c r="U12" s="263" t="s">
        <v>611</v>
      </c>
      <c r="V12" s="116" t="s">
        <v>611</v>
      </c>
      <c r="W12" s="117" t="s">
        <v>611</v>
      </c>
      <c r="X12" s="267" t="s">
        <v>611</v>
      </c>
      <c r="Y12" s="117" t="s">
        <v>611</v>
      </c>
      <c r="Z12" s="118" t="s">
        <v>611</v>
      </c>
      <c r="AA12" s="118" t="s">
        <v>518</v>
      </c>
    </row>
    <row r="13" spans="1:27" x14ac:dyDescent="0.35">
      <c r="A13" s="107" t="str">
        <f>Group!A10</f>
        <v>Алена Кабардинова</v>
      </c>
      <c r="B13" s="110">
        <f>COUNTIF(C13:AA13,tech!$B$2)*100/(COUNTA(C13:AA13))</f>
        <v>0</v>
      </c>
      <c r="C13" s="116" t="s">
        <v>518</v>
      </c>
      <c r="D13" s="79" t="s">
        <v>518</v>
      </c>
      <c r="E13" s="117" t="s">
        <v>518</v>
      </c>
      <c r="F13" s="116" t="s">
        <v>518</v>
      </c>
      <c r="G13" s="250" t="s">
        <v>518</v>
      </c>
      <c r="H13" s="117" t="s">
        <v>518</v>
      </c>
      <c r="I13" s="117" t="s">
        <v>518</v>
      </c>
      <c r="J13" s="116" t="s">
        <v>518</v>
      </c>
      <c r="K13" s="117" t="s">
        <v>518</v>
      </c>
      <c r="L13" s="116" t="s">
        <v>518</v>
      </c>
      <c r="M13" s="263" t="s">
        <v>518</v>
      </c>
      <c r="N13" s="79" t="s">
        <v>518</v>
      </c>
      <c r="O13" s="79" t="s">
        <v>518</v>
      </c>
      <c r="P13" s="267" t="s">
        <v>518</v>
      </c>
      <c r="Q13" s="79" t="s">
        <v>518</v>
      </c>
      <c r="R13" s="117" t="s">
        <v>518</v>
      </c>
      <c r="S13" s="263" t="s">
        <v>518</v>
      </c>
      <c r="T13" s="116" t="s">
        <v>518</v>
      </c>
      <c r="U13" s="263" t="s">
        <v>518</v>
      </c>
      <c r="V13" s="116" t="s">
        <v>518</v>
      </c>
      <c r="W13" s="117" t="s">
        <v>518</v>
      </c>
      <c r="X13" s="267" t="s">
        <v>518</v>
      </c>
      <c r="Y13" s="117" t="s">
        <v>518</v>
      </c>
      <c r="Z13" s="118" t="s">
        <v>518</v>
      </c>
      <c r="AA13" s="118" t="s">
        <v>518</v>
      </c>
    </row>
    <row r="14" spans="1:27" x14ac:dyDescent="0.35">
      <c r="A14" s="107" t="str">
        <f>Group!A11</f>
        <v>Кирилл Шленский</v>
      </c>
      <c r="B14" s="110">
        <f>COUNTIF(C14:AA14,tech!$B$2)*100/(COUNTA(C14:AA14))</f>
        <v>88</v>
      </c>
      <c r="C14" s="116" t="s">
        <v>611</v>
      </c>
      <c r="D14" s="79" t="s">
        <v>611</v>
      </c>
      <c r="E14" s="117" t="s">
        <v>611</v>
      </c>
      <c r="F14" s="116" t="s">
        <v>611</v>
      </c>
      <c r="G14" s="250" t="s">
        <v>611</v>
      </c>
      <c r="H14" s="117" t="s">
        <v>611</v>
      </c>
      <c r="I14" s="117" t="s">
        <v>611</v>
      </c>
      <c r="J14" s="116" t="s">
        <v>611</v>
      </c>
      <c r="K14" s="117" t="s">
        <v>611</v>
      </c>
      <c r="L14" s="116" t="s">
        <v>611</v>
      </c>
      <c r="M14" s="263" t="s">
        <v>611</v>
      </c>
      <c r="N14" s="79" t="s">
        <v>611</v>
      </c>
      <c r="O14" s="79" t="s">
        <v>611</v>
      </c>
      <c r="P14" s="267" t="s">
        <v>611</v>
      </c>
      <c r="Q14" s="79" t="s">
        <v>611</v>
      </c>
      <c r="R14" s="117" t="s">
        <v>611</v>
      </c>
      <c r="S14" s="263" t="s">
        <v>611</v>
      </c>
      <c r="T14" s="116" t="s">
        <v>611</v>
      </c>
      <c r="U14" s="263" t="s">
        <v>611</v>
      </c>
      <c r="V14" s="116" t="s">
        <v>518</v>
      </c>
      <c r="W14" s="117" t="s">
        <v>611</v>
      </c>
      <c r="X14" s="267" t="s">
        <v>611</v>
      </c>
      <c r="Y14" s="117" t="s">
        <v>611</v>
      </c>
      <c r="Z14" s="118" t="s">
        <v>518</v>
      </c>
      <c r="AA14" s="118" t="s">
        <v>518</v>
      </c>
    </row>
    <row r="15" spans="1:27" x14ac:dyDescent="0.35">
      <c r="A15" s="107" t="str">
        <f>Group!A12</f>
        <v>Никита Щавелев</v>
      </c>
      <c r="B15" s="110">
        <f>COUNTIF(C15:AA15,tech!$B$2)*100/(COUNTA(C15:AA15))</f>
        <v>84</v>
      </c>
      <c r="C15" s="116" t="s">
        <v>611</v>
      </c>
      <c r="D15" s="79" t="s">
        <v>611</v>
      </c>
      <c r="E15" s="117" t="s">
        <v>611</v>
      </c>
      <c r="F15" s="116" t="s">
        <v>611</v>
      </c>
      <c r="G15" s="250" t="s">
        <v>611</v>
      </c>
      <c r="H15" s="117" t="s">
        <v>611</v>
      </c>
      <c r="I15" s="117" t="s">
        <v>611</v>
      </c>
      <c r="J15" s="116" t="s">
        <v>611</v>
      </c>
      <c r="K15" s="117" t="s">
        <v>611</v>
      </c>
      <c r="L15" s="116" t="s">
        <v>518</v>
      </c>
      <c r="M15" s="263" t="s">
        <v>611</v>
      </c>
      <c r="N15" s="79" t="s">
        <v>611</v>
      </c>
      <c r="O15" s="79" t="s">
        <v>611</v>
      </c>
      <c r="P15" s="267" t="s">
        <v>611</v>
      </c>
      <c r="Q15" s="79" t="s">
        <v>611</v>
      </c>
      <c r="R15" s="117" t="s">
        <v>611</v>
      </c>
      <c r="S15" s="263" t="s">
        <v>611</v>
      </c>
      <c r="T15" s="116" t="s">
        <v>518</v>
      </c>
      <c r="U15" s="263" t="s">
        <v>611</v>
      </c>
      <c r="V15" s="116" t="s">
        <v>611</v>
      </c>
      <c r="W15" s="117" t="s">
        <v>611</v>
      </c>
      <c r="X15" s="267" t="s">
        <v>611</v>
      </c>
      <c r="Y15" s="117" t="s">
        <v>611</v>
      </c>
      <c r="Z15" s="118" t="s">
        <v>518</v>
      </c>
      <c r="AA15" s="118" t="s">
        <v>518</v>
      </c>
    </row>
    <row r="16" spans="1:27" x14ac:dyDescent="0.35">
      <c r="A16" s="107" t="str">
        <f>Group!A13</f>
        <v>Наталья Хизриева</v>
      </c>
      <c r="B16" s="110">
        <f>COUNTIF(C16:AA16,tech!$B$2)*100/(COUNTA(C16:AA16))</f>
        <v>0</v>
      </c>
      <c r="C16" s="116" t="s">
        <v>518</v>
      </c>
      <c r="D16" s="79" t="s">
        <v>518</v>
      </c>
      <c r="E16" s="117" t="s">
        <v>518</v>
      </c>
      <c r="F16" s="116" t="s">
        <v>518</v>
      </c>
      <c r="G16" s="250" t="s">
        <v>518</v>
      </c>
      <c r="H16" s="117" t="s">
        <v>518</v>
      </c>
      <c r="I16" s="118" t="s">
        <v>518</v>
      </c>
      <c r="J16" s="116" t="s">
        <v>518</v>
      </c>
      <c r="K16" s="117" t="s">
        <v>518</v>
      </c>
      <c r="L16" s="116" t="s">
        <v>518</v>
      </c>
      <c r="M16" s="263" t="s">
        <v>518</v>
      </c>
      <c r="N16" s="79" t="s">
        <v>518</v>
      </c>
      <c r="O16" s="79" t="s">
        <v>518</v>
      </c>
      <c r="P16" s="267" t="s">
        <v>518</v>
      </c>
      <c r="Q16" s="79" t="s">
        <v>518</v>
      </c>
      <c r="R16" s="117" t="s">
        <v>518</v>
      </c>
      <c r="S16" s="271" t="s">
        <v>518</v>
      </c>
      <c r="T16" s="116" t="s">
        <v>518</v>
      </c>
      <c r="U16" s="263" t="s">
        <v>518</v>
      </c>
      <c r="V16" s="116" t="s">
        <v>518</v>
      </c>
      <c r="W16" s="117" t="s">
        <v>518</v>
      </c>
      <c r="X16" s="267" t="s">
        <v>518</v>
      </c>
      <c r="Y16" s="117" t="s">
        <v>518</v>
      </c>
      <c r="Z16" s="118" t="s">
        <v>518</v>
      </c>
      <c r="AA16" s="118" t="s">
        <v>518</v>
      </c>
    </row>
    <row r="17" spans="1:27" x14ac:dyDescent="0.35">
      <c r="A17" s="107" t="str">
        <f>Group!A14</f>
        <v>Егор Лебедев</v>
      </c>
      <c r="B17" s="110">
        <f>COUNTIF(C17:AA17,tech!$B$2)*100/(COUNTA(C17:AA17))</f>
        <v>36</v>
      </c>
      <c r="C17" s="116" t="s">
        <v>611</v>
      </c>
      <c r="D17" s="79" t="s">
        <v>611</v>
      </c>
      <c r="E17" s="117" t="s">
        <v>611</v>
      </c>
      <c r="F17" s="116" t="s">
        <v>611</v>
      </c>
      <c r="G17" s="250" t="s">
        <v>611</v>
      </c>
      <c r="H17" s="117" t="s">
        <v>611</v>
      </c>
      <c r="I17" s="118" t="s">
        <v>611</v>
      </c>
      <c r="J17" s="116" t="s">
        <v>611</v>
      </c>
      <c r="K17" s="117" t="s">
        <v>611</v>
      </c>
      <c r="L17" s="116" t="s">
        <v>518</v>
      </c>
      <c r="M17" s="263" t="s">
        <v>518</v>
      </c>
      <c r="N17" s="79" t="s">
        <v>518</v>
      </c>
      <c r="O17" s="79" t="s">
        <v>518</v>
      </c>
      <c r="P17" s="267" t="s">
        <v>518</v>
      </c>
      <c r="Q17" s="79" t="s">
        <v>518</v>
      </c>
      <c r="R17" s="117" t="s">
        <v>518</v>
      </c>
      <c r="S17" s="271" t="s">
        <v>518</v>
      </c>
      <c r="T17" s="116" t="s">
        <v>518</v>
      </c>
      <c r="U17" s="263" t="s">
        <v>518</v>
      </c>
      <c r="V17" s="116" t="s">
        <v>518</v>
      </c>
      <c r="W17" s="117" t="s">
        <v>518</v>
      </c>
      <c r="X17" s="267" t="s">
        <v>518</v>
      </c>
      <c r="Y17" s="117" t="s">
        <v>518</v>
      </c>
      <c r="Z17" s="118" t="s">
        <v>518</v>
      </c>
      <c r="AA17" s="118" t="s">
        <v>518</v>
      </c>
    </row>
    <row r="18" spans="1:27" x14ac:dyDescent="0.35">
      <c r="A18" s="107" t="str">
        <f>Group!A15</f>
        <v>Екатерина Компанченко</v>
      </c>
      <c r="B18" s="110">
        <f>COUNTIF(C18:AA18,tech!$B$2)*100/(COUNTA(C18:AA18))</f>
        <v>92</v>
      </c>
      <c r="C18" s="116" t="s">
        <v>611</v>
      </c>
      <c r="D18" s="79" t="s">
        <v>611</v>
      </c>
      <c r="E18" s="117" t="s">
        <v>611</v>
      </c>
      <c r="F18" s="116" t="s">
        <v>611</v>
      </c>
      <c r="G18" s="250" t="s">
        <v>611</v>
      </c>
      <c r="H18" s="117" t="s">
        <v>611</v>
      </c>
      <c r="I18" s="118" t="s">
        <v>611</v>
      </c>
      <c r="J18" s="116" t="s">
        <v>611</v>
      </c>
      <c r="K18" s="117" t="s">
        <v>611</v>
      </c>
      <c r="L18" s="116" t="s">
        <v>611</v>
      </c>
      <c r="M18" s="263" t="s">
        <v>611</v>
      </c>
      <c r="N18" s="79" t="s">
        <v>611</v>
      </c>
      <c r="O18" s="79" t="s">
        <v>611</v>
      </c>
      <c r="P18" s="267" t="s">
        <v>611</v>
      </c>
      <c r="Q18" s="79" t="s">
        <v>611</v>
      </c>
      <c r="R18" s="117" t="s">
        <v>611</v>
      </c>
      <c r="S18" s="271" t="s">
        <v>611</v>
      </c>
      <c r="T18" s="116" t="s">
        <v>611</v>
      </c>
      <c r="U18" s="263" t="s">
        <v>518</v>
      </c>
      <c r="V18" s="116" t="s">
        <v>611</v>
      </c>
      <c r="W18" s="117" t="s">
        <v>611</v>
      </c>
      <c r="X18" s="267" t="s">
        <v>611</v>
      </c>
      <c r="Y18" s="117" t="s">
        <v>611</v>
      </c>
      <c r="Z18" s="118" t="s">
        <v>611</v>
      </c>
      <c r="AA18" s="118" t="s">
        <v>518</v>
      </c>
    </row>
    <row r="19" spans="1:27" x14ac:dyDescent="0.35">
      <c r="A19" s="107" t="str">
        <f>Group!A16</f>
        <v>Никита Верховин</v>
      </c>
      <c r="B19" s="110">
        <f>COUNTIF(C19:AA19,tech!$B$2)*100/(COUNTA(C19:AA19))</f>
        <v>88</v>
      </c>
      <c r="C19" s="116" t="s">
        <v>611</v>
      </c>
      <c r="D19" s="79" t="s">
        <v>611</v>
      </c>
      <c r="E19" s="117" t="s">
        <v>611</v>
      </c>
      <c r="F19" s="116" t="s">
        <v>611</v>
      </c>
      <c r="G19" s="250" t="s">
        <v>611</v>
      </c>
      <c r="H19" s="117" t="s">
        <v>611</v>
      </c>
      <c r="I19" s="118" t="s">
        <v>611</v>
      </c>
      <c r="J19" s="116" t="s">
        <v>611</v>
      </c>
      <c r="K19" s="117" t="s">
        <v>611</v>
      </c>
      <c r="L19" s="116" t="s">
        <v>518</v>
      </c>
      <c r="M19" s="263" t="s">
        <v>611</v>
      </c>
      <c r="N19" s="79" t="s">
        <v>611</v>
      </c>
      <c r="O19" s="79" t="s">
        <v>611</v>
      </c>
      <c r="P19" s="267" t="s">
        <v>611</v>
      </c>
      <c r="Q19" s="79" t="s">
        <v>611</v>
      </c>
      <c r="R19" s="117" t="s">
        <v>611</v>
      </c>
      <c r="S19" s="271" t="s">
        <v>611</v>
      </c>
      <c r="T19" s="116" t="s">
        <v>518</v>
      </c>
      <c r="U19" s="263" t="s">
        <v>611</v>
      </c>
      <c r="V19" s="116" t="s">
        <v>611</v>
      </c>
      <c r="W19" s="117" t="s">
        <v>611</v>
      </c>
      <c r="X19" s="267" t="s">
        <v>611</v>
      </c>
      <c r="Y19" s="117" t="s">
        <v>611</v>
      </c>
      <c r="Z19" s="118" t="s">
        <v>611</v>
      </c>
      <c r="AA19" s="118" t="s">
        <v>518</v>
      </c>
    </row>
    <row r="20" spans="1:27" x14ac:dyDescent="0.35">
      <c r="A20" s="107" t="str">
        <f>Group!A17</f>
        <v>Алексей Шемонаев</v>
      </c>
      <c r="B20" s="110">
        <f>COUNTIF(C20:AA20,tech!$B$2)*100/(COUNTA(C20:AA20))</f>
        <v>44</v>
      </c>
      <c r="C20" s="116" t="s">
        <v>611</v>
      </c>
      <c r="D20" s="79" t="s">
        <v>518</v>
      </c>
      <c r="E20" s="117" t="s">
        <v>611</v>
      </c>
      <c r="F20" s="116" t="s">
        <v>611</v>
      </c>
      <c r="G20" s="250" t="s">
        <v>611</v>
      </c>
      <c r="H20" s="117" t="s">
        <v>518</v>
      </c>
      <c r="I20" s="118" t="s">
        <v>611</v>
      </c>
      <c r="J20" s="116" t="s">
        <v>611</v>
      </c>
      <c r="K20" s="117" t="s">
        <v>611</v>
      </c>
      <c r="L20" s="116" t="s">
        <v>518</v>
      </c>
      <c r="M20" s="263" t="s">
        <v>611</v>
      </c>
      <c r="N20" s="79" t="s">
        <v>611</v>
      </c>
      <c r="O20" s="79" t="s">
        <v>611</v>
      </c>
      <c r="P20" s="267" t="s">
        <v>611</v>
      </c>
      <c r="Q20" s="79" t="s">
        <v>518</v>
      </c>
      <c r="R20" s="117" t="s">
        <v>518</v>
      </c>
      <c r="S20" s="271" t="s">
        <v>518</v>
      </c>
      <c r="T20" s="116" t="s">
        <v>518</v>
      </c>
      <c r="U20" s="263" t="s">
        <v>518</v>
      </c>
      <c r="V20" s="116" t="s">
        <v>518</v>
      </c>
      <c r="W20" s="117" t="s">
        <v>518</v>
      </c>
      <c r="X20" s="267" t="s">
        <v>518</v>
      </c>
      <c r="Y20" s="117" t="s">
        <v>518</v>
      </c>
      <c r="Z20" s="118" t="s">
        <v>518</v>
      </c>
      <c r="AA20" s="118" t="s">
        <v>518</v>
      </c>
    </row>
    <row r="21" spans="1:27" x14ac:dyDescent="0.35">
      <c r="A21" s="107" t="str">
        <f>Group!A18</f>
        <v>Сергей Шемонаев</v>
      </c>
      <c r="B21" s="110">
        <f>COUNTIF(C21:AA21,tech!$B$2)*100/(COUNTA(C21:AA21))</f>
        <v>32</v>
      </c>
      <c r="C21" s="116" t="s">
        <v>611</v>
      </c>
      <c r="D21" s="79" t="s">
        <v>518</v>
      </c>
      <c r="E21" s="117" t="s">
        <v>611</v>
      </c>
      <c r="F21" s="116" t="s">
        <v>611</v>
      </c>
      <c r="G21" s="250" t="s">
        <v>611</v>
      </c>
      <c r="H21" s="117" t="s">
        <v>518</v>
      </c>
      <c r="I21" s="118" t="s">
        <v>518</v>
      </c>
      <c r="J21" s="116" t="s">
        <v>518</v>
      </c>
      <c r="K21" s="117" t="s">
        <v>611</v>
      </c>
      <c r="L21" s="116" t="s">
        <v>518</v>
      </c>
      <c r="M21" s="263" t="s">
        <v>611</v>
      </c>
      <c r="N21" s="79" t="s">
        <v>611</v>
      </c>
      <c r="O21" s="79" t="s">
        <v>518</v>
      </c>
      <c r="P21" s="267" t="s">
        <v>611</v>
      </c>
      <c r="Q21" s="79" t="s">
        <v>518</v>
      </c>
      <c r="R21" s="117" t="s">
        <v>518</v>
      </c>
      <c r="S21" s="271" t="s">
        <v>518</v>
      </c>
      <c r="T21" s="116" t="s">
        <v>518</v>
      </c>
      <c r="U21" s="263" t="s">
        <v>518</v>
      </c>
      <c r="V21" s="116" t="s">
        <v>518</v>
      </c>
      <c r="W21" s="117" t="s">
        <v>518</v>
      </c>
      <c r="X21" s="267" t="s">
        <v>518</v>
      </c>
      <c r="Y21" s="117" t="s">
        <v>518</v>
      </c>
      <c r="Z21" s="118" t="s">
        <v>518</v>
      </c>
      <c r="AA21" s="118" t="s">
        <v>518</v>
      </c>
    </row>
    <row r="22" spans="1:27" x14ac:dyDescent="0.35">
      <c r="A22" s="107" t="str">
        <f>Group!A19</f>
        <v>Павел Высоколов</v>
      </c>
      <c r="B22" s="110">
        <f>COUNTIF(C22:AA22,tech!$B$2)*100/(COUNTA(C22:AA22))</f>
        <v>80</v>
      </c>
      <c r="C22" s="116" t="s">
        <v>611</v>
      </c>
      <c r="D22" s="79" t="s">
        <v>611</v>
      </c>
      <c r="E22" s="117" t="s">
        <v>518</v>
      </c>
      <c r="F22" s="116" t="s">
        <v>518</v>
      </c>
      <c r="G22" s="250" t="s">
        <v>611</v>
      </c>
      <c r="H22" s="117" t="s">
        <v>611</v>
      </c>
      <c r="I22" s="118" t="s">
        <v>518</v>
      </c>
      <c r="J22" s="116" t="s">
        <v>611</v>
      </c>
      <c r="K22" s="117" t="s">
        <v>611</v>
      </c>
      <c r="L22" s="116" t="s">
        <v>611</v>
      </c>
      <c r="M22" s="263" t="s">
        <v>611</v>
      </c>
      <c r="N22" s="79" t="s">
        <v>611</v>
      </c>
      <c r="O22" s="79" t="s">
        <v>611</v>
      </c>
      <c r="P22" s="267" t="s">
        <v>611</v>
      </c>
      <c r="Q22" s="79" t="s">
        <v>518</v>
      </c>
      <c r="R22" s="117" t="s">
        <v>611</v>
      </c>
      <c r="S22" s="271" t="s">
        <v>611</v>
      </c>
      <c r="T22" s="116" t="s">
        <v>611</v>
      </c>
      <c r="U22" s="263" t="s">
        <v>611</v>
      </c>
      <c r="V22" s="116" t="s">
        <v>611</v>
      </c>
      <c r="W22" s="117" t="s">
        <v>611</v>
      </c>
      <c r="X22" s="267" t="s">
        <v>611</v>
      </c>
      <c r="Y22" s="117" t="s">
        <v>611</v>
      </c>
      <c r="Z22" s="118" t="s">
        <v>611</v>
      </c>
      <c r="AA22" s="118" t="s">
        <v>518</v>
      </c>
    </row>
    <row r="23" spans="1:27" x14ac:dyDescent="0.35">
      <c r="A23" s="107">
        <f>Group!A20</f>
        <v>0</v>
      </c>
      <c r="B23" s="110">
        <f>COUNTIF(C23:AA23,tech!$B$2)*100/(COUNTA(C23:AA23))</f>
        <v>0</v>
      </c>
      <c r="C23" s="116" t="s">
        <v>518</v>
      </c>
      <c r="D23" s="79" t="s">
        <v>518</v>
      </c>
      <c r="E23" s="117" t="s">
        <v>518</v>
      </c>
      <c r="F23" s="116" t="s">
        <v>518</v>
      </c>
      <c r="G23" s="250" t="s">
        <v>518</v>
      </c>
      <c r="H23" s="117" t="s">
        <v>518</v>
      </c>
      <c r="I23" s="118" t="s">
        <v>518</v>
      </c>
      <c r="J23" s="116" t="s">
        <v>518</v>
      </c>
      <c r="K23" s="117" t="s">
        <v>518</v>
      </c>
      <c r="L23" s="116" t="s">
        <v>518</v>
      </c>
      <c r="M23" s="263" t="s">
        <v>518</v>
      </c>
      <c r="N23" s="79"/>
      <c r="O23" s="79" t="s">
        <v>518</v>
      </c>
      <c r="P23" s="267" t="s">
        <v>518</v>
      </c>
      <c r="Q23" s="79" t="s">
        <v>518</v>
      </c>
      <c r="R23" s="117" t="s">
        <v>518</v>
      </c>
      <c r="S23" s="271" t="s">
        <v>518</v>
      </c>
      <c r="T23" s="116" t="s">
        <v>518</v>
      </c>
      <c r="U23" s="263" t="s">
        <v>518</v>
      </c>
      <c r="V23" s="116" t="s">
        <v>518</v>
      </c>
      <c r="W23" s="117" t="s">
        <v>518</v>
      </c>
      <c r="X23" s="267" t="s">
        <v>518</v>
      </c>
      <c r="Y23" s="117" t="s">
        <v>518</v>
      </c>
      <c r="Z23" s="118" t="s">
        <v>518</v>
      </c>
      <c r="AA23" s="118" t="s">
        <v>518</v>
      </c>
    </row>
    <row r="24" spans="1:27" ht="15" thickBot="1" x14ac:dyDescent="0.4">
      <c r="A24" s="108">
        <f>Group!A21</f>
        <v>0</v>
      </c>
      <c r="B24" s="111">
        <f>COUNTIF(C24:AA24,tech!$B$2)*100/(COUNTA(C24:AA24))</f>
        <v>0</v>
      </c>
      <c r="C24" s="119" t="s">
        <v>518</v>
      </c>
      <c r="D24" s="120" t="s">
        <v>518</v>
      </c>
      <c r="E24" s="121" t="s">
        <v>518</v>
      </c>
      <c r="F24" s="119" t="s">
        <v>518</v>
      </c>
      <c r="G24" s="251" t="s">
        <v>518</v>
      </c>
      <c r="H24" s="121" t="s">
        <v>518</v>
      </c>
      <c r="I24" s="122" t="s">
        <v>518</v>
      </c>
      <c r="J24" s="119" t="s">
        <v>518</v>
      </c>
      <c r="K24" s="121" t="s">
        <v>518</v>
      </c>
      <c r="L24" s="119" t="s">
        <v>518</v>
      </c>
      <c r="M24" s="264" t="s">
        <v>518</v>
      </c>
      <c r="N24" s="79"/>
      <c r="O24" s="79" t="s">
        <v>518</v>
      </c>
      <c r="P24" s="268" t="s">
        <v>518</v>
      </c>
      <c r="Q24" s="120" t="s">
        <v>518</v>
      </c>
      <c r="R24" s="121" t="s">
        <v>518</v>
      </c>
      <c r="S24" s="272" t="s">
        <v>518</v>
      </c>
      <c r="T24" s="119" t="s">
        <v>518</v>
      </c>
      <c r="U24" s="264" t="s">
        <v>518</v>
      </c>
      <c r="V24" s="119" t="s">
        <v>518</v>
      </c>
      <c r="W24" s="121" t="s">
        <v>518</v>
      </c>
      <c r="X24" s="268" t="s">
        <v>518</v>
      </c>
      <c r="Y24" s="121" t="s">
        <v>518</v>
      </c>
      <c r="Z24" s="122" t="s">
        <v>518</v>
      </c>
      <c r="AA24" s="122" t="s">
        <v>518</v>
      </c>
    </row>
  </sheetData>
  <mergeCells count="12">
    <mergeCell ref="A3:B3"/>
    <mergeCell ref="A2:B2"/>
    <mergeCell ref="A1:B1"/>
    <mergeCell ref="T1:U1"/>
    <mergeCell ref="V1:W1"/>
    <mergeCell ref="N1:O1"/>
    <mergeCell ref="X1:Y1"/>
    <mergeCell ref="C1:E1"/>
    <mergeCell ref="F1:H1"/>
    <mergeCell ref="J1:K1"/>
    <mergeCell ref="L1:M1"/>
    <mergeCell ref="P1:R1"/>
  </mergeCells>
  <conditionalFormatting sqref="B5:B24">
    <cfRule type="dataBar" priority="22">
      <dataBar>
        <cfvo type="min"/>
        <cfvo type="max"/>
        <color rgb="FF008AEF"/>
      </dataBar>
      <extLst>
        <ext xmlns:x14="http://schemas.microsoft.com/office/spreadsheetml/2009/9/main" uri="{B025F937-C7B1-47D3-B67F-A62EFF666E3E}">
          <x14:id>{7DB1391F-C2C0-49C6-AD27-0FEEAA4AF8B1}</x14:id>
        </ext>
      </extLst>
    </cfRule>
  </conditionalFormatting>
  <conditionalFormatting sqref="C4:AA4">
    <cfRule type="dataBar" priority="229">
      <dataBar>
        <cfvo type="min"/>
        <cfvo type="max"/>
        <color rgb="FFFFB628"/>
      </dataBar>
      <extLst>
        <ext xmlns:x14="http://schemas.microsoft.com/office/spreadsheetml/2009/9/main" uri="{B025F937-C7B1-47D3-B67F-A62EFF666E3E}">
          <x14:id>{CF75B250-3F1A-40BE-80C3-15AA5091DDDA}</x14:id>
        </ext>
      </extLs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7DB1391F-C2C0-49C6-AD27-0FEEAA4AF8B1}">
            <x14:dataBar minLength="0" maxLength="100" border="1" negativeBarBorderColorSameAsPositive="0">
              <x14:cfvo type="autoMin"/>
              <x14:cfvo type="autoMax"/>
              <x14:borderColor rgb="FF008AEF"/>
              <x14:negativeFillColor rgb="FFFF0000"/>
              <x14:negativeBorderColor rgb="FFFF0000"/>
              <x14:axisColor rgb="FF000000"/>
            </x14:dataBar>
          </x14:cfRule>
          <xm:sqref>B5:B24</xm:sqref>
        </x14:conditionalFormatting>
        <x14:conditionalFormatting xmlns:xm="http://schemas.microsoft.com/office/excel/2006/main">
          <x14:cfRule type="dataBar" id="{CF75B250-3F1A-40BE-80C3-15AA5091DDDA}">
            <x14:dataBar minLength="0" maxLength="100" border="1" negativeBarBorderColorSameAsPositive="0">
              <x14:cfvo type="autoMin"/>
              <x14:cfvo type="autoMax"/>
              <x14:borderColor rgb="FFFFB628"/>
              <x14:negativeFillColor rgb="FFFF0000"/>
              <x14:negativeBorderColor rgb="FFFF0000"/>
              <x14:axisColor rgb="FF000000"/>
            </x14:dataBar>
          </x14:cfRule>
          <xm:sqref>C4:AA4</xm:sqref>
        </x14:conditionalFormatting>
        <x14:conditionalFormatting xmlns:xm="http://schemas.microsoft.com/office/excel/2006/main">
          <x14:cfRule type="expression" priority="132" id="{C8D490A3-384A-4485-B827-DA390309A6DF}">
            <xm:f>Group!$C$2=tech!$A$5</xm:f>
            <x14:dxf>
              <font>
                <b/>
                <i val="0"/>
                <color rgb="FF00B050"/>
              </font>
              <fill>
                <patternFill>
                  <bgColor theme="6" tint="0.39994506668294322"/>
                </patternFill>
              </fill>
            </x14:dxf>
          </x14:cfRule>
          <x14:cfRule type="expression" priority="133" id="{7AE92761-5DD3-4354-A0C4-F2C5A379412D}">
            <xm:f>Group!$C$2=tech!$A$2</xm:f>
            <x14:dxf>
              <font>
                <b/>
                <i val="0"/>
                <color theme="0"/>
              </font>
              <fill>
                <patternFill>
                  <bgColor theme="0" tint="-0.499984740745262"/>
                </patternFill>
              </fill>
            </x14:dxf>
          </x14:cfRule>
          <x14:cfRule type="expression" priority="137" id="{2E25024E-FC60-425B-AA03-9F8DE09C380A}">
            <xm:f>Group!$C$2=tech!$A$4</xm:f>
            <x14:dxf>
              <font>
                <b/>
                <i val="0"/>
                <color theme="0"/>
              </font>
              <fill>
                <patternFill>
                  <bgColor theme="0" tint="-0.34998626667073579"/>
                </patternFill>
              </fill>
            </x14:dxf>
          </x14:cfRule>
          <xm:sqref>A5:AA5</xm:sqref>
        </x14:conditionalFormatting>
        <x14:conditionalFormatting xmlns:xm="http://schemas.microsoft.com/office/excel/2006/main">
          <x14:cfRule type="expression" priority="123" id="{EDD2F791-2A8C-48CE-800E-1F5819307D4E}">
            <xm:f>Group!$C$3=tech!$A$5</xm:f>
            <x14:dxf>
              <font>
                <b/>
                <i val="0"/>
                <color rgb="FF00B050"/>
              </font>
              <fill>
                <patternFill>
                  <bgColor theme="6" tint="0.39994506668294322"/>
                </patternFill>
              </fill>
            </x14:dxf>
          </x14:cfRule>
          <x14:cfRule type="expression" priority="127" id="{E0B6131F-DBAE-4D00-8A17-CFF6B541DF6C}">
            <xm:f>Group!$C$3=tech!$A$2</xm:f>
            <x14:dxf>
              <font>
                <b/>
                <i val="0"/>
                <color theme="0"/>
              </font>
              <fill>
                <patternFill>
                  <bgColor theme="0" tint="-0.499984740745262"/>
                </patternFill>
              </fill>
            </x14:dxf>
          </x14:cfRule>
          <x14:cfRule type="expression" priority="128" id="{1B89D9C9-498C-44DF-BFA0-325436F70D38}">
            <xm:f>Group!$C$3=tech!$A$4</xm:f>
            <x14:dxf>
              <font>
                <b/>
                <i val="0"/>
                <color theme="0"/>
              </font>
              <fill>
                <patternFill>
                  <bgColor theme="0" tint="-0.34998626667073579"/>
                </patternFill>
              </fill>
            </x14:dxf>
          </x14:cfRule>
          <xm:sqref>A6:AA6</xm:sqref>
        </x14:conditionalFormatting>
        <x14:conditionalFormatting xmlns:xm="http://schemas.microsoft.com/office/excel/2006/main">
          <x14:cfRule type="expression" priority="119" id="{A2888AE4-6490-45EE-8E7C-00C516F910DE}">
            <xm:f>Group!$C$4=tech!$A$5</xm:f>
            <x14:dxf>
              <font>
                <b/>
                <i val="0"/>
                <color rgb="FF00B050"/>
              </font>
              <fill>
                <patternFill>
                  <bgColor theme="6" tint="0.39994506668294322"/>
                </patternFill>
              </fill>
            </x14:dxf>
          </x14:cfRule>
          <x14:cfRule type="expression" priority="120" id="{6AE3649B-221C-4830-95A5-0B302182E1F6}">
            <xm:f>Group!$C$4=tech!$A$2</xm:f>
            <x14:dxf>
              <font>
                <b/>
                <i val="0"/>
                <color theme="0"/>
              </font>
              <fill>
                <patternFill>
                  <bgColor theme="0" tint="-0.499984740745262"/>
                </patternFill>
              </fill>
            </x14:dxf>
          </x14:cfRule>
          <x14:cfRule type="expression" priority="122" id="{B5D0C578-3DB8-45DD-9EC6-65EAF2CEA4F6}">
            <xm:f>Group!$C$4=tech!$A$4</xm:f>
            <x14:dxf>
              <font>
                <b/>
                <i val="0"/>
                <color theme="0"/>
              </font>
              <fill>
                <patternFill>
                  <bgColor theme="0" tint="-0.34998626667073579"/>
                </patternFill>
              </fill>
            </x14:dxf>
          </x14:cfRule>
          <xm:sqref>A7:AA7</xm:sqref>
        </x14:conditionalFormatting>
        <x14:conditionalFormatting xmlns:xm="http://schemas.microsoft.com/office/excel/2006/main">
          <x14:cfRule type="expression" priority="113" id="{189B3067-B751-4D29-A080-1D424187C0B1}">
            <xm:f>Group!$C$5=tech!$A$5</xm:f>
            <x14:dxf>
              <font>
                <b/>
                <i val="0"/>
                <color rgb="FF00B050"/>
              </font>
              <fill>
                <patternFill>
                  <bgColor theme="6" tint="0.39994506668294322"/>
                </patternFill>
              </fill>
            </x14:dxf>
          </x14:cfRule>
          <x14:cfRule type="expression" priority="117" id="{46424FEE-9086-44D1-8CE0-19F1A024B081}">
            <xm:f>Group!$C$5=tech!$A$2</xm:f>
            <x14:dxf>
              <font>
                <b/>
                <i val="0"/>
                <color theme="0"/>
              </font>
              <fill>
                <patternFill>
                  <bgColor theme="0" tint="-0.499984740745262"/>
                </patternFill>
              </fill>
            </x14:dxf>
          </x14:cfRule>
          <x14:cfRule type="expression" priority="118" id="{23304770-D57C-41B3-9841-F779BCD05119}">
            <xm:f>Group!$C$5=tech!$A$4</xm:f>
            <x14:dxf>
              <font>
                <b/>
                <i val="0"/>
                <color theme="0"/>
              </font>
              <fill>
                <patternFill>
                  <bgColor theme="0" tint="-0.34998626667073579"/>
                </patternFill>
              </fill>
            </x14:dxf>
          </x14:cfRule>
          <xm:sqref>A8:AA8</xm:sqref>
        </x14:conditionalFormatting>
        <x14:conditionalFormatting xmlns:xm="http://schemas.microsoft.com/office/excel/2006/main">
          <x14:cfRule type="expression" priority="107" id="{CA02C4EC-6046-4161-85D2-998A86A2FD28}">
            <xm:f>Group!$C$6=tech!$A$5</xm:f>
            <x14:dxf>
              <font>
                <b/>
                <i val="0"/>
                <color rgb="FF00B050"/>
              </font>
              <fill>
                <patternFill>
                  <bgColor theme="6" tint="0.39994506668294322"/>
                </patternFill>
              </fill>
            </x14:dxf>
          </x14:cfRule>
          <x14:cfRule type="expression" priority="108" id="{D822684F-1EE7-4E39-A818-AEB85DC2E21F}">
            <xm:f>Group!$C$6=tech!$A$2</xm:f>
            <x14:dxf>
              <font>
                <b/>
                <i val="0"/>
                <color theme="0"/>
              </font>
              <fill>
                <patternFill>
                  <bgColor theme="0" tint="-0.499984740745262"/>
                </patternFill>
              </fill>
            </x14:dxf>
          </x14:cfRule>
          <x14:cfRule type="expression" priority="112" id="{829EC43F-E5BB-4545-B211-FEC48C3827DC}">
            <xm:f>Group!$C$6=tech!$A$4</xm:f>
            <x14:dxf>
              <font>
                <b/>
                <i val="0"/>
                <color theme="0"/>
              </font>
              <fill>
                <patternFill>
                  <bgColor theme="0" tint="-0.34998626667073579"/>
                </patternFill>
              </fill>
            </x14:dxf>
          </x14:cfRule>
          <xm:sqref>A9:AA9</xm:sqref>
        </x14:conditionalFormatting>
        <x14:conditionalFormatting xmlns:xm="http://schemas.microsoft.com/office/excel/2006/main">
          <x14:cfRule type="expression" priority="98" id="{75FFE714-ADE7-4802-ABD0-C5A183C9DEE4}">
            <xm:f>Group!$C$7=tech!$A$5</xm:f>
            <x14:dxf>
              <font>
                <b/>
                <i val="0"/>
                <color rgb="FF00B050"/>
              </font>
              <fill>
                <patternFill>
                  <bgColor theme="6" tint="0.39994506668294322"/>
                </patternFill>
              </fill>
            </x14:dxf>
          </x14:cfRule>
          <x14:cfRule type="expression" priority="102" id="{F6606DB9-8515-4F4B-9664-3E5D5B16DDBB}">
            <xm:f>Group!$C$7=tech!$A$2</xm:f>
            <x14:dxf>
              <font>
                <b/>
                <i val="0"/>
                <color theme="0"/>
              </font>
              <fill>
                <patternFill>
                  <bgColor theme="0" tint="-0.499984740745262"/>
                </patternFill>
              </fill>
            </x14:dxf>
          </x14:cfRule>
          <x14:cfRule type="expression" priority="103" id="{C9D975DC-0DFC-470B-AED8-DB4B122241B7}">
            <xm:f>Group!$C$7=tech!$A$4</xm:f>
            <x14:dxf>
              <font>
                <b/>
                <i val="0"/>
                <color theme="0"/>
              </font>
              <fill>
                <patternFill>
                  <bgColor theme="0" tint="-0.34998626667073579"/>
                </patternFill>
              </fill>
            </x14:dxf>
          </x14:cfRule>
          <xm:sqref>A10:AA10</xm:sqref>
        </x14:conditionalFormatting>
        <x14:conditionalFormatting xmlns:xm="http://schemas.microsoft.com/office/excel/2006/main">
          <x14:cfRule type="expression" priority="92" id="{8FC958A0-E0F4-44FB-AB20-83753E4E17E2}">
            <xm:f>Group!$C$8=tech!$A$5</xm:f>
            <x14:dxf>
              <font>
                <b/>
                <i val="0"/>
                <color rgb="FF00B050"/>
              </font>
              <fill>
                <patternFill>
                  <bgColor theme="6" tint="0.39994506668294322"/>
                </patternFill>
              </fill>
            </x14:dxf>
          </x14:cfRule>
          <x14:cfRule type="expression" priority="93" id="{CF1C3DB3-45F4-47B1-898E-CDA1D5079177}">
            <xm:f>Group!$C$8=tech!$A$2</xm:f>
            <x14:dxf>
              <font>
                <b/>
                <i val="0"/>
                <color theme="0"/>
              </font>
              <fill>
                <patternFill>
                  <bgColor theme="0" tint="-0.499984740745262"/>
                </patternFill>
              </fill>
            </x14:dxf>
          </x14:cfRule>
          <x14:cfRule type="expression" priority="97" id="{2BD63351-22DB-43A5-8E9C-071E5FEE60FA}">
            <xm:f>Group!$C$8=tech!$A$4</xm:f>
            <x14:dxf>
              <font>
                <b/>
                <i val="0"/>
                <color theme="0"/>
              </font>
              <fill>
                <patternFill>
                  <bgColor theme="0" tint="-0.34998626667073579"/>
                </patternFill>
              </fill>
            </x14:dxf>
          </x14:cfRule>
          <xm:sqref>A11:AA11</xm:sqref>
        </x14:conditionalFormatting>
        <x14:conditionalFormatting xmlns:xm="http://schemas.microsoft.com/office/excel/2006/main">
          <x14:cfRule type="expression" priority="83" id="{4C9BD5E9-BADF-44C6-AA35-4F70877E23B0}">
            <xm:f>Group!$C$9=tech!$A$5</xm:f>
            <x14:dxf>
              <font>
                <b/>
                <i val="0"/>
                <color rgb="FF00B050"/>
              </font>
              <fill>
                <patternFill>
                  <bgColor theme="6" tint="0.39994506668294322"/>
                </patternFill>
              </fill>
            </x14:dxf>
          </x14:cfRule>
          <x14:cfRule type="expression" priority="87" id="{14917D73-8ACB-4698-99B2-9A974C6C5F65}">
            <xm:f>Group!$C$9=tech!$A$2</xm:f>
            <x14:dxf>
              <font>
                <b/>
                <i val="0"/>
                <color theme="0"/>
              </font>
              <fill>
                <patternFill>
                  <bgColor theme="0" tint="-0.499984740745262"/>
                </patternFill>
              </fill>
            </x14:dxf>
          </x14:cfRule>
          <x14:cfRule type="expression" priority="88" id="{15EA6A28-946B-4B56-926D-92EFE0CD3394}">
            <xm:f>Group!$C$9=tech!$A$4</xm:f>
            <x14:dxf>
              <font>
                <b/>
                <i val="0"/>
                <color theme="0"/>
              </font>
              <fill>
                <patternFill>
                  <bgColor theme="0" tint="-0.34998626667073579"/>
                </patternFill>
              </fill>
            </x14:dxf>
          </x14:cfRule>
          <xm:sqref>A12:AA12</xm:sqref>
        </x14:conditionalFormatting>
        <x14:conditionalFormatting xmlns:xm="http://schemas.microsoft.com/office/excel/2006/main">
          <x14:cfRule type="expression" priority="77" id="{B6478CC2-61FC-4BBE-95DA-6A48992F166C}">
            <xm:f>Group!$C$10=tech!$A$5</xm:f>
            <x14:dxf>
              <font>
                <b/>
                <i val="0"/>
                <color rgb="FF00B050"/>
              </font>
              <fill>
                <patternFill>
                  <bgColor theme="6" tint="0.39994506668294322"/>
                </patternFill>
              </fill>
            </x14:dxf>
          </x14:cfRule>
          <x14:cfRule type="expression" priority="78" id="{79882D45-3C6D-4152-B9FE-0633F5636FA6}">
            <xm:f>Group!$C$10=tech!$A$2</xm:f>
            <x14:dxf>
              <font>
                <b/>
                <i val="0"/>
                <color theme="0"/>
              </font>
              <fill>
                <patternFill>
                  <bgColor theme="0" tint="-0.499984740745262"/>
                </patternFill>
              </fill>
            </x14:dxf>
          </x14:cfRule>
          <x14:cfRule type="expression" priority="82" id="{8351ED1D-C237-439F-9967-C1F73280BF90}">
            <xm:f>Group!$C$10=tech!$A$4</xm:f>
            <x14:dxf>
              <font>
                <b/>
                <i val="0"/>
                <color theme="0"/>
              </font>
              <fill>
                <patternFill>
                  <bgColor theme="0" tint="-0.34998626667073579"/>
                </patternFill>
              </fill>
            </x14:dxf>
          </x14:cfRule>
          <xm:sqref>A13:AA13</xm:sqref>
        </x14:conditionalFormatting>
        <x14:conditionalFormatting xmlns:xm="http://schemas.microsoft.com/office/excel/2006/main">
          <x14:cfRule type="expression" priority="39" id="{CCB4A4CB-75A7-4820-8D6C-33F9AD4966C5}">
            <xm:f>Group!$C$11=tech!$A$5</xm:f>
            <x14:dxf>
              <font>
                <b/>
                <i val="0"/>
                <color rgb="FF00B050"/>
              </font>
              <fill>
                <patternFill>
                  <bgColor theme="6" tint="0.39994506668294322"/>
                </patternFill>
              </fill>
            </x14:dxf>
          </x14:cfRule>
          <x14:cfRule type="expression" priority="40" id="{BD91BD25-55FE-4ABF-B341-CB60C9DCA3E9}">
            <xm:f>Group!$C$11=tech!$A$2</xm:f>
            <x14:dxf>
              <font>
                <b/>
                <i val="0"/>
                <color theme="0"/>
              </font>
              <fill>
                <patternFill>
                  <bgColor theme="0" tint="-0.499984740745262"/>
                </patternFill>
              </fill>
            </x14:dxf>
          </x14:cfRule>
          <x14:cfRule type="expression" priority="41" id="{E2C9C8F1-FD62-42DE-88BF-83A1CBA90C76}">
            <xm:f>Group!$C$11=tech!$A$4</xm:f>
            <x14:dxf>
              <font>
                <b/>
                <i val="0"/>
                <color theme="0"/>
              </font>
              <fill>
                <patternFill>
                  <bgColor theme="0" tint="-0.34998626667073579"/>
                </patternFill>
              </fill>
            </x14:dxf>
          </x14:cfRule>
          <xm:sqref>A14:AA14</xm:sqref>
        </x14:conditionalFormatting>
        <x14:conditionalFormatting xmlns:xm="http://schemas.microsoft.com/office/excel/2006/main">
          <x14:cfRule type="expression" priority="36" id="{91419B2F-9979-4CCF-A26B-1A75A8413613}">
            <xm:f>Group!$C$12=tech!$A$5</xm:f>
            <x14:dxf>
              <font>
                <b/>
                <i val="0"/>
                <color rgb="FF00B050"/>
              </font>
              <fill>
                <patternFill>
                  <bgColor theme="6" tint="0.39994506668294322"/>
                </patternFill>
              </fill>
            </x14:dxf>
          </x14:cfRule>
          <x14:cfRule type="expression" priority="37" id="{2D1581CF-F9F7-4F6D-950F-1B369311C55E}">
            <xm:f>Group!$C$12=tech!$A$2</xm:f>
            <x14:dxf>
              <font>
                <b/>
                <i val="0"/>
                <color theme="0"/>
              </font>
              <fill>
                <patternFill>
                  <bgColor theme="0" tint="-0.499984740745262"/>
                </patternFill>
              </fill>
            </x14:dxf>
          </x14:cfRule>
          <x14:cfRule type="expression" priority="38" id="{D07F53FD-65F9-4FD2-8A66-B030362EDFFB}">
            <xm:f>Group!$C$12=tech!$A$4</xm:f>
            <x14:dxf>
              <font>
                <b/>
                <i val="0"/>
                <color theme="0"/>
              </font>
              <fill>
                <patternFill>
                  <bgColor theme="0" tint="-0.34998626667073579"/>
                </patternFill>
              </fill>
            </x14:dxf>
          </x14:cfRule>
          <xm:sqref>A15:AA15</xm:sqref>
        </x14:conditionalFormatting>
        <x14:conditionalFormatting xmlns:xm="http://schemas.microsoft.com/office/excel/2006/main">
          <x14:cfRule type="expression" priority="33" id="{1BB365E5-DC3F-4B36-A66E-33D1ADE315F8}">
            <xm:f>Group!$C$13=tech!$A$5</xm:f>
            <x14:dxf>
              <font>
                <b/>
                <i val="0"/>
                <color rgb="FF00B050"/>
              </font>
              <fill>
                <patternFill>
                  <bgColor theme="6" tint="0.39994506668294322"/>
                </patternFill>
              </fill>
            </x14:dxf>
          </x14:cfRule>
          <x14:cfRule type="expression" priority="34" id="{C4859C60-D7D2-4CB3-966B-B4CDDC37D098}">
            <xm:f>Group!$C$13=tech!$A$2</xm:f>
            <x14:dxf>
              <font>
                <b/>
                <i val="0"/>
                <color theme="0"/>
              </font>
              <fill>
                <patternFill>
                  <bgColor theme="0" tint="-0.499984740745262"/>
                </patternFill>
              </fill>
            </x14:dxf>
          </x14:cfRule>
          <x14:cfRule type="expression" priority="35" id="{13175432-C539-4CEA-A2A0-959684DDCC3A}">
            <xm:f>Group!$C$13=tech!$A$4</xm:f>
            <x14:dxf>
              <font>
                <b/>
                <i val="0"/>
                <color theme="0"/>
              </font>
              <fill>
                <patternFill>
                  <bgColor theme="0" tint="-0.34998626667073579"/>
                </patternFill>
              </fill>
            </x14:dxf>
          </x14:cfRule>
          <xm:sqref>A16:AA16</xm:sqref>
        </x14:conditionalFormatting>
        <x14:conditionalFormatting xmlns:xm="http://schemas.microsoft.com/office/excel/2006/main">
          <x14:cfRule type="expression" priority="30" id="{752202AF-9AE6-427E-9880-4FEBCF8AF2C2}">
            <xm:f>Group!$C$14=tech!$A$5</xm:f>
            <x14:dxf>
              <font>
                <b/>
                <i val="0"/>
                <color rgb="FF00B050"/>
              </font>
              <fill>
                <patternFill>
                  <bgColor theme="6" tint="0.39994506668294322"/>
                </patternFill>
              </fill>
            </x14:dxf>
          </x14:cfRule>
          <x14:cfRule type="expression" priority="31" id="{19575F2A-96E7-4BFF-AF36-B7ACC9D2CB5D}">
            <xm:f>Group!$C$14=tech!$A$2</xm:f>
            <x14:dxf>
              <font>
                <b/>
                <i val="0"/>
                <color theme="0"/>
              </font>
              <fill>
                <patternFill>
                  <bgColor theme="0" tint="-0.499984740745262"/>
                </patternFill>
              </fill>
            </x14:dxf>
          </x14:cfRule>
          <x14:cfRule type="expression" priority="32" id="{FF07E897-C7B3-4563-B0D7-644AB313367F}">
            <xm:f>Group!$C$14=tech!$A$4</xm:f>
            <x14:dxf>
              <font>
                <b/>
                <i val="0"/>
                <color theme="0"/>
              </font>
              <fill>
                <patternFill>
                  <bgColor theme="0" tint="-0.34998626667073579"/>
                </patternFill>
              </fill>
            </x14:dxf>
          </x14:cfRule>
          <xm:sqref>A17:AA17</xm:sqref>
        </x14:conditionalFormatting>
        <x14:conditionalFormatting xmlns:xm="http://schemas.microsoft.com/office/excel/2006/main">
          <x14:cfRule type="expression" priority="68" id="{4DF67A58-9738-4D1C-83C7-EB887D7062FF}">
            <xm:f>Group!$C$15=tech!$A$5</xm:f>
            <x14:dxf>
              <font>
                <color rgb="FF00B050"/>
              </font>
              <fill>
                <patternFill>
                  <bgColor theme="6" tint="0.39994506668294322"/>
                </patternFill>
              </fill>
            </x14:dxf>
          </x14:cfRule>
          <x14:cfRule type="expression" priority="72" id="{002A2754-1205-4F7F-A53C-F6F902A15DE3}">
            <xm:f>Group!$C$15=tech!$A$2</xm:f>
            <x14:dxf>
              <font>
                <b/>
                <i val="0"/>
                <color theme="0"/>
              </font>
              <fill>
                <patternFill>
                  <bgColor theme="0" tint="-0.499984740745262"/>
                </patternFill>
              </fill>
            </x14:dxf>
          </x14:cfRule>
          <x14:cfRule type="expression" priority="73" id="{B08F6C33-8086-45E0-9D8B-D8E9B00ABFF6}">
            <xm:f>Group!$C$15=tech!$A$4</xm:f>
            <x14:dxf>
              <font>
                <b/>
                <i val="0"/>
                <color theme="0"/>
              </font>
              <fill>
                <patternFill>
                  <bgColor theme="0" tint="-0.34998626667073579"/>
                </patternFill>
              </fill>
            </x14:dxf>
          </x14:cfRule>
          <xm:sqref>A18:AA18</xm:sqref>
        </x14:conditionalFormatting>
        <x14:conditionalFormatting xmlns:xm="http://schemas.microsoft.com/office/excel/2006/main">
          <x14:cfRule type="expression" priority="62" id="{9451DE9F-5EC7-497F-AE5E-147C05C533E0}">
            <xm:f>Group!$C$16=tech!$A$5</xm:f>
            <x14:dxf>
              <font>
                <b/>
                <i val="0"/>
                <color rgb="FF00B050"/>
              </font>
              <fill>
                <patternFill>
                  <bgColor theme="6" tint="0.39994506668294322"/>
                </patternFill>
              </fill>
            </x14:dxf>
          </x14:cfRule>
          <x14:cfRule type="expression" priority="63" id="{DCE6ADF5-0693-4D71-8560-3BFEC47E1177}">
            <xm:f>Group!$C$16=tech!$A$2</xm:f>
            <x14:dxf>
              <font>
                <b/>
                <i val="0"/>
                <color theme="0"/>
              </font>
              <fill>
                <patternFill>
                  <bgColor theme="0" tint="-0.499984740745262"/>
                </patternFill>
              </fill>
            </x14:dxf>
          </x14:cfRule>
          <x14:cfRule type="expression" priority="67" id="{376B6C31-BFCA-43DB-8203-4A334F76D47F}">
            <xm:f>Group!$C$16=tech!$A$4</xm:f>
            <x14:dxf>
              <font>
                <b/>
                <i val="0"/>
                <color theme="0"/>
              </font>
              <fill>
                <patternFill>
                  <bgColor theme="0" tint="-0.34998626667073579"/>
                </patternFill>
              </fill>
            </x14:dxf>
          </x14:cfRule>
          <xm:sqref>A19:AA19</xm:sqref>
        </x14:conditionalFormatting>
        <x14:conditionalFormatting xmlns:xm="http://schemas.microsoft.com/office/excel/2006/main">
          <x14:cfRule type="expression" priority="53" id="{D8F8793A-4209-47DE-896B-FFD02DDDB8AB}">
            <xm:f>Group!$C$17=tech!$A$5</xm:f>
            <x14:dxf>
              <font>
                <b/>
                <i val="0"/>
                <color rgb="FF00B050"/>
              </font>
              <fill>
                <patternFill>
                  <bgColor theme="6" tint="0.39994506668294322"/>
                </patternFill>
              </fill>
            </x14:dxf>
          </x14:cfRule>
          <x14:cfRule type="expression" priority="57" id="{7FACE081-9E78-4C07-A29D-32C46385B597}">
            <xm:f>Group!$C$17=tech!$A$2</xm:f>
            <x14:dxf>
              <font>
                <b/>
                <i val="0"/>
                <color theme="0"/>
              </font>
              <fill>
                <patternFill>
                  <bgColor theme="0" tint="-0.499984740745262"/>
                </patternFill>
              </fill>
            </x14:dxf>
          </x14:cfRule>
          <x14:cfRule type="expression" priority="58" id="{273A9A15-2200-4AD4-B61E-7E4778809F2B}">
            <xm:f>Group!$C$17=tech!$A$4</xm:f>
            <x14:dxf>
              <font>
                <b/>
                <i val="0"/>
                <color theme="0"/>
              </font>
              <fill>
                <patternFill>
                  <bgColor theme="0" tint="-0.34998626667073579"/>
                </patternFill>
              </fill>
            </x14:dxf>
          </x14:cfRule>
          <xm:sqref>A20:AA20</xm:sqref>
        </x14:conditionalFormatting>
        <x14:conditionalFormatting xmlns:xm="http://schemas.microsoft.com/office/excel/2006/main">
          <x14:cfRule type="expression" priority="47" id="{E136F1FE-DBEF-4D0F-97CB-1C451F5147A4}">
            <xm:f>Group!$C$18=tech!$A$5</xm:f>
            <x14:dxf>
              <font>
                <b/>
                <i val="0"/>
                <color rgb="FF00B050"/>
              </font>
              <fill>
                <patternFill>
                  <bgColor theme="6" tint="0.39994506668294322"/>
                </patternFill>
              </fill>
            </x14:dxf>
          </x14:cfRule>
          <x14:cfRule type="expression" priority="48" id="{0E01CC3C-1B1D-4B28-9A5C-441343B1A7AE}">
            <xm:f>Group!$C$18=tech!$A$2</xm:f>
            <x14:dxf>
              <font>
                <b/>
                <i val="0"/>
                <color theme="0"/>
              </font>
              <fill>
                <patternFill>
                  <bgColor theme="0" tint="-0.499984740745262"/>
                </patternFill>
              </fill>
            </x14:dxf>
          </x14:cfRule>
          <x14:cfRule type="expression" priority="52" id="{B8FE9D1B-E6AE-42BD-8AE1-239763CE08D0}">
            <xm:f>Group!$C$18=tech!$A$4</xm:f>
            <x14:dxf>
              <font>
                <b/>
                <i val="0"/>
                <color theme="0"/>
              </font>
              <fill>
                <patternFill>
                  <bgColor theme="0" tint="-0.34998626667073579"/>
                </patternFill>
              </fill>
            </x14:dxf>
          </x14:cfRule>
          <xm:sqref>A21:AA21</xm:sqref>
        </x14:conditionalFormatting>
        <x14:conditionalFormatting xmlns:xm="http://schemas.microsoft.com/office/excel/2006/main">
          <x14:cfRule type="expression" priority="29" id="{BAE5C1B0-0D54-4C71-ACF0-54E1CCCBAD05}">
            <xm:f>Group!$C$19=tech!$A$5</xm:f>
            <x14:dxf>
              <font>
                <b/>
                <i val="0"/>
                <color rgb="FF00B050"/>
              </font>
              <fill>
                <patternFill>
                  <bgColor theme="6" tint="0.39994506668294322"/>
                </patternFill>
              </fill>
            </x14:dxf>
          </x14:cfRule>
          <x14:cfRule type="expression" priority="42" id="{1B8B8A14-8D2F-4428-96D2-4F323D3DEB5F}">
            <xm:f>Group!$C$19=tech!$A$2</xm:f>
            <x14:dxf>
              <font>
                <b/>
                <i val="0"/>
                <color theme="0"/>
              </font>
              <fill>
                <patternFill>
                  <bgColor theme="0" tint="-0.499984740745262"/>
                </patternFill>
              </fill>
            </x14:dxf>
          </x14:cfRule>
          <x14:cfRule type="expression" priority="43" id="{E1C541C6-1CE9-48DB-A93C-9B053010F837}">
            <xm:f>Group!$C$19=tech!$A$4</xm:f>
            <x14:dxf>
              <font>
                <b/>
                <i val="0"/>
                <color theme="0"/>
              </font>
              <fill>
                <patternFill>
                  <bgColor theme="0" tint="-0.34998626667073579"/>
                </patternFill>
              </fill>
            </x14:dxf>
          </x14:cfRule>
          <xm:sqref>A22:AA22</xm:sqref>
        </x14:conditionalFormatting>
        <x14:conditionalFormatting xmlns:xm="http://schemas.microsoft.com/office/excel/2006/main">
          <x14:cfRule type="expression" priority="26" id="{CAB24C0C-668B-4DB6-AC81-140EF6097B67}">
            <xm:f>Group!$C$20=tech!$A$5</xm:f>
            <x14:dxf>
              <font>
                <b/>
                <i val="0"/>
                <color rgb="FF00B050"/>
              </font>
              <fill>
                <patternFill>
                  <bgColor theme="6" tint="0.39994506668294322"/>
                </patternFill>
              </fill>
            </x14:dxf>
          </x14:cfRule>
          <x14:cfRule type="expression" priority="27" id="{2DCF3E7C-ECD3-4D98-8908-A2D0D99BB010}">
            <xm:f>Group!$C$20=tech!$A$2</xm:f>
            <x14:dxf>
              <font>
                <b/>
                <i val="0"/>
                <color theme="0"/>
              </font>
              <fill>
                <patternFill>
                  <bgColor theme="0" tint="-0.499984740745262"/>
                </patternFill>
              </fill>
            </x14:dxf>
          </x14:cfRule>
          <x14:cfRule type="expression" priority="28" id="{3B36A39B-C5E8-4F6F-ACAB-64A014B2587B}">
            <xm:f>Group!$C$20=tech!$A$4</xm:f>
            <x14:dxf>
              <font>
                <b/>
                <i val="0"/>
                <color theme="0"/>
              </font>
              <fill>
                <patternFill>
                  <bgColor theme="0" tint="-0.34998626667073579"/>
                </patternFill>
              </fill>
            </x14:dxf>
          </x14:cfRule>
          <xm:sqref>A23:AA23</xm:sqref>
        </x14:conditionalFormatting>
        <x14:conditionalFormatting xmlns:xm="http://schemas.microsoft.com/office/excel/2006/main">
          <x14:cfRule type="expression" priority="23" id="{D9275433-BE8B-4326-8BD5-39C6F82727B0}">
            <xm:f>Group!$C$21=tech!$A$5</xm:f>
            <x14:dxf>
              <font>
                <b/>
                <i val="0"/>
                <color rgb="FF00B050"/>
              </font>
              <fill>
                <patternFill>
                  <bgColor theme="6" tint="0.39994506668294322"/>
                </patternFill>
              </fill>
            </x14:dxf>
          </x14:cfRule>
          <x14:cfRule type="expression" priority="24" id="{7B28FE6B-8294-490A-95B2-15FD5EF491B1}">
            <xm:f>Group!$C$21=tech!$A$2</xm:f>
            <x14:dxf>
              <font>
                <b/>
                <i val="0"/>
                <color theme="0"/>
              </font>
              <fill>
                <patternFill>
                  <bgColor theme="0" tint="-0.499984740745262"/>
                </patternFill>
              </fill>
            </x14:dxf>
          </x14:cfRule>
          <x14:cfRule type="expression" priority="25" id="{3E287EA7-6B58-43F3-98C0-CB726F045347}">
            <xm:f>Group!$C$21=tech!$A$4</xm:f>
            <x14:dxf>
              <font>
                <b/>
                <i val="0"/>
                <color theme="0"/>
              </font>
              <fill>
                <patternFill>
                  <bgColor theme="0" tint="-0.34998626667073579"/>
                </patternFill>
              </fill>
            </x14:dxf>
          </x14:cfRule>
          <xm:sqref>A24:AA24</xm:sqref>
        </x14:conditionalFormatting>
        <x14:conditionalFormatting xmlns:xm="http://schemas.microsoft.com/office/excel/2006/main">
          <x14:cfRule type="notContainsText" priority="138" operator="notContains" id="{864F45F8-3FD9-4657-82B8-D05B40D2D880}">
            <xm:f>ISERROR(SEARCH(tech!$B$2,C5))</xm:f>
            <xm:f>tech!$B$2</xm:f>
            <x14:dxf>
              <font>
                <b/>
                <i val="0"/>
                <color rgb="FFFF0000"/>
              </font>
              <fill>
                <patternFill>
                  <bgColor theme="5" tint="0.39994506668294322"/>
                </patternFill>
              </fill>
            </x14:dxf>
          </x14:cfRule>
          <x14:cfRule type="containsText" priority="139" operator="containsText" id="{E90E8819-D373-4C93-B02A-F12A4FB7E9A5}">
            <xm:f>NOT(ISERROR(SEARCH(tech!$B$2,C5)))</xm:f>
            <xm:f>tech!$B$2</xm:f>
            <x14:dxf>
              <font>
                <b/>
                <i val="0"/>
                <color rgb="FF00B050"/>
              </font>
              <fill>
                <patternFill>
                  <bgColor theme="6" tint="0.39994506668294322"/>
                </patternFill>
              </fill>
            </x14:dxf>
          </x14:cfRule>
          <xm:sqref>C5:AA24</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tech!$B$2:$B$3</xm:f>
          </x14:formula1>
          <xm:sqref>C5:AA24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AY25"/>
  <sheetViews>
    <sheetView zoomScale="85" zoomScaleNormal="85" workbookViewId="0">
      <pane xSplit="1" ySplit="1" topLeftCell="K2" activePane="bottomRight" state="frozen"/>
      <selection pane="topRight" activeCell="B1" sqref="B1"/>
      <selection pane="bottomLeft" activeCell="A2" sqref="A2"/>
      <selection pane="bottomRight" activeCell="K2" sqref="K2:K19"/>
    </sheetView>
  </sheetViews>
  <sheetFormatPr defaultColWidth="9.1796875" defaultRowHeight="14.5" outlineLevelCol="1" x14ac:dyDescent="0.35"/>
  <cols>
    <col min="1" max="1" width="31.26953125" style="80" customWidth="1"/>
    <col min="2" max="2" width="15.453125" style="80" customWidth="1" outlineLevel="1"/>
    <col min="3" max="8" width="9.1796875" style="80" customWidth="1" outlineLevel="1"/>
    <col min="9" max="9" width="10.54296875" style="80" customWidth="1" outlineLevel="1"/>
    <col min="10" max="10" width="9.1796875" style="80" customWidth="1" outlineLevel="1"/>
    <col min="11" max="11" width="14.1796875" style="80" customWidth="1" outlineLevel="1"/>
    <col min="12" max="12" width="15.26953125" style="80" customWidth="1" outlineLevel="1"/>
    <col min="13" max="15" width="9.1796875" style="80" customWidth="1" outlineLevel="1"/>
    <col min="16" max="16" width="12.1796875" style="80" customWidth="1" outlineLevel="1"/>
    <col min="17" max="17" width="21.7265625" style="80" customWidth="1" outlineLevel="1"/>
    <col min="18" max="18" width="22.81640625" style="80" customWidth="1" outlineLevel="1"/>
    <col min="19" max="19" width="16.81640625" style="80" customWidth="1" outlineLevel="1"/>
    <col min="20" max="20" width="14.7265625" style="80" customWidth="1" outlineLevel="1"/>
    <col min="21" max="21" width="12.7265625" style="80" customWidth="1" outlineLevel="1"/>
    <col min="22" max="22" width="14.26953125" style="80" customWidth="1"/>
    <col min="23" max="46" width="12.453125" style="80" hidden="1" customWidth="1" outlineLevel="1"/>
    <col min="47" max="47" width="12.453125" style="80" customWidth="1" collapsed="1"/>
    <col min="48" max="48" width="15" style="80" customWidth="1"/>
    <col min="49" max="50" width="71.81640625" style="80" customWidth="1"/>
    <col min="51" max="16384" width="9.1796875" style="80"/>
  </cols>
  <sheetData>
    <row r="1" spans="1:51" s="89" customFormat="1" ht="105" customHeight="1" x14ac:dyDescent="0.35">
      <c r="A1" s="91" t="s">
        <v>1</v>
      </c>
      <c r="B1" s="91" t="s">
        <v>703</v>
      </c>
      <c r="C1" s="91" t="s">
        <v>704</v>
      </c>
      <c r="D1" s="91" t="s">
        <v>672</v>
      </c>
      <c r="E1" s="91" t="s">
        <v>673</v>
      </c>
      <c r="F1" s="91" t="s">
        <v>681</v>
      </c>
      <c r="G1" s="91" t="s">
        <v>680</v>
      </c>
      <c r="H1" s="91" t="s">
        <v>705</v>
      </c>
      <c r="I1" s="91" t="s">
        <v>679</v>
      </c>
      <c r="J1" s="91" t="s">
        <v>682</v>
      </c>
      <c r="K1" s="91" t="s">
        <v>674</v>
      </c>
      <c r="L1" s="91" t="s">
        <v>675</v>
      </c>
      <c r="M1" s="91" t="s">
        <v>706</v>
      </c>
      <c r="N1" s="91" t="s">
        <v>839</v>
      </c>
      <c r="O1" s="91" t="s">
        <v>842</v>
      </c>
      <c r="P1" s="91" t="s">
        <v>707</v>
      </c>
      <c r="Q1" s="91" t="s">
        <v>708</v>
      </c>
      <c r="R1" s="91" t="s">
        <v>840</v>
      </c>
      <c r="S1" s="91" t="s">
        <v>841</v>
      </c>
      <c r="T1" s="91" t="s">
        <v>838</v>
      </c>
      <c r="U1" s="91" t="s">
        <v>709</v>
      </c>
      <c r="V1" s="208" t="s">
        <v>702</v>
      </c>
      <c r="W1" s="91" t="s">
        <v>687</v>
      </c>
      <c r="X1" s="91" t="s">
        <v>712</v>
      </c>
      <c r="Y1" s="91" t="s">
        <v>718</v>
      </c>
      <c r="Z1" s="91" t="s">
        <v>719</v>
      </c>
      <c r="AA1" s="91" t="s">
        <v>720</v>
      </c>
      <c r="AB1" s="91" t="s">
        <v>691</v>
      </c>
      <c r="AC1" s="91" t="s">
        <v>723</v>
      </c>
      <c r="AD1" s="91" t="s">
        <v>724</v>
      </c>
      <c r="AE1" s="91" t="s">
        <v>725</v>
      </c>
      <c r="AF1" s="91" t="s">
        <v>726</v>
      </c>
      <c r="AG1" s="91" t="s">
        <v>689</v>
      </c>
      <c r="AH1" s="91" t="s">
        <v>688</v>
      </c>
      <c r="AI1" s="91" t="s">
        <v>690</v>
      </c>
      <c r="AJ1" s="91" t="s">
        <v>714</v>
      </c>
      <c r="AK1" s="91" t="s">
        <v>713</v>
      </c>
      <c r="AL1" s="91" t="s">
        <v>571</v>
      </c>
      <c r="AM1" s="91" t="s">
        <v>731</v>
      </c>
      <c r="AN1" s="91" t="s">
        <v>732</v>
      </c>
      <c r="AO1" s="91" t="s">
        <v>734</v>
      </c>
      <c r="AP1" s="91" t="s">
        <v>736</v>
      </c>
      <c r="AQ1" s="91" t="s">
        <v>738</v>
      </c>
      <c r="AR1" s="91" t="s">
        <v>740</v>
      </c>
      <c r="AS1" s="91" t="s">
        <v>692</v>
      </c>
      <c r="AT1" s="91" t="s">
        <v>693</v>
      </c>
      <c r="AU1" s="208" t="s">
        <v>701</v>
      </c>
      <c r="AV1" s="90" t="s">
        <v>747</v>
      </c>
      <c r="AW1" s="91" t="s">
        <v>746</v>
      </c>
      <c r="AX1" s="91" t="s">
        <v>994</v>
      </c>
      <c r="AY1" s="89" t="s">
        <v>993</v>
      </c>
    </row>
    <row r="2" spans="1:51" s="1" customFormat="1" ht="43.5" x14ac:dyDescent="0.35">
      <c r="A2" s="248" t="s">
        <v>1044</v>
      </c>
      <c r="B2" s="241" t="s">
        <v>1045</v>
      </c>
      <c r="C2" s="241" t="s">
        <v>711</v>
      </c>
      <c r="D2" s="241"/>
      <c r="E2" s="241"/>
      <c r="F2" s="241"/>
      <c r="G2" s="241"/>
      <c r="H2" s="241"/>
      <c r="I2" s="241" t="s">
        <v>972</v>
      </c>
      <c r="J2" s="241" t="s">
        <v>1046</v>
      </c>
      <c r="K2" s="205" t="s">
        <v>1047</v>
      </c>
      <c r="L2" s="241" t="s">
        <v>1048</v>
      </c>
      <c r="M2" s="241"/>
      <c r="N2" s="241" t="s">
        <v>1049</v>
      </c>
      <c r="O2" s="241" t="s">
        <v>611</v>
      </c>
      <c r="P2" s="241" t="s">
        <v>1050</v>
      </c>
      <c r="Q2" s="241"/>
      <c r="R2" s="241"/>
      <c r="S2" s="241" t="s">
        <v>1051</v>
      </c>
      <c r="T2" s="241" t="s">
        <v>1052</v>
      </c>
      <c r="U2" s="241" t="s">
        <v>1015</v>
      </c>
      <c r="V2" s="208" t="s">
        <v>702</v>
      </c>
      <c r="W2" s="241">
        <v>2</v>
      </c>
      <c r="X2" s="241">
        <v>2</v>
      </c>
      <c r="Y2" s="241">
        <v>2</v>
      </c>
      <c r="Z2" s="241">
        <v>2</v>
      </c>
      <c r="AA2" s="241">
        <v>2</v>
      </c>
      <c r="AB2" s="241">
        <v>2</v>
      </c>
      <c r="AC2" s="241">
        <v>2</v>
      </c>
      <c r="AD2" s="241">
        <v>1</v>
      </c>
      <c r="AE2" s="241">
        <v>0</v>
      </c>
      <c r="AF2" s="241">
        <v>2</v>
      </c>
      <c r="AG2" s="241">
        <v>2</v>
      </c>
      <c r="AH2" s="241">
        <v>2</v>
      </c>
      <c r="AI2" s="241">
        <v>2</v>
      </c>
      <c r="AJ2" s="241">
        <v>1</v>
      </c>
      <c r="AK2" s="241">
        <v>2</v>
      </c>
      <c r="AL2" s="241">
        <v>2</v>
      </c>
      <c r="AM2" s="241">
        <v>2</v>
      </c>
      <c r="AN2" s="241">
        <v>2</v>
      </c>
      <c r="AO2" s="241">
        <v>2</v>
      </c>
      <c r="AP2" s="241">
        <v>2</v>
      </c>
      <c r="AQ2" s="241">
        <v>0</v>
      </c>
      <c r="AR2" s="241">
        <v>0</v>
      </c>
      <c r="AS2" s="241">
        <v>2</v>
      </c>
      <c r="AT2" s="241">
        <v>2</v>
      </c>
      <c r="AU2" s="208" t="s">
        <v>701</v>
      </c>
      <c r="AV2" s="206">
        <f>SUM(W2:AT2)/(COUNT(W2:AT2)*tech!$D$4)*100</f>
        <v>83.333333333333343</v>
      </c>
      <c r="AW2" s="246" t="s">
        <v>1053</v>
      </c>
      <c r="AX2" s="225"/>
      <c r="AY2"/>
    </row>
    <row r="3" spans="1:51" s="1" customFormat="1" ht="101.5" x14ac:dyDescent="0.35">
      <c r="A3" s="248" t="s">
        <v>1016</v>
      </c>
      <c r="B3" s="241" t="s">
        <v>1013</v>
      </c>
      <c r="C3" s="241">
        <v>4</v>
      </c>
      <c r="D3" s="241" t="s">
        <v>998</v>
      </c>
      <c r="E3" s="241" t="s">
        <v>1019</v>
      </c>
      <c r="F3" s="241" t="s">
        <v>1018</v>
      </c>
      <c r="G3" s="241">
        <v>234</v>
      </c>
      <c r="H3" s="241" t="s">
        <v>518</v>
      </c>
      <c r="I3" s="242" t="s">
        <v>1009</v>
      </c>
      <c r="J3" s="241" t="s">
        <v>518</v>
      </c>
      <c r="K3" s="205" t="s">
        <v>1017</v>
      </c>
      <c r="L3" s="241">
        <v>89056931643</v>
      </c>
      <c r="M3" s="241"/>
      <c r="N3" s="241" t="s">
        <v>751</v>
      </c>
      <c r="O3" s="241" t="s">
        <v>611</v>
      </c>
      <c r="P3" s="241" t="s">
        <v>1021</v>
      </c>
      <c r="Q3" s="241"/>
      <c r="R3" s="241"/>
      <c r="S3" s="241" t="s">
        <v>611</v>
      </c>
      <c r="T3" s="352" t="s">
        <v>1055</v>
      </c>
      <c r="U3" s="241" t="s">
        <v>1020</v>
      </c>
      <c r="V3" s="208" t="s">
        <v>702</v>
      </c>
      <c r="W3" s="241">
        <v>2</v>
      </c>
      <c r="X3" s="241">
        <v>2</v>
      </c>
      <c r="Y3" s="241">
        <v>2</v>
      </c>
      <c r="Z3" s="241">
        <v>2</v>
      </c>
      <c r="AA3" s="241">
        <v>2</v>
      </c>
      <c r="AB3" s="241">
        <v>2</v>
      </c>
      <c r="AC3" s="241">
        <v>2</v>
      </c>
      <c r="AD3" s="241">
        <v>2</v>
      </c>
      <c r="AE3" s="241">
        <v>2</v>
      </c>
      <c r="AF3" s="241">
        <v>2</v>
      </c>
      <c r="AG3" s="241">
        <v>1</v>
      </c>
      <c r="AH3" s="241">
        <v>2</v>
      </c>
      <c r="AI3" s="241">
        <v>2</v>
      </c>
      <c r="AJ3" s="241">
        <v>2</v>
      </c>
      <c r="AK3" s="241">
        <v>2</v>
      </c>
      <c r="AL3" s="241">
        <v>2</v>
      </c>
      <c r="AM3" s="241">
        <v>2</v>
      </c>
      <c r="AN3" s="241">
        <v>2</v>
      </c>
      <c r="AO3" s="241">
        <v>2</v>
      </c>
      <c r="AP3" s="241">
        <v>2</v>
      </c>
      <c r="AQ3" s="241">
        <v>2</v>
      </c>
      <c r="AR3" s="241">
        <v>2</v>
      </c>
      <c r="AS3" s="241">
        <v>2</v>
      </c>
      <c r="AT3" s="241">
        <v>1</v>
      </c>
      <c r="AU3" s="208" t="s">
        <v>701</v>
      </c>
      <c r="AV3" s="206">
        <f>SUM(W3:AT3)/(COUNT(W3:AT3)*tech!$D$4)*100</f>
        <v>95.833333333333343</v>
      </c>
      <c r="AW3" s="246" t="s">
        <v>1056</v>
      </c>
      <c r="AX3" s="225" t="s">
        <v>1054</v>
      </c>
      <c r="AY3"/>
    </row>
    <row r="4" spans="1:51" s="1" customFormat="1" ht="87" x14ac:dyDescent="0.35">
      <c r="A4" s="248" t="s">
        <v>1058</v>
      </c>
      <c r="B4" s="242" t="s">
        <v>1059</v>
      </c>
      <c r="C4" s="242" t="s">
        <v>711</v>
      </c>
      <c r="D4" s="242"/>
      <c r="E4" s="242" t="s">
        <v>1060</v>
      </c>
      <c r="F4" s="242">
        <v>3</v>
      </c>
      <c r="G4" s="242">
        <v>440</v>
      </c>
      <c r="H4" s="242" t="s">
        <v>518</v>
      </c>
      <c r="I4" s="242" t="s">
        <v>518</v>
      </c>
      <c r="J4" s="242"/>
      <c r="K4" s="205" t="s">
        <v>1061</v>
      </c>
      <c r="L4" s="352" t="s">
        <v>1062</v>
      </c>
      <c r="M4" s="242"/>
      <c r="N4" s="242"/>
      <c r="O4" s="242"/>
      <c r="P4" s="242"/>
      <c r="Q4" s="242"/>
      <c r="R4" s="242"/>
      <c r="S4" s="242"/>
      <c r="T4" s="352" t="s">
        <v>1063</v>
      </c>
      <c r="U4" s="242"/>
      <c r="V4" s="208"/>
      <c r="W4" s="242">
        <v>2</v>
      </c>
      <c r="X4" s="242">
        <v>2</v>
      </c>
      <c r="Y4" s="242">
        <v>2</v>
      </c>
      <c r="Z4" s="242">
        <v>2</v>
      </c>
      <c r="AA4" s="242">
        <v>2</v>
      </c>
      <c r="AB4" s="242">
        <v>2</v>
      </c>
      <c r="AC4" s="242">
        <v>2</v>
      </c>
      <c r="AD4" s="242">
        <v>2</v>
      </c>
      <c r="AE4" s="242">
        <v>2</v>
      </c>
      <c r="AF4" s="242">
        <v>2</v>
      </c>
      <c r="AG4" s="242">
        <v>1</v>
      </c>
      <c r="AH4" s="242">
        <v>1</v>
      </c>
      <c r="AI4" s="242">
        <v>1</v>
      </c>
      <c r="AJ4" s="242">
        <v>0</v>
      </c>
      <c r="AK4" s="242">
        <v>2</v>
      </c>
      <c r="AL4" s="242">
        <v>2</v>
      </c>
      <c r="AM4" s="242">
        <v>2</v>
      </c>
      <c r="AN4" s="242">
        <v>2</v>
      </c>
      <c r="AO4" s="242">
        <v>2</v>
      </c>
      <c r="AP4" s="242">
        <v>2</v>
      </c>
      <c r="AQ4" s="242">
        <v>2</v>
      </c>
      <c r="AR4" s="242">
        <v>2</v>
      </c>
      <c r="AS4" s="242">
        <v>2</v>
      </c>
      <c r="AT4" s="242">
        <v>1</v>
      </c>
      <c r="AU4" s="208" t="s">
        <v>701</v>
      </c>
      <c r="AV4" s="206">
        <f>SUM(W4:AT4)/(COUNT(W4:AT4)*tech!$D$4)*100</f>
        <v>87.5</v>
      </c>
      <c r="AW4" s="246" t="s">
        <v>1064</v>
      </c>
      <c r="AX4" s="225" t="s">
        <v>1057</v>
      </c>
      <c r="AY4"/>
    </row>
    <row r="5" spans="1:51" s="1" customFormat="1" ht="101.5" x14ac:dyDescent="0.35">
      <c r="A5" s="248" t="s">
        <v>1002</v>
      </c>
      <c r="B5" s="243" t="s">
        <v>999</v>
      </c>
      <c r="C5" s="243" t="s">
        <v>711</v>
      </c>
      <c r="D5" s="243" t="s">
        <v>1003</v>
      </c>
      <c r="E5" s="243" t="s">
        <v>1004</v>
      </c>
      <c r="F5" s="243">
        <v>3</v>
      </c>
      <c r="G5" s="243">
        <v>445</v>
      </c>
      <c r="H5" s="243" t="s">
        <v>518</v>
      </c>
      <c r="I5" s="243" t="s">
        <v>972</v>
      </c>
      <c r="J5" s="243" t="s">
        <v>518</v>
      </c>
      <c r="K5" s="205" t="s">
        <v>1005</v>
      </c>
      <c r="L5" s="352" t="s">
        <v>1006</v>
      </c>
      <c r="M5" s="243"/>
      <c r="N5" s="243" t="s">
        <v>752</v>
      </c>
      <c r="O5" s="243"/>
      <c r="P5" s="243"/>
      <c r="Q5" s="243"/>
      <c r="R5" s="243"/>
      <c r="S5" s="243" t="s">
        <v>611</v>
      </c>
      <c r="T5" s="352" t="s">
        <v>1007</v>
      </c>
      <c r="U5" s="243" t="s">
        <v>1008</v>
      </c>
      <c r="V5" s="208" t="s">
        <v>702</v>
      </c>
      <c r="W5" s="243"/>
      <c r="X5" s="243"/>
      <c r="Y5" s="243"/>
      <c r="Z5" s="243"/>
      <c r="AA5" s="243"/>
      <c r="AB5" s="243"/>
      <c r="AC5" s="243"/>
      <c r="AD5" s="243"/>
      <c r="AE5" s="243"/>
      <c r="AF5" s="243"/>
      <c r="AG5" s="243"/>
      <c r="AH5" s="243"/>
      <c r="AI5" s="243"/>
      <c r="AJ5" s="243"/>
      <c r="AK5" s="243"/>
      <c r="AL5" s="243"/>
      <c r="AM5" s="243"/>
      <c r="AN5" s="243"/>
      <c r="AO5" s="243"/>
      <c r="AP5" s="243"/>
      <c r="AQ5" s="243"/>
      <c r="AR5" s="243"/>
      <c r="AS5" s="243"/>
      <c r="AT5" s="243"/>
      <c r="AU5" s="208" t="s">
        <v>701</v>
      </c>
      <c r="AV5" s="206" t="e">
        <f>SUM(W5:AT5)/(COUNT(W5:AT5)*tech!$D$4)*100</f>
        <v>#DIV/0!</v>
      </c>
      <c r="AW5" s="246" t="s">
        <v>1011</v>
      </c>
      <c r="AX5" s="225" t="s">
        <v>1065</v>
      </c>
      <c r="AY5"/>
    </row>
    <row r="6" spans="1:51" s="1" customFormat="1" ht="29" x14ac:dyDescent="0.35">
      <c r="A6" s="248" t="s">
        <v>1066</v>
      </c>
      <c r="B6" s="243" t="s">
        <v>1014</v>
      </c>
      <c r="C6" s="243" t="s">
        <v>998</v>
      </c>
      <c r="D6" s="243" t="s">
        <v>1067</v>
      </c>
      <c r="E6" s="243" t="s">
        <v>1068</v>
      </c>
      <c r="F6" s="243">
        <v>4</v>
      </c>
      <c r="G6" s="243">
        <v>330</v>
      </c>
      <c r="H6" s="243" t="s">
        <v>518</v>
      </c>
      <c r="I6" s="243" t="s">
        <v>972</v>
      </c>
      <c r="J6" s="243" t="s">
        <v>518</v>
      </c>
      <c r="K6" s="205" t="s">
        <v>1069</v>
      </c>
      <c r="L6" s="352">
        <v>89209840824</v>
      </c>
      <c r="M6" s="243"/>
      <c r="N6" s="243" t="s">
        <v>683</v>
      </c>
      <c r="O6" s="243" t="s">
        <v>611</v>
      </c>
      <c r="P6" s="243" t="s">
        <v>1070</v>
      </c>
      <c r="Q6" s="243"/>
      <c r="R6" s="243"/>
      <c r="S6" s="243"/>
      <c r="T6" s="352" t="s">
        <v>1071</v>
      </c>
      <c r="U6" s="243" t="s">
        <v>1015</v>
      </c>
      <c r="V6" s="208" t="s">
        <v>702</v>
      </c>
      <c r="W6" s="243">
        <v>1</v>
      </c>
      <c r="X6" s="243">
        <v>2</v>
      </c>
      <c r="Y6" s="243">
        <v>1</v>
      </c>
      <c r="Z6" s="243">
        <v>2</v>
      </c>
      <c r="AA6" s="243">
        <v>2</v>
      </c>
      <c r="AB6" s="243">
        <v>2</v>
      </c>
      <c r="AC6" s="243">
        <v>2</v>
      </c>
      <c r="AD6" s="243">
        <v>2</v>
      </c>
      <c r="AE6" s="243">
        <v>1</v>
      </c>
      <c r="AF6" s="243">
        <v>2</v>
      </c>
      <c r="AG6" s="243">
        <v>0</v>
      </c>
      <c r="AH6" s="243">
        <v>0</v>
      </c>
      <c r="AI6" s="243">
        <v>1</v>
      </c>
      <c r="AJ6" s="243">
        <v>1</v>
      </c>
      <c r="AK6" s="243">
        <v>2</v>
      </c>
      <c r="AL6" s="243">
        <v>2</v>
      </c>
      <c r="AM6" s="243">
        <v>2</v>
      </c>
      <c r="AN6" s="243">
        <v>2</v>
      </c>
      <c r="AO6" s="243">
        <v>2</v>
      </c>
      <c r="AP6" s="243">
        <v>2</v>
      </c>
      <c r="AQ6" s="243">
        <v>0</v>
      </c>
      <c r="AR6" s="243">
        <v>2</v>
      </c>
      <c r="AS6" s="243">
        <v>2</v>
      </c>
      <c r="AT6" s="243">
        <v>0</v>
      </c>
      <c r="AU6" s="208" t="s">
        <v>701</v>
      </c>
      <c r="AV6" s="206">
        <f>SUM(W6:AT6)/(COUNT(W6:AT6)*tech!$D$4)*100</f>
        <v>72.916666666666657</v>
      </c>
      <c r="AW6" s="246" t="s">
        <v>1072</v>
      </c>
      <c r="AX6" s="225"/>
      <c r="AY6"/>
    </row>
    <row r="7" spans="1:51" s="1" customFormat="1" ht="72.5" x14ac:dyDescent="0.35">
      <c r="A7" s="248" t="s">
        <v>1073</v>
      </c>
      <c r="B7" s="243" t="s">
        <v>1014</v>
      </c>
      <c r="C7" s="243" t="s">
        <v>711</v>
      </c>
      <c r="D7" s="243" t="s">
        <v>1001</v>
      </c>
      <c r="E7" s="243" t="s">
        <v>1074</v>
      </c>
      <c r="F7" s="243">
        <v>4</v>
      </c>
      <c r="G7" s="243">
        <v>344</v>
      </c>
      <c r="H7" s="243" t="s">
        <v>518</v>
      </c>
      <c r="I7" s="243" t="s">
        <v>1075</v>
      </c>
      <c r="J7" s="243" t="s">
        <v>518</v>
      </c>
      <c r="K7" s="205" t="s">
        <v>1076</v>
      </c>
      <c r="L7" s="243">
        <v>89105001764</v>
      </c>
      <c r="M7" s="243"/>
      <c r="N7" s="243" t="s">
        <v>750</v>
      </c>
      <c r="O7" s="243" t="s">
        <v>611</v>
      </c>
      <c r="P7" s="243" t="s">
        <v>1077</v>
      </c>
      <c r="Q7" s="243"/>
      <c r="R7" s="243"/>
      <c r="S7" s="243" t="s">
        <v>611</v>
      </c>
      <c r="T7" s="243" t="s">
        <v>1078</v>
      </c>
      <c r="U7" s="243" t="s">
        <v>1015</v>
      </c>
      <c r="V7" s="208" t="s">
        <v>702</v>
      </c>
      <c r="W7" s="243">
        <v>2</v>
      </c>
      <c r="X7" s="243">
        <v>2</v>
      </c>
      <c r="Y7" s="243">
        <v>2</v>
      </c>
      <c r="Z7" s="243">
        <v>2</v>
      </c>
      <c r="AA7" s="243">
        <v>2</v>
      </c>
      <c r="AB7" s="243">
        <v>2</v>
      </c>
      <c r="AC7" s="243">
        <v>2</v>
      </c>
      <c r="AD7" s="243">
        <v>1</v>
      </c>
      <c r="AE7" s="243">
        <v>2</v>
      </c>
      <c r="AF7" s="243">
        <v>2</v>
      </c>
      <c r="AG7" s="243">
        <v>2</v>
      </c>
      <c r="AH7" s="243">
        <v>2</v>
      </c>
      <c r="AI7" s="243">
        <v>2</v>
      </c>
      <c r="AJ7" s="243">
        <v>2</v>
      </c>
      <c r="AK7" s="243">
        <v>0</v>
      </c>
      <c r="AL7" s="243">
        <v>1</v>
      </c>
      <c r="AM7" s="243">
        <v>2</v>
      </c>
      <c r="AN7" s="243">
        <v>2</v>
      </c>
      <c r="AO7" s="243">
        <v>2</v>
      </c>
      <c r="AP7" s="243">
        <v>2</v>
      </c>
      <c r="AQ7" s="243">
        <v>2</v>
      </c>
      <c r="AR7" s="243">
        <v>1</v>
      </c>
      <c r="AS7" s="243">
        <v>2</v>
      </c>
      <c r="AT7" s="243">
        <v>2</v>
      </c>
      <c r="AU7" s="208" t="s">
        <v>701</v>
      </c>
      <c r="AV7" s="206">
        <f>SUM(W7:AT7)/(COUNT(W7:AT7)*tech!$D$4)*100</f>
        <v>89.583333333333343</v>
      </c>
      <c r="AW7" s="246" t="s">
        <v>1079</v>
      </c>
      <c r="AX7" s="225"/>
      <c r="AY7"/>
    </row>
    <row r="8" spans="1:51" s="1" customFormat="1" ht="116" x14ac:dyDescent="0.35">
      <c r="A8" s="248" t="s">
        <v>1080</v>
      </c>
      <c r="B8" s="243" t="s">
        <v>999</v>
      </c>
      <c r="C8" s="243" t="s">
        <v>711</v>
      </c>
      <c r="D8" s="243" t="s">
        <v>1001</v>
      </c>
      <c r="E8" s="243" t="s">
        <v>1081</v>
      </c>
      <c r="F8" s="243">
        <v>3</v>
      </c>
      <c r="G8" s="243">
        <v>4413</v>
      </c>
      <c r="H8" s="243" t="s">
        <v>518</v>
      </c>
      <c r="I8" s="243" t="s">
        <v>972</v>
      </c>
      <c r="J8" s="243"/>
      <c r="K8" s="205" t="s">
        <v>1082</v>
      </c>
      <c r="L8" s="243" t="s">
        <v>1083</v>
      </c>
      <c r="M8" s="243"/>
      <c r="N8" s="243" t="s">
        <v>683</v>
      </c>
      <c r="O8" s="243" t="s">
        <v>611</v>
      </c>
      <c r="P8" s="243"/>
      <c r="Q8" s="243"/>
      <c r="R8" s="243"/>
      <c r="S8" s="243" t="s">
        <v>611</v>
      </c>
      <c r="T8" s="243" t="s">
        <v>1084</v>
      </c>
      <c r="U8" s="243" t="s">
        <v>1085</v>
      </c>
      <c r="V8" s="208" t="s">
        <v>702</v>
      </c>
      <c r="W8" s="243">
        <v>2</v>
      </c>
      <c r="X8" s="243">
        <v>2</v>
      </c>
      <c r="Y8" s="243">
        <v>2</v>
      </c>
      <c r="Z8" s="243">
        <v>2</v>
      </c>
      <c r="AA8" s="243">
        <v>2</v>
      </c>
      <c r="AB8" s="243">
        <v>2</v>
      </c>
      <c r="AC8" s="243">
        <v>2</v>
      </c>
      <c r="AD8" s="243">
        <v>2</v>
      </c>
      <c r="AE8" s="243">
        <v>2</v>
      </c>
      <c r="AF8" s="243">
        <v>2</v>
      </c>
      <c r="AG8" s="243">
        <v>2</v>
      </c>
      <c r="AH8" s="243">
        <v>2</v>
      </c>
      <c r="AI8" s="243">
        <v>2</v>
      </c>
      <c r="AJ8" s="243">
        <v>2</v>
      </c>
      <c r="AK8" s="243">
        <v>2</v>
      </c>
      <c r="AL8" s="243">
        <v>2</v>
      </c>
      <c r="AM8" s="243">
        <v>2</v>
      </c>
      <c r="AN8" s="243">
        <v>2</v>
      </c>
      <c r="AO8" s="243">
        <v>2</v>
      </c>
      <c r="AP8" s="243">
        <v>2</v>
      </c>
      <c r="AQ8" s="243">
        <v>2</v>
      </c>
      <c r="AR8" s="243">
        <v>2</v>
      </c>
      <c r="AS8" s="243">
        <v>2</v>
      </c>
      <c r="AT8" s="243">
        <v>0</v>
      </c>
      <c r="AU8" s="208" t="s">
        <v>701</v>
      </c>
      <c r="AV8" s="206">
        <f>SUM(W8:AT8)/(COUNT(W8:AT8)*tech!$D$4)*100</f>
        <v>95.833333333333343</v>
      </c>
      <c r="AW8" s="246" t="s">
        <v>1086</v>
      </c>
      <c r="AX8" s="225" t="s">
        <v>1012</v>
      </c>
      <c r="AY8"/>
    </row>
    <row r="9" spans="1:51" s="1" customFormat="1" ht="101.5" x14ac:dyDescent="0.35">
      <c r="A9" s="248" t="s">
        <v>1088</v>
      </c>
      <c r="B9" s="244" t="s">
        <v>999</v>
      </c>
      <c r="C9" s="244" t="s">
        <v>711</v>
      </c>
      <c r="D9" s="244" t="s">
        <v>1001</v>
      </c>
      <c r="E9" s="244" t="s">
        <v>1081</v>
      </c>
      <c r="F9" s="244">
        <v>3</v>
      </c>
      <c r="G9" s="244">
        <v>4413</v>
      </c>
      <c r="H9" s="244" t="s">
        <v>1089</v>
      </c>
      <c r="I9" s="244" t="s">
        <v>1009</v>
      </c>
      <c r="J9" s="244"/>
      <c r="K9" s="205"/>
      <c r="L9" s="244"/>
      <c r="M9" s="244"/>
      <c r="N9" s="244" t="s">
        <v>683</v>
      </c>
      <c r="O9" s="244" t="s">
        <v>611</v>
      </c>
      <c r="P9" s="244"/>
      <c r="Q9" s="244"/>
      <c r="R9" s="244"/>
      <c r="S9" s="244" t="s">
        <v>611</v>
      </c>
      <c r="T9" s="244" t="s">
        <v>1084</v>
      </c>
      <c r="U9" s="244" t="s">
        <v>1085</v>
      </c>
      <c r="V9" s="208" t="s">
        <v>702</v>
      </c>
      <c r="W9" s="244">
        <v>2</v>
      </c>
      <c r="X9" s="244">
        <v>2</v>
      </c>
      <c r="Y9" s="244">
        <v>2</v>
      </c>
      <c r="Z9" s="244">
        <v>2</v>
      </c>
      <c r="AA9" s="244">
        <v>2</v>
      </c>
      <c r="AB9" s="244">
        <v>2</v>
      </c>
      <c r="AC9" s="244">
        <v>2</v>
      </c>
      <c r="AD9" s="244">
        <v>1</v>
      </c>
      <c r="AE9" s="244">
        <v>2</v>
      </c>
      <c r="AF9" s="244">
        <v>2</v>
      </c>
      <c r="AG9" s="244">
        <v>0</v>
      </c>
      <c r="AH9" s="244">
        <v>0</v>
      </c>
      <c r="AI9" s="244">
        <v>0</v>
      </c>
      <c r="AJ9" s="244">
        <v>2</v>
      </c>
      <c r="AK9" s="244">
        <v>2</v>
      </c>
      <c r="AL9" s="244">
        <v>2</v>
      </c>
      <c r="AM9" s="244">
        <v>2</v>
      </c>
      <c r="AN9" s="244">
        <v>2</v>
      </c>
      <c r="AO9" s="244">
        <v>2</v>
      </c>
      <c r="AP9" s="244">
        <v>2</v>
      </c>
      <c r="AQ9" s="244">
        <v>2</v>
      </c>
      <c r="AR9" s="244">
        <v>2</v>
      </c>
      <c r="AS9" s="244">
        <v>2</v>
      </c>
      <c r="AT9" s="244">
        <v>2</v>
      </c>
      <c r="AU9" s="208" t="s">
        <v>701</v>
      </c>
      <c r="AV9" s="206">
        <f>SUM(W9:AT9)/(COUNT(W9:AT9)*tech!$D$4)*100</f>
        <v>85.416666666666657</v>
      </c>
      <c r="AW9" s="246" t="s">
        <v>1090</v>
      </c>
      <c r="AX9" s="225" t="s">
        <v>1087</v>
      </c>
      <c r="AY9"/>
    </row>
    <row r="10" spans="1:51" s="1" customFormat="1" ht="58" x14ac:dyDescent="0.35">
      <c r="A10" s="248" t="s">
        <v>1091</v>
      </c>
      <c r="B10" s="244" t="s">
        <v>1092</v>
      </c>
      <c r="C10" s="244"/>
      <c r="D10" s="244"/>
      <c r="E10" s="244" t="s">
        <v>1093</v>
      </c>
      <c r="F10" s="244"/>
      <c r="G10" s="244"/>
      <c r="H10" s="244"/>
      <c r="I10" s="244"/>
      <c r="J10" s="244"/>
      <c r="K10" s="205" t="s">
        <v>1094</v>
      </c>
      <c r="L10" s="244">
        <v>9292709414</v>
      </c>
      <c r="M10" s="244"/>
      <c r="N10" s="244" t="s">
        <v>752</v>
      </c>
      <c r="O10" s="244" t="s">
        <v>611</v>
      </c>
      <c r="P10" s="244" t="s">
        <v>1095</v>
      </c>
      <c r="Q10" s="244"/>
      <c r="R10" s="244"/>
      <c r="S10" s="244" t="s">
        <v>611</v>
      </c>
      <c r="T10" s="244" t="s">
        <v>1096</v>
      </c>
      <c r="U10" s="244" t="s">
        <v>1097</v>
      </c>
      <c r="V10" s="208" t="s">
        <v>702</v>
      </c>
      <c r="W10" s="244">
        <v>2</v>
      </c>
      <c r="X10" s="244">
        <v>2</v>
      </c>
      <c r="Y10" s="244">
        <v>2</v>
      </c>
      <c r="Z10" s="244">
        <v>2</v>
      </c>
      <c r="AA10" s="244">
        <v>2</v>
      </c>
      <c r="AB10" s="244">
        <v>2</v>
      </c>
      <c r="AC10" s="244">
        <v>2</v>
      </c>
      <c r="AD10" s="244">
        <v>2</v>
      </c>
      <c r="AE10" s="244">
        <v>2</v>
      </c>
      <c r="AF10" s="244">
        <v>2</v>
      </c>
      <c r="AG10" s="244">
        <v>2</v>
      </c>
      <c r="AH10" s="244">
        <v>2</v>
      </c>
      <c r="AI10" s="244">
        <v>2</v>
      </c>
      <c r="AJ10" s="244">
        <v>2</v>
      </c>
      <c r="AK10" s="244">
        <v>2</v>
      </c>
      <c r="AL10" s="244">
        <v>2</v>
      </c>
      <c r="AM10" s="244">
        <v>2</v>
      </c>
      <c r="AN10" s="244">
        <v>2</v>
      </c>
      <c r="AO10" s="244">
        <v>2</v>
      </c>
      <c r="AP10" s="244">
        <v>2</v>
      </c>
      <c r="AQ10" s="244">
        <v>2</v>
      </c>
      <c r="AR10" s="244">
        <v>2</v>
      </c>
      <c r="AS10" s="244">
        <v>2</v>
      </c>
      <c r="AT10" s="244">
        <v>2</v>
      </c>
      <c r="AU10" s="208" t="s">
        <v>701</v>
      </c>
      <c r="AV10" s="206">
        <f>SUM(W10:AT10)/(COUNT(W10:AT10)*tech!$D$4)*100</f>
        <v>100</v>
      </c>
      <c r="AW10" s="246" t="s">
        <v>1098</v>
      </c>
      <c r="AX10" s="225"/>
      <c r="AY10"/>
    </row>
    <row r="11" spans="1:51" s="1" customFormat="1" ht="159.5" x14ac:dyDescent="0.35">
      <c r="A11" s="248" t="s">
        <v>1100</v>
      </c>
      <c r="B11" s="244" t="s">
        <v>1000</v>
      </c>
      <c r="C11" s="244" t="s">
        <v>1101</v>
      </c>
      <c r="D11" s="244" t="s">
        <v>1102</v>
      </c>
      <c r="E11" s="244" t="s">
        <v>1103</v>
      </c>
      <c r="F11" s="244">
        <v>3</v>
      </c>
      <c r="G11" s="244">
        <v>443</v>
      </c>
      <c r="H11" s="244" t="s">
        <v>1104</v>
      </c>
      <c r="I11" s="244" t="s">
        <v>1009</v>
      </c>
      <c r="J11" s="244"/>
      <c r="K11" s="205" t="s">
        <v>1105</v>
      </c>
      <c r="L11" s="244">
        <v>89156128868</v>
      </c>
      <c r="M11" s="244"/>
      <c r="N11" s="244" t="s">
        <v>684</v>
      </c>
      <c r="O11" s="244" t="s">
        <v>611</v>
      </c>
      <c r="P11" s="244" t="s">
        <v>1106</v>
      </c>
      <c r="Q11" s="244"/>
      <c r="R11" s="244"/>
      <c r="S11" s="244" t="s">
        <v>611</v>
      </c>
      <c r="T11" s="244" t="s">
        <v>1107</v>
      </c>
      <c r="U11" s="244" t="s">
        <v>1108</v>
      </c>
      <c r="V11" s="208" t="s">
        <v>702</v>
      </c>
      <c r="W11" s="244">
        <v>2</v>
      </c>
      <c r="X11" s="244">
        <v>2</v>
      </c>
      <c r="Y11" s="244">
        <v>2</v>
      </c>
      <c r="Z11" s="244">
        <v>2</v>
      </c>
      <c r="AA11" s="244">
        <v>2</v>
      </c>
      <c r="AB11" s="244">
        <v>2</v>
      </c>
      <c r="AC11" s="244">
        <v>2</v>
      </c>
      <c r="AD11" s="244">
        <v>2</v>
      </c>
      <c r="AE11" s="244">
        <v>2</v>
      </c>
      <c r="AF11" s="244">
        <v>2</v>
      </c>
      <c r="AG11" s="244">
        <v>2</v>
      </c>
      <c r="AH11" s="244">
        <v>1</v>
      </c>
      <c r="AI11" s="244">
        <v>2</v>
      </c>
      <c r="AJ11" s="244">
        <v>1</v>
      </c>
      <c r="AK11" s="244">
        <v>1</v>
      </c>
      <c r="AL11" s="244">
        <v>1</v>
      </c>
      <c r="AM11" s="244">
        <v>2</v>
      </c>
      <c r="AN11" s="244">
        <v>2</v>
      </c>
      <c r="AO11" s="244">
        <v>2</v>
      </c>
      <c r="AP11" s="244">
        <v>2</v>
      </c>
      <c r="AQ11" s="244">
        <v>2</v>
      </c>
      <c r="AR11" s="244">
        <v>2</v>
      </c>
      <c r="AS11" s="244">
        <v>2</v>
      </c>
      <c r="AT11" s="244">
        <v>0</v>
      </c>
      <c r="AU11" s="208" t="s">
        <v>701</v>
      </c>
      <c r="AV11" s="206">
        <f>SUM(W11:AT11)/(COUNT(W11:AT11)*tech!$D$4)*100</f>
        <v>87.5</v>
      </c>
      <c r="AW11" s="246" t="s">
        <v>1109</v>
      </c>
      <c r="AX11" s="225" t="s">
        <v>1099</v>
      </c>
      <c r="AY11"/>
    </row>
    <row r="12" spans="1:51" s="1" customFormat="1" ht="101.5" x14ac:dyDescent="0.35">
      <c r="A12" s="248" t="s">
        <v>1110</v>
      </c>
      <c r="B12" s="244" t="s">
        <v>1000</v>
      </c>
      <c r="C12" s="244" t="s">
        <v>711</v>
      </c>
      <c r="D12" s="244" t="s">
        <v>1004</v>
      </c>
      <c r="E12" s="244" t="s">
        <v>1111</v>
      </c>
      <c r="F12" s="244">
        <v>3</v>
      </c>
      <c r="G12" s="244">
        <v>440</v>
      </c>
      <c r="H12" s="244" t="s">
        <v>518</v>
      </c>
      <c r="I12" s="244" t="s">
        <v>1009</v>
      </c>
      <c r="J12" s="244"/>
      <c r="K12" s="205" t="s">
        <v>1112</v>
      </c>
      <c r="L12" s="244" t="s">
        <v>1113</v>
      </c>
      <c r="M12" s="244"/>
      <c r="N12" s="244" t="s">
        <v>752</v>
      </c>
      <c r="O12" s="244" t="s">
        <v>611</v>
      </c>
      <c r="P12" s="244" t="s">
        <v>1114</v>
      </c>
      <c r="Q12" s="244"/>
      <c r="R12" s="244"/>
      <c r="S12" s="244" t="s">
        <v>611</v>
      </c>
      <c r="T12" s="244" t="s">
        <v>1115</v>
      </c>
      <c r="U12" s="244" t="s">
        <v>1116</v>
      </c>
      <c r="V12" s="208" t="s">
        <v>702</v>
      </c>
      <c r="W12" s="244">
        <v>2</v>
      </c>
      <c r="X12" s="244">
        <v>2</v>
      </c>
      <c r="Y12" s="244">
        <v>2</v>
      </c>
      <c r="Z12" s="244">
        <v>2</v>
      </c>
      <c r="AA12" s="244">
        <v>2</v>
      </c>
      <c r="AB12" s="244">
        <v>2</v>
      </c>
      <c r="AC12" s="244">
        <v>2</v>
      </c>
      <c r="AD12" s="244">
        <v>1</v>
      </c>
      <c r="AE12" s="244">
        <v>2</v>
      </c>
      <c r="AF12" s="244">
        <v>2</v>
      </c>
      <c r="AG12" s="244">
        <v>2</v>
      </c>
      <c r="AH12" s="244">
        <v>2</v>
      </c>
      <c r="AI12" s="244">
        <v>2</v>
      </c>
      <c r="AJ12" s="244">
        <v>2</v>
      </c>
      <c r="AK12" s="244">
        <v>2</v>
      </c>
      <c r="AL12" s="244">
        <v>2</v>
      </c>
      <c r="AM12" s="244">
        <v>2</v>
      </c>
      <c r="AN12" s="244">
        <v>2</v>
      </c>
      <c r="AO12" s="244">
        <v>2</v>
      </c>
      <c r="AP12" s="244">
        <v>2</v>
      </c>
      <c r="AQ12" s="244">
        <v>2</v>
      </c>
      <c r="AR12" s="244">
        <v>2</v>
      </c>
      <c r="AS12" s="244">
        <v>2</v>
      </c>
      <c r="AT12" s="244">
        <v>2</v>
      </c>
      <c r="AU12" s="208" t="s">
        <v>701</v>
      </c>
      <c r="AV12" s="206">
        <f>SUM(W12:AT12)/(COUNT(W12:AT12)*tech!$D$4)*100</f>
        <v>97.916666666666657</v>
      </c>
      <c r="AW12" s="246" t="s">
        <v>1117</v>
      </c>
      <c r="AX12" s="225"/>
      <c r="AY12"/>
    </row>
    <row r="13" spans="1:51" s="1" customFormat="1" ht="58" x14ac:dyDescent="0.35">
      <c r="A13" s="248" t="s">
        <v>1118</v>
      </c>
      <c r="B13" s="244" t="s">
        <v>1000</v>
      </c>
      <c r="C13" s="244" t="s">
        <v>711</v>
      </c>
      <c r="D13" s="244" t="s">
        <v>1004</v>
      </c>
      <c r="E13" s="244" t="s">
        <v>1111</v>
      </c>
      <c r="F13" s="244">
        <v>3</v>
      </c>
      <c r="G13" s="244">
        <v>440</v>
      </c>
      <c r="H13" s="244" t="s">
        <v>518</v>
      </c>
      <c r="I13" s="244" t="s">
        <v>972</v>
      </c>
      <c r="J13" s="244" t="s">
        <v>518</v>
      </c>
      <c r="K13" s="205" t="s">
        <v>1119</v>
      </c>
      <c r="L13" s="244" t="s">
        <v>1120</v>
      </c>
      <c r="M13" s="244"/>
      <c r="N13" s="244" t="s">
        <v>752</v>
      </c>
      <c r="O13" s="244" t="s">
        <v>611</v>
      </c>
      <c r="P13" s="244" t="s">
        <v>1121</v>
      </c>
      <c r="Q13" s="244"/>
      <c r="R13" s="244"/>
      <c r="S13" s="244" t="s">
        <v>611</v>
      </c>
      <c r="T13" s="244" t="s">
        <v>1122</v>
      </c>
      <c r="U13" s="244" t="s">
        <v>1123</v>
      </c>
      <c r="V13" s="208" t="s">
        <v>702</v>
      </c>
      <c r="W13" s="244">
        <v>2</v>
      </c>
      <c r="X13" s="244">
        <v>2</v>
      </c>
      <c r="Y13" s="244">
        <v>2</v>
      </c>
      <c r="Z13" s="244">
        <v>2</v>
      </c>
      <c r="AA13" s="244">
        <v>2</v>
      </c>
      <c r="AB13" s="244">
        <v>2</v>
      </c>
      <c r="AC13" s="244">
        <v>2</v>
      </c>
      <c r="AD13" s="244">
        <v>2</v>
      </c>
      <c r="AE13" s="244">
        <v>2</v>
      </c>
      <c r="AF13" s="244">
        <v>2</v>
      </c>
      <c r="AG13" s="244">
        <v>2</v>
      </c>
      <c r="AH13" s="244">
        <v>2</v>
      </c>
      <c r="AI13" s="244">
        <v>2</v>
      </c>
      <c r="AJ13" s="244">
        <v>2</v>
      </c>
      <c r="AK13" s="244">
        <v>1</v>
      </c>
      <c r="AL13" s="244">
        <v>2</v>
      </c>
      <c r="AM13" s="244">
        <v>2</v>
      </c>
      <c r="AN13" s="244">
        <v>2</v>
      </c>
      <c r="AO13" s="244">
        <v>2</v>
      </c>
      <c r="AP13" s="244">
        <v>2</v>
      </c>
      <c r="AQ13" s="244">
        <v>2</v>
      </c>
      <c r="AR13" s="244">
        <v>2</v>
      </c>
      <c r="AS13" s="244">
        <v>2</v>
      </c>
      <c r="AT13" s="244">
        <v>0</v>
      </c>
      <c r="AU13" s="208" t="s">
        <v>701</v>
      </c>
      <c r="AV13" s="206">
        <f>SUM(W13:AT13)/(COUNT(W13:AT13)*tech!$D$4)*100</f>
        <v>93.75</v>
      </c>
      <c r="AW13" s="246" t="s">
        <v>1124</v>
      </c>
      <c r="AX13" s="225"/>
      <c r="AY13"/>
    </row>
    <row r="14" spans="1:51" s="1" customFormat="1" ht="116" x14ac:dyDescent="0.35">
      <c r="A14" s="248" t="s">
        <v>1126</v>
      </c>
      <c r="B14" s="244" t="s">
        <v>1000</v>
      </c>
      <c r="C14" s="244" t="s">
        <v>1127</v>
      </c>
      <c r="D14" s="244" t="s">
        <v>1127</v>
      </c>
      <c r="E14" s="244" t="s">
        <v>1128</v>
      </c>
      <c r="F14" s="244" t="s">
        <v>1129</v>
      </c>
      <c r="G14" s="244">
        <v>4714</v>
      </c>
      <c r="H14" s="244" t="s">
        <v>518</v>
      </c>
      <c r="I14" s="244" t="s">
        <v>1009</v>
      </c>
      <c r="J14" s="244" t="s">
        <v>518</v>
      </c>
      <c r="K14" s="205" t="s">
        <v>1130</v>
      </c>
      <c r="L14" s="244" t="s">
        <v>1131</v>
      </c>
      <c r="M14" s="244"/>
      <c r="N14" s="244" t="s">
        <v>684</v>
      </c>
      <c r="O14" s="244" t="s">
        <v>611</v>
      </c>
      <c r="P14" s="244" t="s">
        <v>1132</v>
      </c>
      <c r="Q14" s="244"/>
      <c r="R14" s="244"/>
      <c r="S14" s="244" t="s">
        <v>611</v>
      </c>
      <c r="T14" s="244" t="s">
        <v>1133</v>
      </c>
      <c r="U14" s="244" t="s">
        <v>1134</v>
      </c>
      <c r="V14" s="208" t="s">
        <v>702</v>
      </c>
      <c r="W14" s="244">
        <v>2</v>
      </c>
      <c r="X14" s="244">
        <v>2</v>
      </c>
      <c r="Y14" s="244">
        <v>2</v>
      </c>
      <c r="Z14" s="244">
        <v>2</v>
      </c>
      <c r="AA14" s="244">
        <v>2</v>
      </c>
      <c r="AB14" s="244">
        <v>2</v>
      </c>
      <c r="AC14" s="244">
        <v>2</v>
      </c>
      <c r="AD14" s="244">
        <v>1</v>
      </c>
      <c r="AE14" s="244">
        <v>1</v>
      </c>
      <c r="AF14" s="244">
        <v>2</v>
      </c>
      <c r="AG14" s="244">
        <v>1</v>
      </c>
      <c r="AH14" s="244">
        <v>1</v>
      </c>
      <c r="AI14" s="244">
        <v>0</v>
      </c>
      <c r="AJ14" s="244">
        <v>0</v>
      </c>
      <c r="AK14" s="244">
        <v>1</v>
      </c>
      <c r="AL14" s="244">
        <v>1</v>
      </c>
      <c r="AM14" s="244">
        <v>2</v>
      </c>
      <c r="AN14" s="244">
        <v>2</v>
      </c>
      <c r="AO14" s="244">
        <v>2</v>
      </c>
      <c r="AP14" s="244">
        <v>2</v>
      </c>
      <c r="AQ14" s="244">
        <v>2</v>
      </c>
      <c r="AR14" s="244">
        <v>2</v>
      </c>
      <c r="AS14" s="244">
        <v>2</v>
      </c>
      <c r="AT14" s="244">
        <v>2</v>
      </c>
      <c r="AU14" s="208" t="s">
        <v>701</v>
      </c>
      <c r="AV14" s="206">
        <f>SUM(W14:AT14)/(COUNT(W14:AT14)*tech!$D$4)*100</f>
        <v>79.166666666666657</v>
      </c>
      <c r="AW14" s="246" t="s">
        <v>1135</v>
      </c>
      <c r="AX14" s="225" t="s">
        <v>1125</v>
      </c>
      <c r="AY14"/>
    </row>
    <row r="15" spans="1:51" s="1" customFormat="1" ht="159.5" x14ac:dyDescent="0.35">
      <c r="A15" s="248" t="s">
        <v>1137</v>
      </c>
      <c r="B15" s="245" t="s">
        <v>1014</v>
      </c>
      <c r="C15" s="245" t="s">
        <v>1138</v>
      </c>
      <c r="D15" s="245" t="s">
        <v>1010</v>
      </c>
      <c r="E15" s="245" t="s">
        <v>1022</v>
      </c>
      <c r="F15" s="245">
        <v>4</v>
      </c>
      <c r="G15" s="245">
        <v>335</v>
      </c>
      <c r="H15" s="245" t="s">
        <v>518</v>
      </c>
      <c r="I15" s="245" t="s">
        <v>518</v>
      </c>
      <c r="J15" s="245" t="s">
        <v>518</v>
      </c>
      <c r="K15" s="205" t="s">
        <v>1139</v>
      </c>
      <c r="L15" s="245" t="s">
        <v>1140</v>
      </c>
      <c r="M15" s="245"/>
      <c r="N15" s="245" t="s">
        <v>752</v>
      </c>
      <c r="O15" s="245" t="s">
        <v>1141</v>
      </c>
      <c r="P15" s="245" t="s">
        <v>1142</v>
      </c>
      <c r="Q15" s="245"/>
      <c r="R15" s="245"/>
      <c r="S15" s="245" t="s">
        <v>611</v>
      </c>
      <c r="T15" s="245" t="s">
        <v>1143</v>
      </c>
      <c r="U15" s="245" t="s">
        <v>1144</v>
      </c>
      <c r="V15" s="208" t="s">
        <v>702</v>
      </c>
      <c r="W15" s="245">
        <v>2</v>
      </c>
      <c r="X15" s="245">
        <v>2</v>
      </c>
      <c r="Y15" s="245">
        <v>2</v>
      </c>
      <c r="Z15" s="245">
        <v>2</v>
      </c>
      <c r="AA15" s="245">
        <v>2</v>
      </c>
      <c r="AB15" s="245">
        <v>2</v>
      </c>
      <c r="AC15" s="245">
        <v>2</v>
      </c>
      <c r="AD15" s="245">
        <v>1</v>
      </c>
      <c r="AE15" s="245">
        <v>2</v>
      </c>
      <c r="AF15" s="245">
        <v>2</v>
      </c>
      <c r="AG15" s="245">
        <v>2</v>
      </c>
      <c r="AH15" s="245">
        <v>2</v>
      </c>
      <c r="AI15" s="245">
        <v>2</v>
      </c>
      <c r="AJ15" s="245">
        <v>2</v>
      </c>
      <c r="AK15" s="245">
        <v>2</v>
      </c>
      <c r="AL15" s="245">
        <v>2</v>
      </c>
      <c r="AM15" s="245">
        <v>2</v>
      </c>
      <c r="AN15" s="245">
        <v>2</v>
      </c>
      <c r="AO15" s="245">
        <v>2</v>
      </c>
      <c r="AP15" s="245">
        <v>2</v>
      </c>
      <c r="AQ15" s="245">
        <v>2</v>
      </c>
      <c r="AR15" s="245">
        <v>2</v>
      </c>
      <c r="AS15" s="245">
        <v>2</v>
      </c>
      <c r="AT15" s="245">
        <v>2</v>
      </c>
      <c r="AU15" s="208" t="s">
        <v>701</v>
      </c>
      <c r="AV15" s="206">
        <f>SUM(W15:AT15)/(COUNT(W15:AT15)*tech!$D$4)*100</f>
        <v>97.916666666666657</v>
      </c>
      <c r="AW15" s="273" t="s">
        <v>1145</v>
      </c>
      <c r="AX15" s="225" t="s">
        <v>1136</v>
      </c>
      <c r="AY15"/>
    </row>
    <row r="16" spans="1:51" s="1" customFormat="1" ht="130.5" x14ac:dyDescent="0.35">
      <c r="A16" s="248" t="s">
        <v>1147</v>
      </c>
      <c r="B16" s="245" t="s">
        <v>1148</v>
      </c>
      <c r="C16" s="245" t="s">
        <v>711</v>
      </c>
      <c r="D16" s="245" t="s">
        <v>1149</v>
      </c>
      <c r="E16" s="245"/>
      <c r="F16" s="245" t="s">
        <v>1150</v>
      </c>
      <c r="G16" s="245">
        <v>441</v>
      </c>
      <c r="H16" s="245" t="s">
        <v>518</v>
      </c>
      <c r="I16" s="245" t="s">
        <v>1009</v>
      </c>
      <c r="J16" s="245" t="s">
        <v>518</v>
      </c>
      <c r="K16" s="205" t="s">
        <v>1151</v>
      </c>
      <c r="L16" s="245" t="s">
        <v>1152</v>
      </c>
      <c r="M16" s="245"/>
      <c r="N16" s="245" t="s">
        <v>752</v>
      </c>
      <c r="O16" s="245" t="s">
        <v>1153</v>
      </c>
      <c r="P16" s="245" t="s">
        <v>1154</v>
      </c>
      <c r="Q16" s="245"/>
      <c r="R16" s="245"/>
      <c r="S16" s="245" t="s">
        <v>611</v>
      </c>
      <c r="T16" s="245" t="s">
        <v>1155</v>
      </c>
      <c r="U16" s="245" t="s">
        <v>1156</v>
      </c>
      <c r="V16" s="208" t="s">
        <v>702</v>
      </c>
      <c r="W16" s="245">
        <v>2</v>
      </c>
      <c r="X16" s="245">
        <v>2</v>
      </c>
      <c r="Y16" s="245">
        <v>2</v>
      </c>
      <c r="Z16" s="245">
        <v>2</v>
      </c>
      <c r="AA16" s="245">
        <v>2</v>
      </c>
      <c r="AB16" s="245">
        <v>2</v>
      </c>
      <c r="AC16" s="245">
        <v>2</v>
      </c>
      <c r="AD16" s="245">
        <v>2</v>
      </c>
      <c r="AE16" s="245">
        <v>2</v>
      </c>
      <c r="AF16" s="245">
        <v>2</v>
      </c>
      <c r="AG16" s="245">
        <v>2</v>
      </c>
      <c r="AH16" s="245">
        <v>2</v>
      </c>
      <c r="AI16" s="245">
        <v>2</v>
      </c>
      <c r="AJ16" s="245">
        <v>2</v>
      </c>
      <c r="AK16" s="245">
        <v>2</v>
      </c>
      <c r="AL16" s="245">
        <v>2</v>
      </c>
      <c r="AM16" s="245">
        <v>2</v>
      </c>
      <c r="AN16" s="245">
        <v>2</v>
      </c>
      <c r="AO16" s="245">
        <v>2</v>
      </c>
      <c r="AP16" s="245">
        <v>2</v>
      </c>
      <c r="AQ16" s="245">
        <v>2</v>
      </c>
      <c r="AR16" s="245">
        <v>2</v>
      </c>
      <c r="AS16" s="245">
        <v>2</v>
      </c>
      <c r="AT16" s="245">
        <v>2</v>
      </c>
      <c r="AU16" s="208" t="s">
        <v>701</v>
      </c>
      <c r="AV16" s="206">
        <f>SUM(W16:AT16)/(COUNT(W16:AT16)*tech!$D$4)*100</f>
        <v>100</v>
      </c>
      <c r="AW16" s="246" t="s">
        <v>1157</v>
      </c>
      <c r="AX16" s="225" t="s">
        <v>1146</v>
      </c>
      <c r="AY16"/>
    </row>
    <row r="17" spans="1:51" s="1" customFormat="1" ht="116" x14ac:dyDescent="0.35">
      <c r="A17" s="248" t="s">
        <v>1159</v>
      </c>
      <c r="B17" s="245" t="s">
        <v>999</v>
      </c>
      <c r="C17" s="245" t="s">
        <v>711</v>
      </c>
      <c r="D17" s="245" t="s">
        <v>1004</v>
      </c>
      <c r="E17" s="245" t="s">
        <v>1160</v>
      </c>
      <c r="F17" s="245">
        <v>3</v>
      </c>
      <c r="G17" s="245">
        <v>445</v>
      </c>
      <c r="H17" s="245" t="s">
        <v>851</v>
      </c>
      <c r="I17" s="245" t="s">
        <v>1009</v>
      </c>
      <c r="J17" s="245" t="s">
        <v>518</v>
      </c>
      <c r="K17" s="205" t="s">
        <v>1161</v>
      </c>
      <c r="L17" s="245" t="s">
        <v>1162</v>
      </c>
      <c r="M17" s="245"/>
      <c r="N17" s="245" t="s">
        <v>683</v>
      </c>
      <c r="O17" s="245" t="s">
        <v>611</v>
      </c>
      <c r="P17" s="245" t="s">
        <v>1163</v>
      </c>
      <c r="Q17" s="245"/>
      <c r="R17" s="245"/>
      <c r="S17" s="245" t="s">
        <v>611</v>
      </c>
      <c r="T17" s="245" t="s">
        <v>997</v>
      </c>
      <c r="U17" s="245" t="s">
        <v>1156</v>
      </c>
      <c r="V17" s="208" t="s">
        <v>702</v>
      </c>
      <c r="W17" s="245">
        <v>1</v>
      </c>
      <c r="X17" s="245">
        <v>2</v>
      </c>
      <c r="Y17" s="245">
        <v>2</v>
      </c>
      <c r="Z17" s="245">
        <v>2</v>
      </c>
      <c r="AA17" s="245">
        <v>2</v>
      </c>
      <c r="AB17" s="245">
        <v>1</v>
      </c>
      <c r="AC17" s="245">
        <v>2</v>
      </c>
      <c r="AD17" s="245">
        <v>2</v>
      </c>
      <c r="AE17" s="245">
        <v>0</v>
      </c>
      <c r="AF17" s="245">
        <v>2</v>
      </c>
      <c r="AG17" s="245">
        <v>0</v>
      </c>
      <c r="AH17" s="245">
        <v>0</v>
      </c>
      <c r="AI17" s="245">
        <v>0</v>
      </c>
      <c r="AJ17" s="245">
        <v>0</v>
      </c>
      <c r="AK17" s="245">
        <v>0</v>
      </c>
      <c r="AL17" s="245">
        <v>2</v>
      </c>
      <c r="AM17" s="245">
        <v>2</v>
      </c>
      <c r="AN17" s="245">
        <v>0</v>
      </c>
      <c r="AO17" s="245">
        <v>0</v>
      </c>
      <c r="AP17" s="245">
        <v>0</v>
      </c>
      <c r="AQ17" s="245">
        <v>0</v>
      </c>
      <c r="AR17" s="245">
        <v>0</v>
      </c>
      <c r="AS17" s="245">
        <v>1</v>
      </c>
      <c r="AT17" s="245">
        <v>0</v>
      </c>
      <c r="AU17" s="208" t="s">
        <v>701</v>
      </c>
      <c r="AV17" s="206">
        <f>SUM(W17:AT17)/(COUNT(W17:AT17)*tech!$D$4)*100</f>
        <v>43.75</v>
      </c>
      <c r="AW17" s="246" t="s">
        <v>1164</v>
      </c>
      <c r="AX17" s="225" t="s">
        <v>1158</v>
      </c>
      <c r="AY17"/>
    </row>
    <row r="18" spans="1:51" s="1" customFormat="1" ht="43.5" x14ac:dyDescent="0.35">
      <c r="A18" s="248" t="s">
        <v>1165</v>
      </c>
      <c r="B18" s="245" t="s">
        <v>999</v>
      </c>
      <c r="C18" s="245" t="s">
        <v>711</v>
      </c>
      <c r="D18" s="245" t="s">
        <v>1004</v>
      </c>
      <c r="E18" s="245" t="s">
        <v>1160</v>
      </c>
      <c r="F18" s="245">
        <v>3</v>
      </c>
      <c r="G18" s="245">
        <v>445</v>
      </c>
      <c r="H18" s="245" t="s">
        <v>851</v>
      </c>
      <c r="I18" s="245" t="s">
        <v>1009</v>
      </c>
      <c r="J18" s="245" t="s">
        <v>518</v>
      </c>
      <c r="K18" s="205" t="s">
        <v>1166</v>
      </c>
      <c r="L18" s="245" t="s">
        <v>1167</v>
      </c>
      <c r="M18" s="245"/>
      <c r="N18" s="245" t="s">
        <v>751</v>
      </c>
      <c r="O18" s="245" t="s">
        <v>611</v>
      </c>
      <c r="P18" s="245" t="s">
        <v>1168</v>
      </c>
      <c r="Q18" s="245"/>
      <c r="R18" s="245"/>
      <c r="S18" s="245" t="s">
        <v>611</v>
      </c>
      <c r="T18" s="274" t="s">
        <v>997</v>
      </c>
      <c r="U18" s="245" t="s">
        <v>1156</v>
      </c>
      <c r="V18" s="208" t="s">
        <v>702</v>
      </c>
      <c r="W18" s="245">
        <v>2</v>
      </c>
      <c r="X18" s="245">
        <v>2</v>
      </c>
      <c r="Y18" s="245">
        <v>2</v>
      </c>
      <c r="Z18" s="245">
        <v>2</v>
      </c>
      <c r="AA18" s="245">
        <v>2</v>
      </c>
      <c r="AB18" s="245">
        <v>2</v>
      </c>
      <c r="AC18" s="245">
        <v>2</v>
      </c>
      <c r="AD18" s="245">
        <v>2</v>
      </c>
      <c r="AE18" s="245">
        <v>1</v>
      </c>
      <c r="AF18" s="245">
        <v>2</v>
      </c>
      <c r="AG18" s="245">
        <v>0</v>
      </c>
      <c r="AH18" s="245">
        <v>0</v>
      </c>
      <c r="AI18" s="245">
        <v>0</v>
      </c>
      <c r="AJ18" s="245">
        <v>2</v>
      </c>
      <c r="AK18" s="245">
        <v>0</v>
      </c>
      <c r="AL18" s="245">
        <v>1</v>
      </c>
      <c r="AM18" s="245">
        <v>2</v>
      </c>
      <c r="AN18" s="245">
        <v>2</v>
      </c>
      <c r="AO18" s="245">
        <v>0</v>
      </c>
      <c r="AP18" s="245">
        <v>0</v>
      </c>
      <c r="AQ18" s="245">
        <v>0</v>
      </c>
      <c r="AR18" s="245">
        <v>0</v>
      </c>
      <c r="AS18" s="245">
        <v>2</v>
      </c>
      <c r="AT18" s="245">
        <v>0</v>
      </c>
      <c r="AU18" s="208" t="s">
        <v>701</v>
      </c>
      <c r="AV18" s="206">
        <f>SUM(W18:AT18)/(COUNT(W18:AT18)*tech!$D$4)*100</f>
        <v>58.333333333333336</v>
      </c>
      <c r="AW18" s="246" t="s">
        <v>1169</v>
      </c>
      <c r="AX18" s="225"/>
      <c r="AY18"/>
    </row>
    <row r="19" spans="1:51" s="1" customFormat="1" ht="87" x14ac:dyDescent="0.35">
      <c r="A19" s="248" t="s">
        <v>1211</v>
      </c>
      <c r="B19" s="245" t="s">
        <v>999</v>
      </c>
      <c r="C19" s="245">
        <v>3</v>
      </c>
      <c r="D19" s="245" t="s">
        <v>998</v>
      </c>
      <c r="E19" s="245" t="s">
        <v>1209</v>
      </c>
      <c r="F19" s="245" t="s">
        <v>1010</v>
      </c>
      <c r="G19" s="245">
        <v>3030</v>
      </c>
      <c r="H19" s="245" t="s">
        <v>518</v>
      </c>
      <c r="I19" s="245" t="s">
        <v>972</v>
      </c>
      <c r="J19" s="245"/>
      <c r="K19" s="205" t="s">
        <v>1212</v>
      </c>
      <c r="L19" s="275" t="s">
        <v>1213</v>
      </c>
      <c r="M19" s="245"/>
      <c r="N19" s="245" t="s">
        <v>684</v>
      </c>
      <c r="O19" s="245" t="s">
        <v>518</v>
      </c>
      <c r="P19" s="245" t="s">
        <v>1168</v>
      </c>
      <c r="Q19" s="245"/>
      <c r="R19" s="245"/>
      <c r="S19" s="245"/>
      <c r="T19" s="351" t="s">
        <v>1007</v>
      </c>
      <c r="U19" s="245" t="s">
        <v>1210</v>
      </c>
      <c r="V19" s="208" t="s">
        <v>702</v>
      </c>
      <c r="W19" s="245">
        <v>2</v>
      </c>
      <c r="X19" s="245">
        <v>2</v>
      </c>
      <c r="Y19" s="245">
        <v>2</v>
      </c>
      <c r="Z19" s="245">
        <v>2</v>
      </c>
      <c r="AA19" s="245">
        <v>2</v>
      </c>
      <c r="AB19" s="245">
        <v>1</v>
      </c>
      <c r="AC19" s="245">
        <v>2</v>
      </c>
      <c r="AD19" s="245">
        <v>0</v>
      </c>
      <c r="AE19" s="245">
        <v>0</v>
      </c>
      <c r="AF19" s="245">
        <v>2</v>
      </c>
      <c r="AG19" s="245">
        <v>2</v>
      </c>
      <c r="AH19" s="245">
        <v>2</v>
      </c>
      <c r="AI19" s="245">
        <v>0</v>
      </c>
      <c r="AJ19" s="245">
        <v>2</v>
      </c>
      <c r="AK19" s="245">
        <v>0</v>
      </c>
      <c r="AL19" s="245">
        <v>2</v>
      </c>
      <c r="AM19" s="245">
        <v>2</v>
      </c>
      <c r="AN19" s="245">
        <v>2</v>
      </c>
      <c r="AO19" s="245">
        <v>2</v>
      </c>
      <c r="AP19" s="245">
        <v>2</v>
      </c>
      <c r="AQ19" s="245">
        <v>2</v>
      </c>
      <c r="AR19" s="245">
        <v>2</v>
      </c>
      <c r="AS19" s="245">
        <v>2</v>
      </c>
      <c r="AT19" s="245">
        <v>1</v>
      </c>
      <c r="AU19" s="208" t="s">
        <v>701</v>
      </c>
      <c r="AV19" s="206">
        <f>SUM(W19:AT19)/(COUNT(W19:AT19)*tech!$D$4)*100</f>
        <v>79.166666666666657</v>
      </c>
      <c r="AW19" s="246" t="s">
        <v>1214</v>
      </c>
      <c r="AX19" s="225"/>
      <c r="AY19"/>
    </row>
    <row r="20" spans="1:51" s="1" customFormat="1" ht="101.5" x14ac:dyDescent="0.35">
      <c r="A20" s="247" t="s">
        <v>1034</v>
      </c>
      <c r="B20" s="350" t="s">
        <v>1035</v>
      </c>
      <c r="C20" s="350"/>
      <c r="D20" s="350"/>
      <c r="E20" s="350" t="s">
        <v>1036</v>
      </c>
      <c r="F20" s="350"/>
      <c r="G20" s="350"/>
      <c r="H20" s="350"/>
      <c r="I20" s="350"/>
      <c r="J20" s="350" t="s">
        <v>1037</v>
      </c>
      <c r="K20" s="205" t="s">
        <v>1038</v>
      </c>
      <c r="L20" s="352" t="s">
        <v>1039</v>
      </c>
      <c r="M20" s="350" t="s">
        <v>1040</v>
      </c>
      <c r="N20" s="350"/>
      <c r="O20" s="350"/>
      <c r="P20" s="350" t="s">
        <v>1041</v>
      </c>
      <c r="Q20" s="350"/>
      <c r="R20" s="350"/>
      <c r="S20" s="350" t="s">
        <v>611</v>
      </c>
      <c r="T20" s="352" t="s">
        <v>1042</v>
      </c>
      <c r="U20" s="350" t="s">
        <v>1043</v>
      </c>
      <c r="V20" s="208" t="s">
        <v>702</v>
      </c>
      <c r="W20" s="350">
        <v>2</v>
      </c>
      <c r="X20" s="350">
        <v>2</v>
      </c>
      <c r="Y20" s="350">
        <v>2</v>
      </c>
      <c r="Z20" s="350">
        <v>2</v>
      </c>
      <c r="AA20" s="350">
        <v>2</v>
      </c>
      <c r="AB20" s="350">
        <v>2</v>
      </c>
      <c r="AC20" s="350">
        <v>2</v>
      </c>
      <c r="AD20" s="350">
        <v>2</v>
      </c>
      <c r="AE20" s="350">
        <v>2</v>
      </c>
      <c r="AF20" s="350">
        <v>2</v>
      </c>
      <c r="AG20" s="350">
        <v>1</v>
      </c>
      <c r="AH20" s="350">
        <v>1</v>
      </c>
      <c r="AI20" s="350">
        <v>2</v>
      </c>
      <c r="AJ20" s="350">
        <v>2</v>
      </c>
      <c r="AK20" s="350">
        <v>2</v>
      </c>
      <c r="AL20" s="350">
        <v>1</v>
      </c>
      <c r="AM20" s="350">
        <v>2</v>
      </c>
      <c r="AN20" s="350">
        <v>2</v>
      </c>
      <c r="AO20" s="350">
        <v>2</v>
      </c>
      <c r="AP20" s="350">
        <v>2</v>
      </c>
      <c r="AQ20" s="350">
        <v>2</v>
      </c>
      <c r="AR20" s="350">
        <v>2</v>
      </c>
      <c r="AS20" s="350">
        <v>2</v>
      </c>
      <c r="AT20" s="350">
        <v>0</v>
      </c>
      <c r="AU20" s="208" t="s">
        <v>701</v>
      </c>
      <c r="AV20" s="206">
        <f>SUM(W20:AT20)/(COUNT(W20:AT20)*tech!$D$4)*100</f>
        <v>89.583333333333343</v>
      </c>
      <c r="AW20" s="246" t="s">
        <v>1220</v>
      </c>
      <c r="AX20" s="225"/>
      <c r="AY20"/>
    </row>
    <row r="21" spans="1:51" s="1" customFormat="1" ht="101.5" x14ac:dyDescent="0.35">
      <c r="A21" s="247" t="s">
        <v>1170</v>
      </c>
      <c r="B21" s="245" t="s">
        <v>1171</v>
      </c>
      <c r="C21" s="245"/>
      <c r="D21" s="245"/>
      <c r="E21" s="245"/>
      <c r="F21" s="245"/>
      <c r="G21" s="245"/>
      <c r="H21" s="245"/>
      <c r="I21" s="245"/>
      <c r="J21" s="245"/>
      <c r="K21" s="205" t="s">
        <v>1172</v>
      </c>
      <c r="L21" s="245" t="s">
        <v>1173</v>
      </c>
      <c r="M21" s="245"/>
      <c r="N21" s="245"/>
      <c r="O21" s="245"/>
      <c r="P21" s="245"/>
      <c r="Q21" s="245"/>
      <c r="R21" s="245"/>
      <c r="S21" s="245"/>
      <c r="T21" s="274" t="s">
        <v>1174</v>
      </c>
      <c r="U21" s="245" t="s">
        <v>1175</v>
      </c>
      <c r="V21" s="208" t="s">
        <v>702</v>
      </c>
      <c r="W21" s="245"/>
      <c r="X21" s="245"/>
      <c r="Y21" s="245"/>
      <c r="Z21" s="245"/>
      <c r="AA21" s="245"/>
      <c r="AB21" s="245"/>
      <c r="AC21" s="245"/>
      <c r="AD21" s="245"/>
      <c r="AE21" s="245"/>
      <c r="AF21" s="245"/>
      <c r="AG21" s="245"/>
      <c r="AH21" s="245"/>
      <c r="AI21" s="245"/>
      <c r="AJ21" s="245"/>
      <c r="AK21" s="245"/>
      <c r="AL21" s="245"/>
      <c r="AM21" s="245"/>
      <c r="AN21" s="245"/>
      <c r="AO21" s="245"/>
      <c r="AP21" s="245"/>
      <c r="AQ21" s="245"/>
      <c r="AR21" s="245"/>
      <c r="AS21" s="245"/>
      <c r="AT21" s="245"/>
      <c r="AU21" s="208" t="s">
        <v>701</v>
      </c>
      <c r="AV21" s="206" t="e">
        <f>SUM(W21:AT21)/(COUNT(W21:AT21)*tech!$D$4)*100</f>
        <v>#DIV/0!</v>
      </c>
      <c r="AW21" s="246" t="s">
        <v>1176</v>
      </c>
      <c r="AX21" s="225"/>
      <c r="AY21"/>
    </row>
    <row r="22" spans="1:51" s="1" customFormat="1" ht="130.5" x14ac:dyDescent="0.35">
      <c r="A22" s="247" t="s">
        <v>1177</v>
      </c>
      <c r="B22" s="245" t="s">
        <v>1178</v>
      </c>
      <c r="C22" s="245"/>
      <c r="D22" s="245"/>
      <c r="E22" s="245"/>
      <c r="F22" s="245" t="s">
        <v>1179</v>
      </c>
      <c r="G22" s="245"/>
      <c r="H22" s="245"/>
      <c r="I22" s="245" t="s">
        <v>972</v>
      </c>
      <c r="J22" s="245"/>
      <c r="K22" s="205" t="s">
        <v>1180</v>
      </c>
      <c r="L22" s="275" t="s">
        <v>1181</v>
      </c>
      <c r="M22" s="245"/>
      <c r="N22" s="245" t="s">
        <v>1182</v>
      </c>
      <c r="O22" s="245"/>
      <c r="P22" s="245"/>
      <c r="Q22" s="245"/>
      <c r="R22" s="245"/>
      <c r="S22" s="245"/>
      <c r="T22" s="274" t="s">
        <v>1183</v>
      </c>
      <c r="U22" s="245" t="s">
        <v>1184</v>
      </c>
      <c r="V22" s="208" t="s">
        <v>702</v>
      </c>
      <c r="W22" s="245"/>
      <c r="X22" s="245"/>
      <c r="Y22" s="245"/>
      <c r="Z22" s="245"/>
      <c r="AA22" s="245"/>
      <c r="AB22" s="245"/>
      <c r="AC22" s="245"/>
      <c r="AD22" s="245"/>
      <c r="AE22" s="245"/>
      <c r="AF22" s="245"/>
      <c r="AG22" s="245"/>
      <c r="AH22" s="245"/>
      <c r="AI22" s="245"/>
      <c r="AJ22" s="245"/>
      <c r="AK22" s="245"/>
      <c r="AL22" s="245"/>
      <c r="AM22" s="245"/>
      <c r="AN22" s="245"/>
      <c r="AO22" s="245"/>
      <c r="AP22" s="245"/>
      <c r="AQ22" s="245"/>
      <c r="AR22" s="245"/>
      <c r="AS22" s="245"/>
      <c r="AT22" s="245"/>
      <c r="AU22" s="208" t="s">
        <v>701</v>
      </c>
      <c r="AV22" s="206" t="e">
        <f>SUM(W22:AT22)/(COUNT(W22:AT22)*tech!$D$4)*100</f>
        <v>#DIV/0!</v>
      </c>
      <c r="AW22" s="246" t="s">
        <v>1185</v>
      </c>
      <c r="AX22" s="225"/>
      <c r="AY22"/>
    </row>
    <row r="23" spans="1:51" s="1" customFormat="1" ht="116" x14ac:dyDescent="0.35">
      <c r="A23" s="247" t="s">
        <v>1186</v>
      </c>
      <c r="B23" s="245" t="s">
        <v>999</v>
      </c>
      <c r="C23" s="245" t="s">
        <v>711</v>
      </c>
      <c r="D23" s="245" t="s">
        <v>1001</v>
      </c>
      <c r="E23" s="245" t="s">
        <v>1081</v>
      </c>
      <c r="F23" s="245">
        <v>3</v>
      </c>
      <c r="G23" s="245">
        <v>4413</v>
      </c>
      <c r="H23" s="245" t="s">
        <v>1187</v>
      </c>
      <c r="I23" s="245" t="s">
        <v>1188</v>
      </c>
      <c r="J23" s="245"/>
      <c r="K23" s="205" t="s">
        <v>1189</v>
      </c>
      <c r="L23" s="275" t="s">
        <v>1190</v>
      </c>
      <c r="M23" s="245"/>
      <c r="N23" s="245" t="s">
        <v>683</v>
      </c>
      <c r="O23" s="245" t="s">
        <v>611</v>
      </c>
      <c r="P23" s="245" t="s">
        <v>1191</v>
      </c>
      <c r="Q23" s="245"/>
      <c r="R23" s="245"/>
      <c r="S23" s="245" t="s">
        <v>611</v>
      </c>
      <c r="T23" s="274" t="s">
        <v>1084</v>
      </c>
      <c r="U23" s="245" t="s">
        <v>1192</v>
      </c>
      <c r="V23" s="208" t="s">
        <v>702</v>
      </c>
      <c r="W23" s="245">
        <v>2</v>
      </c>
      <c r="X23" s="245">
        <v>2</v>
      </c>
      <c r="Y23" s="245">
        <v>2</v>
      </c>
      <c r="Z23" s="245">
        <v>2</v>
      </c>
      <c r="AA23" s="245">
        <v>2</v>
      </c>
      <c r="AB23" s="245">
        <v>2</v>
      </c>
      <c r="AC23" s="245">
        <v>2</v>
      </c>
      <c r="AD23" s="245">
        <v>1</v>
      </c>
      <c r="AE23" s="245">
        <v>2</v>
      </c>
      <c r="AF23" s="245">
        <v>2</v>
      </c>
      <c r="AG23" s="245">
        <v>1</v>
      </c>
      <c r="AH23" s="245">
        <v>0</v>
      </c>
      <c r="AI23" s="245">
        <v>0</v>
      </c>
      <c r="AJ23" s="245">
        <v>0</v>
      </c>
      <c r="AK23" s="245">
        <v>0</v>
      </c>
      <c r="AL23" s="245">
        <v>1</v>
      </c>
      <c r="AM23" s="245">
        <v>2</v>
      </c>
      <c r="AN23" s="245">
        <v>0</v>
      </c>
      <c r="AO23" s="245">
        <v>2</v>
      </c>
      <c r="AP23" s="245">
        <v>2</v>
      </c>
      <c r="AQ23" s="245">
        <v>2</v>
      </c>
      <c r="AR23" s="245">
        <v>1</v>
      </c>
      <c r="AS23" s="245">
        <v>1</v>
      </c>
      <c r="AT23" s="245">
        <v>0</v>
      </c>
      <c r="AU23" s="208" t="s">
        <v>701</v>
      </c>
      <c r="AV23" s="206">
        <f>SUM(W23:AT23)/(COUNT(W23:AT23)*tech!$D$4)*100</f>
        <v>64.583333333333343</v>
      </c>
      <c r="AW23" s="246" t="s">
        <v>1193</v>
      </c>
      <c r="AX23" s="225" t="s">
        <v>1194</v>
      </c>
      <c r="AY23"/>
    </row>
    <row r="24" spans="1:51" s="1" customFormat="1" ht="87" x14ac:dyDescent="0.35">
      <c r="A24" s="247" t="s">
        <v>1195</v>
      </c>
      <c r="B24" s="276" t="s">
        <v>1014</v>
      </c>
      <c r="C24" s="276" t="s">
        <v>998</v>
      </c>
      <c r="D24" s="276"/>
      <c r="E24" s="276" t="s">
        <v>1068</v>
      </c>
      <c r="F24" s="276">
        <v>4</v>
      </c>
      <c r="G24" s="276">
        <v>331</v>
      </c>
      <c r="H24" s="276" t="s">
        <v>1196</v>
      </c>
      <c r="I24" s="276" t="s">
        <v>1197</v>
      </c>
      <c r="J24" s="276"/>
      <c r="K24" s="205" t="s">
        <v>1198</v>
      </c>
      <c r="L24" s="275" t="s">
        <v>1199</v>
      </c>
      <c r="M24" s="276"/>
      <c r="N24" s="276" t="s">
        <v>683</v>
      </c>
      <c r="O24" s="276" t="s">
        <v>611</v>
      </c>
      <c r="P24" s="276" t="s">
        <v>1200</v>
      </c>
      <c r="Q24" s="276"/>
      <c r="R24" s="276"/>
      <c r="S24" s="276" t="s">
        <v>611</v>
      </c>
      <c r="T24" s="277" t="s">
        <v>1201</v>
      </c>
      <c r="U24" s="276" t="s">
        <v>1202</v>
      </c>
      <c r="V24" s="208" t="s">
        <v>702</v>
      </c>
      <c r="W24" s="276">
        <v>2</v>
      </c>
      <c r="X24" s="276">
        <v>2</v>
      </c>
      <c r="Y24" s="276">
        <v>0</v>
      </c>
      <c r="Z24" s="276">
        <v>2</v>
      </c>
      <c r="AA24" s="276">
        <v>0</v>
      </c>
      <c r="AB24" s="276">
        <v>2</v>
      </c>
      <c r="AC24" s="276">
        <v>2</v>
      </c>
      <c r="AD24" s="276">
        <v>1</v>
      </c>
      <c r="AE24" s="276">
        <v>0</v>
      </c>
      <c r="AF24" s="276">
        <v>2</v>
      </c>
      <c r="AG24" s="276">
        <v>0</v>
      </c>
      <c r="AH24" s="276">
        <v>0</v>
      </c>
      <c r="AI24" s="276">
        <v>0</v>
      </c>
      <c r="AJ24" s="276">
        <v>2</v>
      </c>
      <c r="AK24" s="276">
        <v>1</v>
      </c>
      <c r="AL24" s="276">
        <v>1</v>
      </c>
      <c r="AM24" s="276">
        <v>2</v>
      </c>
      <c r="AN24" s="276">
        <v>2</v>
      </c>
      <c r="AO24" s="276">
        <v>2</v>
      </c>
      <c r="AP24" s="276">
        <v>0</v>
      </c>
      <c r="AQ24" s="276">
        <v>0</v>
      </c>
      <c r="AR24" s="276">
        <v>2</v>
      </c>
      <c r="AS24" s="276">
        <v>2</v>
      </c>
      <c r="AT24" s="276">
        <v>0</v>
      </c>
      <c r="AU24" s="208" t="s">
        <v>701</v>
      </c>
      <c r="AV24" s="206">
        <f>SUM(W24:AT24)/(COUNT(W24:AT24)*tech!$D$4)*100</f>
        <v>56.25</v>
      </c>
      <c r="AW24" s="246" t="s">
        <v>1203</v>
      </c>
      <c r="AX24" s="225" t="s">
        <v>1194</v>
      </c>
      <c r="AY24"/>
    </row>
    <row r="25" spans="1:51" s="1" customFormat="1" ht="29" x14ac:dyDescent="0.35">
      <c r="A25" s="82"/>
      <c r="B25" s="226"/>
      <c r="C25" s="226"/>
      <c r="D25" s="226"/>
      <c r="E25" s="226"/>
      <c r="F25" s="226"/>
      <c r="G25" s="226"/>
      <c r="H25" s="226"/>
      <c r="I25" s="226"/>
      <c r="J25" s="226"/>
      <c r="K25" s="205"/>
      <c r="L25" s="226"/>
      <c r="M25" s="226"/>
      <c r="N25" s="226"/>
      <c r="O25" s="226"/>
      <c r="P25" s="226"/>
      <c r="Q25" s="226"/>
      <c r="R25" s="226"/>
      <c r="S25" s="226"/>
      <c r="T25" s="226"/>
      <c r="U25" s="226"/>
      <c r="V25" s="208" t="s">
        <v>702</v>
      </c>
      <c r="W25" s="226"/>
      <c r="X25" s="226"/>
      <c r="Y25" s="226"/>
      <c r="Z25" s="226"/>
      <c r="AA25" s="226"/>
      <c r="AB25" s="226"/>
      <c r="AC25" s="226"/>
      <c r="AD25" s="226"/>
      <c r="AE25" s="226"/>
      <c r="AF25" s="226"/>
      <c r="AG25" s="226"/>
      <c r="AH25" s="226"/>
      <c r="AI25" s="226"/>
      <c r="AJ25" s="226"/>
      <c r="AK25" s="226"/>
      <c r="AL25" s="226"/>
      <c r="AM25" s="226"/>
      <c r="AN25" s="226"/>
      <c r="AO25" s="226"/>
      <c r="AP25" s="226"/>
      <c r="AQ25" s="226"/>
      <c r="AR25" s="226"/>
      <c r="AS25" s="226"/>
      <c r="AT25" s="226"/>
      <c r="AU25" s="208" t="s">
        <v>701</v>
      </c>
      <c r="AV25" s="206" t="e">
        <f>SUM(W25:AT25)/(COUNT(W25:AT25)*tech!$D$4)*100</f>
        <v>#DIV/0!</v>
      </c>
      <c r="AW25" s="246"/>
      <c r="AX25" s="226"/>
    </row>
  </sheetData>
  <autoFilter ref="A1:AW25">
    <sortState ref="A2:AW25">
      <sortCondition sortBy="cellColor" ref="A1:A25" dxfId="0"/>
    </sortState>
  </autoFilter>
  <dataValidations count="2">
    <dataValidation type="list" showInputMessage="1" showErrorMessage="1" errorTitle="Incorrect mark" error="Select mark from dropdown" sqref="W2:AT25">
      <formula1>оценки</formula1>
    </dataValidation>
    <dataValidation showInputMessage="1" showErrorMessage="1" errorTitle="Incorrect mark" error="Select mark from dropdown" sqref="U2:U25"/>
  </dataValidations>
  <hyperlinks>
    <hyperlink ref="K20" r:id="rId1" display="putnin.v@gmail.com"/>
    <hyperlink ref="K2" r:id="rId2" display="wfbusy@mail.ru"/>
    <hyperlink ref="K3" r:id="rId3" display="uylalwayslies@gmail.com"/>
    <hyperlink ref="K4" r:id="rId4" display="vera_shevrygina@mail.ru"/>
    <hyperlink ref="K5" r:id="rId5" display="shkapova.nastya@yandex.ru"/>
    <hyperlink ref="K6" r:id="rId6" display="msp.itb@gmail.com"/>
    <hyperlink ref="K7" r:id="rId7" display="forscienceo@gmail.com"/>
    <hyperlink ref="K9" r:id="rId8" display="vasigon@ya.ru"/>
    <hyperlink ref="K10" r:id="rId9" display="mol-galina@rambler.ru"/>
    <hyperlink ref="K8" r:id="rId10" display="spiderpoul@mail.ru"/>
    <hyperlink ref="K11" r:id="rId11" display="pavelpushkarov@mail.ru"/>
    <hyperlink ref="K12" r:id="rId12" display="solotenkov2012@mail.ru"/>
    <hyperlink ref="K13" r:id="rId13" display="iiiiiakov@gmail.com"/>
    <hyperlink ref="K14" r:id="rId14" display="pasha.000823@yandex.ru"/>
    <hyperlink ref="K15" r:id="rId15" display="anastasiya-panazina@mail.ru"/>
    <hyperlink ref="K16" r:id="rId16" display="pavel-usachjov@rambler.ru "/>
    <hyperlink ref="K18" r:id="rId17" display="pavel.asu@yandex.ru"/>
    <hyperlink ref="K17" r:id="rId18" display="dimonme@mail.ru"/>
    <hyperlink ref="K22" r:id="rId19" display="neuro.1994@ya.ru"/>
    <hyperlink ref="K21" r:id="rId20" display="gmaiorov@gmail.com"/>
    <hyperlink ref="K23" r:id="rId21" display="charon85@mail.ru"/>
    <hyperlink ref="K24" r:id="rId22" display="shadow-91@list.ru"/>
    <hyperlink ref="K19" r:id="rId23"/>
  </hyperlinks>
  <pageMargins left="0.7" right="0.7" top="0.75" bottom="0.75" header="0.3" footer="0.3"/>
  <pageSetup paperSize="9" orientation="portrait" r:id="rId24"/>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4:E19"/>
  <sheetViews>
    <sheetView showGridLines="0" view="pageLayout" zoomScale="70" zoomScaleNormal="100" zoomScalePageLayoutView="70" workbookViewId="0">
      <selection activeCell="C8" sqref="C8"/>
    </sheetView>
  </sheetViews>
  <sheetFormatPr defaultRowHeight="18" customHeight="1" x14ac:dyDescent="0.35"/>
  <cols>
    <col min="1" max="1" width="2.54296875" style="170" customWidth="1"/>
    <col min="2" max="2" width="4.1796875" style="170" customWidth="1"/>
    <col min="3" max="3" width="75.81640625" style="170" customWidth="1"/>
    <col min="4" max="4" width="8.26953125" style="170" customWidth="1"/>
    <col min="5" max="5" width="59.453125" style="170" customWidth="1"/>
    <col min="6" max="256" width="9.1796875" style="170"/>
    <col min="257" max="257" width="2.54296875" style="170" customWidth="1"/>
    <col min="258" max="258" width="4.1796875" style="170" customWidth="1"/>
    <col min="259" max="259" width="82.1796875" style="170" customWidth="1"/>
    <col min="260" max="260" width="10.54296875" style="170" customWidth="1"/>
    <col min="261" max="261" width="64.81640625" style="170" customWidth="1"/>
    <col min="262" max="512" width="9.1796875" style="170"/>
    <col min="513" max="513" width="2.54296875" style="170" customWidth="1"/>
    <col min="514" max="514" width="4.1796875" style="170" customWidth="1"/>
    <col min="515" max="515" width="82.1796875" style="170" customWidth="1"/>
    <col min="516" max="516" width="10.54296875" style="170" customWidth="1"/>
    <col min="517" max="517" width="64.81640625" style="170" customWidth="1"/>
    <col min="518" max="768" width="9.1796875" style="170"/>
    <col min="769" max="769" width="2.54296875" style="170" customWidth="1"/>
    <col min="770" max="770" width="4.1796875" style="170" customWidth="1"/>
    <col min="771" max="771" width="82.1796875" style="170" customWidth="1"/>
    <col min="772" max="772" width="10.54296875" style="170" customWidth="1"/>
    <col min="773" max="773" width="64.81640625" style="170" customWidth="1"/>
    <col min="774" max="1024" width="9.1796875" style="170"/>
    <col min="1025" max="1025" width="2.54296875" style="170" customWidth="1"/>
    <col min="1026" max="1026" width="4.1796875" style="170" customWidth="1"/>
    <col min="1027" max="1027" width="82.1796875" style="170" customWidth="1"/>
    <col min="1028" max="1028" width="10.54296875" style="170" customWidth="1"/>
    <col min="1029" max="1029" width="64.81640625" style="170" customWidth="1"/>
    <col min="1030" max="1280" width="9.1796875" style="170"/>
    <col min="1281" max="1281" width="2.54296875" style="170" customWidth="1"/>
    <col min="1282" max="1282" width="4.1796875" style="170" customWidth="1"/>
    <col min="1283" max="1283" width="82.1796875" style="170" customWidth="1"/>
    <col min="1284" max="1284" width="10.54296875" style="170" customWidth="1"/>
    <col min="1285" max="1285" width="64.81640625" style="170" customWidth="1"/>
    <col min="1286" max="1536" width="9.1796875" style="170"/>
    <col min="1537" max="1537" width="2.54296875" style="170" customWidth="1"/>
    <col min="1538" max="1538" width="4.1796875" style="170" customWidth="1"/>
    <col min="1539" max="1539" width="82.1796875" style="170" customWidth="1"/>
    <col min="1540" max="1540" width="10.54296875" style="170" customWidth="1"/>
    <col min="1541" max="1541" width="64.81640625" style="170" customWidth="1"/>
    <col min="1542" max="1792" width="9.1796875" style="170"/>
    <col min="1793" max="1793" width="2.54296875" style="170" customWidth="1"/>
    <col min="1794" max="1794" width="4.1796875" style="170" customWidth="1"/>
    <col min="1795" max="1795" width="82.1796875" style="170" customWidth="1"/>
    <col min="1796" max="1796" width="10.54296875" style="170" customWidth="1"/>
    <col min="1797" max="1797" width="64.81640625" style="170" customWidth="1"/>
    <col min="1798" max="2048" width="9.1796875" style="170"/>
    <col min="2049" max="2049" width="2.54296875" style="170" customWidth="1"/>
    <col min="2050" max="2050" width="4.1796875" style="170" customWidth="1"/>
    <col min="2051" max="2051" width="82.1796875" style="170" customWidth="1"/>
    <col min="2052" max="2052" width="10.54296875" style="170" customWidth="1"/>
    <col min="2053" max="2053" width="64.81640625" style="170" customWidth="1"/>
    <col min="2054" max="2304" width="9.1796875" style="170"/>
    <col min="2305" max="2305" width="2.54296875" style="170" customWidth="1"/>
    <col min="2306" max="2306" width="4.1796875" style="170" customWidth="1"/>
    <col min="2307" max="2307" width="82.1796875" style="170" customWidth="1"/>
    <col min="2308" max="2308" width="10.54296875" style="170" customWidth="1"/>
    <col min="2309" max="2309" width="64.81640625" style="170" customWidth="1"/>
    <col min="2310" max="2560" width="9.1796875" style="170"/>
    <col min="2561" max="2561" width="2.54296875" style="170" customWidth="1"/>
    <col min="2562" max="2562" width="4.1796875" style="170" customWidth="1"/>
    <col min="2563" max="2563" width="82.1796875" style="170" customWidth="1"/>
    <col min="2564" max="2564" width="10.54296875" style="170" customWidth="1"/>
    <col min="2565" max="2565" width="64.81640625" style="170" customWidth="1"/>
    <col min="2566" max="2816" width="9.1796875" style="170"/>
    <col min="2817" max="2817" width="2.54296875" style="170" customWidth="1"/>
    <col min="2818" max="2818" width="4.1796875" style="170" customWidth="1"/>
    <col min="2819" max="2819" width="82.1796875" style="170" customWidth="1"/>
    <col min="2820" max="2820" width="10.54296875" style="170" customWidth="1"/>
    <col min="2821" max="2821" width="64.81640625" style="170" customWidth="1"/>
    <col min="2822" max="3072" width="9.1796875" style="170"/>
    <col min="3073" max="3073" width="2.54296875" style="170" customWidth="1"/>
    <col min="3074" max="3074" width="4.1796875" style="170" customWidth="1"/>
    <col min="3075" max="3075" width="82.1796875" style="170" customWidth="1"/>
    <col min="3076" max="3076" width="10.54296875" style="170" customWidth="1"/>
    <col min="3077" max="3077" width="64.81640625" style="170" customWidth="1"/>
    <col min="3078" max="3328" width="9.1796875" style="170"/>
    <col min="3329" max="3329" width="2.54296875" style="170" customWidth="1"/>
    <col min="3330" max="3330" width="4.1796875" style="170" customWidth="1"/>
    <col min="3331" max="3331" width="82.1796875" style="170" customWidth="1"/>
    <col min="3332" max="3332" width="10.54296875" style="170" customWidth="1"/>
    <col min="3333" max="3333" width="64.81640625" style="170" customWidth="1"/>
    <col min="3334" max="3584" width="9.1796875" style="170"/>
    <col min="3585" max="3585" width="2.54296875" style="170" customWidth="1"/>
    <col min="3586" max="3586" width="4.1796875" style="170" customWidth="1"/>
    <col min="3587" max="3587" width="82.1796875" style="170" customWidth="1"/>
    <col min="3588" max="3588" width="10.54296875" style="170" customWidth="1"/>
    <col min="3589" max="3589" width="64.81640625" style="170" customWidth="1"/>
    <col min="3590" max="3840" width="9.1796875" style="170"/>
    <col min="3841" max="3841" width="2.54296875" style="170" customWidth="1"/>
    <col min="3842" max="3842" width="4.1796875" style="170" customWidth="1"/>
    <col min="3843" max="3843" width="82.1796875" style="170" customWidth="1"/>
    <col min="3844" max="3844" width="10.54296875" style="170" customWidth="1"/>
    <col min="3845" max="3845" width="64.81640625" style="170" customWidth="1"/>
    <col min="3846" max="4096" width="9.1796875" style="170"/>
    <col min="4097" max="4097" width="2.54296875" style="170" customWidth="1"/>
    <col min="4098" max="4098" width="4.1796875" style="170" customWidth="1"/>
    <col min="4099" max="4099" width="82.1796875" style="170" customWidth="1"/>
    <col min="4100" max="4100" width="10.54296875" style="170" customWidth="1"/>
    <col min="4101" max="4101" width="64.81640625" style="170" customWidth="1"/>
    <col min="4102" max="4352" width="9.1796875" style="170"/>
    <col min="4353" max="4353" width="2.54296875" style="170" customWidth="1"/>
    <col min="4354" max="4354" width="4.1796875" style="170" customWidth="1"/>
    <col min="4355" max="4355" width="82.1796875" style="170" customWidth="1"/>
    <col min="4356" max="4356" width="10.54296875" style="170" customWidth="1"/>
    <col min="4357" max="4357" width="64.81640625" style="170" customWidth="1"/>
    <col min="4358" max="4608" width="9.1796875" style="170"/>
    <col min="4609" max="4609" width="2.54296875" style="170" customWidth="1"/>
    <col min="4610" max="4610" width="4.1796875" style="170" customWidth="1"/>
    <col min="4611" max="4611" width="82.1796875" style="170" customWidth="1"/>
    <col min="4612" max="4612" width="10.54296875" style="170" customWidth="1"/>
    <col min="4613" max="4613" width="64.81640625" style="170" customWidth="1"/>
    <col min="4614" max="4864" width="9.1796875" style="170"/>
    <col min="4865" max="4865" width="2.54296875" style="170" customWidth="1"/>
    <col min="4866" max="4866" width="4.1796875" style="170" customWidth="1"/>
    <col min="4867" max="4867" width="82.1796875" style="170" customWidth="1"/>
    <col min="4868" max="4868" width="10.54296875" style="170" customWidth="1"/>
    <col min="4869" max="4869" width="64.81640625" style="170" customWidth="1"/>
    <col min="4870" max="5120" width="9.1796875" style="170"/>
    <col min="5121" max="5121" width="2.54296875" style="170" customWidth="1"/>
    <col min="5122" max="5122" width="4.1796875" style="170" customWidth="1"/>
    <col min="5123" max="5123" width="82.1796875" style="170" customWidth="1"/>
    <col min="5124" max="5124" width="10.54296875" style="170" customWidth="1"/>
    <col min="5125" max="5125" width="64.81640625" style="170" customWidth="1"/>
    <col min="5126" max="5376" width="9.1796875" style="170"/>
    <col min="5377" max="5377" width="2.54296875" style="170" customWidth="1"/>
    <col min="5378" max="5378" width="4.1796875" style="170" customWidth="1"/>
    <col min="5379" max="5379" width="82.1796875" style="170" customWidth="1"/>
    <col min="5380" max="5380" width="10.54296875" style="170" customWidth="1"/>
    <col min="5381" max="5381" width="64.81640625" style="170" customWidth="1"/>
    <col min="5382" max="5632" width="9.1796875" style="170"/>
    <col min="5633" max="5633" width="2.54296875" style="170" customWidth="1"/>
    <col min="5634" max="5634" width="4.1796875" style="170" customWidth="1"/>
    <col min="5635" max="5635" width="82.1796875" style="170" customWidth="1"/>
    <col min="5636" max="5636" width="10.54296875" style="170" customWidth="1"/>
    <col min="5637" max="5637" width="64.81640625" style="170" customWidth="1"/>
    <col min="5638" max="5888" width="9.1796875" style="170"/>
    <col min="5889" max="5889" width="2.54296875" style="170" customWidth="1"/>
    <col min="5890" max="5890" width="4.1796875" style="170" customWidth="1"/>
    <col min="5891" max="5891" width="82.1796875" style="170" customWidth="1"/>
    <col min="5892" max="5892" width="10.54296875" style="170" customWidth="1"/>
    <col min="5893" max="5893" width="64.81640625" style="170" customWidth="1"/>
    <col min="5894" max="6144" width="9.1796875" style="170"/>
    <col min="6145" max="6145" width="2.54296875" style="170" customWidth="1"/>
    <col min="6146" max="6146" width="4.1796875" style="170" customWidth="1"/>
    <col min="6147" max="6147" width="82.1796875" style="170" customWidth="1"/>
    <col min="6148" max="6148" width="10.54296875" style="170" customWidth="1"/>
    <col min="6149" max="6149" width="64.81640625" style="170" customWidth="1"/>
    <col min="6150" max="6400" width="9.1796875" style="170"/>
    <col min="6401" max="6401" width="2.54296875" style="170" customWidth="1"/>
    <col min="6402" max="6402" width="4.1796875" style="170" customWidth="1"/>
    <col min="6403" max="6403" width="82.1796875" style="170" customWidth="1"/>
    <col min="6404" max="6404" width="10.54296875" style="170" customWidth="1"/>
    <col min="6405" max="6405" width="64.81640625" style="170" customWidth="1"/>
    <col min="6406" max="6656" width="9.1796875" style="170"/>
    <col min="6657" max="6657" width="2.54296875" style="170" customWidth="1"/>
    <col min="6658" max="6658" width="4.1796875" style="170" customWidth="1"/>
    <col min="6659" max="6659" width="82.1796875" style="170" customWidth="1"/>
    <col min="6660" max="6660" width="10.54296875" style="170" customWidth="1"/>
    <col min="6661" max="6661" width="64.81640625" style="170" customWidth="1"/>
    <col min="6662" max="6912" width="9.1796875" style="170"/>
    <col min="6913" max="6913" width="2.54296875" style="170" customWidth="1"/>
    <col min="6914" max="6914" width="4.1796875" style="170" customWidth="1"/>
    <col min="6915" max="6915" width="82.1796875" style="170" customWidth="1"/>
    <col min="6916" max="6916" width="10.54296875" style="170" customWidth="1"/>
    <col min="6917" max="6917" width="64.81640625" style="170" customWidth="1"/>
    <col min="6918" max="7168" width="9.1796875" style="170"/>
    <col min="7169" max="7169" width="2.54296875" style="170" customWidth="1"/>
    <col min="7170" max="7170" width="4.1796875" style="170" customWidth="1"/>
    <col min="7171" max="7171" width="82.1796875" style="170" customWidth="1"/>
    <col min="7172" max="7172" width="10.54296875" style="170" customWidth="1"/>
    <col min="7173" max="7173" width="64.81640625" style="170" customWidth="1"/>
    <col min="7174" max="7424" width="9.1796875" style="170"/>
    <col min="7425" max="7425" width="2.54296875" style="170" customWidth="1"/>
    <col min="7426" max="7426" width="4.1796875" style="170" customWidth="1"/>
    <col min="7427" max="7427" width="82.1796875" style="170" customWidth="1"/>
    <col min="7428" max="7428" width="10.54296875" style="170" customWidth="1"/>
    <col min="7429" max="7429" width="64.81640625" style="170" customWidth="1"/>
    <col min="7430" max="7680" width="9.1796875" style="170"/>
    <col min="7681" max="7681" width="2.54296875" style="170" customWidth="1"/>
    <col min="7682" max="7682" width="4.1796875" style="170" customWidth="1"/>
    <col min="7683" max="7683" width="82.1796875" style="170" customWidth="1"/>
    <col min="7684" max="7684" width="10.54296875" style="170" customWidth="1"/>
    <col min="7685" max="7685" width="64.81640625" style="170" customWidth="1"/>
    <col min="7686" max="7936" width="9.1796875" style="170"/>
    <col min="7937" max="7937" width="2.54296875" style="170" customWidth="1"/>
    <col min="7938" max="7938" width="4.1796875" style="170" customWidth="1"/>
    <col min="7939" max="7939" width="82.1796875" style="170" customWidth="1"/>
    <col min="7940" max="7940" width="10.54296875" style="170" customWidth="1"/>
    <col min="7941" max="7941" width="64.81640625" style="170" customWidth="1"/>
    <col min="7942" max="8192" width="9.1796875" style="170"/>
    <col min="8193" max="8193" width="2.54296875" style="170" customWidth="1"/>
    <col min="8194" max="8194" width="4.1796875" style="170" customWidth="1"/>
    <col min="8195" max="8195" width="82.1796875" style="170" customWidth="1"/>
    <col min="8196" max="8196" width="10.54296875" style="170" customWidth="1"/>
    <col min="8197" max="8197" width="64.81640625" style="170" customWidth="1"/>
    <col min="8198" max="8448" width="9.1796875" style="170"/>
    <col min="8449" max="8449" width="2.54296875" style="170" customWidth="1"/>
    <col min="8450" max="8450" width="4.1796875" style="170" customWidth="1"/>
    <col min="8451" max="8451" width="82.1796875" style="170" customWidth="1"/>
    <col min="8452" max="8452" width="10.54296875" style="170" customWidth="1"/>
    <col min="8453" max="8453" width="64.81640625" style="170" customWidth="1"/>
    <col min="8454" max="8704" width="9.1796875" style="170"/>
    <col min="8705" max="8705" width="2.54296875" style="170" customWidth="1"/>
    <col min="8706" max="8706" width="4.1796875" style="170" customWidth="1"/>
    <col min="8707" max="8707" width="82.1796875" style="170" customWidth="1"/>
    <col min="8708" max="8708" width="10.54296875" style="170" customWidth="1"/>
    <col min="8709" max="8709" width="64.81640625" style="170" customWidth="1"/>
    <col min="8710" max="8960" width="9.1796875" style="170"/>
    <col min="8961" max="8961" width="2.54296875" style="170" customWidth="1"/>
    <col min="8962" max="8962" width="4.1796875" style="170" customWidth="1"/>
    <col min="8963" max="8963" width="82.1796875" style="170" customWidth="1"/>
    <col min="8964" max="8964" width="10.54296875" style="170" customWidth="1"/>
    <col min="8965" max="8965" width="64.81640625" style="170" customWidth="1"/>
    <col min="8966" max="9216" width="9.1796875" style="170"/>
    <col min="9217" max="9217" width="2.54296875" style="170" customWidth="1"/>
    <col min="9218" max="9218" width="4.1796875" style="170" customWidth="1"/>
    <col min="9219" max="9219" width="82.1796875" style="170" customWidth="1"/>
    <col min="9220" max="9220" width="10.54296875" style="170" customWidth="1"/>
    <col min="9221" max="9221" width="64.81640625" style="170" customWidth="1"/>
    <col min="9222" max="9472" width="9.1796875" style="170"/>
    <col min="9473" max="9473" width="2.54296875" style="170" customWidth="1"/>
    <col min="9474" max="9474" width="4.1796875" style="170" customWidth="1"/>
    <col min="9475" max="9475" width="82.1796875" style="170" customWidth="1"/>
    <col min="9476" max="9476" width="10.54296875" style="170" customWidth="1"/>
    <col min="9477" max="9477" width="64.81640625" style="170" customWidth="1"/>
    <col min="9478" max="9728" width="9.1796875" style="170"/>
    <col min="9729" max="9729" width="2.54296875" style="170" customWidth="1"/>
    <col min="9730" max="9730" width="4.1796875" style="170" customWidth="1"/>
    <col min="9731" max="9731" width="82.1796875" style="170" customWidth="1"/>
    <col min="9732" max="9732" width="10.54296875" style="170" customWidth="1"/>
    <col min="9733" max="9733" width="64.81640625" style="170" customWidth="1"/>
    <col min="9734" max="9984" width="9.1796875" style="170"/>
    <col min="9985" max="9985" width="2.54296875" style="170" customWidth="1"/>
    <col min="9986" max="9986" width="4.1796875" style="170" customWidth="1"/>
    <col min="9987" max="9987" width="82.1796875" style="170" customWidth="1"/>
    <col min="9988" max="9988" width="10.54296875" style="170" customWidth="1"/>
    <col min="9989" max="9989" width="64.81640625" style="170" customWidth="1"/>
    <col min="9990" max="10240" width="9.1796875" style="170"/>
    <col min="10241" max="10241" width="2.54296875" style="170" customWidth="1"/>
    <col min="10242" max="10242" width="4.1796875" style="170" customWidth="1"/>
    <col min="10243" max="10243" width="82.1796875" style="170" customWidth="1"/>
    <col min="10244" max="10244" width="10.54296875" style="170" customWidth="1"/>
    <col min="10245" max="10245" width="64.81640625" style="170" customWidth="1"/>
    <col min="10246" max="10496" width="9.1796875" style="170"/>
    <col min="10497" max="10497" width="2.54296875" style="170" customWidth="1"/>
    <col min="10498" max="10498" width="4.1796875" style="170" customWidth="1"/>
    <col min="10499" max="10499" width="82.1796875" style="170" customWidth="1"/>
    <col min="10500" max="10500" width="10.54296875" style="170" customWidth="1"/>
    <col min="10501" max="10501" width="64.81640625" style="170" customWidth="1"/>
    <col min="10502" max="10752" width="9.1796875" style="170"/>
    <col min="10753" max="10753" width="2.54296875" style="170" customWidth="1"/>
    <col min="10754" max="10754" width="4.1796875" style="170" customWidth="1"/>
    <col min="10755" max="10755" width="82.1796875" style="170" customWidth="1"/>
    <col min="10756" max="10756" width="10.54296875" style="170" customWidth="1"/>
    <col min="10757" max="10757" width="64.81640625" style="170" customWidth="1"/>
    <col min="10758" max="11008" width="9.1796875" style="170"/>
    <col min="11009" max="11009" width="2.54296875" style="170" customWidth="1"/>
    <col min="11010" max="11010" width="4.1796875" style="170" customWidth="1"/>
    <col min="11011" max="11011" width="82.1796875" style="170" customWidth="1"/>
    <col min="11012" max="11012" width="10.54296875" style="170" customWidth="1"/>
    <col min="11013" max="11013" width="64.81640625" style="170" customWidth="1"/>
    <col min="11014" max="11264" width="9.1796875" style="170"/>
    <col min="11265" max="11265" width="2.54296875" style="170" customWidth="1"/>
    <col min="11266" max="11266" width="4.1796875" style="170" customWidth="1"/>
    <col min="11267" max="11267" width="82.1796875" style="170" customWidth="1"/>
    <col min="11268" max="11268" width="10.54296875" style="170" customWidth="1"/>
    <col min="11269" max="11269" width="64.81640625" style="170" customWidth="1"/>
    <col min="11270" max="11520" width="9.1796875" style="170"/>
    <col min="11521" max="11521" width="2.54296875" style="170" customWidth="1"/>
    <col min="11522" max="11522" width="4.1796875" style="170" customWidth="1"/>
    <col min="11523" max="11523" width="82.1796875" style="170" customWidth="1"/>
    <col min="11524" max="11524" width="10.54296875" style="170" customWidth="1"/>
    <col min="11525" max="11525" width="64.81640625" style="170" customWidth="1"/>
    <col min="11526" max="11776" width="9.1796875" style="170"/>
    <col min="11777" max="11777" width="2.54296875" style="170" customWidth="1"/>
    <col min="11778" max="11778" width="4.1796875" style="170" customWidth="1"/>
    <col min="11779" max="11779" width="82.1796875" style="170" customWidth="1"/>
    <col min="11780" max="11780" width="10.54296875" style="170" customWidth="1"/>
    <col min="11781" max="11781" width="64.81640625" style="170" customWidth="1"/>
    <col min="11782" max="12032" width="9.1796875" style="170"/>
    <col min="12033" max="12033" width="2.54296875" style="170" customWidth="1"/>
    <col min="12034" max="12034" width="4.1796875" style="170" customWidth="1"/>
    <col min="12035" max="12035" width="82.1796875" style="170" customWidth="1"/>
    <col min="12036" max="12036" width="10.54296875" style="170" customWidth="1"/>
    <col min="12037" max="12037" width="64.81640625" style="170" customWidth="1"/>
    <col min="12038" max="12288" width="9.1796875" style="170"/>
    <col min="12289" max="12289" width="2.54296875" style="170" customWidth="1"/>
    <col min="12290" max="12290" width="4.1796875" style="170" customWidth="1"/>
    <col min="12291" max="12291" width="82.1796875" style="170" customWidth="1"/>
    <col min="12292" max="12292" width="10.54296875" style="170" customWidth="1"/>
    <col min="12293" max="12293" width="64.81640625" style="170" customWidth="1"/>
    <col min="12294" max="12544" width="9.1796875" style="170"/>
    <col min="12545" max="12545" width="2.54296875" style="170" customWidth="1"/>
    <col min="12546" max="12546" width="4.1796875" style="170" customWidth="1"/>
    <col min="12547" max="12547" width="82.1796875" style="170" customWidth="1"/>
    <col min="12548" max="12548" width="10.54296875" style="170" customWidth="1"/>
    <col min="12549" max="12549" width="64.81640625" style="170" customWidth="1"/>
    <col min="12550" max="12800" width="9.1796875" style="170"/>
    <col min="12801" max="12801" width="2.54296875" style="170" customWidth="1"/>
    <col min="12802" max="12802" width="4.1796875" style="170" customWidth="1"/>
    <col min="12803" max="12803" width="82.1796875" style="170" customWidth="1"/>
    <col min="12804" max="12804" width="10.54296875" style="170" customWidth="1"/>
    <col min="12805" max="12805" width="64.81640625" style="170" customWidth="1"/>
    <col min="12806" max="13056" width="9.1796875" style="170"/>
    <col min="13057" max="13057" width="2.54296875" style="170" customWidth="1"/>
    <col min="13058" max="13058" width="4.1796875" style="170" customWidth="1"/>
    <col min="13059" max="13059" width="82.1796875" style="170" customWidth="1"/>
    <col min="13060" max="13060" width="10.54296875" style="170" customWidth="1"/>
    <col min="13061" max="13061" width="64.81640625" style="170" customWidth="1"/>
    <col min="13062" max="13312" width="9.1796875" style="170"/>
    <col min="13313" max="13313" width="2.54296875" style="170" customWidth="1"/>
    <col min="13314" max="13314" width="4.1796875" style="170" customWidth="1"/>
    <col min="13315" max="13315" width="82.1796875" style="170" customWidth="1"/>
    <col min="13316" max="13316" width="10.54296875" style="170" customWidth="1"/>
    <col min="13317" max="13317" width="64.81640625" style="170" customWidth="1"/>
    <col min="13318" max="13568" width="9.1796875" style="170"/>
    <col min="13569" max="13569" width="2.54296875" style="170" customWidth="1"/>
    <col min="13570" max="13570" width="4.1796875" style="170" customWidth="1"/>
    <col min="13571" max="13571" width="82.1796875" style="170" customWidth="1"/>
    <col min="13572" max="13572" width="10.54296875" style="170" customWidth="1"/>
    <col min="13573" max="13573" width="64.81640625" style="170" customWidth="1"/>
    <col min="13574" max="13824" width="9.1796875" style="170"/>
    <col min="13825" max="13825" width="2.54296875" style="170" customWidth="1"/>
    <col min="13826" max="13826" width="4.1796875" style="170" customWidth="1"/>
    <col min="13827" max="13827" width="82.1796875" style="170" customWidth="1"/>
    <col min="13828" max="13828" width="10.54296875" style="170" customWidth="1"/>
    <col min="13829" max="13829" width="64.81640625" style="170" customWidth="1"/>
    <col min="13830" max="14080" width="9.1796875" style="170"/>
    <col min="14081" max="14081" width="2.54296875" style="170" customWidth="1"/>
    <col min="14082" max="14082" width="4.1796875" style="170" customWidth="1"/>
    <col min="14083" max="14083" width="82.1796875" style="170" customWidth="1"/>
    <col min="14084" max="14084" width="10.54296875" style="170" customWidth="1"/>
    <col min="14085" max="14085" width="64.81640625" style="170" customWidth="1"/>
    <col min="14086" max="14336" width="9.1796875" style="170"/>
    <col min="14337" max="14337" width="2.54296875" style="170" customWidth="1"/>
    <col min="14338" max="14338" width="4.1796875" style="170" customWidth="1"/>
    <col min="14339" max="14339" width="82.1796875" style="170" customWidth="1"/>
    <col min="14340" max="14340" width="10.54296875" style="170" customWidth="1"/>
    <col min="14341" max="14341" width="64.81640625" style="170" customWidth="1"/>
    <col min="14342" max="14592" width="9.1796875" style="170"/>
    <col min="14593" max="14593" width="2.54296875" style="170" customWidth="1"/>
    <col min="14594" max="14594" width="4.1796875" style="170" customWidth="1"/>
    <col min="14595" max="14595" width="82.1796875" style="170" customWidth="1"/>
    <col min="14596" max="14596" width="10.54296875" style="170" customWidth="1"/>
    <col min="14597" max="14597" width="64.81640625" style="170" customWidth="1"/>
    <col min="14598" max="14848" width="9.1796875" style="170"/>
    <col min="14849" max="14849" width="2.54296875" style="170" customWidth="1"/>
    <col min="14850" max="14850" width="4.1796875" style="170" customWidth="1"/>
    <col min="14851" max="14851" width="82.1796875" style="170" customWidth="1"/>
    <col min="14852" max="14852" width="10.54296875" style="170" customWidth="1"/>
    <col min="14853" max="14853" width="64.81640625" style="170" customWidth="1"/>
    <col min="14854" max="15104" width="9.1796875" style="170"/>
    <col min="15105" max="15105" width="2.54296875" style="170" customWidth="1"/>
    <col min="15106" max="15106" width="4.1796875" style="170" customWidth="1"/>
    <col min="15107" max="15107" width="82.1796875" style="170" customWidth="1"/>
    <col min="15108" max="15108" width="10.54296875" style="170" customWidth="1"/>
    <col min="15109" max="15109" width="64.81640625" style="170" customWidth="1"/>
    <col min="15110" max="15360" width="9.1796875" style="170"/>
    <col min="15361" max="15361" width="2.54296875" style="170" customWidth="1"/>
    <col min="15362" max="15362" width="4.1796875" style="170" customWidth="1"/>
    <col min="15363" max="15363" width="82.1796875" style="170" customWidth="1"/>
    <col min="15364" max="15364" width="10.54296875" style="170" customWidth="1"/>
    <col min="15365" max="15365" width="64.81640625" style="170" customWidth="1"/>
    <col min="15366" max="15616" width="9.1796875" style="170"/>
    <col min="15617" max="15617" width="2.54296875" style="170" customWidth="1"/>
    <col min="15618" max="15618" width="4.1796875" style="170" customWidth="1"/>
    <col min="15619" max="15619" width="82.1796875" style="170" customWidth="1"/>
    <col min="15620" max="15620" width="10.54296875" style="170" customWidth="1"/>
    <col min="15621" max="15621" width="64.81640625" style="170" customWidth="1"/>
    <col min="15622" max="15872" width="9.1796875" style="170"/>
    <col min="15873" max="15873" width="2.54296875" style="170" customWidth="1"/>
    <col min="15874" max="15874" width="4.1796875" style="170" customWidth="1"/>
    <col min="15875" max="15875" width="82.1796875" style="170" customWidth="1"/>
    <col min="15876" max="15876" width="10.54296875" style="170" customWidth="1"/>
    <col min="15877" max="15877" width="64.81640625" style="170" customWidth="1"/>
    <col min="15878" max="16128" width="9.1796875" style="170"/>
    <col min="16129" max="16129" width="2.54296875" style="170" customWidth="1"/>
    <col min="16130" max="16130" width="4.1796875" style="170" customWidth="1"/>
    <col min="16131" max="16131" width="82.1796875" style="170" customWidth="1"/>
    <col min="16132" max="16132" width="10.54296875" style="170" customWidth="1"/>
    <col min="16133" max="16133" width="64.81640625" style="170" customWidth="1"/>
    <col min="16134" max="16384" width="9.1796875" style="170"/>
  </cols>
  <sheetData>
    <row r="4" spans="2:5" ht="18" customHeight="1" x14ac:dyDescent="0.35">
      <c r="C4" s="430" t="s">
        <v>861</v>
      </c>
      <c r="D4" s="430"/>
      <c r="E4" s="430"/>
    </row>
    <row r="5" spans="2:5" ht="18" customHeight="1" x14ac:dyDescent="0.35">
      <c r="C5" s="171"/>
      <c r="D5" s="171"/>
      <c r="E5" s="171"/>
    </row>
    <row r="6" spans="2:5" ht="15.5" x14ac:dyDescent="0.35">
      <c r="B6" s="431" t="s">
        <v>917</v>
      </c>
      <c r="C6" s="431"/>
      <c r="D6" s="431"/>
      <c r="E6" s="431"/>
    </row>
    <row r="7" spans="2:5" ht="27.75" customHeight="1" thickBot="1" x14ac:dyDescent="0.4">
      <c r="B7" s="432"/>
      <c r="C7" s="432"/>
      <c r="D7" s="432"/>
      <c r="E7" s="432"/>
    </row>
    <row r="8" spans="2:5" ht="34.5" customHeight="1" x14ac:dyDescent="0.35">
      <c r="B8" s="172" t="s">
        <v>524</v>
      </c>
      <c r="C8" s="173" t="s">
        <v>565</v>
      </c>
      <c r="D8" s="173" t="s">
        <v>615</v>
      </c>
      <c r="E8" s="174" t="s">
        <v>862</v>
      </c>
    </row>
    <row r="9" spans="2:5" ht="24" customHeight="1" x14ac:dyDescent="0.35">
      <c r="B9" s="175">
        <v>1</v>
      </c>
      <c r="C9" s="176" t="s">
        <v>921</v>
      </c>
      <c r="D9" s="177"/>
      <c r="E9" s="178"/>
    </row>
    <row r="10" spans="2:5" ht="24" customHeight="1" x14ac:dyDescent="0.35">
      <c r="B10" s="175">
        <v>2</v>
      </c>
      <c r="C10" s="176" t="s">
        <v>918</v>
      </c>
      <c r="D10" s="179"/>
      <c r="E10" s="178"/>
    </row>
    <row r="11" spans="2:5" ht="24" customHeight="1" x14ac:dyDescent="0.35">
      <c r="B11" s="175">
        <v>3</v>
      </c>
      <c r="C11" s="176" t="s">
        <v>919</v>
      </c>
      <c r="D11" s="179"/>
      <c r="E11" s="178"/>
    </row>
    <row r="12" spans="2:5" ht="24" customHeight="1" x14ac:dyDescent="0.35">
      <c r="B12" s="175">
        <v>4</v>
      </c>
      <c r="C12" s="176" t="s">
        <v>920</v>
      </c>
      <c r="D12" s="179"/>
      <c r="E12" s="178"/>
    </row>
    <row r="13" spans="2:5" ht="34.5" customHeight="1" x14ac:dyDescent="0.35">
      <c r="B13" s="175">
        <v>5</v>
      </c>
      <c r="C13" s="176" t="s">
        <v>922</v>
      </c>
      <c r="D13" s="179"/>
      <c r="E13" s="178"/>
    </row>
    <row r="14" spans="2:5" ht="24" customHeight="1" x14ac:dyDescent="0.35">
      <c r="B14" s="175">
        <v>6</v>
      </c>
      <c r="C14" s="176" t="s">
        <v>954</v>
      </c>
      <c r="D14" s="179"/>
      <c r="E14" s="178"/>
    </row>
    <row r="15" spans="2:5" ht="25.5" x14ac:dyDescent="0.35">
      <c r="B15" s="175">
        <v>7</v>
      </c>
      <c r="C15" s="176" t="s">
        <v>923</v>
      </c>
      <c r="D15" s="179"/>
      <c r="E15" s="178"/>
    </row>
    <row r="16" spans="2:5" ht="29.25" customHeight="1" thickBot="1" x14ac:dyDescent="0.4">
      <c r="B16" s="175">
        <v>8</v>
      </c>
      <c r="C16" s="180" t="s">
        <v>924</v>
      </c>
      <c r="D16" s="179"/>
      <c r="E16" s="178"/>
    </row>
    <row r="17" spans="1:5" ht="69.75" customHeight="1" thickBot="1" x14ac:dyDescent="0.4">
      <c r="B17" s="433" t="s">
        <v>916</v>
      </c>
      <c r="C17" s="434"/>
      <c r="D17" s="435"/>
      <c r="E17" s="436"/>
    </row>
    <row r="18" spans="1:5" ht="69.75" customHeight="1" thickBot="1" x14ac:dyDescent="0.4">
      <c r="B18" s="433" t="s">
        <v>970</v>
      </c>
      <c r="C18" s="434"/>
      <c r="D18" s="435"/>
      <c r="E18" s="436"/>
    </row>
    <row r="19" spans="1:5" ht="18" customHeight="1" x14ac:dyDescent="0.35">
      <c r="A19" s="181"/>
      <c r="B19" s="181"/>
      <c r="C19" s="181"/>
      <c r="D19" s="181"/>
      <c r="E19" s="181"/>
    </row>
  </sheetData>
  <mergeCells count="7">
    <mergeCell ref="C4:E4"/>
    <mergeCell ref="B6:E6"/>
    <mergeCell ref="B7:E7"/>
    <mergeCell ref="B18:C18"/>
    <mergeCell ref="D18:E18"/>
    <mergeCell ref="B17:C17"/>
    <mergeCell ref="D17:E17"/>
  </mergeCells>
  <dataValidations count="3">
    <dataValidation type="list" allowBlank="1" showInputMessage="1" showErrorMessage="1" sqref="WLP983052:WLP983054 D65544:D65546 IZ65544:IZ65546 SV65544:SV65546 ACR65544:ACR65546 AMN65544:AMN65546 AWJ65544:AWJ65546 BGF65544:BGF65546 BQB65544:BQB65546 BZX65544:BZX65546 CJT65544:CJT65546 CTP65544:CTP65546 DDL65544:DDL65546 DNH65544:DNH65546 DXD65544:DXD65546 EGZ65544:EGZ65546 EQV65544:EQV65546 FAR65544:FAR65546 FKN65544:FKN65546 FUJ65544:FUJ65546 GEF65544:GEF65546 GOB65544:GOB65546 GXX65544:GXX65546 HHT65544:HHT65546 HRP65544:HRP65546 IBL65544:IBL65546 ILH65544:ILH65546 IVD65544:IVD65546 JEZ65544:JEZ65546 JOV65544:JOV65546 JYR65544:JYR65546 KIN65544:KIN65546 KSJ65544:KSJ65546 LCF65544:LCF65546 LMB65544:LMB65546 LVX65544:LVX65546 MFT65544:MFT65546 MPP65544:MPP65546 MZL65544:MZL65546 NJH65544:NJH65546 NTD65544:NTD65546 OCZ65544:OCZ65546 OMV65544:OMV65546 OWR65544:OWR65546 PGN65544:PGN65546 PQJ65544:PQJ65546 QAF65544:QAF65546 QKB65544:QKB65546 QTX65544:QTX65546 RDT65544:RDT65546 RNP65544:RNP65546 RXL65544:RXL65546 SHH65544:SHH65546 SRD65544:SRD65546 TAZ65544:TAZ65546 TKV65544:TKV65546 TUR65544:TUR65546 UEN65544:UEN65546 UOJ65544:UOJ65546 UYF65544:UYF65546 VIB65544:VIB65546 VRX65544:VRX65546 WBT65544:WBT65546 WLP65544:WLP65546 WVL65544:WVL65546 D131080:D131082 IZ131080:IZ131082 SV131080:SV131082 ACR131080:ACR131082 AMN131080:AMN131082 AWJ131080:AWJ131082 BGF131080:BGF131082 BQB131080:BQB131082 BZX131080:BZX131082 CJT131080:CJT131082 CTP131080:CTP131082 DDL131080:DDL131082 DNH131080:DNH131082 DXD131080:DXD131082 EGZ131080:EGZ131082 EQV131080:EQV131082 FAR131080:FAR131082 FKN131080:FKN131082 FUJ131080:FUJ131082 GEF131080:GEF131082 GOB131080:GOB131082 GXX131080:GXX131082 HHT131080:HHT131082 HRP131080:HRP131082 IBL131080:IBL131082 ILH131080:ILH131082 IVD131080:IVD131082 JEZ131080:JEZ131082 JOV131080:JOV131082 JYR131080:JYR131082 KIN131080:KIN131082 KSJ131080:KSJ131082 LCF131080:LCF131082 LMB131080:LMB131082 LVX131080:LVX131082 MFT131080:MFT131082 MPP131080:MPP131082 MZL131080:MZL131082 NJH131080:NJH131082 NTD131080:NTD131082 OCZ131080:OCZ131082 OMV131080:OMV131082 OWR131080:OWR131082 PGN131080:PGN131082 PQJ131080:PQJ131082 QAF131080:QAF131082 QKB131080:QKB131082 QTX131080:QTX131082 RDT131080:RDT131082 RNP131080:RNP131082 RXL131080:RXL131082 SHH131080:SHH131082 SRD131080:SRD131082 TAZ131080:TAZ131082 TKV131080:TKV131082 TUR131080:TUR131082 UEN131080:UEN131082 UOJ131080:UOJ131082 UYF131080:UYF131082 VIB131080:VIB131082 VRX131080:VRX131082 WBT131080:WBT131082 WLP131080:WLP131082 WVL131080:WVL131082 D196616:D196618 IZ196616:IZ196618 SV196616:SV196618 ACR196616:ACR196618 AMN196616:AMN196618 AWJ196616:AWJ196618 BGF196616:BGF196618 BQB196616:BQB196618 BZX196616:BZX196618 CJT196616:CJT196618 CTP196616:CTP196618 DDL196616:DDL196618 DNH196616:DNH196618 DXD196616:DXD196618 EGZ196616:EGZ196618 EQV196616:EQV196618 FAR196616:FAR196618 FKN196616:FKN196618 FUJ196616:FUJ196618 GEF196616:GEF196618 GOB196616:GOB196618 GXX196616:GXX196618 HHT196616:HHT196618 HRP196616:HRP196618 IBL196616:IBL196618 ILH196616:ILH196618 IVD196616:IVD196618 JEZ196616:JEZ196618 JOV196616:JOV196618 JYR196616:JYR196618 KIN196616:KIN196618 KSJ196616:KSJ196618 LCF196616:LCF196618 LMB196616:LMB196618 LVX196616:LVX196618 MFT196616:MFT196618 MPP196616:MPP196618 MZL196616:MZL196618 NJH196616:NJH196618 NTD196616:NTD196618 OCZ196616:OCZ196618 OMV196616:OMV196618 OWR196616:OWR196618 PGN196616:PGN196618 PQJ196616:PQJ196618 QAF196616:QAF196618 QKB196616:QKB196618 QTX196616:QTX196618 RDT196616:RDT196618 RNP196616:RNP196618 RXL196616:RXL196618 SHH196616:SHH196618 SRD196616:SRD196618 TAZ196616:TAZ196618 TKV196616:TKV196618 TUR196616:TUR196618 UEN196616:UEN196618 UOJ196616:UOJ196618 UYF196616:UYF196618 VIB196616:VIB196618 VRX196616:VRX196618 WBT196616:WBT196618 WLP196616:WLP196618 WVL196616:WVL196618 D262152:D262154 IZ262152:IZ262154 SV262152:SV262154 ACR262152:ACR262154 AMN262152:AMN262154 AWJ262152:AWJ262154 BGF262152:BGF262154 BQB262152:BQB262154 BZX262152:BZX262154 CJT262152:CJT262154 CTP262152:CTP262154 DDL262152:DDL262154 DNH262152:DNH262154 DXD262152:DXD262154 EGZ262152:EGZ262154 EQV262152:EQV262154 FAR262152:FAR262154 FKN262152:FKN262154 FUJ262152:FUJ262154 GEF262152:GEF262154 GOB262152:GOB262154 GXX262152:GXX262154 HHT262152:HHT262154 HRP262152:HRP262154 IBL262152:IBL262154 ILH262152:ILH262154 IVD262152:IVD262154 JEZ262152:JEZ262154 JOV262152:JOV262154 JYR262152:JYR262154 KIN262152:KIN262154 KSJ262152:KSJ262154 LCF262152:LCF262154 LMB262152:LMB262154 LVX262152:LVX262154 MFT262152:MFT262154 MPP262152:MPP262154 MZL262152:MZL262154 NJH262152:NJH262154 NTD262152:NTD262154 OCZ262152:OCZ262154 OMV262152:OMV262154 OWR262152:OWR262154 PGN262152:PGN262154 PQJ262152:PQJ262154 QAF262152:QAF262154 QKB262152:QKB262154 QTX262152:QTX262154 RDT262152:RDT262154 RNP262152:RNP262154 RXL262152:RXL262154 SHH262152:SHH262154 SRD262152:SRD262154 TAZ262152:TAZ262154 TKV262152:TKV262154 TUR262152:TUR262154 UEN262152:UEN262154 UOJ262152:UOJ262154 UYF262152:UYF262154 VIB262152:VIB262154 VRX262152:VRX262154 WBT262152:WBT262154 WLP262152:WLP262154 WVL262152:WVL262154 D327688:D327690 IZ327688:IZ327690 SV327688:SV327690 ACR327688:ACR327690 AMN327688:AMN327690 AWJ327688:AWJ327690 BGF327688:BGF327690 BQB327688:BQB327690 BZX327688:BZX327690 CJT327688:CJT327690 CTP327688:CTP327690 DDL327688:DDL327690 DNH327688:DNH327690 DXD327688:DXD327690 EGZ327688:EGZ327690 EQV327688:EQV327690 FAR327688:FAR327690 FKN327688:FKN327690 FUJ327688:FUJ327690 GEF327688:GEF327690 GOB327688:GOB327690 GXX327688:GXX327690 HHT327688:HHT327690 HRP327688:HRP327690 IBL327688:IBL327690 ILH327688:ILH327690 IVD327688:IVD327690 JEZ327688:JEZ327690 JOV327688:JOV327690 JYR327688:JYR327690 KIN327688:KIN327690 KSJ327688:KSJ327690 LCF327688:LCF327690 LMB327688:LMB327690 LVX327688:LVX327690 MFT327688:MFT327690 MPP327688:MPP327690 MZL327688:MZL327690 NJH327688:NJH327690 NTD327688:NTD327690 OCZ327688:OCZ327690 OMV327688:OMV327690 OWR327688:OWR327690 PGN327688:PGN327690 PQJ327688:PQJ327690 QAF327688:QAF327690 QKB327688:QKB327690 QTX327688:QTX327690 RDT327688:RDT327690 RNP327688:RNP327690 RXL327688:RXL327690 SHH327688:SHH327690 SRD327688:SRD327690 TAZ327688:TAZ327690 TKV327688:TKV327690 TUR327688:TUR327690 UEN327688:UEN327690 UOJ327688:UOJ327690 UYF327688:UYF327690 VIB327688:VIB327690 VRX327688:VRX327690 WBT327688:WBT327690 WLP327688:WLP327690 WVL327688:WVL327690 D393224:D393226 IZ393224:IZ393226 SV393224:SV393226 ACR393224:ACR393226 AMN393224:AMN393226 AWJ393224:AWJ393226 BGF393224:BGF393226 BQB393224:BQB393226 BZX393224:BZX393226 CJT393224:CJT393226 CTP393224:CTP393226 DDL393224:DDL393226 DNH393224:DNH393226 DXD393224:DXD393226 EGZ393224:EGZ393226 EQV393224:EQV393226 FAR393224:FAR393226 FKN393224:FKN393226 FUJ393224:FUJ393226 GEF393224:GEF393226 GOB393224:GOB393226 GXX393224:GXX393226 HHT393224:HHT393226 HRP393224:HRP393226 IBL393224:IBL393226 ILH393224:ILH393226 IVD393224:IVD393226 JEZ393224:JEZ393226 JOV393224:JOV393226 JYR393224:JYR393226 KIN393224:KIN393226 KSJ393224:KSJ393226 LCF393224:LCF393226 LMB393224:LMB393226 LVX393224:LVX393226 MFT393224:MFT393226 MPP393224:MPP393226 MZL393224:MZL393226 NJH393224:NJH393226 NTD393224:NTD393226 OCZ393224:OCZ393226 OMV393224:OMV393226 OWR393224:OWR393226 PGN393224:PGN393226 PQJ393224:PQJ393226 QAF393224:QAF393226 QKB393224:QKB393226 QTX393224:QTX393226 RDT393224:RDT393226 RNP393224:RNP393226 RXL393224:RXL393226 SHH393224:SHH393226 SRD393224:SRD393226 TAZ393224:TAZ393226 TKV393224:TKV393226 TUR393224:TUR393226 UEN393224:UEN393226 UOJ393224:UOJ393226 UYF393224:UYF393226 VIB393224:VIB393226 VRX393224:VRX393226 WBT393224:WBT393226 WLP393224:WLP393226 WVL393224:WVL393226 D458760:D458762 IZ458760:IZ458762 SV458760:SV458762 ACR458760:ACR458762 AMN458760:AMN458762 AWJ458760:AWJ458762 BGF458760:BGF458762 BQB458760:BQB458762 BZX458760:BZX458762 CJT458760:CJT458762 CTP458760:CTP458762 DDL458760:DDL458762 DNH458760:DNH458762 DXD458760:DXD458762 EGZ458760:EGZ458762 EQV458760:EQV458762 FAR458760:FAR458762 FKN458760:FKN458762 FUJ458760:FUJ458762 GEF458760:GEF458762 GOB458760:GOB458762 GXX458760:GXX458762 HHT458760:HHT458762 HRP458760:HRP458762 IBL458760:IBL458762 ILH458760:ILH458762 IVD458760:IVD458762 JEZ458760:JEZ458762 JOV458760:JOV458762 JYR458760:JYR458762 KIN458760:KIN458762 KSJ458760:KSJ458762 LCF458760:LCF458762 LMB458760:LMB458762 LVX458760:LVX458762 MFT458760:MFT458762 MPP458760:MPP458762 MZL458760:MZL458762 NJH458760:NJH458762 NTD458760:NTD458762 OCZ458760:OCZ458762 OMV458760:OMV458762 OWR458760:OWR458762 PGN458760:PGN458762 PQJ458760:PQJ458762 QAF458760:QAF458762 QKB458760:QKB458762 QTX458760:QTX458762 RDT458760:RDT458762 RNP458760:RNP458762 RXL458760:RXL458762 SHH458760:SHH458762 SRD458760:SRD458762 TAZ458760:TAZ458762 TKV458760:TKV458762 TUR458760:TUR458762 UEN458760:UEN458762 UOJ458760:UOJ458762 UYF458760:UYF458762 VIB458760:VIB458762 VRX458760:VRX458762 WBT458760:WBT458762 WLP458760:WLP458762 WVL458760:WVL458762 D524296:D524298 IZ524296:IZ524298 SV524296:SV524298 ACR524296:ACR524298 AMN524296:AMN524298 AWJ524296:AWJ524298 BGF524296:BGF524298 BQB524296:BQB524298 BZX524296:BZX524298 CJT524296:CJT524298 CTP524296:CTP524298 DDL524296:DDL524298 DNH524296:DNH524298 DXD524296:DXD524298 EGZ524296:EGZ524298 EQV524296:EQV524298 FAR524296:FAR524298 FKN524296:FKN524298 FUJ524296:FUJ524298 GEF524296:GEF524298 GOB524296:GOB524298 GXX524296:GXX524298 HHT524296:HHT524298 HRP524296:HRP524298 IBL524296:IBL524298 ILH524296:ILH524298 IVD524296:IVD524298 JEZ524296:JEZ524298 JOV524296:JOV524298 JYR524296:JYR524298 KIN524296:KIN524298 KSJ524296:KSJ524298 LCF524296:LCF524298 LMB524296:LMB524298 LVX524296:LVX524298 MFT524296:MFT524298 MPP524296:MPP524298 MZL524296:MZL524298 NJH524296:NJH524298 NTD524296:NTD524298 OCZ524296:OCZ524298 OMV524296:OMV524298 OWR524296:OWR524298 PGN524296:PGN524298 PQJ524296:PQJ524298 QAF524296:QAF524298 QKB524296:QKB524298 QTX524296:QTX524298 RDT524296:RDT524298 RNP524296:RNP524298 RXL524296:RXL524298 SHH524296:SHH524298 SRD524296:SRD524298 TAZ524296:TAZ524298 TKV524296:TKV524298 TUR524296:TUR524298 UEN524296:UEN524298 UOJ524296:UOJ524298 UYF524296:UYF524298 VIB524296:VIB524298 VRX524296:VRX524298 WBT524296:WBT524298 WLP524296:WLP524298 WVL524296:WVL524298 D589832:D589834 IZ589832:IZ589834 SV589832:SV589834 ACR589832:ACR589834 AMN589832:AMN589834 AWJ589832:AWJ589834 BGF589832:BGF589834 BQB589832:BQB589834 BZX589832:BZX589834 CJT589832:CJT589834 CTP589832:CTP589834 DDL589832:DDL589834 DNH589832:DNH589834 DXD589832:DXD589834 EGZ589832:EGZ589834 EQV589832:EQV589834 FAR589832:FAR589834 FKN589832:FKN589834 FUJ589832:FUJ589834 GEF589832:GEF589834 GOB589832:GOB589834 GXX589832:GXX589834 HHT589832:HHT589834 HRP589832:HRP589834 IBL589832:IBL589834 ILH589832:ILH589834 IVD589832:IVD589834 JEZ589832:JEZ589834 JOV589832:JOV589834 JYR589832:JYR589834 KIN589832:KIN589834 KSJ589832:KSJ589834 LCF589832:LCF589834 LMB589832:LMB589834 LVX589832:LVX589834 MFT589832:MFT589834 MPP589832:MPP589834 MZL589832:MZL589834 NJH589832:NJH589834 NTD589832:NTD589834 OCZ589832:OCZ589834 OMV589832:OMV589834 OWR589832:OWR589834 PGN589832:PGN589834 PQJ589832:PQJ589834 QAF589832:QAF589834 QKB589832:QKB589834 QTX589832:QTX589834 RDT589832:RDT589834 RNP589832:RNP589834 RXL589832:RXL589834 SHH589832:SHH589834 SRD589832:SRD589834 TAZ589832:TAZ589834 TKV589832:TKV589834 TUR589832:TUR589834 UEN589832:UEN589834 UOJ589832:UOJ589834 UYF589832:UYF589834 VIB589832:VIB589834 VRX589832:VRX589834 WBT589832:WBT589834 WLP589832:WLP589834 WVL589832:WVL589834 D655368:D655370 IZ655368:IZ655370 SV655368:SV655370 ACR655368:ACR655370 AMN655368:AMN655370 AWJ655368:AWJ655370 BGF655368:BGF655370 BQB655368:BQB655370 BZX655368:BZX655370 CJT655368:CJT655370 CTP655368:CTP655370 DDL655368:DDL655370 DNH655368:DNH655370 DXD655368:DXD655370 EGZ655368:EGZ655370 EQV655368:EQV655370 FAR655368:FAR655370 FKN655368:FKN655370 FUJ655368:FUJ655370 GEF655368:GEF655370 GOB655368:GOB655370 GXX655368:GXX655370 HHT655368:HHT655370 HRP655368:HRP655370 IBL655368:IBL655370 ILH655368:ILH655370 IVD655368:IVD655370 JEZ655368:JEZ655370 JOV655368:JOV655370 JYR655368:JYR655370 KIN655368:KIN655370 KSJ655368:KSJ655370 LCF655368:LCF655370 LMB655368:LMB655370 LVX655368:LVX655370 MFT655368:MFT655370 MPP655368:MPP655370 MZL655368:MZL655370 NJH655368:NJH655370 NTD655368:NTD655370 OCZ655368:OCZ655370 OMV655368:OMV655370 OWR655368:OWR655370 PGN655368:PGN655370 PQJ655368:PQJ655370 QAF655368:QAF655370 QKB655368:QKB655370 QTX655368:QTX655370 RDT655368:RDT655370 RNP655368:RNP655370 RXL655368:RXL655370 SHH655368:SHH655370 SRD655368:SRD655370 TAZ655368:TAZ655370 TKV655368:TKV655370 TUR655368:TUR655370 UEN655368:UEN655370 UOJ655368:UOJ655370 UYF655368:UYF655370 VIB655368:VIB655370 VRX655368:VRX655370 WBT655368:WBT655370 WLP655368:WLP655370 WVL655368:WVL655370 D720904:D720906 IZ720904:IZ720906 SV720904:SV720906 ACR720904:ACR720906 AMN720904:AMN720906 AWJ720904:AWJ720906 BGF720904:BGF720906 BQB720904:BQB720906 BZX720904:BZX720906 CJT720904:CJT720906 CTP720904:CTP720906 DDL720904:DDL720906 DNH720904:DNH720906 DXD720904:DXD720906 EGZ720904:EGZ720906 EQV720904:EQV720906 FAR720904:FAR720906 FKN720904:FKN720906 FUJ720904:FUJ720906 GEF720904:GEF720906 GOB720904:GOB720906 GXX720904:GXX720906 HHT720904:HHT720906 HRP720904:HRP720906 IBL720904:IBL720906 ILH720904:ILH720906 IVD720904:IVD720906 JEZ720904:JEZ720906 JOV720904:JOV720906 JYR720904:JYR720906 KIN720904:KIN720906 KSJ720904:KSJ720906 LCF720904:LCF720906 LMB720904:LMB720906 LVX720904:LVX720906 MFT720904:MFT720906 MPP720904:MPP720906 MZL720904:MZL720906 NJH720904:NJH720906 NTD720904:NTD720906 OCZ720904:OCZ720906 OMV720904:OMV720906 OWR720904:OWR720906 PGN720904:PGN720906 PQJ720904:PQJ720906 QAF720904:QAF720906 QKB720904:QKB720906 QTX720904:QTX720906 RDT720904:RDT720906 RNP720904:RNP720906 RXL720904:RXL720906 SHH720904:SHH720906 SRD720904:SRD720906 TAZ720904:TAZ720906 TKV720904:TKV720906 TUR720904:TUR720906 UEN720904:UEN720906 UOJ720904:UOJ720906 UYF720904:UYF720906 VIB720904:VIB720906 VRX720904:VRX720906 WBT720904:WBT720906 WLP720904:WLP720906 WVL720904:WVL720906 D786440:D786442 IZ786440:IZ786442 SV786440:SV786442 ACR786440:ACR786442 AMN786440:AMN786442 AWJ786440:AWJ786442 BGF786440:BGF786442 BQB786440:BQB786442 BZX786440:BZX786442 CJT786440:CJT786442 CTP786440:CTP786442 DDL786440:DDL786442 DNH786440:DNH786442 DXD786440:DXD786442 EGZ786440:EGZ786442 EQV786440:EQV786442 FAR786440:FAR786442 FKN786440:FKN786442 FUJ786440:FUJ786442 GEF786440:GEF786442 GOB786440:GOB786442 GXX786440:GXX786442 HHT786440:HHT786442 HRP786440:HRP786442 IBL786440:IBL786442 ILH786440:ILH786442 IVD786440:IVD786442 JEZ786440:JEZ786442 JOV786440:JOV786442 JYR786440:JYR786442 KIN786440:KIN786442 KSJ786440:KSJ786442 LCF786440:LCF786442 LMB786440:LMB786442 LVX786440:LVX786442 MFT786440:MFT786442 MPP786440:MPP786442 MZL786440:MZL786442 NJH786440:NJH786442 NTD786440:NTD786442 OCZ786440:OCZ786442 OMV786440:OMV786442 OWR786440:OWR786442 PGN786440:PGN786442 PQJ786440:PQJ786442 QAF786440:QAF786442 QKB786440:QKB786442 QTX786440:QTX786442 RDT786440:RDT786442 RNP786440:RNP786442 RXL786440:RXL786442 SHH786440:SHH786442 SRD786440:SRD786442 TAZ786440:TAZ786442 TKV786440:TKV786442 TUR786440:TUR786442 UEN786440:UEN786442 UOJ786440:UOJ786442 UYF786440:UYF786442 VIB786440:VIB786442 VRX786440:VRX786442 WBT786440:WBT786442 WLP786440:WLP786442 WVL786440:WVL786442 D851976:D851978 IZ851976:IZ851978 SV851976:SV851978 ACR851976:ACR851978 AMN851976:AMN851978 AWJ851976:AWJ851978 BGF851976:BGF851978 BQB851976:BQB851978 BZX851976:BZX851978 CJT851976:CJT851978 CTP851976:CTP851978 DDL851976:DDL851978 DNH851976:DNH851978 DXD851976:DXD851978 EGZ851976:EGZ851978 EQV851976:EQV851978 FAR851976:FAR851978 FKN851976:FKN851978 FUJ851976:FUJ851978 GEF851976:GEF851978 GOB851976:GOB851978 GXX851976:GXX851978 HHT851976:HHT851978 HRP851976:HRP851978 IBL851976:IBL851978 ILH851976:ILH851978 IVD851976:IVD851978 JEZ851976:JEZ851978 JOV851976:JOV851978 JYR851976:JYR851978 KIN851976:KIN851978 KSJ851976:KSJ851978 LCF851976:LCF851978 LMB851976:LMB851978 LVX851976:LVX851978 MFT851976:MFT851978 MPP851976:MPP851978 MZL851976:MZL851978 NJH851976:NJH851978 NTD851976:NTD851978 OCZ851976:OCZ851978 OMV851976:OMV851978 OWR851976:OWR851978 PGN851976:PGN851978 PQJ851976:PQJ851978 QAF851976:QAF851978 QKB851976:QKB851978 QTX851976:QTX851978 RDT851976:RDT851978 RNP851976:RNP851978 RXL851976:RXL851978 SHH851976:SHH851978 SRD851976:SRD851978 TAZ851976:TAZ851978 TKV851976:TKV851978 TUR851976:TUR851978 UEN851976:UEN851978 UOJ851976:UOJ851978 UYF851976:UYF851978 VIB851976:VIB851978 VRX851976:VRX851978 WBT851976:WBT851978 WLP851976:WLP851978 WVL851976:WVL851978 D917512:D917514 IZ917512:IZ917514 SV917512:SV917514 ACR917512:ACR917514 AMN917512:AMN917514 AWJ917512:AWJ917514 BGF917512:BGF917514 BQB917512:BQB917514 BZX917512:BZX917514 CJT917512:CJT917514 CTP917512:CTP917514 DDL917512:DDL917514 DNH917512:DNH917514 DXD917512:DXD917514 EGZ917512:EGZ917514 EQV917512:EQV917514 FAR917512:FAR917514 FKN917512:FKN917514 FUJ917512:FUJ917514 GEF917512:GEF917514 GOB917512:GOB917514 GXX917512:GXX917514 HHT917512:HHT917514 HRP917512:HRP917514 IBL917512:IBL917514 ILH917512:ILH917514 IVD917512:IVD917514 JEZ917512:JEZ917514 JOV917512:JOV917514 JYR917512:JYR917514 KIN917512:KIN917514 KSJ917512:KSJ917514 LCF917512:LCF917514 LMB917512:LMB917514 LVX917512:LVX917514 MFT917512:MFT917514 MPP917512:MPP917514 MZL917512:MZL917514 NJH917512:NJH917514 NTD917512:NTD917514 OCZ917512:OCZ917514 OMV917512:OMV917514 OWR917512:OWR917514 PGN917512:PGN917514 PQJ917512:PQJ917514 QAF917512:QAF917514 QKB917512:QKB917514 QTX917512:QTX917514 RDT917512:RDT917514 RNP917512:RNP917514 RXL917512:RXL917514 SHH917512:SHH917514 SRD917512:SRD917514 TAZ917512:TAZ917514 TKV917512:TKV917514 TUR917512:TUR917514 UEN917512:UEN917514 UOJ917512:UOJ917514 UYF917512:UYF917514 VIB917512:VIB917514 VRX917512:VRX917514 WBT917512:WBT917514 WLP917512:WLP917514 WVL917512:WVL917514 D983048:D983050 IZ983048:IZ983050 SV983048:SV983050 ACR983048:ACR983050 AMN983048:AMN983050 AWJ983048:AWJ983050 BGF983048:BGF983050 BQB983048:BQB983050 BZX983048:BZX983050 CJT983048:CJT983050 CTP983048:CTP983050 DDL983048:DDL983050 DNH983048:DNH983050 DXD983048:DXD983050 EGZ983048:EGZ983050 EQV983048:EQV983050 FAR983048:FAR983050 FKN983048:FKN983050 FUJ983048:FUJ983050 GEF983048:GEF983050 GOB983048:GOB983050 GXX983048:GXX983050 HHT983048:HHT983050 HRP983048:HRP983050 IBL983048:IBL983050 ILH983048:ILH983050 IVD983048:IVD983050 JEZ983048:JEZ983050 JOV983048:JOV983050 JYR983048:JYR983050 KIN983048:KIN983050 KSJ983048:KSJ983050 LCF983048:LCF983050 LMB983048:LMB983050 LVX983048:LVX983050 MFT983048:MFT983050 MPP983048:MPP983050 MZL983048:MZL983050 NJH983048:NJH983050 NTD983048:NTD983050 OCZ983048:OCZ983050 OMV983048:OMV983050 OWR983048:OWR983050 PGN983048:PGN983050 PQJ983048:PQJ983050 QAF983048:QAF983050 QKB983048:QKB983050 QTX983048:QTX983050 RDT983048:RDT983050 RNP983048:RNP983050 RXL983048:RXL983050 SHH983048:SHH983050 SRD983048:SRD983050 TAZ983048:TAZ983050 TKV983048:TKV983050 TUR983048:TUR983050 UEN983048:UEN983050 UOJ983048:UOJ983050 UYF983048:UYF983050 VIB983048:VIB983050 VRX983048:VRX983050 WBT983048:WBT983050 WLP983048:WLP983050 WVL983048:WVL983050 WVL983052:WVL983054 IZ12:IZ14 SV12:SV14 ACR12:ACR14 AMN12:AMN14 AWJ12:AWJ14 BGF12:BGF14 BQB12:BQB14 BZX12:BZX14 CJT12:CJT14 CTP12:CTP14 DDL12:DDL14 DNH12:DNH14 DXD12:DXD14 EGZ12:EGZ14 EQV12:EQV14 FAR12:FAR14 FKN12:FKN14 FUJ12:FUJ14 GEF12:GEF14 GOB12:GOB14 GXX12:GXX14 HHT12:HHT14 HRP12:HRP14 IBL12:IBL14 ILH12:ILH14 IVD12:IVD14 JEZ12:JEZ14 JOV12:JOV14 JYR12:JYR14 KIN12:KIN14 KSJ12:KSJ14 LCF12:LCF14 LMB12:LMB14 LVX12:LVX14 MFT12:MFT14 MPP12:MPP14 MZL12:MZL14 NJH12:NJH14 NTD12:NTD14 OCZ12:OCZ14 OMV12:OMV14 OWR12:OWR14 PGN12:PGN14 PQJ12:PQJ14 QAF12:QAF14 QKB12:QKB14 QTX12:QTX14 RDT12:RDT14 RNP12:RNP14 RXL12:RXL14 SHH12:SHH14 SRD12:SRD14 TAZ12:TAZ14 TKV12:TKV14 TUR12:TUR14 UEN12:UEN14 UOJ12:UOJ14 UYF12:UYF14 VIB12:VIB14 VRX12:VRX14 WBT12:WBT14 WLP12:WLP14 WVL12:WVL14 D65548:D65550 IZ65548:IZ65550 SV65548:SV65550 ACR65548:ACR65550 AMN65548:AMN65550 AWJ65548:AWJ65550 BGF65548:BGF65550 BQB65548:BQB65550 BZX65548:BZX65550 CJT65548:CJT65550 CTP65548:CTP65550 DDL65548:DDL65550 DNH65548:DNH65550 DXD65548:DXD65550 EGZ65548:EGZ65550 EQV65548:EQV65550 FAR65548:FAR65550 FKN65548:FKN65550 FUJ65548:FUJ65550 GEF65548:GEF65550 GOB65548:GOB65550 GXX65548:GXX65550 HHT65548:HHT65550 HRP65548:HRP65550 IBL65548:IBL65550 ILH65548:ILH65550 IVD65548:IVD65550 JEZ65548:JEZ65550 JOV65548:JOV65550 JYR65548:JYR65550 KIN65548:KIN65550 KSJ65548:KSJ65550 LCF65548:LCF65550 LMB65548:LMB65550 LVX65548:LVX65550 MFT65548:MFT65550 MPP65548:MPP65550 MZL65548:MZL65550 NJH65548:NJH65550 NTD65548:NTD65550 OCZ65548:OCZ65550 OMV65548:OMV65550 OWR65548:OWR65550 PGN65548:PGN65550 PQJ65548:PQJ65550 QAF65548:QAF65550 QKB65548:QKB65550 QTX65548:QTX65550 RDT65548:RDT65550 RNP65548:RNP65550 RXL65548:RXL65550 SHH65548:SHH65550 SRD65548:SRD65550 TAZ65548:TAZ65550 TKV65548:TKV65550 TUR65548:TUR65550 UEN65548:UEN65550 UOJ65548:UOJ65550 UYF65548:UYF65550 VIB65548:VIB65550 VRX65548:VRX65550 WBT65548:WBT65550 WLP65548:WLP65550 WVL65548:WVL65550 D131084:D131086 IZ131084:IZ131086 SV131084:SV131086 ACR131084:ACR131086 AMN131084:AMN131086 AWJ131084:AWJ131086 BGF131084:BGF131086 BQB131084:BQB131086 BZX131084:BZX131086 CJT131084:CJT131086 CTP131084:CTP131086 DDL131084:DDL131086 DNH131084:DNH131086 DXD131084:DXD131086 EGZ131084:EGZ131086 EQV131084:EQV131086 FAR131084:FAR131086 FKN131084:FKN131086 FUJ131084:FUJ131086 GEF131084:GEF131086 GOB131084:GOB131086 GXX131084:GXX131086 HHT131084:HHT131086 HRP131084:HRP131086 IBL131084:IBL131086 ILH131084:ILH131086 IVD131084:IVD131086 JEZ131084:JEZ131086 JOV131084:JOV131086 JYR131084:JYR131086 KIN131084:KIN131086 KSJ131084:KSJ131086 LCF131084:LCF131086 LMB131084:LMB131086 LVX131084:LVX131086 MFT131084:MFT131086 MPP131084:MPP131086 MZL131084:MZL131086 NJH131084:NJH131086 NTD131084:NTD131086 OCZ131084:OCZ131086 OMV131084:OMV131086 OWR131084:OWR131086 PGN131084:PGN131086 PQJ131084:PQJ131086 QAF131084:QAF131086 QKB131084:QKB131086 QTX131084:QTX131086 RDT131084:RDT131086 RNP131084:RNP131086 RXL131084:RXL131086 SHH131084:SHH131086 SRD131084:SRD131086 TAZ131084:TAZ131086 TKV131084:TKV131086 TUR131084:TUR131086 UEN131084:UEN131086 UOJ131084:UOJ131086 UYF131084:UYF131086 VIB131084:VIB131086 VRX131084:VRX131086 WBT131084:WBT131086 WLP131084:WLP131086 WVL131084:WVL131086 D196620:D196622 IZ196620:IZ196622 SV196620:SV196622 ACR196620:ACR196622 AMN196620:AMN196622 AWJ196620:AWJ196622 BGF196620:BGF196622 BQB196620:BQB196622 BZX196620:BZX196622 CJT196620:CJT196622 CTP196620:CTP196622 DDL196620:DDL196622 DNH196620:DNH196622 DXD196620:DXD196622 EGZ196620:EGZ196622 EQV196620:EQV196622 FAR196620:FAR196622 FKN196620:FKN196622 FUJ196620:FUJ196622 GEF196620:GEF196622 GOB196620:GOB196622 GXX196620:GXX196622 HHT196620:HHT196622 HRP196620:HRP196622 IBL196620:IBL196622 ILH196620:ILH196622 IVD196620:IVD196622 JEZ196620:JEZ196622 JOV196620:JOV196622 JYR196620:JYR196622 KIN196620:KIN196622 KSJ196620:KSJ196622 LCF196620:LCF196622 LMB196620:LMB196622 LVX196620:LVX196622 MFT196620:MFT196622 MPP196620:MPP196622 MZL196620:MZL196622 NJH196620:NJH196622 NTD196620:NTD196622 OCZ196620:OCZ196622 OMV196620:OMV196622 OWR196620:OWR196622 PGN196620:PGN196622 PQJ196620:PQJ196622 QAF196620:QAF196622 QKB196620:QKB196622 QTX196620:QTX196622 RDT196620:RDT196622 RNP196620:RNP196622 RXL196620:RXL196622 SHH196620:SHH196622 SRD196620:SRD196622 TAZ196620:TAZ196622 TKV196620:TKV196622 TUR196620:TUR196622 UEN196620:UEN196622 UOJ196620:UOJ196622 UYF196620:UYF196622 VIB196620:VIB196622 VRX196620:VRX196622 WBT196620:WBT196622 WLP196620:WLP196622 WVL196620:WVL196622 D262156:D262158 IZ262156:IZ262158 SV262156:SV262158 ACR262156:ACR262158 AMN262156:AMN262158 AWJ262156:AWJ262158 BGF262156:BGF262158 BQB262156:BQB262158 BZX262156:BZX262158 CJT262156:CJT262158 CTP262156:CTP262158 DDL262156:DDL262158 DNH262156:DNH262158 DXD262156:DXD262158 EGZ262156:EGZ262158 EQV262156:EQV262158 FAR262156:FAR262158 FKN262156:FKN262158 FUJ262156:FUJ262158 GEF262156:GEF262158 GOB262156:GOB262158 GXX262156:GXX262158 HHT262156:HHT262158 HRP262156:HRP262158 IBL262156:IBL262158 ILH262156:ILH262158 IVD262156:IVD262158 JEZ262156:JEZ262158 JOV262156:JOV262158 JYR262156:JYR262158 KIN262156:KIN262158 KSJ262156:KSJ262158 LCF262156:LCF262158 LMB262156:LMB262158 LVX262156:LVX262158 MFT262156:MFT262158 MPP262156:MPP262158 MZL262156:MZL262158 NJH262156:NJH262158 NTD262156:NTD262158 OCZ262156:OCZ262158 OMV262156:OMV262158 OWR262156:OWR262158 PGN262156:PGN262158 PQJ262156:PQJ262158 QAF262156:QAF262158 QKB262156:QKB262158 QTX262156:QTX262158 RDT262156:RDT262158 RNP262156:RNP262158 RXL262156:RXL262158 SHH262156:SHH262158 SRD262156:SRD262158 TAZ262156:TAZ262158 TKV262156:TKV262158 TUR262156:TUR262158 UEN262156:UEN262158 UOJ262156:UOJ262158 UYF262156:UYF262158 VIB262156:VIB262158 VRX262156:VRX262158 WBT262156:WBT262158 WLP262156:WLP262158 WVL262156:WVL262158 D327692:D327694 IZ327692:IZ327694 SV327692:SV327694 ACR327692:ACR327694 AMN327692:AMN327694 AWJ327692:AWJ327694 BGF327692:BGF327694 BQB327692:BQB327694 BZX327692:BZX327694 CJT327692:CJT327694 CTP327692:CTP327694 DDL327692:DDL327694 DNH327692:DNH327694 DXD327692:DXD327694 EGZ327692:EGZ327694 EQV327692:EQV327694 FAR327692:FAR327694 FKN327692:FKN327694 FUJ327692:FUJ327694 GEF327692:GEF327694 GOB327692:GOB327694 GXX327692:GXX327694 HHT327692:HHT327694 HRP327692:HRP327694 IBL327692:IBL327694 ILH327692:ILH327694 IVD327692:IVD327694 JEZ327692:JEZ327694 JOV327692:JOV327694 JYR327692:JYR327694 KIN327692:KIN327694 KSJ327692:KSJ327694 LCF327692:LCF327694 LMB327692:LMB327694 LVX327692:LVX327694 MFT327692:MFT327694 MPP327692:MPP327694 MZL327692:MZL327694 NJH327692:NJH327694 NTD327692:NTD327694 OCZ327692:OCZ327694 OMV327692:OMV327694 OWR327692:OWR327694 PGN327692:PGN327694 PQJ327692:PQJ327694 QAF327692:QAF327694 QKB327692:QKB327694 QTX327692:QTX327694 RDT327692:RDT327694 RNP327692:RNP327694 RXL327692:RXL327694 SHH327692:SHH327694 SRD327692:SRD327694 TAZ327692:TAZ327694 TKV327692:TKV327694 TUR327692:TUR327694 UEN327692:UEN327694 UOJ327692:UOJ327694 UYF327692:UYF327694 VIB327692:VIB327694 VRX327692:VRX327694 WBT327692:WBT327694 WLP327692:WLP327694 WVL327692:WVL327694 D393228:D393230 IZ393228:IZ393230 SV393228:SV393230 ACR393228:ACR393230 AMN393228:AMN393230 AWJ393228:AWJ393230 BGF393228:BGF393230 BQB393228:BQB393230 BZX393228:BZX393230 CJT393228:CJT393230 CTP393228:CTP393230 DDL393228:DDL393230 DNH393228:DNH393230 DXD393228:DXD393230 EGZ393228:EGZ393230 EQV393228:EQV393230 FAR393228:FAR393230 FKN393228:FKN393230 FUJ393228:FUJ393230 GEF393228:GEF393230 GOB393228:GOB393230 GXX393228:GXX393230 HHT393228:HHT393230 HRP393228:HRP393230 IBL393228:IBL393230 ILH393228:ILH393230 IVD393228:IVD393230 JEZ393228:JEZ393230 JOV393228:JOV393230 JYR393228:JYR393230 KIN393228:KIN393230 KSJ393228:KSJ393230 LCF393228:LCF393230 LMB393228:LMB393230 LVX393228:LVX393230 MFT393228:MFT393230 MPP393228:MPP393230 MZL393228:MZL393230 NJH393228:NJH393230 NTD393228:NTD393230 OCZ393228:OCZ393230 OMV393228:OMV393230 OWR393228:OWR393230 PGN393228:PGN393230 PQJ393228:PQJ393230 QAF393228:QAF393230 QKB393228:QKB393230 QTX393228:QTX393230 RDT393228:RDT393230 RNP393228:RNP393230 RXL393228:RXL393230 SHH393228:SHH393230 SRD393228:SRD393230 TAZ393228:TAZ393230 TKV393228:TKV393230 TUR393228:TUR393230 UEN393228:UEN393230 UOJ393228:UOJ393230 UYF393228:UYF393230 VIB393228:VIB393230 VRX393228:VRX393230 WBT393228:WBT393230 WLP393228:WLP393230 WVL393228:WVL393230 D458764:D458766 IZ458764:IZ458766 SV458764:SV458766 ACR458764:ACR458766 AMN458764:AMN458766 AWJ458764:AWJ458766 BGF458764:BGF458766 BQB458764:BQB458766 BZX458764:BZX458766 CJT458764:CJT458766 CTP458764:CTP458766 DDL458764:DDL458766 DNH458764:DNH458766 DXD458764:DXD458766 EGZ458764:EGZ458766 EQV458764:EQV458766 FAR458764:FAR458766 FKN458764:FKN458766 FUJ458764:FUJ458766 GEF458764:GEF458766 GOB458764:GOB458766 GXX458764:GXX458766 HHT458764:HHT458766 HRP458764:HRP458766 IBL458764:IBL458766 ILH458764:ILH458766 IVD458764:IVD458766 JEZ458764:JEZ458766 JOV458764:JOV458766 JYR458764:JYR458766 KIN458764:KIN458766 KSJ458764:KSJ458766 LCF458764:LCF458766 LMB458764:LMB458766 LVX458764:LVX458766 MFT458764:MFT458766 MPP458764:MPP458766 MZL458764:MZL458766 NJH458764:NJH458766 NTD458764:NTD458766 OCZ458764:OCZ458766 OMV458764:OMV458766 OWR458764:OWR458766 PGN458764:PGN458766 PQJ458764:PQJ458766 QAF458764:QAF458766 QKB458764:QKB458766 QTX458764:QTX458766 RDT458764:RDT458766 RNP458764:RNP458766 RXL458764:RXL458766 SHH458764:SHH458766 SRD458764:SRD458766 TAZ458764:TAZ458766 TKV458764:TKV458766 TUR458764:TUR458766 UEN458764:UEN458766 UOJ458764:UOJ458766 UYF458764:UYF458766 VIB458764:VIB458766 VRX458764:VRX458766 WBT458764:WBT458766 WLP458764:WLP458766 WVL458764:WVL458766 D524300:D524302 IZ524300:IZ524302 SV524300:SV524302 ACR524300:ACR524302 AMN524300:AMN524302 AWJ524300:AWJ524302 BGF524300:BGF524302 BQB524300:BQB524302 BZX524300:BZX524302 CJT524300:CJT524302 CTP524300:CTP524302 DDL524300:DDL524302 DNH524300:DNH524302 DXD524300:DXD524302 EGZ524300:EGZ524302 EQV524300:EQV524302 FAR524300:FAR524302 FKN524300:FKN524302 FUJ524300:FUJ524302 GEF524300:GEF524302 GOB524300:GOB524302 GXX524300:GXX524302 HHT524300:HHT524302 HRP524300:HRP524302 IBL524300:IBL524302 ILH524300:ILH524302 IVD524300:IVD524302 JEZ524300:JEZ524302 JOV524300:JOV524302 JYR524300:JYR524302 KIN524300:KIN524302 KSJ524300:KSJ524302 LCF524300:LCF524302 LMB524300:LMB524302 LVX524300:LVX524302 MFT524300:MFT524302 MPP524300:MPP524302 MZL524300:MZL524302 NJH524300:NJH524302 NTD524300:NTD524302 OCZ524300:OCZ524302 OMV524300:OMV524302 OWR524300:OWR524302 PGN524300:PGN524302 PQJ524300:PQJ524302 QAF524300:QAF524302 QKB524300:QKB524302 QTX524300:QTX524302 RDT524300:RDT524302 RNP524300:RNP524302 RXL524300:RXL524302 SHH524300:SHH524302 SRD524300:SRD524302 TAZ524300:TAZ524302 TKV524300:TKV524302 TUR524300:TUR524302 UEN524300:UEN524302 UOJ524300:UOJ524302 UYF524300:UYF524302 VIB524300:VIB524302 VRX524300:VRX524302 WBT524300:WBT524302 WLP524300:WLP524302 WVL524300:WVL524302 D589836:D589838 IZ589836:IZ589838 SV589836:SV589838 ACR589836:ACR589838 AMN589836:AMN589838 AWJ589836:AWJ589838 BGF589836:BGF589838 BQB589836:BQB589838 BZX589836:BZX589838 CJT589836:CJT589838 CTP589836:CTP589838 DDL589836:DDL589838 DNH589836:DNH589838 DXD589836:DXD589838 EGZ589836:EGZ589838 EQV589836:EQV589838 FAR589836:FAR589838 FKN589836:FKN589838 FUJ589836:FUJ589838 GEF589836:GEF589838 GOB589836:GOB589838 GXX589836:GXX589838 HHT589836:HHT589838 HRP589836:HRP589838 IBL589836:IBL589838 ILH589836:ILH589838 IVD589836:IVD589838 JEZ589836:JEZ589838 JOV589836:JOV589838 JYR589836:JYR589838 KIN589836:KIN589838 KSJ589836:KSJ589838 LCF589836:LCF589838 LMB589836:LMB589838 LVX589836:LVX589838 MFT589836:MFT589838 MPP589836:MPP589838 MZL589836:MZL589838 NJH589836:NJH589838 NTD589836:NTD589838 OCZ589836:OCZ589838 OMV589836:OMV589838 OWR589836:OWR589838 PGN589836:PGN589838 PQJ589836:PQJ589838 QAF589836:QAF589838 QKB589836:QKB589838 QTX589836:QTX589838 RDT589836:RDT589838 RNP589836:RNP589838 RXL589836:RXL589838 SHH589836:SHH589838 SRD589836:SRD589838 TAZ589836:TAZ589838 TKV589836:TKV589838 TUR589836:TUR589838 UEN589836:UEN589838 UOJ589836:UOJ589838 UYF589836:UYF589838 VIB589836:VIB589838 VRX589836:VRX589838 WBT589836:WBT589838 WLP589836:WLP589838 WVL589836:WVL589838 D655372:D655374 IZ655372:IZ655374 SV655372:SV655374 ACR655372:ACR655374 AMN655372:AMN655374 AWJ655372:AWJ655374 BGF655372:BGF655374 BQB655372:BQB655374 BZX655372:BZX655374 CJT655372:CJT655374 CTP655372:CTP655374 DDL655372:DDL655374 DNH655372:DNH655374 DXD655372:DXD655374 EGZ655372:EGZ655374 EQV655372:EQV655374 FAR655372:FAR655374 FKN655372:FKN655374 FUJ655372:FUJ655374 GEF655372:GEF655374 GOB655372:GOB655374 GXX655372:GXX655374 HHT655372:HHT655374 HRP655372:HRP655374 IBL655372:IBL655374 ILH655372:ILH655374 IVD655372:IVD655374 JEZ655372:JEZ655374 JOV655372:JOV655374 JYR655372:JYR655374 KIN655372:KIN655374 KSJ655372:KSJ655374 LCF655372:LCF655374 LMB655372:LMB655374 LVX655372:LVX655374 MFT655372:MFT655374 MPP655372:MPP655374 MZL655372:MZL655374 NJH655372:NJH655374 NTD655372:NTD655374 OCZ655372:OCZ655374 OMV655372:OMV655374 OWR655372:OWR655374 PGN655372:PGN655374 PQJ655372:PQJ655374 QAF655372:QAF655374 QKB655372:QKB655374 QTX655372:QTX655374 RDT655372:RDT655374 RNP655372:RNP655374 RXL655372:RXL655374 SHH655372:SHH655374 SRD655372:SRD655374 TAZ655372:TAZ655374 TKV655372:TKV655374 TUR655372:TUR655374 UEN655372:UEN655374 UOJ655372:UOJ655374 UYF655372:UYF655374 VIB655372:VIB655374 VRX655372:VRX655374 WBT655372:WBT655374 WLP655372:WLP655374 WVL655372:WVL655374 D720908:D720910 IZ720908:IZ720910 SV720908:SV720910 ACR720908:ACR720910 AMN720908:AMN720910 AWJ720908:AWJ720910 BGF720908:BGF720910 BQB720908:BQB720910 BZX720908:BZX720910 CJT720908:CJT720910 CTP720908:CTP720910 DDL720908:DDL720910 DNH720908:DNH720910 DXD720908:DXD720910 EGZ720908:EGZ720910 EQV720908:EQV720910 FAR720908:FAR720910 FKN720908:FKN720910 FUJ720908:FUJ720910 GEF720908:GEF720910 GOB720908:GOB720910 GXX720908:GXX720910 HHT720908:HHT720910 HRP720908:HRP720910 IBL720908:IBL720910 ILH720908:ILH720910 IVD720908:IVD720910 JEZ720908:JEZ720910 JOV720908:JOV720910 JYR720908:JYR720910 KIN720908:KIN720910 KSJ720908:KSJ720910 LCF720908:LCF720910 LMB720908:LMB720910 LVX720908:LVX720910 MFT720908:MFT720910 MPP720908:MPP720910 MZL720908:MZL720910 NJH720908:NJH720910 NTD720908:NTD720910 OCZ720908:OCZ720910 OMV720908:OMV720910 OWR720908:OWR720910 PGN720908:PGN720910 PQJ720908:PQJ720910 QAF720908:QAF720910 QKB720908:QKB720910 QTX720908:QTX720910 RDT720908:RDT720910 RNP720908:RNP720910 RXL720908:RXL720910 SHH720908:SHH720910 SRD720908:SRD720910 TAZ720908:TAZ720910 TKV720908:TKV720910 TUR720908:TUR720910 UEN720908:UEN720910 UOJ720908:UOJ720910 UYF720908:UYF720910 VIB720908:VIB720910 VRX720908:VRX720910 WBT720908:WBT720910 WLP720908:WLP720910 WVL720908:WVL720910 D786444:D786446 IZ786444:IZ786446 SV786444:SV786446 ACR786444:ACR786446 AMN786444:AMN786446 AWJ786444:AWJ786446 BGF786444:BGF786446 BQB786444:BQB786446 BZX786444:BZX786446 CJT786444:CJT786446 CTP786444:CTP786446 DDL786444:DDL786446 DNH786444:DNH786446 DXD786444:DXD786446 EGZ786444:EGZ786446 EQV786444:EQV786446 FAR786444:FAR786446 FKN786444:FKN786446 FUJ786444:FUJ786446 GEF786444:GEF786446 GOB786444:GOB786446 GXX786444:GXX786446 HHT786444:HHT786446 HRP786444:HRP786446 IBL786444:IBL786446 ILH786444:ILH786446 IVD786444:IVD786446 JEZ786444:JEZ786446 JOV786444:JOV786446 JYR786444:JYR786446 KIN786444:KIN786446 KSJ786444:KSJ786446 LCF786444:LCF786446 LMB786444:LMB786446 LVX786444:LVX786446 MFT786444:MFT786446 MPP786444:MPP786446 MZL786444:MZL786446 NJH786444:NJH786446 NTD786444:NTD786446 OCZ786444:OCZ786446 OMV786444:OMV786446 OWR786444:OWR786446 PGN786444:PGN786446 PQJ786444:PQJ786446 QAF786444:QAF786446 QKB786444:QKB786446 QTX786444:QTX786446 RDT786444:RDT786446 RNP786444:RNP786446 RXL786444:RXL786446 SHH786444:SHH786446 SRD786444:SRD786446 TAZ786444:TAZ786446 TKV786444:TKV786446 TUR786444:TUR786446 UEN786444:UEN786446 UOJ786444:UOJ786446 UYF786444:UYF786446 VIB786444:VIB786446 VRX786444:VRX786446 WBT786444:WBT786446 WLP786444:WLP786446 WVL786444:WVL786446 D851980:D851982 IZ851980:IZ851982 SV851980:SV851982 ACR851980:ACR851982 AMN851980:AMN851982 AWJ851980:AWJ851982 BGF851980:BGF851982 BQB851980:BQB851982 BZX851980:BZX851982 CJT851980:CJT851982 CTP851980:CTP851982 DDL851980:DDL851982 DNH851980:DNH851982 DXD851980:DXD851982 EGZ851980:EGZ851982 EQV851980:EQV851982 FAR851980:FAR851982 FKN851980:FKN851982 FUJ851980:FUJ851982 GEF851980:GEF851982 GOB851980:GOB851982 GXX851980:GXX851982 HHT851980:HHT851982 HRP851980:HRP851982 IBL851980:IBL851982 ILH851980:ILH851982 IVD851980:IVD851982 JEZ851980:JEZ851982 JOV851980:JOV851982 JYR851980:JYR851982 KIN851980:KIN851982 KSJ851980:KSJ851982 LCF851980:LCF851982 LMB851980:LMB851982 LVX851980:LVX851982 MFT851980:MFT851982 MPP851980:MPP851982 MZL851980:MZL851982 NJH851980:NJH851982 NTD851980:NTD851982 OCZ851980:OCZ851982 OMV851980:OMV851982 OWR851980:OWR851982 PGN851980:PGN851982 PQJ851980:PQJ851982 QAF851980:QAF851982 QKB851980:QKB851982 QTX851980:QTX851982 RDT851980:RDT851982 RNP851980:RNP851982 RXL851980:RXL851982 SHH851980:SHH851982 SRD851980:SRD851982 TAZ851980:TAZ851982 TKV851980:TKV851982 TUR851980:TUR851982 UEN851980:UEN851982 UOJ851980:UOJ851982 UYF851980:UYF851982 VIB851980:VIB851982 VRX851980:VRX851982 WBT851980:WBT851982 WLP851980:WLP851982 WVL851980:WVL851982 D917516:D917518 IZ917516:IZ917518 SV917516:SV917518 ACR917516:ACR917518 AMN917516:AMN917518 AWJ917516:AWJ917518 BGF917516:BGF917518 BQB917516:BQB917518 BZX917516:BZX917518 CJT917516:CJT917518 CTP917516:CTP917518 DDL917516:DDL917518 DNH917516:DNH917518 DXD917516:DXD917518 EGZ917516:EGZ917518 EQV917516:EQV917518 FAR917516:FAR917518 FKN917516:FKN917518 FUJ917516:FUJ917518 GEF917516:GEF917518 GOB917516:GOB917518 GXX917516:GXX917518 HHT917516:HHT917518 HRP917516:HRP917518 IBL917516:IBL917518 ILH917516:ILH917518 IVD917516:IVD917518 JEZ917516:JEZ917518 JOV917516:JOV917518 JYR917516:JYR917518 KIN917516:KIN917518 KSJ917516:KSJ917518 LCF917516:LCF917518 LMB917516:LMB917518 LVX917516:LVX917518 MFT917516:MFT917518 MPP917516:MPP917518 MZL917516:MZL917518 NJH917516:NJH917518 NTD917516:NTD917518 OCZ917516:OCZ917518 OMV917516:OMV917518 OWR917516:OWR917518 PGN917516:PGN917518 PQJ917516:PQJ917518 QAF917516:QAF917518 QKB917516:QKB917518 QTX917516:QTX917518 RDT917516:RDT917518 RNP917516:RNP917518 RXL917516:RXL917518 SHH917516:SHH917518 SRD917516:SRD917518 TAZ917516:TAZ917518 TKV917516:TKV917518 TUR917516:TUR917518 UEN917516:UEN917518 UOJ917516:UOJ917518 UYF917516:UYF917518 VIB917516:VIB917518 VRX917516:VRX917518 WBT917516:WBT917518 WLP917516:WLP917518 WVL917516:WVL917518 D983052:D983054 IZ983052:IZ983054 SV983052:SV983054 ACR983052:ACR983054 AMN983052:AMN983054 AWJ983052:AWJ983054 BGF983052:BGF983054 BQB983052:BQB983054 BZX983052:BZX983054 CJT983052:CJT983054 CTP983052:CTP983054 DDL983052:DDL983054 DNH983052:DNH983054 DXD983052:DXD983054 EGZ983052:EGZ983054 EQV983052:EQV983054 FAR983052:FAR983054 FKN983052:FKN983054 FUJ983052:FUJ983054 GEF983052:GEF983054 GOB983052:GOB983054 GXX983052:GXX983054 HHT983052:HHT983054 HRP983052:HRP983054 IBL983052:IBL983054 ILH983052:ILH983054 IVD983052:IVD983054 JEZ983052:JEZ983054 JOV983052:JOV983054 JYR983052:JYR983054 KIN983052:KIN983054 KSJ983052:KSJ983054 LCF983052:LCF983054 LMB983052:LMB983054 LVX983052:LVX983054 MFT983052:MFT983054 MPP983052:MPP983054 MZL983052:MZL983054 NJH983052:NJH983054 NTD983052:NTD983054 OCZ983052:OCZ983054 OMV983052:OMV983054 OWR983052:OWR983054 PGN983052:PGN983054 PQJ983052:PQJ983054 QAF983052:QAF983054 QKB983052:QKB983054 QTX983052:QTX983054 RDT983052:RDT983054 RNP983052:RNP983054 RXL983052:RXL983054 SHH983052:SHH983054 SRD983052:SRD983054 TAZ983052:TAZ983054 TKV983052:TKV983054 TUR983052:TUR983054 UEN983052:UEN983054 UOJ983052:UOJ983054 UYF983052:UYF983054 VIB983052:VIB983054 VRX983052:VRX983054 WBT983052:WBT983054 WVL9:WVL10 WLP9:WLP10 WBT9:WBT10 VRX9:VRX10 VIB9:VIB10 UYF9:UYF10 UOJ9:UOJ10 UEN9:UEN10 TUR9:TUR10 TKV9:TKV10 TAZ9:TAZ10 SRD9:SRD10 SHH9:SHH10 RXL9:RXL10 RNP9:RNP10 RDT9:RDT10 QTX9:QTX10 QKB9:QKB10 QAF9:QAF10 PQJ9:PQJ10 PGN9:PGN10 OWR9:OWR10 OMV9:OMV10 OCZ9:OCZ10 NTD9:NTD10 NJH9:NJH10 MZL9:MZL10 MPP9:MPP10 MFT9:MFT10 LVX9:LVX10 LMB9:LMB10 LCF9:LCF10 KSJ9:KSJ10 KIN9:KIN10 JYR9:JYR10 JOV9:JOV10 JEZ9:JEZ10 IVD9:IVD10 ILH9:ILH10 IBL9:IBL10 HRP9:HRP10 HHT9:HHT10 GXX9:GXX10 GOB9:GOB10 GEF9:GEF10 FUJ9:FUJ10 FKN9:FKN10 FAR9:FAR10 EQV9:EQV10 EGZ9:EGZ10 DXD9:DXD10 DNH9:DNH10 DDL9:DDL10 CTP9:CTP10 CJT9:CJT10 BZX9:BZX10 BQB9:BQB10 BGF9:BGF10 AWJ9:AWJ10 AMN9:AMN10 ACR9:ACR10 SV9:SV10 IZ9:IZ10">
      <formula1>оценки</formula1>
    </dataValidation>
    <dataValidation type="list" allowBlank="1" showInputMessage="1" showErrorMessage="1" sqref="WVL983056:WVL983057 IZ16:IZ17 SV16:SV17 ACR16:ACR17 AMN16:AMN17 AWJ16:AWJ17 BGF16:BGF17 BQB16:BQB17 BZX16:BZX17 CJT16:CJT17 CTP16:CTP17 DDL16:DDL17 DNH16:DNH17 DXD16:DXD17 EGZ16:EGZ17 EQV16:EQV17 FAR16:FAR17 FKN16:FKN17 FUJ16:FUJ17 GEF16:GEF17 GOB16:GOB17 GXX16:GXX17 HHT16:HHT17 HRP16:HRP17 IBL16:IBL17 ILH16:ILH17 IVD16:IVD17 JEZ16:JEZ17 JOV16:JOV17 JYR16:JYR17 KIN16:KIN17 KSJ16:KSJ17 LCF16:LCF17 LMB16:LMB17 LVX16:LVX17 MFT16:MFT17 MPP16:MPP17 MZL16:MZL17 NJH16:NJH17 NTD16:NTD17 OCZ16:OCZ17 OMV16:OMV17 OWR16:OWR17 PGN16:PGN17 PQJ16:PQJ17 QAF16:QAF17 QKB16:QKB17 QTX16:QTX17 RDT16:RDT17 RNP16:RNP17 RXL16:RXL17 SHH16:SHH17 SRD16:SRD17 TAZ16:TAZ17 TKV16:TKV17 TUR16:TUR17 UEN16:UEN17 UOJ16:UOJ17 UYF16:UYF17 VIB16:VIB17 VRX16:VRX17 WBT16:WBT17 WLP16:WLP17 WVL16:WVL17 D65552:D65553 IZ65552:IZ65553 SV65552:SV65553 ACR65552:ACR65553 AMN65552:AMN65553 AWJ65552:AWJ65553 BGF65552:BGF65553 BQB65552:BQB65553 BZX65552:BZX65553 CJT65552:CJT65553 CTP65552:CTP65553 DDL65552:DDL65553 DNH65552:DNH65553 DXD65552:DXD65553 EGZ65552:EGZ65553 EQV65552:EQV65553 FAR65552:FAR65553 FKN65552:FKN65553 FUJ65552:FUJ65553 GEF65552:GEF65553 GOB65552:GOB65553 GXX65552:GXX65553 HHT65552:HHT65553 HRP65552:HRP65553 IBL65552:IBL65553 ILH65552:ILH65553 IVD65552:IVD65553 JEZ65552:JEZ65553 JOV65552:JOV65553 JYR65552:JYR65553 KIN65552:KIN65553 KSJ65552:KSJ65553 LCF65552:LCF65553 LMB65552:LMB65553 LVX65552:LVX65553 MFT65552:MFT65553 MPP65552:MPP65553 MZL65552:MZL65553 NJH65552:NJH65553 NTD65552:NTD65553 OCZ65552:OCZ65553 OMV65552:OMV65553 OWR65552:OWR65553 PGN65552:PGN65553 PQJ65552:PQJ65553 QAF65552:QAF65553 QKB65552:QKB65553 QTX65552:QTX65553 RDT65552:RDT65553 RNP65552:RNP65553 RXL65552:RXL65553 SHH65552:SHH65553 SRD65552:SRD65553 TAZ65552:TAZ65553 TKV65552:TKV65553 TUR65552:TUR65553 UEN65552:UEN65553 UOJ65552:UOJ65553 UYF65552:UYF65553 VIB65552:VIB65553 VRX65552:VRX65553 WBT65552:WBT65553 WLP65552:WLP65553 WVL65552:WVL65553 D131088:D131089 IZ131088:IZ131089 SV131088:SV131089 ACR131088:ACR131089 AMN131088:AMN131089 AWJ131088:AWJ131089 BGF131088:BGF131089 BQB131088:BQB131089 BZX131088:BZX131089 CJT131088:CJT131089 CTP131088:CTP131089 DDL131088:DDL131089 DNH131088:DNH131089 DXD131088:DXD131089 EGZ131088:EGZ131089 EQV131088:EQV131089 FAR131088:FAR131089 FKN131088:FKN131089 FUJ131088:FUJ131089 GEF131088:GEF131089 GOB131088:GOB131089 GXX131088:GXX131089 HHT131088:HHT131089 HRP131088:HRP131089 IBL131088:IBL131089 ILH131088:ILH131089 IVD131088:IVD131089 JEZ131088:JEZ131089 JOV131088:JOV131089 JYR131088:JYR131089 KIN131088:KIN131089 KSJ131088:KSJ131089 LCF131088:LCF131089 LMB131088:LMB131089 LVX131088:LVX131089 MFT131088:MFT131089 MPP131088:MPP131089 MZL131088:MZL131089 NJH131088:NJH131089 NTD131088:NTD131089 OCZ131088:OCZ131089 OMV131088:OMV131089 OWR131088:OWR131089 PGN131088:PGN131089 PQJ131088:PQJ131089 QAF131088:QAF131089 QKB131088:QKB131089 QTX131088:QTX131089 RDT131088:RDT131089 RNP131088:RNP131089 RXL131088:RXL131089 SHH131088:SHH131089 SRD131088:SRD131089 TAZ131088:TAZ131089 TKV131088:TKV131089 TUR131088:TUR131089 UEN131088:UEN131089 UOJ131088:UOJ131089 UYF131088:UYF131089 VIB131088:VIB131089 VRX131088:VRX131089 WBT131088:WBT131089 WLP131088:WLP131089 WVL131088:WVL131089 D196624:D196625 IZ196624:IZ196625 SV196624:SV196625 ACR196624:ACR196625 AMN196624:AMN196625 AWJ196624:AWJ196625 BGF196624:BGF196625 BQB196624:BQB196625 BZX196624:BZX196625 CJT196624:CJT196625 CTP196624:CTP196625 DDL196624:DDL196625 DNH196624:DNH196625 DXD196624:DXD196625 EGZ196624:EGZ196625 EQV196624:EQV196625 FAR196624:FAR196625 FKN196624:FKN196625 FUJ196624:FUJ196625 GEF196624:GEF196625 GOB196624:GOB196625 GXX196624:GXX196625 HHT196624:HHT196625 HRP196624:HRP196625 IBL196624:IBL196625 ILH196624:ILH196625 IVD196624:IVD196625 JEZ196624:JEZ196625 JOV196624:JOV196625 JYR196624:JYR196625 KIN196624:KIN196625 KSJ196624:KSJ196625 LCF196624:LCF196625 LMB196624:LMB196625 LVX196624:LVX196625 MFT196624:MFT196625 MPP196624:MPP196625 MZL196624:MZL196625 NJH196624:NJH196625 NTD196624:NTD196625 OCZ196624:OCZ196625 OMV196624:OMV196625 OWR196624:OWR196625 PGN196624:PGN196625 PQJ196624:PQJ196625 QAF196624:QAF196625 QKB196624:QKB196625 QTX196624:QTX196625 RDT196624:RDT196625 RNP196624:RNP196625 RXL196624:RXL196625 SHH196624:SHH196625 SRD196624:SRD196625 TAZ196624:TAZ196625 TKV196624:TKV196625 TUR196624:TUR196625 UEN196624:UEN196625 UOJ196624:UOJ196625 UYF196624:UYF196625 VIB196624:VIB196625 VRX196624:VRX196625 WBT196624:WBT196625 WLP196624:WLP196625 WVL196624:WVL196625 D262160:D262161 IZ262160:IZ262161 SV262160:SV262161 ACR262160:ACR262161 AMN262160:AMN262161 AWJ262160:AWJ262161 BGF262160:BGF262161 BQB262160:BQB262161 BZX262160:BZX262161 CJT262160:CJT262161 CTP262160:CTP262161 DDL262160:DDL262161 DNH262160:DNH262161 DXD262160:DXD262161 EGZ262160:EGZ262161 EQV262160:EQV262161 FAR262160:FAR262161 FKN262160:FKN262161 FUJ262160:FUJ262161 GEF262160:GEF262161 GOB262160:GOB262161 GXX262160:GXX262161 HHT262160:HHT262161 HRP262160:HRP262161 IBL262160:IBL262161 ILH262160:ILH262161 IVD262160:IVD262161 JEZ262160:JEZ262161 JOV262160:JOV262161 JYR262160:JYR262161 KIN262160:KIN262161 KSJ262160:KSJ262161 LCF262160:LCF262161 LMB262160:LMB262161 LVX262160:LVX262161 MFT262160:MFT262161 MPP262160:MPP262161 MZL262160:MZL262161 NJH262160:NJH262161 NTD262160:NTD262161 OCZ262160:OCZ262161 OMV262160:OMV262161 OWR262160:OWR262161 PGN262160:PGN262161 PQJ262160:PQJ262161 QAF262160:QAF262161 QKB262160:QKB262161 QTX262160:QTX262161 RDT262160:RDT262161 RNP262160:RNP262161 RXL262160:RXL262161 SHH262160:SHH262161 SRD262160:SRD262161 TAZ262160:TAZ262161 TKV262160:TKV262161 TUR262160:TUR262161 UEN262160:UEN262161 UOJ262160:UOJ262161 UYF262160:UYF262161 VIB262160:VIB262161 VRX262160:VRX262161 WBT262160:WBT262161 WLP262160:WLP262161 WVL262160:WVL262161 D327696:D327697 IZ327696:IZ327697 SV327696:SV327697 ACR327696:ACR327697 AMN327696:AMN327697 AWJ327696:AWJ327697 BGF327696:BGF327697 BQB327696:BQB327697 BZX327696:BZX327697 CJT327696:CJT327697 CTP327696:CTP327697 DDL327696:DDL327697 DNH327696:DNH327697 DXD327696:DXD327697 EGZ327696:EGZ327697 EQV327696:EQV327697 FAR327696:FAR327697 FKN327696:FKN327697 FUJ327696:FUJ327697 GEF327696:GEF327697 GOB327696:GOB327697 GXX327696:GXX327697 HHT327696:HHT327697 HRP327696:HRP327697 IBL327696:IBL327697 ILH327696:ILH327697 IVD327696:IVD327697 JEZ327696:JEZ327697 JOV327696:JOV327697 JYR327696:JYR327697 KIN327696:KIN327697 KSJ327696:KSJ327697 LCF327696:LCF327697 LMB327696:LMB327697 LVX327696:LVX327697 MFT327696:MFT327697 MPP327696:MPP327697 MZL327696:MZL327697 NJH327696:NJH327697 NTD327696:NTD327697 OCZ327696:OCZ327697 OMV327696:OMV327697 OWR327696:OWR327697 PGN327696:PGN327697 PQJ327696:PQJ327697 QAF327696:QAF327697 QKB327696:QKB327697 QTX327696:QTX327697 RDT327696:RDT327697 RNP327696:RNP327697 RXL327696:RXL327697 SHH327696:SHH327697 SRD327696:SRD327697 TAZ327696:TAZ327697 TKV327696:TKV327697 TUR327696:TUR327697 UEN327696:UEN327697 UOJ327696:UOJ327697 UYF327696:UYF327697 VIB327696:VIB327697 VRX327696:VRX327697 WBT327696:WBT327697 WLP327696:WLP327697 WVL327696:WVL327697 D393232:D393233 IZ393232:IZ393233 SV393232:SV393233 ACR393232:ACR393233 AMN393232:AMN393233 AWJ393232:AWJ393233 BGF393232:BGF393233 BQB393232:BQB393233 BZX393232:BZX393233 CJT393232:CJT393233 CTP393232:CTP393233 DDL393232:DDL393233 DNH393232:DNH393233 DXD393232:DXD393233 EGZ393232:EGZ393233 EQV393232:EQV393233 FAR393232:FAR393233 FKN393232:FKN393233 FUJ393232:FUJ393233 GEF393232:GEF393233 GOB393232:GOB393233 GXX393232:GXX393233 HHT393232:HHT393233 HRP393232:HRP393233 IBL393232:IBL393233 ILH393232:ILH393233 IVD393232:IVD393233 JEZ393232:JEZ393233 JOV393232:JOV393233 JYR393232:JYR393233 KIN393232:KIN393233 KSJ393232:KSJ393233 LCF393232:LCF393233 LMB393232:LMB393233 LVX393232:LVX393233 MFT393232:MFT393233 MPP393232:MPP393233 MZL393232:MZL393233 NJH393232:NJH393233 NTD393232:NTD393233 OCZ393232:OCZ393233 OMV393232:OMV393233 OWR393232:OWR393233 PGN393232:PGN393233 PQJ393232:PQJ393233 QAF393232:QAF393233 QKB393232:QKB393233 QTX393232:QTX393233 RDT393232:RDT393233 RNP393232:RNP393233 RXL393232:RXL393233 SHH393232:SHH393233 SRD393232:SRD393233 TAZ393232:TAZ393233 TKV393232:TKV393233 TUR393232:TUR393233 UEN393232:UEN393233 UOJ393232:UOJ393233 UYF393232:UYF393233 VIB393232:VIB393233 VRX393232:VRX393233 WBT393232:WBT393233 WLP393232:WLP393233 WVL393232:WVL393233 D458768:D458769 IZ458768:IZ458769 SV458768:SV458769 ACR458768:ACR458769 AMN458768:AMN458769 AWJ458768:AWJ458769 BGF458768:BGF458769 BQB458768:BQB458769 BZX458768:BZX458769 CJT458768:CJT458769 CTP458768:CTP458769 DDL458768:DDL458769 DNH458768:DNH458769 DXD458768:DXD458769 EGZ458768:EGZ458769 EQV458768:EQV458769 FAR458768:FAR458769 FKN458768:FKN458769 FUJ458768:FUJ458769 GEF458768:GEF458769 GOB458768:GOB458769 GXX458768:GXX458769 HHT458768:HHT458769 HRP458768:HRP458769 IBL458768:IBL458769 ILH458768:ILH458769 IVD458768:IVD458769 JEZ458768:JEZ458769 JOV458768:JOV458769 JYR458768:JYR458769 KIN458768:KIN458769 KSJ458768:KSJ458769 LCF458768:LCF458769 LMB458768:LMB458769 LVX458768:LVX458769 MFT458768:MFT458769 MPP458768:MPP458769 MZL458768:MZL458769 NJH458768:NJH458769 NTD458768:NTD458769 OCZ458768:OCZ458769 OMV458768:OMV458769 OWR458768:OWR458769 PGN458768:PGN458769 PQJ458768:PQJ458769 QAF458768:QAF458769 QKB458768:QKB458769 QTX458768:QTX458769 RDT458768:RDT458769 RNP458768:RNP458769 RXL458768:RXL458769 SHH458768:SHH458769 SRD458768:SRD458769 TAZ458768:TAZ458769 TKV458768:TKV458769 TUR458768:TUR458769 UEN458768:UEN458769 UOJ458768:UOJ458769 UYF458768:UYF458769 VIB458768:VIB458769 VRX458768:VRX458769 WBT458768:WBT458769 WLP458768:WLP458769 WVL458768:WVL458769 D524304:D524305 IZ524304:IZ524305 SV524304:SV524305 ACR524304:ACR524305 AMN524304:AMN524305 AWJ524304:AWJ524305 BGF524304:BGF524305 BQB524304:BQB524305 BZX524304:BZX524305 CJT524304:CJT524305 CTP524304:CTP524305 DDL524304:DDL524305 DNH524304:DNH524305 DXD524304:DXD524305 EGZ524304:EGZ524305 EQV524304:EQV524305 FAR524304:FAR524305 FKN524304:FKN524305 FUJ524304:FUJ524305 GEF524304:GEF524305 GOB524304:GOB524305 GXX524304:GXX524305 HHT524304:HHT524305 HRP524304:HRP524305 IBL524304:IBL524305 ILH524304:ILH524305 IVD524304:IVD524305 JEZ524304:JEZ524305 JOV524304:JOV524305 JYR524304:JYR524305 KIN524304:KIN524305 KSJ524304:KSJ524305 LCF524304:LCF524305 LMB524304:LMB524305 LVX524304:LVX524305 MFT524304:MFT524305 MPP524304:MPP524305 MZL524304:MZL524305 NJH524304:NJH524305 NTD524304:NTD524305 OCZ524304:OCZ524305 OMV524304:OMV524305 OWR524304:OWR524305 PGN524304:PGN524305 PQJ524304:PQJ524305 QAF524304:QAF524305 QKB524304:QKB524305 QTX524304:QTX524305 RDT524304:RDT524305 RNP524304:RNP524305 RXL524304:RXL524305 SHH524304:SHH524305 SRD524304:SRD524305 TAZ524304:TAZ524305 TKV524304:TKV524305 TUR524304:TUR524305 UEN524304:UEN524305 UOJ524304:UOJ524305 UYF524304:UYF524305 VIB524304:VIB524305 VRX524304:VRX524305 WBT524304:WBT524305 WLP524304:WLP524305 WVL524304:WVL524305 D589840:D589841 IZ589840:IZ589841 SV589840:SV589841 ACR589840:ACR589841 AMN589840:AMN589841 AWJ589840:AWJ589841 BGF589840:BGF589841 BQB589840:BQB589841 BZX589840:BZX589841 CJT589840:CJT589841 CTP589840:CTP589841 DDL589840:DDL589841 DNH589840:DNH589841 DXD589840:DXD589841 EGZ589840:EGZ589841 EQV589840:EQV589841 FAR589840:FAR589841 FKN589840:FKN589841 FUJ589840:FUJ589841 GEF589840:GEF589841 GOB589840:GOB589841 GXX589840:GXX589841 HHT589840:HHT589841 HRP589840:HRP589841 IBL589840:IBL589841 ILH589840:ILH589841 IVD589840:IVD589841 JEZ589840:JEZ589841 JOV589840:JOV589841 JYR589840:JYR589841 KIN589840:KIN589841 KSJ589840:KSJ589841 LCF589840:LCF589841 LMB589840:LMB589841 LVX589840:LVX589841 MFT589840:MFT589841 MPP589840:MPP589841 MZL589840:MZL589841 NJH589840:NJH589841 NTD589840:NTD589841 OCZ589840:OCZ589841 OMV589840:OMV589841 OWR589840:OWR589841 PGN589840:PGN589841 PQJ589840:PQJ589841 QAF589840:QAF589841 QKB589840:QKB589841 QTX589840:QTX589841 RDT589840:RDT589841 RNP589840:RNP589841 RXL589840:RXL589841 SHH589840:SHH589841 SRD589840:SRD589841 TAZ589840:TAZ589841 TKV589840:TKV589841 TUR589840:TUR589841 UEN589840:UEN589841 UOJ589840:UOJ589841 UYF589840:UYF589841 VIB589840:VIB589841 VRX589840:VRX589841 WBT589840:WBT589841 WLP589840:WLP589841 WVL589840:WVL589841 D655376:D655377 IZ655376:IZ655377 SV655376:SV655377 ACR655376:ACR655377 AMN655376:AMN655377 AWJ655376:AWJ655377 BGF655376:BGF655377 BQB655376:BQB655377 BZX655376:BZX655377 CJT655376:CJT655377 CTP655376:CTP655377 DDL655376:DDL655377 DNH655376:DNH655377 DXD655376:DXD655377 EGZ655376:EGZ655377 EQV655376:EQV655377 FAR655376:FAR655377 FKN655376:FKN655377 FUJ655376:FUJ655377 GEF655376:GEF655377 GOB655376:GOB655377 GXX655376:GXX655377 HHT655376:HHT655377 HRP655376:HRP655377 IBL655376:IBL655377 ILH655376:ILH655377 IVD655376:IVD655377 JEZ655376:JEZ655377 JOV655376:JOV655377 JYR655376:JYR655377 KIN655376:KIN655377 KSJ655376:KSJ655377 LCF655376:LCF655377 LMB655376:LMB655377 LVX655376:LVX655377 MFT655376:MFT655377 MPP655376:MPP655377 MZL655376:MZL655377 NJH655376:NJH655377 NTD655376:NTD655377 OCZ655376:OCZ655377 OMV655376:OMV655377 OWR655376:OWR655377 PGN655376:PGN655377 PQJ655376:PQJ655377 QAF655376:QAF655377 QKB655376:QKB655377 QTX655376:QTX655377 RDT655376:RDT655377 RNP655376:RNP655377 RXL655376:RXL655377 SHH655376:SHH655377 SRD655376:SRD655377 TAZ655376:TAZ655377 TKV655376:TKV655377 TUR655376:TUR655377 UEN655376:UEN655377 UOJ655376:UOJ655377 UYF655376:UYF655377 VIB655376:VIB655377 VRX655376:VRX655377 WBT655376:WBT655377 WLP655376:WLP655377 WVL655376:WVL655377 D720912:D720913 IZ720912:IZ720913 SV720912:SV720913 ACR720912:ACR720913 AMN720912:AMN720913 AWJ720912:AWJ720913 BGF720912:BGF720913 BQB720912:BQB720913 BZX720912:BZX720913 CJT720912:CJT720913 CTP720912:CTP720913 DDL720912:DDL720913 DNH720912:DNH720913 DXD720912:DXD720913 EGZ720912:EGZ720913 EQV720912:EQV720913 FAR720912:FAR720913 FKN720912:FKN720913 FUJ720912:FUJ720913 GEF720912:GEF720913 GOB720912:GOB720913 GXX720912:GXX720913 HHT720912:HHT720913 HRP720912:HRP720913 IBL720912:IBL720913 ILH720912:ILH720913 IVD720912:IVD720913 JEZ720912:JEZ720913 JOV720912:JOV720913 JYR720912:JYR720913 KIN720912:KIN720913 KSJ720912:KSJ720913 LCF720912:LCF720913 LMB720912:LMB720913 LVX720912:LVX720913 MFT720912:MFT720913 MPP720912:MPP720913 MZL720912:MZL720913 NJH720912:NJH720913 NTD720912:NTD720913 OCZ720912:OCZ720913 OMV720912:OMV720913 OWR720912:OWR720913 PGN720912:PGN720913 PQJ720912:PQJ720913 QAF720912:QAF720913 QKB720912:QKB720913 QTX720912:QTX720913 RDT720912:RDT720913 RNP720912:RNP720913 RXL720912:RXL720913 SHH720912:SHH720913 SRD720912:SRD720913 TAZ720912:TAZ720913 TKV720912:TKV720913 TUR720912:TUR720913 UEN720912:UEN720913 UOJ720912:UOJ720913 UYF720912:UYF720913 VIB720912:VIB720913 VRX720912:VRX720913 WBT720912:WBT720913 WLP720912:WLP720913 WVL720912:WVL720913 D786448:D786449 IZ786448:IZ786449 SV786448:SV786449 ACR786448:ACR786449 AMN786448:AMN786449 AWJ786448:AWJ786449 BGF786448:BGF786449 BQB786448:BQB786449 BZX786448:BZX786449 CJT786448:CJT786449 CTP786448:CTP786449 DDL786448:DDL786449 DNH786448:DNH786449 DXD786448:DXD786449 EGZ786448:EGZ786449 EQV786448:EQV786449 FAR786448:FAR786449 FKN786448:FKN786449 FUJ786448:FUJ786449 GEF786448:GEF786449 GOB786448:GOB786449 GXX786448:GXX786449 HHT786448:HHT786449 HRP786448:HRP786449 IBL786448:IBL786449 ILH786448:ILH786449 IVD786448:IVD786449 JEZ786448:JEZ786449 JOV786448:JOV786449 JYR786448:JYR786449 KIN786448:KIN786449 KSJ786448:KSJ786449 LCF786448:LCF786449 LMB786448:LMB786449 LVX786448:LVX786449 MFT786448:MFT786449 MPP786448:MPP786449 MZL786448:MZL786449 NJH786448:NJH786449 NTD786448:NTD786449 OCZ786448:OCZ786449 OMV786448:OMV786449 OWR786448:OWR786449 PGN786448:PGN786449 PQJ786448:PQJ786449 QAF786448:QAF786449 QKB786448:QKB786449 QTX786448:QTX786449 RDT786448:RDT786449 RNP786448:RNP786449 RXL786448:RXL786449 SHH786448:SHH786449 SRD786448:SRD786449 TAZ786448:TAZ786449 TKV786448:TKV786449 TUR786448:TUR786449 UEN786448:UEN786449 UOJ786448:UOJ786449 UYF786448:UYF786449 VIB786448:VIB786449 VRX786448:VRX786449 WBT786448:WBT786449 WLP786448:WLP786449 WVL786448:WVL786449 D851984:D851985 IZ851984:IZ851985 SV851984:SV851985 ACR851984:ACR851985 AMN851984:AMN851985 AWJ851984:AWJ851985 BGF851984:BGF851985 BQB851984:BQB851985 BZX851984:BZX851985 CJT851984:CJT851985 CTP851984:CTP851985 DDL851984:DDL851985 DNH851984:DNH851985 DXD851984:DXD851985 EGZ851984:EGZ851985 EQV851984:EQV851985 FAR851984:FAR851985 FKN851984:FKN851985 FUJ851984:FUJ851985 GEF851984:GEF851985 GOB851984:GOB851985 GXX851984:GXX851985 HHT851984:HHT851985 HRP851984:HRP851985 IBL851984:IBL851985 ILH851984:ILH851985 IVD851984:IVD851985 JEZ851984:JEZ851985 JOV851984:JOV851985 JYR851984:JYR851985 KIN851984:KIN851985 KSJ851984:KSJ851985 LCF851984:LCF851985 LMB851984:LMB851985 LVX851984:LVX851985 MFT851984:MFT851985 MPP851984:MPP851985 MZL851984:MZL851985 NJH851984:NJH851985 NTD851984:NTD851985 OCZ851984:OCZ851985 OMV851984:OMV851985 OWR851984:OWR851985 PGN851984:PGN851985 PQJ851984:PQJ851985 QAF851984:QAF851985 QKB851984:QKB851985 QTX851984:QTX851985 RDT851984:RDT851985 RNP851984:RNP851985 RXL851984:RXL851985 SHH851984:SHH851985 SRD851984:SRD851985 TAZ851984:TAZ851985 TKV851984:TKV851985 TUR851984:TUR851985 UEN851984:UEN851985 UOJ851984:UOJ851985 UYF851984:UYF851985 VIB851984:VIB851985 VRX851984:VRX851985 WBT851984:WBT851985 WLP851984:WLP851985 WVL851984:WVL851985 D917520:D917521 IZ917520:IZ917521 SV917520:SV917521 ACR917520:ACR917521 AMN917520:AMN917521 AWJ917520:AWJ917521 BGF917520:BGF917521 BQB917520:BQB917521 BZX917520:BZX917521 CJT917520:CJT917521 CTP917520:CTP917521 DDL917520:DDL917521 DNH917520:DNH917521 DXD917520:DXD917521 EGZ917520:EGZ917521 EQV917520:EQV917521 FAR917520:FAR917521 FKN917520:FKN917521 FUJ917520:FUJ917521 GEF917520:GEF917521 GOB917520:GOB917521 GXX917520:GXX917521 HHT917520:HHT917521 HRP917520:HRP917521 IBL917520:IBL917521 ILH917520:ILH917521 IVD917520:IVD917521 JEZ917520:JEZ917521 JOV917520:JOV917521 JYR917520:JYR917521 KIN917520:KIN917521 KSJ917520:KSJ917521 LCF917520:LCF917521 LMB917520:LMB917521 LVX917520:LVX917521 MFT917520:MFT917521 MPP917520:MPP917521 MZL917520:MZL917521 NJH917520:NJH917521 NTD917520:NTD917521 OCZ917520:OCZ917521 OMV917520:OMV917521 OWR917520:OWR917521 PGN917520:PGN917521 PQJ917520:PQJ917521 QAF917520:QAF917521 QKB917520:QKB917521 QTX917520:QTX917521 RDT917520:RDT917521 RNP917520:RNP917521 RXL917520:RXL917521 SHH917520:SHH917521 SRD917520:SRD917521 TAZ917520:TAZ917521 TKV917520:TKV917521 TUR917520:TUR917521 UEN917520:UEN917521 UOJ917520:UOJ917521 UYF917520:UYF917521 VIB917520:VIB917521 VRX917520:VRX917521 WBT917520:WBT917521 WLP917520:WLP917521 WVL917520:WVL917521 D983056:D983057 IZ983056:IZ983057 SV983056:SV983057 ACR983056:ACR983057 AMN983056:AMN983057 AWJ983056:AWJ983057 BGF983056:BGF983057 BQB983056:BQB983057 BZX983056:BZX983057 CJT983056:CJT983057 CTP983056:CTP983057 DDL983056:DDL983057 DNH983056:DNH983057 DXD983056:DXD983057 EGZ983056:EGZ983057 EQV983056:EQV983057 FAR983056:FAR983057 FKN983056:FKN983057 FUJ983056:FUJ983057 GEF983056:GEF983057 GOB983056:GOB983057 GXX983056:GXX983057 HHT983056:HHT983057 HRP983056:HRP983057 IBL983056:IBL983057 ILH983056:ILH983057 IVD983056:IVD983057 JEZ983056:JEZ983057 JOV983056:JOV983057 JYR983056:JYR983057 KIN983056:KIN983057 KSJ983056:KSJ983057 LCF983056:LCF983057 LMB983056:LMB983057 LVX983056:LVX983057 MFT983056:MFT983057 MPP983056:MPP983057 MZL983056:MZL983057 NJH983056:NJH983057 NTD983056:NTD983057 OCZ983056:OCZ983057 OMV983056:OMV983057 OWR983056:OWR983057 PGN983056:PGN983057 PQJ983056:PQJ983057 QAF983056:QAF983057 QKB983056:QKB983057 QTX983056:QTX983057 RDT983056:RDT983057 RNP983056:RNP983057 RXL983056:RXL983057 SHH983056:SHH983057 SRD983056:SRD983057 TAZ983056:TAZ983057 TKV983056:TKV983057 TUR983056:TUR983057 UEN983056:UEN983057 UOJ983056:UOJ983057 UYF983056:UYF983057 VIB983056:VIB983057 VRX983056:VRX983057 WBT983056:WBT983057 WLP983056:WLP983057">
      <formula1>Мнение</formula1>
    </dataValidation>
    <dataValidation type="list" allowBlank="1" showInputMessage="1" showErrorMessage="1" sqref="WVL983051 IZ11 SV11 ACR11 AMN11 AWJ11 BGF11 BQB11 BZX11 CJT11 CTP11 DDL11 DNH11 DXD11 EGZ11 EQV11 FAR11 FKN11 FUJ11 GEF11 GOB11 GXX11 HHT11 HRP11 IBL11 ILH11 IVD11 JEZ11 JOV11 JYR11 KIN11 KSJ11 LCF11 LMB11 LVX11 MFT11 MPP11 MZL11 NJH11 NTD11 OCZ11 OMV11 OWR11 PGN11 PQJ11 QAF11 QKB11 QTX11 RDT11 RNP11 RXL11 SHH11 SRD11 TAZ11 TKV11 TUR11 UEN11 UOJ11 UYF11 VIB11 VRX11 WBT11 WLP11 WVL11 D65547 IZ65547 SV65547 ACR65547 AMN65547 AWJ65547 BGF65547 BQB65547 BZX65547 CJT65547 CTP65547 DDL65547 DNH65547 DXD65547 EGZ65547 EQV65547 FAR65547 FKN65547 FUJ65547 GEF65547 GOB65547 GXX65547 HHT65547 HRP65547 IBL65547 ILH65547 IVD65547 JEZ65547 JOV65547 JYR65547 KIN65547 KSJ65547 LCF65547 LMB65547 LVX65547 MFT65547 MPP65547 MZL65547 NJH65547 NTD65547 OCZ65547 OMV65547 OWR65547 PGN65547 PQJ65547 QAF65547 QKB65547 QTX65547 RDT65547 RNP65547 RXL65547 SHH65547 SRD65547 TAZ65547 TKV65547 TUR65547 UEN65547 UOJ65547 UYF65547 VIB65547 VRX65547 WBT65547 WLP65547 WVL65547 D131083 IZ131083 SV131083 ACR131083 AMN131083 AWJ131083 BGF131083 BQB131083 BZX131083 CJT131083 CTP131083 DDL131083 DNH131083 DXD131083 EGZ131083 EQV131083 FAR131083 FKN131083 FUJ131083 GEF131083 GOB131083 GXX131083 HHT131083 HRP131083 IBL131083 ILH131083 IVD131083 JEZ131083 JOV131083 JYR131083 KIN131083 KSJ131083 LCF131083 LMB131083 LVX131083 MFT131083 MPP131083 MZL131083 NJH131083 NTD131083 OCZ131083 OMV131083 OWR131083 PGN131083 PQJ131083 QAF131083 QKB131083 QTX131083 RDT131083 RNP131083 RXL131083 SHH131083 SRD131083 TAZ131083 TKV131083 TUR131083 UEN131083 UOJ131083 UYF131083 VIB131083 VRX131083 WBT131083 WLP131083 WVL131083 D196619 IZ196619 SV196619 ACR196619 AMN196619 AWJ196619 BGF196619 BQB196619 BZX196619 CJT196619 CTP196619 DDL196619 DNH196619 DXD196619 EGZ196619 EQV196619 FAR196619 FKN196619 FUJ196619 GEF196619 GOB196619 GXX196619 HHT196619 HRP196619 IBL196619 ILH196619 IVD196619 JEZ196619 JOV196619 JYR196619 KIN196619 KSJ196619 LCF196619 LMB196619 LVX196619 MFT196619 MPP196619 MZL196619 NJH196619 NTD196619 OCZ196619 OMV196619 OWR196619 PGN196619 PQJ196619 QAF196619 QKB196619 QTX196619 RDT196619 RNP196619 RXL196619 SHH196619 SRD196619 TAZ196619 TKV196619 TUR196619 UEN196619 UOJ196619 UYF196619 VIB196619 VRX196619 WBT196619 WLP196619 WVL196619 D262155 IZ262155 SV262155 ACR262155 AMN262155 AWJ262155 BGF262155 BQB262155 BZX262155 CJT262155 CTP262155 DDL262155 DNH262155 DXD262155 EGZ262155 EQV262155 FAR262155 FKN262155 FUJ262155 GEF262155 GOB262155 GXX262155 HHT262155 HRP262155 IBL262155 ILH262155 IVD262155 JEZ262155 JOV262155 JYR262155 KIN262155 KSJ262155 LCF262155 LMB262155 LVX262155 MFT262155 MPP262155 MZL262155 NJH262155 NTD262155 OCZ262155 OMV262155 OWR262155 PGN262155 PQJ262155 QAF262155 QKB262155 QTX262155 RDT262155 RNP262155 RXL262155 SHH262155 SRD262155 TAZ262155 TKV262155 TUR262155 UEN262155 UOJ262155 UYF262155 VIB262155 VRX262155 WBT262155 WLP262155 WVL262155 D327691 IZ327691 SV327691 ACR327691 AMN327691 AWJ327691 BGF327691 BQB327691 BZX327691 CJT327691 CTP327691 DDL327691 DNH327691 DXD327691 EGZ327691 EQV327691 FAR327691 FKN327691 FUJ327691 GEF327691 GOB327691 GXX327691 HHT327691 HRP327691 IBL327691 ILH327691 IVD327691 JEZ327691 JOV327691 JYR327691 KIN327691 KSJ327691 LCF327691 LMB327691 LVX327691 MFT327691 MPP327691 MZL327691 NJH327691 NTD327691 OCZ327691 OMV327691 OWR327691 PGN327691 PQJ327691 QAF327691 QKB327691 QTX327691 RDT327691 RNP327691 RXL327691 SHH327691 SRD327691 TAZ327691 TKV327691 TUR327691 UEN327691 UOJ327691 UYF327691 VIB327691 VRX327691 WBT327691 WLP327691 WVL327691 D393227 IZ393227 SV393227 ACR393227 AMN393227 AWJ393227 BGF393227 BQB393227 BZX393227 CJT393227 CTP393227 DDL393227 DNH393227 DXD393227 EGZ393227 EQV393227 FAR393227 FKN393227 FUJ393227 GEF393227 GOB393227 GXX393227 HHT393227 HRP393227 IBL393227 ILH393227 IVD393227 JEZ393227 JOV393227 JYR393227 KIN393227 KSJ393227 LCF393227 LMB393227 LVX393227 MFT393227 MPP393227 MZL393227 NJH393227 NTD393227 OCZ393227 OMV393227 OWR393227 PGN393227 PQJ393227 QAF393227 QKB393227 QTX393227 RDT393227 RNP393227 RXL393227 SHH393227 SRD393227 TAZ393227 TKV393227 TUR393227 UEN393227 UOJ393227 UYF393227 VIB393227 VRX393227 WBT393227 WLP393227 WVL393227 D458763 IZ458763 SV458763 ACR458763 AMN458763 AWJ458763 BGF458763 BQB458763 BZX458763 CJT458763 CTP458763 DDL458763 DNH458763 DXD458763 EGZ458763 EQV458763 FAR458763 FKN458763 FUJ458763 GEF458763 GOB458763 GXX458763 HHT458763 HRP458763 IBL458763 ILH458763 IVD458763 JEZ458763 JOV458763 JYR458763 KIN458763 KSJ458763 LCF458763 LMB458763 LVX458763 MFT458763 MPP458763 MZL458763 NJH458763 NTD458763 OCZ458763 OMV458763 OWR458763 PGN458763 PQJ458763 QAF458763 QKB458763 QTX458763 RDT458763 RNP458763 RXL458763 SHH458763 SRD458763 TAZ458763 TKV458763 TUR458763 UEN458763 UOJ458763 UYF458763 VIB458763 VRX458763 WBT458763 WLP458763 WVL458763 D524299 IZ524299 SV524299 ACR524299 AMN524299 AWJ524299 BGF524299 BQB524299 BZX524299 CJT524299 CTP524299 DDL524299 DNH524299 DXD524299 EGZ524299 EQV524299 FAR524299 FKN524299 FUJ524299 GEF524299 GOB524299 GXX524299 HHT524299 HRP524299 IBL524299 ILH524299 IVD524299 JEZ524299 JOV524299 JYR524299 KIN524299 KSJ524299 LCF524299 LMB524299 LVX524299 MFT524299 MPP524299 MZL524299 NJH524299 NTD524299 OCZ524299 OMV524299 OWR524299 PGN524299 PQJ524299 QAF524299 QKB524299 QTX524299 RDT524299 RNP524299 RXL524299 SHH524299 SRD524299 TAZ524299 TKV524299 TUR524299 UEN524299 UOJ524299 UYF524299 VIB524299 VRX524299 WBT524299 WLP524299 WVL524299 D589835 IZ589835 SV589835 ACR589835 AMN589835 AWJ589835 BGF589835 BQB589835 BZX589835 CJT589835 CTP589835 DDL589835 DNH589835 DXD589835 EGZ589835 EQV589835 FAR589835 FKN589835 FUJ589835 GEF589835 GOB589835 GXX589835 HHT589835 HRP589835 IBL589835 ILH589835 IVD589835 JEZ589835 JOV589835 JYR589835 KIN589835 KSJ589835 LCF589835 LMB589835 LVX589835 MFT589835 MPP589835 MZL589835 NJH589835 NTD589835 OCZ589835 OMV589835 OWR589835 PGN589835 PQJ589835 QAF589835 QKB589835 QTX589835 RDT589835 RNP589835 RXL589835 SHH589835 SRD589835 TAZ589835 TKV589835 TUR589835 UEN589835 UOJ589835 UYF589835 VIB589835 VRX589835 WBT589835 WLP589835 WVL589835 D655371 IZ655371 SV655371 ACR655371 AMN655371 AWJ655371 BGF655371 BQB655371 BZX655371 CJT655371 CTP655371 DDL655371 DNH655371 DXD655371 EGZ655371 EQV655371 FAR655371 FKN655371 FUJ655371 GEF655371 GOB655371 GXX655371 HHT655371 HRP655371 IBL655371 ILH655371 IVD655371 JEZ655371 JOV655371 JYR655371 KIN655371 KSJ655371 LCF655371 LMB655371 LVX655371 MFT655371 MPP655371 MZL655371 NJH655371 NTD655371 OCZ655371 OMV655371 OWR655371 PGN655371 PQJ655371 QAF655371 QKB655371 QTX655371 RDT655371 RNP655371 RXL655371 SHH655371 SRD655371 TAZ655371 TKV655371 TUR655371 UEN655371 UOJ655371 UYF655371 VIB655371 VRX655371 WBT655371 WLP655371 WVL655371 D720907 IZ720907 SV720907 ACR720907 AMN720907 AWJ720907 BGF720907 BQB720907 BZX720907 CJT720907 CTP720907 DDL720907 DNH720907 DXD720907 EGZ720907 EQV720907 FAR720907 FKN720907 FUJ720907 GEF720907 GOB720907 GXX720907 HHT720907 HRP720907 IBL720907 ILH720907 IVD720907 JEZ720907 JOV720907 JYR720907 KIN720907 KSJ720907 LCF720907 LMB720907 LVX720907 MFT720907 MPP720907 MZL720907 NJH720907 NTD720907 OCZ720907 OMV720907 OWR720907 PGN720907 PQJ720907 QAF720907 QKB720907 QTX720907 RDT720907 RNP720907 RXL720907 SHH720907 SRD720907 TAZ720907 TKV720907 TUR720907 UEN720907 UOJ720907 UYF720907 VIB720907 VRX720907 WBT720907 WLP720907 WVL720907 D786443 IZ786443 SV786443 ACR786443 AMN786443 AWJ786443 BGF786443 BQB786443 BZX786443 CJT786443 CTP786443 DDL786443 DNH786443 DXD786443 EGZ786443 EQV786443 FAR786443 FKN786443 FUJ786443 GEF786443 GOB786443 GXX786443 HHT786443 HRP786443 IBL786443 ILH786443 IVD786443 JEZ786443 JOV786443 JYR786443 KIN786443 KSJ786443 LCF786443 LMB786443 LVX786443 MFT786443 MPP786443 MZL786443 NJH786443 NTD786443 OCZ786443 OMV786443 OWR786443 PGN786443 PQJ786443 QAF786443 QKB786443 QTX786443 RDT786443 RNP786443 RXL786443 SHH786443 SRD786443 TAZ786443 TKV786443 TUR786443 UEN786443 UOJ786443 UYF786443 VIB786443 VRX786443 WBT786443 WLP786443 WVL786443 D851979 IZ851979 SV851979 ACR851979 AMN851979 AWJ851979 BGF851979 BQB851979 BZX851979 CJT851979 CTP851979 DDL851979 DNH851979 DXD851979 EGZ851979 EQV851979 FAR851979 FKN851979 FUJ851979 GEF851979 GOB851979 GXX851979 HHT851979 HRP851979 IBL851979 ILH851979 IVD851979 JEZ851979 JOV851979 JYR851979 KIN851979 KSJ851979 LCF851979 LMB851979 LVX851979 MFT851979 MPP851979 MZL851979 NJH851979 NTD851979 OCZ851979 OMV851979 OWR851979 PGN851979 PQJ851979 QAF851979 QKB851979 QTX851979 RDT851979 RNP851979 RXL851979 SHH851979 SRD851979 TAZ851979 TKV851979 TUR851979 UEN851979 UOJ851979 UYF851979 VIB851979 VRX851979 WBT851979 WLP851979 WVL851979 D917515 IZ917515 SV917515 ACR917515 AMN917515 AWJ917515 BGF917515 BQB917515 BZX917515 CJT917515 CTP917515 DDL917515 DNH917515 DXD917515 EGZ917515 EQV917515 FAR917515 FKN917515 FUJ917515 GEF917515 GOB917515 GXX917515 HHT917515 HRP917515 IBL917515 ILH917515 IVD917515 JEZ917515 JOV917515 JYR917515 KIN917515 KSJ917515 LCF917515 LMB917515 LVX917515 MFT917515 MPP917515 MZL917515 NJH917515 NTD917515 OCZ917515 OMV917515 OWR917515 PGN917515 PQJ917515 QAF917515 QKB917515 QTX917515 RDT917515 RNP917515 RXL917515 SHH917515 SRD917515 TAZ917515 TKV917515 TUR917515 UEN917515 UOJ917515 UYF917515 VIB917515 VRX917515 WBT917515 WLP917515 WVL917515 D983051 IZ983051 SV983051 ACR983051 AMN983051 AWJ983051 BGF983051 BQB983051 BZX983051 CJT983051 CTP983051 DDL983051 DNH983051 DXD983051 EGZ983051 EQV983051 FAR983051 FKN983051 FUJ983051 GEF983051 GOB983051 GXX983051 HHT983051 HRP983051 IBL983051 ILH983051 IVD983051 JEZ983051 JOV983051 JYR983051 KIN983051 KSJ983051 LCF983051 LMB983051 LVX983051 MFT983051 MPP983051 MZL983051 NJH983051 NTD983051 OCZ983051 OMV983051 OWR983051 PGN983051 PQJ983051 QAF983051 QKB983051 QTX983051 RDT983051 RNP983051 RXL983051 SHH983051 SRD983051 TAZ983051 TKV983051 TUR983051 UEN983051 UOJ983051 UYF983051 VIB983051 VRX983051 WBT983051 WLP983051">
      <formula1>Динамичность</formula1>
    </dataValidation>
  </dataValidations>
  <pageMargins left="0.57750000000000001" right="0.47437499999999999" top="1" bottom="1" header="0.5" footer="0.5"/>
  <pageSetup paperSize="9" scale="87" fitToWidth="0" orientation="landscape"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fitToPage="1"/>
  </sheetPr>
  <dimension ref="A3:F90"/>
  <sheetViews>
    <sheetView showGridLines="0" view="pageLayout" topLeftCell="A28" zoomScale="70" zoomScaleNormal="100" zoomScalePageLayoutView="70" workbookViewId="0">
      <selection activeCell="D79" sqref="D79:F79"/>
    </sheetView>
  </sheetViews>
  <sheetFormatPr defaultRowHeight="18" customHeight="1" x14ac:dyDescent="0.35"/>
  <cols>
    <col min="1" max="1" width="4.1796875" style="170" customWidth="1"/>
    <col min="2" max="2" width="3.7265625" style="170" bestFit="1" customWidth="1"/>
    <col min="3" max="3" width="30.26953125" style="170" customWidth="1"/>
    <col min="4" max="4" width="25.26953125" style="170" customWidth="1"/>
    <col min="5" max="5" width="2.7265625" style="170" bestFit="1" customWidth="1"/>
    <col min="6" max="6" width="95" style="170" customWidth="1"/>
    <col min="7" max="256" width="9.1796875" style="170"/>
    <col min="257" max="257" width="2.54296875" style="170" customWidth="1"/>
    <col min="258" max="258" width="4.1796875" style="170" customWidth="1"/>
    <col min="259" max="259" width="82.1796875" style="170" customWidth="1"/>
    <col min="260" max="260" width="10.54296875" style="170" customWidth="1"/>
    <col min="261" max="261" width="64.81640625" style="170" customWidth="1"/>
    <col min="262" max="512" width="9.1796875" style="170"/>
    <col min="513" max="513" width="2.54296875" style="170" customWidth="1"/>
    <col min="514" max="514" width="4.1796875" style="170" customWidth="1"/>
    <col min="515" max="515" width="82.1796875" style="170" customWidth="1"/>
    <col min="516" max="516" width="10.54296875" style="170" customWidth="1"/>
    <col min="517" max="517" width="64.81640625" style="170" customWidth="1"/>
    <col min="518" max="768" width="9.1796875" style="170"/>
    <col min="769" max="769" width="2.54296875" style="170" customWidth="1"/>
    <col min="770" max="770" width="4.1796875" style="170" customWidth="1"/>
    <col min="771" max="771" width="82.1796875" style="170" customWidth="1"/>
    <col min="772" max="772" width="10.54296875" style="170" customWidth="1"/>
    <col min="773" max="773" width="64.81640625" style="170" customWidth="1"/>
    <col min="774" max="1024" width="9.1796875" style="170"/>
    <col min="1025" max="1025" width="2.54296875" style="170" customWidth="1"/>
    <col min="1026" max="1026" width="4.1796875" style="170" customWidth="1"/>
    <col min="1027" max="1027" width="82.1796875" style="170" customWidth="1"/>
    <col min="1028" max="1028" width="10.54296875" style="170" customWidth="1"/>
    <col min="1029" max="1029" width="64.81640625" style="170" customWidth="1"/>
    <col min="1030" max="1280" width="9.1796875" style="170"/>
    <col min="1281" max="1281" width="2.54296875" style="170" customWidth="1"/>
    <col min="1282" max="1282" width="4.1796875" style="170" customWidth="1"/>
    <col min="1283" max="1283" width="82.1796875" style="170" customWidth="1"/>
    <col min="1284" max="1284" width="10.54296875" style="170" customWidth="1"/>
    <col min="1285" max="1285" width="64.81640625" style="170" customWidth="1"/>
    <col min="1286" max="1536" width="9.1796875" style="170"/>
    <col min="1537" max="1537" width="2.54296875" style="170" customWidth="1"/>
    <col min="1538" max="1538" width="4.1796875" style="170" customWidth="1"/>
    <col min="1539" max="1539" width="82.1796875" style="170" customWidth="1"/>
    <col min="1540" max="1540" width="10.54296875" style="170" customWidth="1"/>
    <col min="1541" max="1541" width="64.81640625" style="170" customWidth="1"/>
    <col min="1542" max="1792" width="9.1796875" style="170"/>
    <col min="1793" max="1793" width="2.54296875" style="170" customWidth="1"/>
    <col min="1794" max="1794" width="4.1796875" style="170" customWidth="1"/>
    <col min="1795" max="1795" width="82.1796875" style="170" customWidth="1"/>
    <col min="1796" max="1796" width="10.54296875" style="170" customWidth="1"/>
    <col min="1797" max="1797" width="64.81640625" style="170" customWidth="1"/>
    <col min="1798" max="2048" width="9.1796875" style="170"/>
    <col min="2049" max="2049" width="2.54296875" style="170" customWidth="1"/>
    <col min="2050" max="2050" width="4.1796875" style="170" customWidth="1"/>
    <col min="2051" max="2051" width="82.1796875" style="170" customWidth="1"/>
    <col min="2052" max="2052" width="10.54296875" style="170" customWidth="1"/>
    <col min="2053" max="2053" width="64.81640625" style="170" customWidth="1"/>
    <col min="2054" max="2304" width="9.1796875" style="170"/>
    <col min="2305" max="2305" width="2.54296875" style="170" customWidth="1"/>
    <col min="2306" max="2306" width="4.1796875" style="170" customWidth="1"/>
    <col min="2307" max="2307" width="82.1796875" style="170" customWidth="1"/>
    <col min="2308" max="2308" width="10.54296875" style="170" customWidth="1"/>
    <col min="2309" max="2309" width="64.81640625" style="170" customWidth="1"/>
    <col min="2310" max="2560" width="9.1796875" style="170"/>
    <col min="2561" max="2561" width="2.54296875" style="170" customWidth="1"/>
    <col min="2562" max="2562" width="4.1796875" style="170" customWidth="1"/>
    <col min="2563" max="2563" width="82.1796875" style="170" customWidth="1"/>
    <col min="2564" max="2564" width="10.54296875" style="170" customWidth="1"/>
    <col min="2565" max="2565" width="64.81640625" style="170" customWidth="1"/>
    <col min="2566" max="2816" width="9.1796875" style="170"/>
    <col min="2817" max="2817" width="2.54296875" style="170" customWidth="1"/>
    <col min="2818" max="2818" width="4.1796875" style="170" customWidth="1"/>
    <col min="2819" max="2819" width="82.1796875" style="170" customWidth="1"/>
    <col min="2820" max="2820" width="10.54296875" style="170" customWidth="1"/>
    <col min="2821" max="2821" width="64.81640625" style="170" customWidth="1"/>
    <col min="2822" max="3072" width="9.1796875" style="170"/>
    <col min="3073" max="3073" width="2.54296875" style="170" customWidth="1"/>
    <col min="3074" max="3074" width="4.1796875" style="170" customWidth="1"/>
    <col min="3075" max="3075" width="82.1796875" style="170" customWidth="1"/>
    <col min="3076" max="3076" width="10.54296875" style="170" customWidth="1"/>
    <col min="3077" max="3077" width="64.81640625" style="170" customWidth="1"/>
    <col min="3078" max="3328" width="9.1796875" style="170"/>
    <col min="3329" max="3329" width="2.54296875" style="170" customWidth="1"/>
    <col min="3330" max="3330" width="4.1796875" style="170" customWidth="1"/>
    <col min="3331" max="3331" width="82.1796875" style="170" customWidth="1"/>
    <col min="3332" max="3332" width="10.54296875" style="170" customWidth="1"/>
    <col min="3333" max="3333" width="64.81640625" style="170" customWidth="1"/>
    <col min="3334" max="3584" width="9.1796875" style="170"/>
    <col min="3585" max="3585" width="2.54296875" style="170" customWidth="1"/>
    <col min="3586" max="3586" width="4.1796875" style="170" customWidth="1"/>
    <col min="3587" max="3587" width="82.1796875" style="170" customWidth="1"/>
    <col min="3588" max="3588" width="10.54296875" style="170" customWidth="1"/>
    <col min="3589" max="3589" width="64.81640625" style="170" customWidth="1"/>
    <col min="3590" max="3840" width="9.1796875" style="170"/>
    <col min="3841" max="3841" width="2.54296875" style="170" customWidth="1"/>
    <col min="3842" max="3842" width="4.1796875" style="170" customWidth="1"/>
    <col min="3843" max="3843" width="82.1796875" style="170" customWidth="1"/>
    <col min="3844" max="3844" width="10.54296875" style="170" customWidth="1"/>
    <col min="3845" max="3845" width="64.81640625" style="170" customWidth="1"/>
    <col min="3846" max="4096" width="9.1796875" style="170"/>
    <col min="4097" max="4097" width="2.54296875" style="170" customWidth="1"/>
    <col min="4098" max="4098" width="4.1796875" style="170" customWidth="1"/>
    <col min="4099" max="4099" width="82.1796875" style="170" customWidth="1"/>
    <col min="4100" max="4100" width="10.54296875" style="170" customWidth="1"/>
    <col min="4101" max="4101" width="64.81640625" style="170" customWidth="1"/>
    <col min="4102" max="4352" width="9.1796875" style="170"/>
    <col min="4353" max="4353" width="2.54296875" style="170" customWidth="1"/>
    <col min="4354" max="4354" width="4.1796875" style="170" customWidth="1"/>
    <col min="4355" max="4355" width="82.1796875" style="170" customWidth="1"/>
    <col min="4356" max="4356" width="10.54296875" style="170" customWidth="1"/>
    <col min="4357" max="4357" width="64.81640625" style="170" customWidth="1"/>
    <col min="4358" max="4608" width="9.1796875" style="170"/>
    <col min="4609" max="4609" width="2.54296875" style="170" customWidth="1"/>
    <col min="4610" max="4610" width="4.1796875" style="170" customWidth="1"/>
    <col min="4611" max="4611" width="82.1796875" style="170" customWidth="1"/>
    <col min="4612" max="4612" width="10.54296875" style="170" customWidth="1"/>
    <col min="4613" max="4613" width="64.81640625" style="170" customWidth="1"/>
    <col min="4614" max="4864" width="9.1796875" style="170"/>
    <col min="4865" max="4865" width="2.54296875" style="170" customWidth="1"/>
    <col min="4866" max="4866" width="4.1796875" style="170" customWidth="1"/>
    <col min="4867" max="4867" width="82.1796875" style="170" customWidth="1"/>
    <col min="4868" max="4868" width="10.54296875" style="170" customWidth="1"/>
    <col min="4869" max="4869" width="64.81640625" style="170" customWidth="1"/>
    <col min="4870" max="5120" width="9.1796875" style="170"/>
    <col min="5121" max="5121" width="2.54296875" style="170" customWidth="1"/>
    <col min="5122" max="5122" width="4.1796875" style="170" customWidth="1"/>
    <col min="5123" max="5123" width="82.1796875" style="170" customWidth="1"/>
    <col min="5124" max="5124" width="10.54296875" style="170" customWidth="1"/>
    <col min="5125" max="5125" width="64.81640625" style="170" customWidth="1"/>
    <col min="5126" max="5376" width="9.1796875" style="170"/>
    <col min="5377" max="5377" width="2.54296875" style="170" customWidth="1"/>
    <col min="5378" max="5378" width="4.1796875" style="170" customWidth="1"/>
    <col min="5379" max="5379" width="82.1796875" style="170" customWidth="1"/>
    <col min="5380" max="5380" width="10.54296875" style="170" customWidth="1"/>
    <col min="5381" max="5381" width="64.81640625" style="170" customWidth="1"/>
    <col min="5382" max="5632" width="9.1796875" style="170"/>
    <col min="5633" max="5633" width="2.54296875" style="170" customWidth="1"/>
    <col min="5634" max="5634" width="4.1796875" style="170" customWidth="1"/>
    <col min="5635" max="5635" width="82.1796875" style="170" customWidth="1"/>
    <col min="5636" max="5636" width="10.54296875" style="170" customWidth="1"/>
    <col min="5637" max="5637" width="64.81640625" style="170" customWidth="1"/>
    <col min="5638" max="5888" width="9.1796875" style="170"/>
    <col min="5889" max="5889" width="2.54296875" style="170" customWidth="1"/>
    <col min="5890" max="5890" width="4.1796875" style="170" customWidth="1"/>
    <col min="5891" max="5891" width="82.1796875" style="170" customWidth="1"/>
    <col min="5892" max="5892" width="10.54296875" style="170" customWidth="1"/>
    <col min="5893" max="5893" width="64.81640625" style="170" customWidth="1"/>
    <col min="5894" max="6144" width="9.1796875" style="170"/>
    <col min="6145" max="6145" width="2.54296875" style="170" customWidth="1"/>
    <col min="6146" max="6146" width="4.1796875" style="170" customWidth="1"/>
    <col min="6147" max="6147" width="82.1796875" style="170" customWidth="1"/>
    <col min="6148" max="6148" width="10.54296875" style="170" customWidth="1"/>
    <col min="6149" max="6149" width="64.81640625" style="170" customWidth="1"/>
    <col min="6150" max="6400" width="9.1796875" style="170"/>
    <col min="6401" max="6401" width="2.54296875" style="170" customWidth="1"/>
    <col min="6402" max="6402" width="4.1796875" style="170" customWidth="1"/>
    <col min="6403" max="6403" width="82.1796875" style="170" customWidth="1"/>
    <col min="6404" max="6404" width="10.54296875" style="170" customWidth="1"/>
    <col min="6405" max="6405" width="64.81640625" style="170" customWidth="1"/>
    <col min="6406" max="6656" width="9.1796875" style="170"/>
    <col min="6657" max="6657" width="2.54296875" style="170" customWidth="1"/>
    <col min="6658" max="6658" width="4.1796875" style="170" customWidth="1"/>
    <col min="6659" max="6659" width="82.1796875" style="170" customWidth="1"/>
    <col min="6660" max="6660" width="10.54296875" style="170" customWidth="1"/>
    <col min="6661" max="6661" width="64.81640625" style="170" customWidth="1"/>
    <col min="6662" max="6912" width="9.1796875" style="170"/>
    <col min="6913" max="6913" width="2.54296875" style="170" customWidth="1"/>
    <col min="6914" max="6914" width="4.1796875" style="170" customWidth="1"/>
    <col min="6915" max="6915" width="82.1796875" style="170" customWidth="1"/>
    <col min="6916" max="6916" width="10.54296875" style="170" customWidth="1"/>
    <col min="6917" max="6917" width="64.81640625" style="170" customWidth="1"/>
    <col min="6918" max="7168" width="9.1796875" style="170"/>
    <col min="7169" max="7169" width="2.54296875" style="170" customWidth="1"/>
    <col min="7170" max="7170" width="4.1796875" style="170" customWidth="1"/>
    <col min="7171" max="7171" width="82.1796875" style="170" customWidth="1"/>
    <col min="7172" max="7172" width="10.54296875" style="170" customWidth="1"/>
    <col min="7173" max="7173" width="64.81640625" style="170" customWidth="1"/>
    <col min="7174" max="7424" width="9.1796875" style="170"/>
    <col min="7425" max="7425" width="2.54296875" style="170" customWidth="1"/>
    <col min="7426" max="7426" width="4.1796875" style="170" customWidth="1"/>
    <col min="7427" max="7427" width="82.1796875" style="170" customWidth="1"/>
    <col min="7428" max="7428" width="10.54296875" style="170" customWidth="1"/>
    <col min="7429" max="7429" width="64.81640625" style="170" customWidth="1"/>
    <col min="7430" max="7680" width="9.1796875" style="170"/>
    <col min="7681" max="7681" width="2.54296875" style="170" customWidth="1"/>
    <col min="7682" max="7682" width="4.1796875" style="170" customWidth="1"/>
    <col min="7683" max="7683" width="82.1796875" style="170" customWidth="1"/>
    <col min="7684" max="7684" width="10.54296875" style="170" customWidth="1"/>
    <col min="7685" max="7685" width="64.81640625" style="170" customWidth="1"/>
    <col min="7686" max="7936" width="9.1796875" style="170"/>
    <col min="7937" max="7937" width="2.54296875" style="170" customWidth="1"/>
    <col min="7938" max="7938" width="4.1796875" style="170" customWidth="1"/>
    <col min="7939" max="7939" width="82.1796875" style="170" customWidth="1"/>
    <col min="7940" max="7940" width="10.54296875" style="170" customWidth="1"/>
    <col min="7941" max="7941" width="64.81640625" style="170" customWidth="1"/>
    <col min="7942" max="8192" width="9.1796875" style="170"/>
    <col min="8193" max="8193" width="2.54296875" style="170" customWidth="1"/>
    <col min="8194" max="8194" width="4.1796875" style="170" customWidth="1"/>
    <col min="8195" max="8195" width="82.1796875" style="170" customWidth="1"/>
    <col min="8196" max="8196" width="10.54296875" style="170" customWidth="1"/>
    <col min="8197" max="8197" width="64.81640625" style="170" customWidth="1"/>
    <col min="8198" max="8448" width="9.1796875" style="170"/>
    <col min="8449" max="8449" width="2.54296875" style="170" customWidth="1"/>
    <col min="8450" max="8450" width="4.1796875" style="170" customWidth="1"/>
    <col min="8451" max="8451" width="82.1796875" style="170" customWidth="1"/>
    <col min="8452" max="8452" width="10.54296875" style="170" customWidth="1"/>
    <col min="8453" max="8453" width="64.81640625" style="170" customWidth="1"/>
    <col min="8454" max="8704" width="9.1796875" style="170"/>
    <col min="8705" max="8705" width="2.54296875" style="170" customWidth="1"/>
    <col min="8706" max="8706" width="4.1796875" style="170" customWidth="1"/>
    <col min="8707" max="8707" width="82.1796875" style="170" customWidth="1"/>
    <col min="8708" max="8708" width="10.54296875" style="170" customWidth="1"/>
    <col min="8709" max="8709" width="64.81640625" style="170" customWidth="1"/>
    <col min="8710" max="8960" width="9.1796875" style="170"/>
    <col min="8961" max="8961" width="2.54296875" style="170" customWidth="1"/>
    <col min="8962" max="8962" width="4.1796875" style="170" customWidth="1"/>
    <col min="8963" max="8963" width="82.1796875" style="170" customWidth="1"/>
    <col min="8964" max="8964" width="10.54296875" style="170" customWidth="1"/>
    <col min="8965" max="8965" width="64.81640625" style="170" customWidth="1"/>
    <col min="8966" max="9216" width="9.1796875" style="170"/>
    <col min="9217" max="9217" width="2.54296875" style="170" customWidth="1"/>
    <col min="9218" max="9218" width="4.1796875" style="170" customWidth="1"/>
    <col min="9219" max="9219" width="82.1796875" style="170" customWidth="1"/>
    <col min="9220" max="9220" width="10.54296875" style="170" customWidth="1"/>
    <col min="9221" max="9221" width="64.81640625" style="170" customWidth="1"/>
    <col min="9222" max="9472" width="9.1796875" style="170"/>
    <col min="9473" max="9473" width="2.54296875" style="170" customWidth="1"/>
    <col min="9474" max="9474" width="4.1796875" style="170" customWidth="1"/>
    <col min="9475" max="9475" width="82.1796875" style="170" customWidth="1"/>
    <col min="9476" max="9476" width="10.54296875" style="170" customWidth="1"/>
    <col min="9477" max="9477" width="64.81640625" style="170" customWidth="1"/>
    <col min="9478" max="9728" width="9.1796875" style="170"/>
    <col min="9729" max="9729" width="2.54296875" style="170" customWidth="1"/>
    <col min="9730" max="9730" width="4.1796875" style="170" customWidth="1"/>
    <col min="9731" max="9731" width="82.1796875" style="170" customWidth="1"/>
    <col min="9732" max="9732" width="10.54296875" style="170" customWidth="1"/>
    <col min="9733" max="9733" width="64.81640625" style="170" customWidth="1"/>
    <col min="9734" max="9984" width="9.1796875" style="170"/>
    <col min="9985" max="9985" width="2.54296875" style="170" customWidth="1"/>
    <col min="9986" max="9986" width="4.1796875" style="170" customWidth="1"/>
    <col min="9987" max="9987" width="82.1796875" style="170" customWidth="1"/>
    <col min="9988" max="9988" width="10.54296875" style="170" customWidth="1"/>
    <col min="9989" max="9989" width="64.81640625" style="170" customWidth="1"/>
    <col min="9990" max="10240" width="9.1796875" style="170"/>
    <col min="10241" max="10241" width="2.54296875" style="170" customWidth="1"/>
    <col min="10242" max="10242" width="4.1796875" style="170" customWidth="1"/>
    <col min="10243" max="10243" width="82.1796875" style="170" customWidth="1"/>
    <col min="10244" max="10244" width="10.54296875" style="170" customWidth="1"/>
    <col min="10245" max="10245" width="64.81640625" style="170" customWidth="1"/>
    <col min="10246" max="10496" width="9.1796875" style="170"/>
    <col min="10497" max="10497" width="2.54296875" style="170" customWidth="1"/>
    <col min="10498" max="10498" width="4.1796875" style="170" customWidth="1"/>
    <col min="10499" max="10499" width="82.1796875" style="170" customWidth="1"/>
    <col min="10500" max="10500" width="10.54296875" style="170" customWidth="1"/>
    <col min="10501" max="10501" width="64.81640625" style="170" customWidth="1"/>
    <col min="10502" max="10752" width="9.1796875" style="170"/>
    <col min="10753" max="10753" width="2.54296875" style="170" customWidth="1"/>
    <col min="10754" max="10754" width="4.1796875" style="170" customWidth="1"/>
    <col min="10755" max="10755" width="82.1796875" style="170" customWidth="1"/>
    <col min="10756" max="10756" width="10.54296875" style="170" customWidth="1"/>
    <col min="10757" max="10757" width="64.81640625" style="170" customWidth="1"/>
    <col min="10758" max="11008" width="9.1796875" style="170"/>
    <col min="11009" max="11009" width="2.54296875" style="170" customWidth="1"/>
    <col min="11010" max="11010" width="4.1796875" style="170" customWidth="1"/>
    <col min="11011" max="11011" width="82.1796875" style="170" customWidth="1"/>
    <col min="11012" max="11012" width="10.54296875" style="170" customWidth="1"/>
    <col min="11013" max="11013" width="64.81640625" style="170" customWidth="1"/>
    <col min="11014" max="11264" width="9.1796875" style="170"/>
    <col min="11265" max="11265" width="2.54296875" style="170" customWidth="1"/>
    <col min="11266" max="11266" width="4.1796875" style="170" customWidth="1"/>
    <col min="11267" max="11267" width="82.1796875" style="170" customWidth="1"/>
    <col min="11268" max="11268" width="10.54296875" style="170" customWidth="1"/>
    <col min="11269" max="11269" width="64.81640625" style="170" customWidth="1"/>
    <col min="11270" max="11520" width="9.1796875" style="170"/>
    <col min="11521" max="11521" width="2.54296875" style="170" customWidth="1"/>
    <col min="11522" max="11522" width="4.1796875" style="170" customWidth="1"/>
    <col min="11523" max="11523" width="82.1796875" style="170" customWidth="1"/>
    <col min="11524" max="11524" width="10.54296875" style="170" customWidth="1"/>
    <col min="11525" max="11525" width="64.81640625" style="170" customWidth="1"/>
    <col min="11526" max="11776" width="9.1796875" style="170"/>
    <col min="11777" max="11777" width="2.54296875" style="170" customWidth="1"/>
    <col min="11778" max="11778" width="4.1796875" style="170" customWidth="1"/>
    <col min="11779" max="11779" width="82.1796875" style="170" customWidth="1"/>
    <col min="11780" max="11780" width="10.54296875" style="170" customWidth="1"/>
    <col min="11781" max="11781" width="64.81640625" style="170" customWidth="1"/>
    <col min="11782" max="12032" width="9.1796875" style="170"/>
    <col min="12033" max="12033" width="2.54296875" style="170" customWidth="1"/>
    <col min="12034" max="12034" width="4.1796875" style="170" customWidth="1"/>
    <col min="12035" max="12035" width="82.1796875" style="170" customWidth="1"/>
    <col min="12036" max="12036" width="10.54296875" style="170" customWidth="1"/>
    <col min="12037" max="12037" width="64.81640625" style="170" customWidth="1"/>
    <col min="12038" max="12288" width="9.1796875" style="170"/>
    <col min="12289" max="12289" width="2.54296875" style="170" customWidth="1"/>
    <col min="12290" max="12290" width="4.1796875" style="170" customWidth="1"/>
    <col min="12291" max="12291" width="82.1796875" style="170" customWidth="1"/>
    <col min="12292" max="12292" width="10.54296875" style="170" customWidth="1"/>
    <col min="12293" max="12293" width="64.81640625" style="170" customWidth="1"/>
    <col min="12294" max="12544" width="9.1796875" style="170"/>
    <col min="12545" max="12545" width="2.54296875" style="170" customWidth="1"/>
    <col min="12546" max="12546" width="4.1796875" style="170" customWidth="1"/>
    <col min="12547" max="12547" width="82.1796875" style="170" customWidth="1"/>
    <col min="12548" max="12548" width="10.54296875" style="170" customWidth="1"/>
    <col min="12549" max="12549" width="64.81640625" style="170" customWidth="1"/>
    <col min="12550" max="12800" width="9.1796875" style="170"/>
    <col min="12801" max="12801" width="2.54296875" style="170" customWidth="1"/>
    <col min="12802" max="12802" width="4.1796875" style="170" customWidth="1"/>
    <col min="12803" max="12803" width="82.1796875" style="170" customWidth="1"/>
    <col min="12804" max="12804" width="10.54296875" style="170" customWidth="1"/>
    <col min="12805" max="12805" width="64.81640625" style="170" customWidth="1"/>
    <col min="12806" max="13056" width="9.1796875" style="170"/>
    <col min="13057" max="13057" width="2.54296875" style="170" customWidth="1"/>
    <col min="13058" max="13058" width="4.1796875" style="170" customWidth="1"/>
    <col min="13059" max="13059" width="82.1796875" style="170" customWidth="1"/>
    <col min="13060" max="13060" width="10.54296875" style="170" customWidth="1"/>
    <col min="13061" max="13061" width="64.81640625" style="170" customWidth="1"/>
    <col min="13062" max="13312" width="9.1796875" style="170"/>
    <col min="13313" max="13313" width="2.54296875" style="170" customWidth="1"/>
    <col min="13314" max="13314" width="4.1796875" style="170" customWidth="1"/>
    <col min="13315" max="13315" width="82.1796875" style="170" customWidth="1"/>
    <col min="13316" max="13316" width="10.54296875" style="170" customWidth="1"/>
    <col min="13317" max="13317" width="64.81640625" style="170" customWidth="1"/>
    <col min="13318" max="13568" width="9.1796875" style="170"/>
    <col min="13569" max="13569" width="2.54296875" style="170" customWidth="1"/>
    <col min="13570" max="13570" width="4.1796875" style="170" customWidth="1"/>
    <col min="13571" max="13571" width="82.1796875" style="170" customWidth="1"/>
    <col min="13572" max="13572" width="10.54296875" style="170" customWidth="1"/>
    <col min="13573" max="13573" width="64.81640625" style="170" customWidth="1"/>
    <col min="13574" max="13824" width="9.1796875" style="170"/>
    <col min="13825" max="13825" width="2.54296875" style="170" customWidth="1"/>
    <col min="13826" max="13826" width="4.1796875" style="170" customWidth="1"/>
    <col min="13827" max="13827" width="82.1796875" style="170" customWidth="1"/>
    <col min="13828" max="13828" width="10.54296875" style="170" customWidth="1"/>
    <col min="13829" max="13829" width="64.81640625" style="170" customWidth="1"/>
    <col min="13830" max="14080" width="9.1796875" style="170"/>
    <col min="14081" max="14081" width="2.54296875" style="170" customWidth="1"/>
    <col min="14082" max="14082" width="4.1796875" style="170" customWidth="1"/>
    <col min="14083" max="14083" width="82.1796875" style="170" customWidth="1"/>
    <col min="14084" max="14084" width="10.54296875" style="170" customWidth="1"/>
    <col min="14085" max="14085" width="64.81640625" style="170" customWidth="1"/>
    <col min="14086" max="14336" width="9.1796875" style="170"/>
    <col min="14337" max="14337" width="2.54296875" style="170" customWidth="1"/>
    <col min="14338" max="14338" width="4.1796875" style="170" customWidth="1"/>
    <col min="14339" max="14339" width="82.1796875" style="170" customWidth="1"/>
    <col min="14340" max="14340" width="10.54296875" style="170" customWidth="1"/>
    <col min="14341" max="14341" width="64.81640625" style="170" customWidth="1"/>
    <col min="14342" max="14592" width="9.1796875" style="170"/>
    <col min="14593" max="14593" width="2.54296875" style="170" customWidth="1"/>
    <col min="14594" max="14594" width="4.1796875" style="170" customWidth="1"/>
    <col min="14595" max="14595" width="82.1796875" style="170" customWidth="1"/>
    <col min="14596" max="14596" width="10.54296875" style="170" customWidth="1"/>
    <col min="14597" max="14597" width="64.81640625" style="170" customWidth="1"/>
    <col min="14598" max="14848" width="9.1796875" style="170"/>
    <col min="14849" max="14849" width="2.54296875" style="170" customWidth="1"/>
    <col min="14850" max="14850" width="4.1796875" style="170" customWidth="1"/>
    <col min="14851" max="14851" width="82.1796875" style="170" customWidth="1"/>
    <col min="14852" max="14852" width="10.54296875" style="170" customWidth="1"/>
    <col min="14853" max="14853" width="64.81640625" style="170" customWidth="1"/>
    <col min="14854" max="15104" width="9.1796875" style="170"/>
    <col min="15105" max="15105" width="2.54296875" style="170" customWidth="1"/>
    <col min="15106" max="15106" width="4.1796875" style="170" customWidth="1"/>
    <col min="15107" max="15107" width="82.1796875" style="170" customWidth="1"/>
    <col min="15108" max="15108" width="10.54296875" style="170" customWidth="1"/>
    <col min="15109" max="15109" width="64.81640625" style="170" customWidth="1"/>
    <col min="15110" max="15360" width="9.1796875" style="170"/>
    <col min="15361" max="15361" width="2.54296875" style="170" customWidth="1"/>
    <col min="15362" max="15362" width="4.1796875" style="170" customWidth="1"/>
    <col min="15363" max="15363" width="82.1796875" style="170" customWidth="1"/>
    <col min="15364" max="15364" width="10.54296875" style="170" customWidth="1"/>
    <col min="15365" max="15365" width="64.81640625" style="170" customWidth="1"/>
    <col min="15366" max="15616" width="9.1796875" style="170"/>
    <col min="15617" max="15617" width="2.54296875" style="170" customWidth="1"/>
    <col min="15618" max="15618" width="4.1796875" style="170" customWidth="1"/>
    <col min="15619" max="15619" width="82.1796875" style="170" customWidth="1"/>
    <col min="15620" max="15620" width="10.54296875" style="170" customWidth="1"/>
    <col min="15621" max="15621" width="64.81640625" style="170" customWidth="1"/>
    <col min="15622" max="15872" width="9.1796875" style="170"/>
    <col min="15873" max="15873" width="2.54296875" style="170" customWidth="1"/>
    <col min="15874" max="15874" width="4.1796875" style="170" customWidth="1"/>
    <col min="15875" max="15875" width="82.1796875" style="170" customWidth="1"/>
    <col min="15876" max="15876" width="10.54296875" style="170" customWidth="1"/>
    <col min="15877" max="15877" width="64.81640625" style="170" customWidth="1"/>
    <col min="15878" max="16128" width="9.1796875" style="170"/>
    <col min="16129" max="16129" width="2.54296875" style="170" customWidth="1"/>
    <col min="16130" max="16130" width="4.1796875" style="170" customWidth="1"/>
    <col min="16131" max="16131" width="82.1796875" style="170" customWidth="1"/>
    <col min="16132" max="16132" width="10.54296875" style="170" customWidth="1"/>
    <col min="16133" max="16133" width="64.81640625" style="170" customWidth="1"/>
    <col min="16134" max="16384" width="9.1796875" style="170"/>
  </cols>
  <sheetData>
    <row r="3" spans="1:6" ht="38.25" customHeight="1" x14ac:dyDescent="0.35"/>
    <row r="4" spans="1:6" ht="18" customHeight="1" x14ac:dyDescent="0.35">
      <c r="B4" s="445" t="s">
        <v>861</v>
      </c>
      <c r="C4" s="445"/>
      <c r="D4" s="445"/>
      <c r="E4" s="445"/>
      <c r="F4" s="445"/>
    </row>
    <row r="5" spans="1:6" ht="18" customHeight="1" x14ac:dyDescent="0.35">
      <c r="B5" s="183"/>
      <c r="C5" s="183"/>
      <c r="D5" s="183"/>
      <c r="E5" s="183"/>
    </row>
    <row r="6" spans="1:6" ht="20" x14ac:dyDescent="0.35">
      <c r="A6" s="444" t="s">
        <v>971</v>
      </c>
      <c r="B6" s="444"/>
      <c r="C6" s="444"/>
      <c r="D6" s="444"/>
      <c r="E6" s="444"/>
      <c r="F6" s="444"/>
    </row>
    <row r="7" spans="1:6" ht="27.75" customHeight="1" x14ac:dyDescent="0.35">
      <c r="A7" s="432"/>
      <c r="B7" s="432"/>
      <c r="C7" s="432"/>
      <c r="D7" s="432"/>
      <c r="E7" s="432"/>
    </row>
    <row r="8" spans="1:6" ht="14" x14ac:dyDescent="0.35">
      <c r="A8" s="204" t="s">
        <v>617</v>
      </c>
      <c r="B8" s="443" t="s">
        <v>930</v>
      </c>
      <c r="C8" s="443"/>
      <c r="D8" s="443"/>
      <c r="E8" s="443"/>
      <c r="F8" s="443"/>
    </row>
    <row r="9" spans="1:6" ht="9" customHeight="1" thickBot="1" x14ac:dyDescent="0.4">
      <c r="A9" s="196"/>
      <c r="B9" s="197"/>
      <c r="C9" s="197"/>
      <c r="D9" s="197"/>
      <c r="E9" s="197"/>
      <c r="F9" s="197"/>
    </row>
    <row r="10" spans="1:6" ht="15" customHeight="1" thickBot="1" x14ac:dyDescent="0.4">
      <c r="A10" s="198"/>
      <c r="B10" s="239"/>
      <c r="C10" s="200" t="s">
        <v>925</v>
      </c>
      <c r="D10" s="200"/>
      <c r="E10" s="201"/>
      <c r="F10" s="200" t="s">
        <v>926</v>
      </c>
    </row>
    <row r="11" spans="1:6" ht="9" customHeight="1" thickBot="1" x14ac:dyDescent="0.4">
      <c r="A11" s="198"/>
      <c r="B11" s="202"/>
      <c r="C11" s="200"/>
      <c r="D11" s="200"/>
      <c r="E11" s="203"/>
      <c r="F11" s="200"/>
    </row>
    <row r="12" spans="1:6" ht="15" customHeight="1" thickBot="1" x14ac:dyDescent="0.4">
      <c r="A12" s="198"/>
      <c r="B12" s="199"/>
      <c r="C12" s="200" t="s">
        <v>928</v>
      </c>
      <c r="D12" s="200"/>
      <c r="E12" s="201"/>
      <c r="F12" s="200" t="s">
        <v>927</v>
      </c>
    </row>
    <row r="13" spans="1:6" ht="9" customHeight="1" x14ac:dyDescent="0.35">
      <c r="A13" s="198"/>
      <c r="B13" s="202"/>
      <c r="C13" s="200"/>
      <c r="D13" s="200"/>
      <c r="E13" s="203"/>
      <c r="F13" s="200"/>
    </row>
    <row r="14" spans="1:6" ht="14" x14ac:dyDescent="0.35">
      <c r="A14" s="198"/>
      <c r="B14" s="441" t="s">
        <v>929</v>
      </c>
      <c r="C14" s="441"/>
      <c r="D14" s="442"/>
      <c r="E14" s="442"/>
      <c r="F14" s="442"/>
    </row>
    <row r="15" spans="1:6" ht="14" x14ac:dyDescent="0.35">
      <c r="A15" s="198"/>
      <c r="B15" s="439"/>
      <c r="C15" s="439"/>
      <c r="D15" s="439"/>
      <c r="E15" s="439"/>
      <c r="F15" s="439"/>
    </row>
    <row r="16" spans="1:6" ht="14" x14ac:dyDescent="0.35">
      <c r="A16" s="198"/>
      <c r="B16" s="440"/>
      <c r="C16" s="440"/>
      <c r="D16" s="440"/>
      <c r="E16" s="440"/>
      <c r="F16" s="440"/>
    </row>
    <row r="17" spans="1:6" ht="14" x14ac:dyDescent="0.35">
      <c r="A17" s="204" t="s">
        <v>618</v>
      </c>
      <c r="B17" s="443" t="s">
        <v>931</v>
      </c>
      <c r="C17" s="443"/>
      <c r="D17" s="443"/>
      <c r="E17" s="443"/>
      <c r="F17" s="443"/>
    </row>
    <row r="18" spans="1:6" ht="9" customHeight="1" thickBot="1" x14ac:dyDescent="0.4">
      <c r="A18" s="196"/>
      <c r="B18" s="197"/>
      <c r="C18" s="197"/>
      <c r="D18" s="197"/>
      <c r="E18" s="197"/>
      <c r="F18" s="197"/>
    </row>
    <row r="19" spans="1:6" ht="15" customHeight="1" thickBot="1" x14ac:dyDescent="0.4">
      <c r="A19" s="198"/>
      <c r="B19" s="239"/>
      <c r="C19" s="200" t="s">
        <v>932</v>
      </c>
      <c r="D19" s="200"/>
      <c r="E19" s="201"/>
      <c r="F19" s="200" t="s">
        <v>933</v>
      </c>
    </row>
    <row r="20" spans="1:6" ht="9" customHeight="1" thickBot="1" x14ac:dyDescent="0.4">
      <c r="A20" s="198"/>
      <c r="B20" s="202"/>
      <c r="C20" s="200"/>
      <c r="D20" s="200"/>
      <c r="E20" s="203"/>
      <c r="F20" s="200"/>
    </row>
    <row r="21" spans="1:6" ht="15" customHeight="1" thickBot="1" x14ac:dyDescent="0.4">
      <c r="A21" s="198"/>
      <c r="B21" s="239"/>
      <c r="C21" s="200" t="s">
        <v>934</v>
      </c>
      <c r="D21" s="200"/>
      <c r="E21" s="201"/>
      <c r="F21" s="200" t="s">
        <v>935</v>
      </c>
    </row>
    <row r="22" spans="1:6" ht="9" customHeight="1" x14ac:dyDescent="0.35">
      <c r="A22" s="198"/>
      <c r="B22" s="202"/>
      <c r="C22" s="200"/>
      <c r="D22" s="200"/>
      <c r="E22" s="203"/>
      <c r="F22" s="200"/>
    </row>
    <row r="23" spans="1:6" ht="14" x14ac:dyDescent="0.35">
      <c r="A23" s="198"/>
      <c r="B23" s="441" t="s">
        <v>929</v>
      </c>
      <c r="C23" s="441"/>
      <c r="D23" s="442"/>
      <c r="E23" s="442"/>
      <c r="F23" s="442"/>
    </row>
    <row r="24" spans="1:6" ht="14" x14ac:dyDescent="0.35">
      <c r="A24" s="198"/>
      <c r="B24" s="439"/>
      <c r="C24" s="439"/>
      <c r="D24" s="439"/>
      <c r="E24" s="439"/>
      <c r="F24" s="439"/>
    </row>
    <row r="25" spans="1:6" ht="14" x14ac:dyDescent="0.35">
      <c r="A25" s="198"/>
      <c r="B25" s="440"/>
      <c r="C25" s="440"/>
      <c r="D25" s="440"/>
      <c r="E25" s="440"/>
      <c r="F25" s="440"/>
    </row>
    <row r="26" spans="1:6" ht="14" x14ac:dyDescent="0.35">
      <c r="A26" s="204" t="s">
        <v>619</v>
      </c>
      <c r="B26" s="443" t="s">
        <v>936</v>
      </c>
      <c r="C26" s="443"/>
      <c r="D26" s="443"/>
      <c r="E26" s="443"/>
      <c r="F26" s="443"/>
    </row>
    <row r="27" spans="1:6" ht="9" customHeight="1" thickBot="1" x14ac:dyDescent="0.4">
      <c r="A27" s="196"/>
      <c r="B27" s="197"/>
      <c r="C27" s="197"/>
      <c r="D27" s="197"/>
      <c r="E27" s="197"/>
      <c r="F27" s="197"/>
    </row>
    <row r="28" spans="1:6" ht="15" customHeight="1" thickBot="1" x14ac:dyDescent="0.4">
      <c r="A28" s="198"/>
      <c r="B28" s="238"/>
      <c r="C28" s="200" t="s">
        <v>938</v>
      </c>
      <c r="D28" s="200"/>
      <c r="E28" s="201"/>
      <c r="F28" s="200" t="s">
        <v>937</v>
      </c>
    </row>
    <row r="29" spans="1:6" ht="9" customHeight="1" thickBot="1" x14ac:dyDescent="0.4">
      <c r="A29" s="198"/>
      <c r="B29" s="202"/>
      <c r="C29" s="200"/>
      <c r="D29" s="200"/>
      <c r="E29" s="203"/>
      <c r="F29" s="200"/>
    </row>
    <row r="30" spans="1:6" ht="15" customHeight="1" thickBot="1" x14ac:dyDescent="0.4">
      <c r="A30" s="198"/>
      <c r="B30" s="199"/>
      <c r="C30" s="200" t="s">
        <v>939</v>
      </c>
      <c r="D30" s="200"/>
      <c r="E30" s="201"/>
      <c r="F30" s="200" t="s">
        <v>953</v>
      </c>
    </row>
    <row r="31" spans="1:6" ht="9" customHeight="1" x14ac:dyDescent="0.35">
      <c r="A31" s="198"/>
      <c r="B31" s="202"/>
      <c r="C31" s="200"/>
      <c r="D31" s="200"/>
      <c r="E31" s="203"/>
      <c r="F31" s="200"/>
    </row>
    <row r="32" spans="1:6" ht="14" x14ac:dyDescent="0.35">
      <c r="A32" s="198"/>
      <c r="B32" s="441" t="s">
        <v>929</v>
      </c>
      <c r="C32" s="441"/>
      <c r="D32" s="442"/>
      <c r="E32" s="442"/>
      <c r="F32" s="442"/>
    </row>
    <row r="33" spans="1:6" ht="14" x14ac:dyDescent="0.35">
      <c r="A33" s="198"/>
      <c r="B33" s="439"/>
      <c r="C33" s="439"/>
      <c r="D33" s="439"/>
      <c r="E33" s="439"/>
      <c r="F33" s="439"/>
    </row>
    <row r="34" spans="1:6" ht="14" x14ac:dyDescent="0.35">
      <c r="A34" s="198"/>
      <c r="B34" s="440"/>
      <c r="C34" s="440"/>
      <c r="D34" s="440"/>
      <c r="E34" s="440"/>
      <c r="F34" s="440"/>
    </row>
    <row r="35" spans="1:6" ht="14" x14ac:dyDescent="0.35">
      <c r="A35" s="204" t="s">
        <v>940</v>
      </c>
      <c r="B35" s="443" t="s">
        <v>941</v>
      </c>
      <c r="C35" s="443"/>
      <c r="D35" s="443"/>
      <c r="E35" s="443"/>
      <c r="F35" s="443"/>
    </row>
    <row r="36" spans="1:6" ht="9" customHeight="1" thickBot="1" x14ac:dyDescent="0.4">
      <c r="A36" s="196"/>
      <c r="B36" s="197"/>
      <c r="C36" s="197"/>
      <c r="D36" s="197"/>
      <c r="E36" s="197"/>
      <c r="F36" s="197"/>
    </row>
    <row r="37" spans="1:6" ht="15" customHeight="1" thickBot="1" x14ac:dyDescent="0.4">
      <c r="A37" s="198"/>
      <c r="B37" s="238"/>
      <c r="C37" s="200" t="s">
        <v>942</v>
      </c>
      <c r="D37" s="200"/>
      <c r="E37" s="201"/>
      <c r="F37" s="200" t="s">
        <v>944</v>
      </c>
    </row>
    <row r="38" spans="1:6" ht="9" customHeight="1" thickBot="1" x14ac:dyDescent="0.4">
      <c r="A38" s="198"/>
      <c r="B38" s="202"/>
      <c r="C38" s="200"/>
      <c r="D38" s="200"/>
      <c r="E38" s="203"/>
      <c r="F38" s="200"/>
    </row>
    <row r="39" spans="1:6" ht="15" customHeight="1" thickBot="1" x14ac:dyDescent="0.4">
      <c r="A39" s="198"/>
      <c r="B39" s="238"/>
      <c r="C39" s="200" t="s">
        <v>945</v>
      </c>
      <c r="D39" s="200"/>
      <c r="E39" s="201"/>
      <c r="F39" s="200" t="s">
        <v>943</v>
      </c>
    </row>
    <row r="40" spans="1:6" ht="9" customHeight="1" x14ac:dyDescent="0.35">
      <c r="A40" s="198"/>
      <c r="B40" s="202"/>
      <c r="C40" s="200"/>
      <c r="D40" s="200"/>
      <c r="E40" s="203"/>
      <c r="F40" s="200"/>
    </row>
    <row r="41" spans="1:6" ht="14" x14ac:dyDescent="0.35">
      <c r="A41" s="198"/>
      <c r="B41" s="441" t="s">
        <v>929</v>
      </c>
      <c r="C41" s="441"/>
      <c r="D41" s="442"/>
      <c r="E41" s="442"/>
      <c r="F41" s="442"/>
    </row>
    <row r="42" spans="1:6" ht="14" x14ac:dyDescent="0.35">
      <c r="A42" s="198"/>
      <c r="B42" s="439"/>
      <c r="C42" s="439"/>
      <c r="D42" s="439"/>
      <c r="E42" s="439"/>
      <c r="F42" s="439"/>
    </row>
    <row r="43" spans="1:6" ht="14" x14ac:dyDescent="0.35">
      <c r="A43" s="198"/>
      <c r="B43" s="440"/>
      <c r="C43" s="440"/>
      <c r="D43" s="440"/>
      <c r="E43" s="440"/>
      <c r="F43" s="440"/>
    </row>
    <row r="44" spans="1:6" ht="14" x14ac:dyDescent="0.35">
      <c r="A44" s="204" t="s">
        <v>946</v>
      </c>
      <c r="B44" s="443" t="s">
        <v>947</v>
      </c>
      <c r="C44" s="443"/>
      <c r="D44" s="443"/>
      <c r="E44" s="443"/>
      <c r="F44" s="443"/>
    </row>
    <row r="45" spans="1:6" ht="9" customHeight="1" thickBot="1" x14ac:dyDescent="0.4">
      <c r="A45" s="196"/>
      <c r="B45" s="197"/>
      <c r="C45" s="197"/>
      <c r="D45" s="197"/>
      <c r="E45" s="197"/>
      <c r="F45" s="197"/>
    </row>
    <row r="46" spans="1:6" ht="15" customHeight="1" thickBot="1" x14ac:dyDescent="0.4">
      <c r="A46" s="198"/>
      <c r="B46" s="238"/>
      <c r="C46" s="200" t="s">
        <v>948</v>
      </c>
      <c r="D46" s="200"/>
      <c r="E46" s="201"/>
      <c r="F46" s="200" t="s">
        <v>950</v>
      </c>
    </row>
    <row r="47" spans="1:6" ht="9" customHeight="1" thickBot="1" x14ac:dyDescent="0.4">
      <c r="A47" s="198"/>
      <c r="B47" s="202"/>
      <c r="C47" s="200"/>
      <c r="D47" s="200"/>
      <c r="E47" s="203"/>
      <c r="F47" s="200"/>
    </row>
    <row r="48" spans="1:6" ht="15" customHeight="1" thickBot="1" x14ac:dyDescent="0.4">
      <c r="A48" s="198"/>
      <c r="B48" s="238"/>
      <c r="C48" s="200" t="s">
        <v>949</v>
      </c>
      <c r="D48" s="200"/>
      <c r="E48" s="201"/>
      <c r="F48" s="200" t="s">
        <v>951</v>
      </c>
    </row>
    <row r="49" spans="1:6" ht="9" customHeight="1" thickBot="1" x14ac:dyDescent="0.4">
      <c r="A49" s="198"/>
      <c r="B49" s="202"/>
      <c r="C49" s="200"/>
      <c r="D49" s="200"/>
      <c r="E49" s="203"/>
      <c r="F49" s="200"/>
    </row>
    <row r="50" spans="1:6" ht="15" customHeight="1" thickBot="1" x14ac:dyDescent="0.4">
      <c r="A50" s="198"/>
      <c r="B50" s="238"/>
      <c r="C50" s="200" t="s">
        <v>952</v>
      </c>
      <c r="D50" s="200"/>
      <c r="E50" s="201"/>
      <c r="F50" s="200" t="s">
        <v>953</v>
      </c>
    </row>
    <row r="51" spans="1:6" ht="9" customHeight="1" x14ac:dyDescent="0.35">
      <c r="A51" s="198"/>
      <c r="B51" s="202"/>
      <c r="C51" s="200"/>
      <c r="D51" s="200"/>
      <c r="E51" s="203"/>
      <c r="F51" s="200"/>
    </row>
    <row r="52" spans="1:6" ht="14" x14ac:dyDescent="0.35">
      <c r="A52" s="198"/>
      <c r="B52" s="441" t="s">
        <v>929</v>
      </c>
      <c r="C52" s="441"/>
      <c r="D52" s="442"/>
      <c r="E52" s="442"/>
      <c r="F52" s="442"/>
    </row>
    <row r="53" spans="1:6" ht="14" x14ac:dyDescent="0.35">
      <c r="A53" s="198"/>
      <c r="B53" s="439"/>
      <c r="C53" s="439"/>
      <c r="D53" s="439"/>
      <c r="E53" s="439"/>
      <c r="F53" s="439"/>
    </row>
    <row r="54" spans="1:6" ht="14" x14ac:dyDescent="0.35">
      <c r="A54" s="198"/>
      <c r="B54" s="440"/>
      <c r="C54" s="440"/>
      <c r="D54" s="440"/>
      <c r="E54" s="440"/>
      <c r="F54" s="440"/>
    </row>
    <row r="55" spans="1:6" ht="14" x14ac:dyDescent="0.35">
      <c r="A55" s="204" t="s">
        <v>956</v>
      </c>
      <c r="B55" s="443" t="s">
        <v>955</v>
      </c>
      <c r="C55" s="443"/>
      <c r="D55" s="443"/>
      <c r="E55" s="443"/>
      <c r="F55" s="443"/>
    </row>
    <row r="56" spans="1:6" ht="9" customHeight="1" thickBot="1" x14ac:dyDescent="0.4">
      <c r="A56" s="196"/>
      <c r="B56" s="197"/>
      <c r="C56" s="197"/>
      <c r="D56" s="197"/>
      <c r="E56" s="197"/>
      <c r="F56" s="197"/>
    </row>
    <row r="57" spans="1:6" ht="15" customHeight="1" thickBot="1" x14ac:dyDescent="0.4">
      <c r="A57" s="198"/>
      <c r="B57" s="238"/>
      <c r="C57" s="200" t="s">
        <v>957</v>
      </c>
      <c r="D57" s="200"/>
      <c r="E57" s="201"/>
      <c r="F57" s="200" t="s">
        <v>958</v>
      </c>
    </row>
    <row r="58" spans="1:6" ht="9" customHeight="1" thickBot="1" x14ac:dyDescent="0.4">
      <c r="A58" s="198"/>
      <c r="B58" s="202"/>
      <c r="C58" s="200"/>
      <c r="D58" s="200"/>
      <c r="E58" s="203"/>
      <c r="F58" s="200"/>
    </row>
    <row r="59" spans="1:6" ht="15" customHeight="1" thickBot="1" x14ac:dyDescent="0.4">
      <c r="A59" s="198"/>
      <c r="B59" s="202"/>
      <c r="C59" s="200"/>
      <c r="D59" s="200"/>
      <c r="E59" s="201"/>
      <c r="F59" s="200" t="s">
        <v>953</v>
      </c>
    </row>
    <row r="60" spans="1:6" ht="9" customHeight="1" x14ac:dyDescent="0.35">
      <c r="A60" s="198"/>
      <c r="B60" s="202"/>
      <c r="C60" s="200"/>
      <c r="D60" s="200"/>
      <c r="E60" s="203"/>
      <c r="F60" s="200"/>
    </row>
    <row r="61" spans="1:6" ht="14" x14ac:dyDescent="0.35">
      <c r="A61" s="198"/>
      <c r="B61" s="441" t="s">
        <v>929</v>
      </c>
      <c r="C61" s="441"/>
      <c r="D61" s="442"/>
      <c r="E61" s="442"/>
      <c r="F61" s="442"/>
    </row>
    <row r="62" spans="1:6" ht="14" x14ac:dyDescent="0.35">
      <c r="A62" s="198"/>
      <c r="B62" s="439"/>
      <c r="C62" s="439"/>
      <c r="D62" s="439"/>
      <c r="E62" s="439"/>
      <c r="F62" s="439"/>
    </row>
    <row r="63" spans="1:6" ht="14" x14ac:dyDescent="0.35">
      <c r="A63" s="198"/>
      <c r="B63" s="440"/>
      <c r="C63" s="440"/>
      <c r="D63" s="440"/>
      <c r="E63" s="440"/>
      <c r="F63" s="440"/>
    </row>
    <row r="64" spans="1:6" ht="14" x14ac:dyDescent="0.35">
      <c r="A64" s="204" t="s">
        <v>964</v>
      </c>
      <c r="B64" s="443" t="s">
        <v>959</v>
      </c>
      <c r="C64" s="443"/>
      <c r="D64" s="443"/>
      <c r="E64" s="443"/>
      <c r="F64" s="443"/>
    </row>
    <row r="65" spans="1:6" ht="9" customHeight="1" thickBot="1" x14ac:dyDescent="0.4">
      <c r="A65" s="196"/>
      <c r="B65" s="197"/>
      <c r="C65" s="197"/>
      <c r="D65" s="197"/>
      <c r="E65" s="197"/>
      <c r="F65" s="197"/>
    </row>
    <row r="66" spans="1:6" ht="15" customHeight="1" thickBot="1" x14ac:dyDescent="0.4">
      <c r="A66" s="198"/>
      <c r="B66" s="199"/>
      <c r="C66" s="200" t="s">
        <v>960</v>
      </c>
      <c r="D66" s="200"/>
      <c r="E66" s="201"/>
      <c r="F66" s="200" t="s">
        <v>961</v>
      </c>
    </row>
    <row r="67" spans="1:6" ht="9" customHeight="1" thickBot="1" x14ac:dyDescent="0.4">
      <c r="A67" s="198"/>
      <c r="B67" s="202"/>
      <c r="C67" s="200"/>
      <c r="D67" s="200"/>
      <c r="E67" s="203"/>
      <c r="F67" s="200"/>
    </row>
    <row r="68" spans="1:6" ht="15" customHeight="1" thickBot="1" x14ac:dyDescent="0.4">
      <c r="A68" s="198"/>
      <c r="B68" s="238"/>
      <c r="C68" s="200" t="s">
        <v>962</v>
      </c>
      <c r="D68" s="200"/>
      <c r="E68" s="201"/>
      <c r="F68" s="200" t="s">
        <v>963</v>
      </c>
    </row>
    <row r="69" spans="1:6" ht="9" customHeight="1" x14ac:dyDescent="0.35">
      <c r="A69" s="198"/>
      <c r="B69" s="202"/>
      <c r="C69" s="200"/>
      <c r="D69" s="200"/>
      <c r="E69" s="203"/>
      <c r="F69" s="200"/>
    </row>
    <row r="70" spans="1:6" ht="14" x14ac:dyDescent="0.35">
      <c r="A70" s="198"/>
      <c r="B70" s="441" t="s">
        <v>929</v>
      </c>
      <c r="C70" s="441"/>
      <c r="D70" s="442"/>
      <c r="E70" s="442"/>
      <c r="F70" s="442"/>
    </row>
    <row r="71" spans="1:6" ht="14" x14ac:dyDescent="0.35">
      <c r="A71" s="198"/>
      <c r="B71" s="439"/>
      <c r="C71" s="439"/>
      <c r="D71" s="439"/>
      <c r="E71" s="439"/>
      <c r="F71" s="439"/>
    </row>
    <row r="72" spans="1:6" ht="14" x14ac:dyDescent="0.35">
      <c r="A72" s="198"/>
      <c r="B72" s="440"/>
      <c r="C72" s="440"/>
      <c r="D72" s="440"/>
      <c r="E72" s="440"/>
      <c r="F72" s="440"/>
    </row>
    <row r="73" spans="1:6" ht="14" x14ac:dyDescent="0.35">
      <c r="A73" s="204" t="s">
        <v>965</v>
      </c>
      <c r="B73" s="443" t="s">
        <v>966</v>
      </c>
      <c r="C73" s="443"/>
      <c r="D73" s="443"/>
      <c r="E73" s="443"/>
      <c r="F73" s="443"/>
    </row>
    <row r="74" spans="1:6" ht="9" customHeight="1" thickBot="1" x14ac:dyDescent="0.4">
      <c r="A74" s="196"/>
      <c r="B74" s="197"/>
      <c r="C74" s="197"/>
      <c r="D74" s="197"/>
      <c r="E74" s="197"/>
      <c r="F74" s="197"/>
    </row>
    <row r="75" spans="1:6" ht="15" customHeight="1" thickBot="1" x14ac:dyDescent="0.4">
      <c r="A75" s="198"/>
      <c r="B75" s="238"/>
      <c r="C75" s="200" t="s">
        <v>967</v>
      </c>
      <c r="D75" s="200"/>
      <c r="E75" s="201"/>
      <c r="F75" s="200" t="s">
        <v>968</v>
      </c>
    </row>
    <row r="76" spans="1:6" ht="9" customHeight="1" thickBot="1" x14ac:dyDescent="0.4">
      <c r="A76" s="198"/>
      <c r="B76" s="202"/>
      <c r="C76" s="200"/>
      <c r="D76" s="200"/>
      <c r="E76" s="203"/>
      <c r="F76" s="200"/>
    </row>
    <row r="77" spans="1:6" ht="15" customHeight="1" thickBot="1" x14ac:dyDescent="0.4">
      <c r="A77" s="198"/>
      <c r="B77" s="238"/>
      <c r="C77" s="200" t="s">
        <v>969</v>
      </c>
      <c r="D77" s="200"/>
      <c r="E77" s="201"/>
      <c r="F77" s="200" t="s">
        <v>953</v>
      </c>
    </row>
    <row r="78" spans="1:6" ht="9" customHeight="1" x14ac:dyDescent="0.35">
      <c r="A78" s="198"/>
      <c r="B78" s="202"/>
      <c r="C78" s="200"/>
      <c r="D78" s="200"/>
      <c r="E78" s="203"/>
      <c r="F78" s="200"/>
    </row>
    <row r="79" spans="1:6" ht="14" x14ac:dyDescent="0.35">
      <c r="A79" s="198"/>
      <c r="B79" s="441" t="s">
        <v>929</v>
      </c>
      <c r="C79" s="441"/>
      <c r="D79" s="442"/>
      <c r="E79" s="442"/>
      <c r="F79" s="442"/>
    </row>
    <row r="80" spans="1:6" ht="14" x14ac:dyDescent="0.35">
      <c r="A80" s="198"/>
      <c r="B80" s="439"/>
      <c r="C80" s="439"/>
      <c r="D80" s="439"/>
      <c r="E80" s="439"/>
      <c r="F80" s="439"/>
    </row>
    <row r="81" spans="1:6" ht="14" x14ac:dyDescent="0.35">
      <c r="A81" s="198"/>
      <c r="B81" s="440"/>
      <c r="C81" s="440"/>
      <c r="D81" s="440"/>
      <c r="E81" s="440"/>
      <c r="F81" s="440"/>
    </row>
    <row r="82" spans="1:6" ht="18" customHeight="1" x14ac:dyDescent="0.35">
      <c r="A82" s="438" t="s">
        <v>970</v>
      </c>
      <c r="B82" s="438"/>
      <c r="C82" s="438"/>
      <c r="D82" s="438"/>
      <c r="E82" s="438"/>
      <c r="F82" s="438"/>
    </row>
    <row r="83" spans="1:6" ht="18" customHeight="1" thickBot="1" x14ac:dyDescent="0.4">
      <c r="A83" s="437"/>
      <c r="B83" s="437"/>
      <c r="C83" s="437"/>
      <c r="D83" s="437"/>
      <c r="E83" s="437"/>
      <c r="F83" s="437"/>
    </row>
    <row r="84" spans="1:6" ht="18" customHeight="1" thickBot="1" x14ac:dyDescent="0.4">
      <c r="A84" s="437"/>
      <c r="B84" s="437"/>
      <c r="C84" s="437"/>
      <c r="D84" s="437"/>
      <c r="E84" s="437"/>
      <c r="F84" s="437"/>
    </row>
    <row r="85" spans="1:6" ht="18" customHeight="1" thickBot="1" x14ac:dyDescent="0.4">
      <c r="A85" s="437"/>
      <c r="B85" s="437"/>
      <c r="C85" s="437"/>
      <c r="D85" s="437"/>
      <c r="E85" s="437"/>
      <c r="F85" s="437"/>
    </row>
    <row r="87" spans="1:6" ht="18" customHeight="1" x14ac:dyDescent="0.35">
      <c r="A87" s="438" t="s">
        <v>916</v>
      </c>
      <c r="B87" s="438"/>
      <c r="C87" s="438"/>
      <c r="D87" s="438"/>
      <c r="E87" s="438"/>
      <c r="F87" s="438"/>
    </row>
    <row r="88" spans="1:6" ht="18" customHeight="1" thickBot="1" x14ac:dyDescent="0.4">
      <c r="A88" s="437"/>
      <c r="B88" s="437"/>
      <c r="C88" s="437"/>
      <c r="D88" s="437"/>
      <c r="E88" s="437"/>
      <c r="F88" s="437"/>
    </row>
    <row r="89" spans="1:6" ht="18" customHeight="1" thickBot="1" x14ac:dyDescent="0.4">
      <c r="A89" s="437"/>
      <c r="B89" s="437"/>
      <c r="C89" s="437"/>
      <c r="D89" s="437"/>
      <c r="E89" s="437"/>
      <c r="F89" s="437"/>
    </row>
    <row r="90" spans="1:6" ht="18" customHeight="1" thickBot="1" x14ac:dyDescent="0.4">
      <c r="A90" s="437"/>
      <c r="B90" s="437"/>
      <c r="C90" s="437"/>
      <c r="D90" s="437"/>
      <c r="E90" s="437"/>
      <c r="F90" s="437"/>
    </row>
  </sheetData>
  <mergeCells count="51">
    <mergeCell ref="A7:E7"/>
    <mergeCell ref="A6:F6"/>
    <mergeCell ref="B4:F4"/>
    <mergeCell ref="B17:F17"/>
    <mergeCell ref="B32:C32"/>
    <mergeCell ref="D32:F32"/>
    <mergeCell ref="B8:F8"/>
    <mergeCell ref="B15:F15"/>
    <mergeCell ref="B14:C14"/>
    <mergeCell ref="D14:F14"/>
    <mergeCell ref="B16:F16"/>
    <mergeCell ref="B23:C23"/>
    <mergeCell ref="D23:F23"/>
    <mergeCell ref="B24:F24"/>
    <mergeCell ref="B25:F25"/>
    <mergeCell ref="B26:F26"/>
    <mergeCell ref="B54:F54"/>
    <mergeCell ref="B33:F33"/>
    <mergeCell ref="B34:F34"/>
    <mergeCell ref="B35:F35"/>
    <mergeCell ref="B41:C41"/>
    <mergeCell ref="D41:F41"/>
    <mergeCell ref="B42:F42"/>
    <mergeCell ref="B43:F43"/>
    <mergeCell ref="B44:F44"/>
    <mergeCell ref="B52:C52"/>
    <mergeCell ref="D52:F52"/>
    <mergeCell ref="B53:F53"/>
    <mergeCell ref="B79:C79"/>
    <mergeCell ref="D79:F79"/>
    <mergeCell ref="B55:F55"/>
    <mergeCell ref="B61:C61"/>
    <mergeCell ref="D61:F61"/>
    <mergeCell ref="B62:F62"/>
    <mergeCell ref="B63:F63"/>
    <mergeCell ref="B64:F64"/>
    <mergeCell ref="B70:C70"/>
    <mergeCell ref="D70:F70"/>
    <mergeCell ref="B71:F71"/>
    <mergeCell ref="B72:F72"/>
    <mergeCell ref="B73:F73"/>
    <mergeCell ref="B80:F80"/>
    <mergeCell ref="B81:F81"/>
    <mergeCell ref="A82:F82"/>
    <mergeCell ref="A83:F83"/>
    <mergeCell ref="A84:F84"/>
    <mergeCell ref="A85:F85"/>
    <mergeCell ref="A87:F87"/>
    <mergeCell ref="A88:F88"/>
    <mergeCell ref="A89:F89"/>
    <mergeCell ref="A90:F90"/>
  </mergeCells>
  <dataValidations count="3">
    <dataValidation type="list" allowBlank="1" showInputMessage="1" showErrorMessage="1" sqref="WVL983060 C983060:D983060 IZ983060 SV983060 ACR983060 AMN983060 AWJ983060 BGF983060 BQB983060 BZX983060 CJT983060 CTP983060 DDL983060 DNH983060 DXD983060 EGZ983060 EQV983060 FAR983060 FKN983060 FUJ983060 GEF983060 GOB983060 GXX983060 HHT983060 HRP983060 IBL983060 ILH983060 IVD983060 JEZ983060 JOV983060 JYR983060 KIN983060 KSJ983060 LCF983060 LMB983060 LVX983060 MFT983060 MPP983060 MZL983060 NJH983060 NTD983060 OCZ983060 OMV983060 OWR983060 PGN983060 PQJ983060 QAF983060 QKB983060 QTX983060 RDT983060 RNP983060 RXL983060 SHH983060 SRD983060 TAZ983060 TKV983060 TUR983060 UEN983060 UOJ983060 UYF983060 VIB983060 VRX983060 WBT983060 WLP983060 C65556:D65556 IZ65556 SV65556 ACR65556 AMN65556 AWJ65556 BGF65556 BQB65556 BZX65556 CJT65556 CTP65556 DDL65556 DNH65556 DXD65556 EGZ65556 EQV65556 FAR65556 FKN65556 FUJ65556 GEF65556 GOB65556 GXX65556 HHT65556 HRP65556 IBL65556 ILH65556 IVD65556 JEZ65556 JOV65556 JYR65556 KIN65556 KSJ65556 LCF65556 LMB65556 LVX65556 MFT65556 MPP65556 MZL65556 NJH65556 NTD65556 OCZ65556 OMV65556 OWR65556 PGN65556 PQJ65556 QAF65556 QKB65556 QTX65556 RDT65556 RNP65556 RXL65556 SHH65556 SRD65556 TAZ65556 TKV65556 TUR65556 UEN65556 UOJ65556 UYF65556 VIB65556 VRX65556 WBT65556 WLP65556 WVL65556 C131092:D131092 IZ131092 SV131092 ACR131092 AMN131092 AWJ131092 BGF131092 BQB131092 BZX131092 CJT131092 CTP131092 DDL131092 DNH131092 DXD131092 EGZ131092 EQV131092 FAR131092 FKN131092 FUJ131092 GEF131092 GOB131092 GXX131092 HHT131092 HRP131092 IBL131092 ILH131092 IVD131092 JEZ131092 JOV131092 JYR131092 KIN131092 KSJ131092 LCF131092 LMB131092 LVX131092 MFT131092 MPP131092 MZL131092 NJH131092 NTD131092 OCZ131092 OMV131092 OWR131092 PGN131092 PQJ131092 QAF131092 QKB131092 QTX131092 RDT131092 RNP131092 RXL131092 SHH131092 SRD131092 TAZ131092 TKV131092 TUR131092 UEN131092 UOJ131092 UYF131092 VIB131092 VRX131092 WBT131092 WLP131092 WVL131092 C196628:D196628 IZ196628 SV196628 ACR196628 AMN196628 AWJ196628 BGF196628 BQB196628 BZX196628 CJT196628 CTP196628 DDL196628 DNH196628 DXD196628 EGZ196628 EQV196628 FAR196628 FKN196628 FUJ196628 GEF196628 GOB196628 GXX196628 HHT196628 HRP196628 IBL196628 ILH196628 IVD196628 JEZ196628 JOV196628 JYR196628 KIN196628 KSJ196628 LCF196628 LMB196628 LVX196628 MFT196628 MPP196628 MZL196628 NJH196628 NTD196628 OCZ196628 OMV196628 OWR196628 PGN196628 PQJ196628 QAF196628 QKB196628 QTX196628 RDT196628 RNP196628 RXL196628 SHH196628 SRD196628 TAZ196628 TKV196628 TUR196628 UEN196628 UOJ196628 UYF196628 VIB196628 VRX196628 WBT196628 WLP196628 WVL196628 C262164:D262164 IZ262164 SV262164 ACR262164 AMN262164 AWJ262164 BGF262164 BQB262164 BZX262164 CJT262164 CTP262164 DDL262164 DNH262164 DXD262164 EGZ262164 EQV262164 FAR262164 FKN262164 FUJ262164 GEF262164 GOB262164 GXX262164 HHT262164 HRP262164 IBL262164 ILH262164 IVD262164 JEZ262164 JOV262164 JYR262164 KIN262164 KSJ262164 LCF262164 LMB262164 LVX262164 MFT262164 MPP262164 MZL262164 NJH262164 NTD262164 OCZ262164 OMV262164 OWR262164 PGN262164 PQJ262164 QAF262164 QKB262164 QTX262164 RDT262164 RNP262164 RXL262164 SHH262164 SRD262164 TAZ262164 TKV262164 TUR262164 UEN262164 UOJ262164 UYF262164 VIB262164 VRX262164 WBT262164 WLP262164 WVL262164 C327700:D327700 IZ327700 SV327700 ACR327700 AMN327700 AWJ327700 BGF327700 BQB327700 BZX327700 CJT327700 CTP327700 DDL327700 DNH327700 DXD327700 EGZ327700 EQV327700 FAR327700 FKN327700 FUJ327700 GEF327700 GOB327700 GXX327700 HHT327700 HRP327700 IBL327700 ILH327700 IVD327700 JEZ327700 JOV327700 JYR327700 KIN327700 KSJ327700 LCF327700 LMB327700 LVX327700 MFT327700 MPP327700 MZL327700 NJH327700 NTD327700 OCZ327700 OMV327700 OWR327700 PGN327700 PQJ327700 QAF327700 QKB327700 QTX327700 RDT327700 RNP327700 RXL327700 SHH327700 SRD327700 TAZ327700 TKV327700 TUR327700 UEN327700 UOJ327700 UYF327700 VIB327700 VRX327700 WBT327700 WLP327700 WVL327700 C393236:D393236 IZ393236 SV393236 ACR393236 AMN393236 AWJ393236 BGF393236 BQB393236 BZX393236 CJT393236 CTP393236 DDL393236 DNH393236 DXD393236 EGZ393236 EQV393236 FAR393236 FKN393236 FUJ393236 GEF393236 GOB393236 GXX393236 HHT393236 HRP393236 IBL393236 ILH393236 IVD393236 JEZ393236 JOV393236 JYR393236 KIN393236 KSJ393236 LCF393236 LMB393236 LVX393236 MFT393236 MPP393236 MZL393236 NJH393236 NTD393236 OCZ393236 OMV393236 OWR393236 PGN393236 PQJ393236 QAF393236 QKB393236 QTX393236 RDT393236 RNP393236 RXL393236 SHH393236 SRD393236 TAZ393236 TKV393236 TUR393236 UEN393236 UOJ393236 UYF393236 VIB393236 VRX393236 WBT393236 WLP393236 WVL393236 C458772:D458772 IZ458772 SV458772 ACR458772 AMN458772 AWJ458772 BGF458772 BQB458772 BZX458772 CJT458772 CTP458772 DDL458772 DNH458772 DXD458772 EGZ458772 EQV458772 FAR458772 FKN458772 FUJ458772 GEF458772 GOB458772 GXX458772 HHT458772 HRP458772 IBL458772 ILH458772 IVD458772 JEZ458772 JOV458772 JYR458772 KIN458772 KSJ458772 LCF458772 LMB458772 LVX458772 MFT458772 MPP458772 MZL458772 NJH458772 NTD458772 OCZ458772 OMV458772 OWR458772 PGN458772 PQJ458772 QAF458772 QKB458772 QTX458772 RDT458772 RNP458772 RXL458772 SHH458772 SRD458772 TAZ458772 TKV458772 TUR458772 UEN458772 UOJ458772 UYF458772 VIB458772 VRX458772 WBT458772 WLP458772 WVL458772 C524308:D524308 IZ524308 SV524308 ACR524308 AMN524308 AWJ524308 BGF524308 BQB524308 BZX524308 CJT524308 CTP524308 DDL524308 DNH524308 DXD524308 EGZ524308 EQV524308 FAR524308 FKN524308 FUJ524308 GEF524308 GOB524308 GXX524308 HHT524308 HRP524308 IBL524308 ILH524308 IVD524308 JEZ524308 JOV524308 JYR524308 KIN524308 KSJ524308 LCF524308 LMB524308 LVX524308 MFT524308 MPP524308 MZL524308 NJH524308 NTD524308 OCZ524308 OMV524308 OWR524308 PGN524308 PQJ524308 QAF524308 QKB524308 QTX524308 RDT524308 RNP524308 RXL524308 SHH524308 SRD524308 TAZ524308 TKV524308 TUR524308 UEN524308 UOJ524308 UYF524308 VIB524308 VRX524308 WBT524308 WLP524308 WVL524308 C589844:D589844 IZ589844 SV589844 ACR589844 AMN589844 AWJ589844 BGF589844 BQB589844 BZX589844 CJT589844 CTP589844 DDL589844 DNH589844 DXD589844 EGZ589844 EQV589844 FAR589844 FKN589844 FUJ589844 GEF589844 GOB589844 GXX589844 HHT589844 HRP589844 IBL589844 ILH589844 IVD589844 JEZ589844 JOV589844 JYR589844 KIN589844 KSJ589844 LCF589844 LMB589844 LVX589844 MFT589844 MPP589844 MZL589844 NJH589844 NTD589844 OCZ589844 OMV589844 OWR589844 PGN589844 PQJ589844 QAF589844 QKB589844 QTX589844 RDT589844 RNP589844 RXL589844 SHH589844 SRD589844 TAZ589844 TKV589844 TUR589844 UEN589844 UOJ589844 UYF589844 VIB589844 VRX589844 WBT589844 WLP589844 WVL589844 C655380:D655380 IZ655380 SV655380 ACR655380 AMN655380 AWJ655380 BGF655380 BQB655380 BZX655380 CJT655380 CTP655380 DDL655380 DNH655380 DXD655380 EGZ655380 EQV655380 FAR655380 FKN655380 FUJ655380 GEF655380 GOB655380 GXX655380 HHT655380 HRP655380 IBL655380 ILH655380 IVD655380 JEZ655380 JOV655380 JYR655380 KIN655380 KSJ655380 LCF655380 LMB655380 LVX655380 MFT655380 MPP655380 MZL655380 NJH655380 NTD655380 OCZ655380 OMV655380 OWR655380 PGN655380 PQJ655380 QAF655380 QKB655380 QTX655380 RDT655380 RNP655380 RXL655380 SHH655380 SRD655380 TAZ655380 TKV655380 TUR655380 UEN655380 UOJ655380 UYF655380 VIB655380 VRX655380 WBT655380 WLP655380 WVL655380 C720916:D720916 IZ720916 SV720916 ACR720916 AMN720916 AWJ720916 BGF720916 BQB720916 BZX720916 CJT720916 CTP720916 DDL720916 DNH720916 DXD720916 EGZ720916 EQV720916 FAR720916 FKN720916 FUJ720916 GEF720916 GOB720916 GXX720916 HHT720916 HRP720916 IBL720916 ILH720916 IVD720916 JEZ720916 JOV720916 JYR720916 KIN720916 KSJ720916 LCF720916 LMB720916 LVX720916 MFT720916 MPP720916 MZL720916 NJH720916 NTD720916 OCZ720916 OMV720916 OWR720916 PGN720916 PQJ720916 QAF720916 QKB720916 QTX720916 RDT720916 RNP720916 RXL720916 SHH720916 SRD720916 TAZ720916 TKV720916 TUR720916 UEN720916 UOJ720916 UYF720916 VIB720916 VRX720916 WBT720916 WLP720916 WVL720916 C786452:D786452 IZ786452 SV786452 ACR786452 AMN786452 AWJ786452 BGF786452 BQB786452 BZX786452 CJT786452 CTP786452 DDL786452 DNH786452 DXD786452 EGZ786452 EQV786452 FAR786452 FKN786452 FUJ786452 GEF786452 GOB786452 GXX786452 HHT786452 HRP786452 IBL786452 ILH786452 IVD786452 JEZ786452 JOV786452 JYR786452 KIN786452 KSJ786452 LCF786452 LMB786452 LVX786452 MFT786452 MPP786452 MZL786452 NJH786452 NTD786452 OCZ786452 OMV786452 OWR786452 PGN786452 PQJ786452 QAF786452 QKB786452 QTX786452 RDT786452 RNP786452 RXL786452 SHH786452 SRD786452 TAZ786452 TKV786452 TUR786452 UEN786452 UOJ786452 UYF786452 VIB786452 VRX786452 WBT786452 WLP786452 WVL786452 C851988:D851988 IZ851988 SV851988 ACR851988 AMN851988 AWJ851988 BGF851988 BQB851988 BZX851988 CJT851988 CTP851988 DDL851988 DNH851988 DXD851988 EGZ851988 EQV851988 FAR851988 FKN851988 FUJ851988 GEF851988 GOB851988 GXX851988 HHT851988 HRP851988 IBL851988 ILH851988 IVD851988 JEZ851988 JOV851988 JYR851988 KIN851988 KSJ851988 LCF851988 LMB851988 LVX851988 MFT851988 MPP851988 MZL851988 NJH851988 NTD851988 OCZ851988 OMV851988 OWR851988 PGN851988 PQJ851988 QAF851988 QKB851988 QTX851988 RDT851988 RNP851988 RXL851988 SHH851988 SRD851988 TAZ851988 TKV851988 TUR851988 UEN851988 UOJ851988 UYF851988 VIB851988 VRX851988 WBT851988 WLP851988 WVL851988 C917524:D917524 IZ917524 SV917524 ACR917524 AMN917524 AWJ917524 BGF917524 BQB917524 BZX917524 CJT917524 CTP917524 DDL917524 DNH917524 DXD917524 EGZ917524 EQV917524 FAR917524 FKN917524 FUJ917524 GEF917524 GOB917524 GXX917524 HHT917524 HRP917524 IBL917524 ILH917524 IVD917524 JEZ917524 JOV917524 JYR917524 KIN917524 KSJ917524 LCF917524 LMB917524 LVX917524 MFT917524 MPP917524 MZL917524 NJH917524 NTD917524 OCZ917524 OMV917524 OWR917524 PGN917524 PQJ917524 QAF917524 QKB917524 QTX917524 RDT917524 RNP917524 RXL917524 SHH917524 SRD917524 TAZ917524 TKV917524 TUR917524 UEN917524 UOJ917524 UYF917524 VIB917524 VRX917524 WBT917524 WLP917524 WVL917524">
      <formula1>Динамичность</formula1>
    </dataValidation>
    <dataValidation type="list" allowBlank="1" showInputMessage="1" showErrorMessage="1" sqref="WVL983065:WVL983066 C983065:D983066 IZ983065:IZ983066 SV983065:SV983066 ACR983065:ACR983066 AMN983065:AMN983066 AWJ983065:AWJ983066 BGF983065:BGF983066 BQB983065:BQB983066 BZX983065:BZX983066 CJT983065:CJT983066 CTP983065:CTP983066 DDL983065:DDL983066 DNH983065:DNH983066 DXD983065:DXD983066 EGZ983065:EGZ983066 EQV983065:EQV983066 FAR983065:FAR983066 FKN983065:FKN983066 FUJ983065:FUJ983066 GEF983065:GEF983066 GOB983065:GOB983066 GXX983065:GXX983066 HHT983065:HHT983066 HRP983065:HRP983066 IBL983065:IBL983066 ILH983065:ILH983066 IVD983065:IVD983066 JEZ983065:JEZ983066 JOV983065:JOV983066 JYR983065:JYR983066 KIN983065:KIN983066 KSJ983065:KSJ983066 LCF983065:LCF983066 LMB983065:LMB983066 LVX983065:LVX983066 MFT983065:MFT983066 MPP983065:MPP983066 MZL983065:MZL983066 NJH983065:NJH983066 NTD983065:NTD983066 OCZ983065:OCZ983066 OMV983065:OMV983066 OWR983065:OWR983066 PGN983065:PGN983066 PQJ983065:PQJ983066 QAF983065:QAF983066 QKB983065:QKB983066 QTX983065:QTX983066 RDT983065:RDT983066 RNP983065:RNP983066 RXL983065:RXL983066 SHH983065:SHH983066 SRD983065:SRD983066 TAZ983065:TAZ983066 TKV983065:TKV983066 TUR983065:TUR983066 UEN983065:UEN983066 UOJ983065:UOJ983066 UYF983065:UYF983066 VIB983065:VIB983066 VRX983065:VRX983066 WBT983065:WBT983066 WLP983065:WLP983066 C65561:D65562 IZ65561:IZ65562 SV65561:SV65562 ACR65561:ACR65562 AMN65561:AMN65562 AWJ65561:AWJ65562 BGF65561:BGF65562 BQB65561:BQB65562 BZX65561:BZX65562 CJT65561:CJT65562 CTP65561:CTP65562 DDL65561:DDL65562 DNH65561:DNH65562 DXD65561:DXD65562 EGZ65561:EGZ65562 EQV65561:EQV65562 FAR65561:FAR65562 FKN65561:FKN65562 FUJ65561:FUJ65562 GEF65561:GEF65562 GOB65561:GOB65562 GXX65561:GXX65562 HHT65561:HHT65562 HRP65561:HRP65562 IBL65561:IBL65562 ILH65561:ILH65562 IVD65561:IVD65562 JEZ65561:JEZ65562 JOV65561:JOV65562 JYR65561:JYR65562 KIN65561:KIN65562 KSJ65561:KSJ65562 LCF65561:LCF65562 LMB65561:LMB65562 LVX65561:LVX65562 MFT65561:MFT65562 MPP65561:MPP65562 MZL65561:MZL65562 NJH65561:NJH65562 NTD65561:NTD65562 OCZ65561:OCZ65562 OMV65561:OMV65562 OWR65561:OWR65562 PGN65561:PGN65562 PQJ65561:PQJ65562 QAF65561:QAF65562 QKB65561:QKB65562 QTX65561:QTX65562 RDT65561:RDT65562 RNP65561:RNP65562 RXL65561:RXL65562 SHH65561:SHH65562 SRD65561:SRD65562 TAZ65561:TAZ65562 TKV65561:TKV65562 TUR65561:TUR65562 UEN65561:UEN65562 UOJ65561:UOJ65562 UYF65561:UYF65562 VIB65561:VIB65562 VRX65561:VRX65562 WBT65561:WBT65562 WLP65561:WLP65562 WVL65561:WVL65562 C131097:D131098 IZ131097:IZ131098 SV131097:SV131098 ACR131097:ACR131098 AMN131097:AMN131098 AWJ131097:AWJ131098 BGF131097:BGF131098 BQB131097:BQB131098 BZX131097:BZX131098 CJT131097:CJT131098 CTP131097:CTP131098 DDL131097:DDL131098 DNH131097:DNH131098 DXD131097:DXD131098 EGZ131097:EGZ131098 EQV131097:EQV131098 FAR131097:FAR131098 FKN131097:FKN131098 FUJ131097:FUJ131098 GEF131097:GEF131098 GOB131097:GOB131098 GXX131097:GXX131098 HHT131097:HHT131098 HRP131097:HRP131098 IBL131097:IBL131098 ILH131097:ILH131098 IVD131097:IVD131098 JEZ131097:JEZ131098 JOV131097:JOV131098 JYR131097:JYR131098 KIN131097:KIN131098 KSJ131097:KSJ131098 LCF131097:LCF131098 LMB131097:LMB131098 LVX131097:LVX131098 MFT131097:MFT131098 MPP131097:MPP131098 MZL131097:MZL131098 NJH131097:NJH131098 NTD131097:NTD131098 OCZ131097:OCZ131098 OMV131097:OMV131098 OWR131097:OWR131098 PGN131097:PGN131098 PQJ131097:PQJ131098 QAF131097:QAF131098 QKB131097:QKB131098 QTX131097:QTX131098 RDT131097:RDT131098 RNP131097:RNP131098 RXL131097:RXL131098 SHH131097:SHH131098 SRD131097:SRD131098 TAZ131097:TAZ131098 TKV131097:TKV131098 TUR131097:TUR131098 UEN131097:UEN131098 UOJ131097:UOJ131098 UYF131097:UYF131098 VIB131097:VIB131098 VRX131097:VRX131098 WBT131097:WBT131098 WLP131097:WLP131098 WVL131097:WVL131098 C196633:D196634 IZ196633:IZ196634 SV196633:SV196634 ACR196633:ACR196634 AMN196633:AMN196634 AWJ196633:AWJ196634 BGF196633:BGF196634 BQB196633:BQB196634 BZX196633:BZX196634 CJT196633:CJT196634 CTP196633:CTP196634 DDL196633:DDL196634 DNH196633:DNH196634 DXD196633:DXD196634 EGZ196633:EGZ196634 EQV196633:EQV196634 FAR196633:FAR196634 FKN196633:FKN196634 FUJ196633:FUJ196634 GEF196633:GEF196634 GOB196633:GOB196634 GXX196633:GXX196634 HHT196633:HHT196634 HRP196633:HRP196634 IBL196633:IBL196634 ILH196633:ILH196634 IVD196633:IVD196634 JEZ196633:JEZ196634 JOV196633:JOV196634 JYR196633:JYR196634 KIN196633:KIN196634 KSJ196633:KSJ196634 LCF196633:LCF196634 LMB196633:LMB196634 LVX196633:LVX196634 MFT196633:MFT196634 MPP196633:MPP196634 MZL196633:MZL196634 NJH196633:NJH196634 NTD196633:NTD196634 OCZ196633:OCZ196634 OMV196633:OMV196634 OWR196633:OWR196634 PGN196633:PGN196634 PQJ196633:PQJ196634 QAF196633:QAF196634 QKB196633:QKB196634 QTX196633:QTX196634 RDT196633:RDT196634 RNP196633:RNP196634 RXL196633:RXL196634 SHH196633:SHH196634 SRD196633:SRD196634 TAZ196633:TAZ196634 TKV196633:TKV196634 TUR196633:TUR196634 UEN196633:UEN196634 UOJ196633:UOJ196634 UYF196633:UYF196634 VIB196633:VIB196634 VRX196633:VRX196634 WBT196633:WBT196634 WLP196633:WLP196634 WVL196633:WVL196634 C262169:D262170 IZ262169:IZ262170 SV262169:SV262170 ACR262169:ACR262170 AMN262169:AMN262170 AWJ262169:AWJ262170 BGF262169:BGF262170 BQB262169:BQB262170 BZX262169:BZX262170 CJT262169:CJT262170 CTP262169:CTP262170 DDL262169:DDL262170 DNH262169:DNH262170 DXD262169:DXD262170 EGZ262169:EGZ262170 EQV262169:EQV262170 FAR262169:FAR262170 FKN262169:FKN262170 FUJ262169:FUJ262170 GEF262169:GEF262170 GOB262169:GOB262170 GXX262169:GXX262170 HHT262169:HHT262170 HRP262169:HRP262170 IBL262169:IBL262170 ILH262169:ILH262170 IVD262169:IVD262170 JEZ262169:JEZ262170 JOV262169:JOV262170 JYR262169:JYR262170 KIN262169:KIN262170 KSJ262169:KSJ262170 LCF262169:LCF262170 LMB262169:LMB262170 LVX262169:LVX262170 MFT262169:MFT262170 MPP262169:MPP262170 MZL262169:MZL262170 NJH262169:NJH262170 NTD262169:NTD262170 OCZ262169:OCZ262170 OMV262169:OMV262170 OWR262169:OWR262170 PGN262169:PGN262170 PQJ262169:PQJ262170 QAF262169:QAF262170 QKB262169:QKB262170 QTX262169:QTX262170 RDT262169:RDT262170 RNP262169:RNP262170 RXL262169:RXL262170 SHH262169:SHH262170 SRD262169:SRD262170 TAZ262169:TAZ262170 TKV262169:TKV262170 TUR262169:TUR262170 UEN262169:UEN262170 UOJ262169:UOJ262170 UYF262169:UYF262170 VIB262169:VIB262170 VRX262169:VRX262170 WBT262169:WBT262170 WLP262169:WLP262170 WVL262169:WVL262170 C327705:D327706 IZ327705:IZ327706 SV327705:SV327706 ACR327705:ACR327706 AMN327705:AMN327706 AWJ327705:AWJ327706 BGF327705:BGF327706 BQB327705:BQB327706 BZX327705:BZX327706 CJT327705:CJT327706 CTP327705:CTP327706 DDL327705:DDL327706 DNH327705:DNH327706 DXD327705:DXD327706 EGZ327705:EGZ327706 EQV327705:EQV327706 FAR327705:FAR327706 FKN327705:FKN327706 FUJ327705:FUJ327706 GEF327705:GEF327706 GOB327705:GOB327706 GXX327705:GXX327706 HHT327705:HHT327706 HRP327705:HRP327706 IBL327705:IBL327706 ILH327705:ILH327706 IVD327705:IVD327706 JEZ327705:JEZ327706 JOV327705:JOV327706 JYR327705:JYR327706 KIN327705:KIN327706 KSJ327705:KSJ327706 LCF327705:LCF327706 LMB327705:LMB327706 LVX327705:LVX327706 MFT327705:MFT327706 MPP327705:MPP327706 MZL327705:MZL327706 NJH327705:NJH327706 NTD327705:NTD327706 OCZ327705:OCZ327706 OMV327705:OMV327706 OWR327705:OWR327706 PGN327705:PGN327706 PQJ327705:PQJ327706 QAF327705:QAF327706 QKB327705:QKB327706 QTX327705:QTX327706 RDT327705:RDT327706 RNP327705:RNP327706 RXL327705:RXL327706 SHH327705:SHH327706 SRD327705:SRD327706 TAZ327705:TAZ327706 TKV327705:TKV327706 TUR327705:TUR327706 UEN327705:UEN327706 UOJ327705:UOJ327706 UYF327705:UYF327706 VIB327705:VIB327706 VRX327705:VRX327706 WBT327705:WBT327706 WLP327705:WLP327706 WVL327705:WVL327706 C393241:D393242 IZ393241:IZ393242 SV393241:SV393242 ACR393241:ACR393242 AMN393241:AMN393242 AWJ393241:AWJ393242 BGF393241:BGF393242 BQB393241:BQB393242 BZX393241:BZX393242 CJT393241:CJT393242 CTP393241:CTP393242 DDL393241:DDL393242 DNH393241:DNH393242 DXD393241:DXD393242 EGZ393241:EGZ393242 EQV393241:EQV393242 FAR393241:FAR393242 FKN393241:FKN393242 FUJ393241:FUJ393242 GEF393241:GEF393242 GOB393241:GOB393242 GXX393241:GXX393242 HHT393241:HHT393242 HRP393241:HRP393242 IBL393241:IBL393242 ILH393241:ILH393242 IVD393241:IVD393242 JEZ393241:JEZ393242 JOV393241:JOV393242 JYR393241:JYR393242 KIN393241:KIN393242 KSJ393241:KSJ393242 LCF393241:LCF393242 LMB393241:LMB393242 LVX393241:LVX393242 MFT393241:MFT393242 MPP393241:MPP393242 MZL393241:MZL393242 NJH393241:NJH393242 NTD393241:NTD393242 OCZ393241:OCZ393242 OMV393241:OMV393242 OWR393241:OWR393242 PGN393241:PGN393242 PQJ393241:PQJ393242 QAF393241:QAF393242 QKB393241:QKB393242 QTX393241:QTX393242 RDT393241:RDT393242 RNP393241:RNP393242 RXL393241:RXL393242 SHH393241:SHH393242 SRD393241:SRD393242 TAZ393241:TAZ393242 TKV393241:TKV393242 TUR393241:TUR393242 UEN393241:UEN393242 UOJ393241:UOJ393242 UYF393241:UYF393242 VIB393241:VIB393242 VRX393241:VRX393242 WBT393241:WBT393242 WLP393241:WLP393242 WVL393241:WVL393242 C458777:D458778 IZ458777:IZ458778 SV458777:SV458778 ACR458777:ACR458778 AMN458777:AMN458778 AWJ458777:AWJ458778 BGF458777:BGF458778 BQB458777:BQB458778 BZX458777:BZX458778 CJT458777:CJT458778 CTP458777:CTP458778 DDL458777:DDL458778 DNH458777:DNH458778 DXD458777:DXD458778 EGZ458777:EGZ458778 EQV458777:EQV458778 FAR458777:FAR458778 FKN458777:FKN458778 FUJ458777:FUJ458778 GEF458777:GEF458778 GOB458777:GOB458778 GXX458777:GXX458778 HHT458777:HHT458778 HRP458777:HRP458778 IBL458777:IBL458778 ILH458777:ILH458778 IVD458777:IVD458778 JEZ458777:JEZ458778 JOV458777:JOV458778 JYR458777:JYR458778 KIN458777:KIN458778 KSJ458777:KSJ458778 LCF458777:LCF458778 LMB458777:LMB458778 LVX458777:LVX458778 MFT458777:MFT458778 MPP458777:MPP458778 MZL458777:MZL458778 NJH458777:NJH458778 NTD458777:NTD458778 OCZ458777:OCZ458778 OMV458777:OMV458778 OWR458777:OWR458778 PGN458777:PGN458778 PQJ458777:PQJ458778 QAF458777:QAF458778 QKB458777:QKB458778 QTX458777:QTX458778 RDT458777:RDT458778 RNP458777:RNP458778 RXL458777:RXL458778 SHH458777:SHH458778 SRD458777:SRD458778 TAZ458777:TAZ458778 TKV458777:TKV458778 TUR458777:TUR458778 UEN458777:UEN458778 UOJ458777:UOJ458778 UYF458777:UYF458778 VIB458777:VIB458778 VRX458777:VRX458778 WBT458777:WBT458778 WLP458777:WLP458778 WVL458777:WVL458778 C524313:D524314 IZ524313:IZ524314 SV524313:SV524314 ACR524313:ACR524314 AMN524313:AMN524314 AWJ524313:AWJ524314 BGF524313:BGF524314 BQB524313:BQB524314 BZX524313:BZX524314 CJT524313:CJT524314 CTP524313:CTP524314 DDL524313:DDL524314 DNH524313:DNH524314 DXD524313:DXD524314 EGZ524313:EGZ524314 EQV524313:EQV524314 FAR524313:FAR524314 FKN524313:FKN524314 FUJ524313:FUJ524314 GEF524313:GEF524314 GOB524313:GOB524314 GXX524313:GXX524314 HHT524313:HHT524314 HRP524313:HRP524314 IBL524313:IBL524314 ILH524313:ILH524314 IVD524313:IVD524314 JEZ524313:JEZ524314 JOV524313:JOV524314 JYR524313:JYR524314 KIN524313:KIN524314 KSJ524313:KSJ524314 LCF524313:LCF524314 LMB524313:LMB524314 LVX524313:LVX524314 MFT524313:MFT524314 MPP524313:MPP524314 MZL524313:MZL524314 NJH524313:NJH524314 NTD524313:NTD524314 OCZ524313:OCZ524314 OMV524313:OMV524314 OWR524313:OWR524314 PGN524313:PGN524314 PQJ524313:PQJ524314 QAF524313:QAF524314 QKB524313:QKB524314 QTX524313:QTX524314 RDT524313:RDT524314 RNP524313:RNP524314 RXL524313:RXL524314 SHH524313:SHH524314 SRD524313:SRD524314 TAZ524313:TAZ524314 TKV524313:TKV524314 TUR524313:TUR524314 UEN524313:UEN524314 UOJ524313:UOJ524314 UYF524313:UYF524314 VIB524313:VIB524314 VRX524313:VRX524314 WBT524313:WBT524314 WLP524313:WLP524314 WVL524313:WVL524314 C589849:D589850 IZ589849:IZ589850 SV589849:SV589850 ACR589849:ACR589850 AMN589849:AMN589850 AWJ589849:AWJ589850 BGF589849:BGF589850 BQB589849:BQB589850 BZX589849:BZX589850 CJT589849:CJT589850 CTP589849:CTP589850 DDL589849:DDL589850 DNH589849:DNH589850 DXD589849:DXD589850 EGZ589849:EGZ589850 EQV589849:EQV589850 FAR589849:FAR589850 FKN589849:FKN589850 FUJ589849:FUJ589850 GEF589849:GEF589850 GOB589849:GOB589850 GXX589849:GXX589850 HHT589849:HHT589850 HRP589849:HRP589850 IBL589849:IBL589850 ILH589849:ILH589850 IVD589849:IVD589850 JEZ589849:JEZ589850 JOV589849:JOV589850 JYR589849:JYR589850 KIN589849:KIN589850 KSJ589849:KSJ589850 LCF589849:LCF589850 LMB589849:LMB589850 LVX589849:LVX589850 MFT589849:MFT589850 MPP589849:MPP589850 MZL589849:MZL589850 NJH589849:NJH589850 NTD589849:NTD589850 OCZ589849:OCZ589850 OMV589849:OMV589850 OWR589849:OWR589850 PGN589849:PGN589850 PQJ589849:PQJ589850 QAF589849:QAF589850 QKB589849:QKB589850 QTX589849:QTX589850 RDT589849:RDT589850 RNP589849:RNP589850 RXL589849:RXL589850 SHH589849:SHH589850 SRD589849:SRD589850 TAZ589849:TAZ589850 TKV589849:TKV589850 TUR589849:TUR589850 UEN589849:UEN589850 UOJ589849:UOJ589850 UYF589849:UYF589850 VIB589849:VIB589850 VRX589849:VRX589850 WBT589849:WBT589850 WLP589849:WLP589850 WVL589849:WVL589850 C655385:D655386 IZ655385:IZ655386 SV655385:SV655386 ACR655385:ACR655386 AMN655385:AMN655386 AWJ655385:AWJ655386 BGF655385:BGF655386 BQB655385:BQB655386 BZX655385:BZX655386 CJT655385:CJT655386 CTP655385:CTP655386 DDL655385:DDL655386 DNH655385:DNH655386 DXD655385:DXD655386 EGZ655385:EGZ655386 EQV655385:EQV655386 FAR655385:FAR655386 FKN655385:FKN655386 FUJ655385:FUJ655386 GEF655385:GEF655386 GOB655385:GOB655386 GXX655385:GXX655386 HHT655385:HHT655386 HRP655385:HRP655386 IBL655385:IBL655386 ILH655385:ILH655386 IVD655385:IVD655386 JEZ655385:JEZ655386 JOV655385:JOV655386 JYR655385:JYR655386 KIN655385:KIN655386 KSJ655385:KSJ655386 LCF655385:LCF655386 LMB655385:LMB655386 LVX655385:LVX655386 MFT655385:MFT655386 MPP655385:MPP655386 MZL655385:MZL655386 NJH655385:NJH655386 NTD655385:NTD655386 OCZ655385:OCZ655386 OMV655385:OMV655386 OWR655385:OWR655386 PGN655385:PGN655386 PQJ655385:PQJ655386 QAF655385:QAF655386 QKB655385:QKB655386 QTX655385:QTX655386 RDT655385:RDT655386 RNP655385:RNP655386 RXL655385:RXL655386 SHH655385:SHH655386 SRD655385:SRD655386 TAZ655385:TAZ655386 TKV655385:TKV655386 TUR655385:TUR655386 UEN655385:UEN655386 UOJ655385:UOJ655386 UYF655385:UYF655386 VIB655385:VIB655386 VRX655385:VRX655386 WBT655385:WBT655386 WLP655385:WLP655386 WVL655385:WVL655386 C720921:D720922 IZ720921:IZ720922 SV720921:SV720922 ACR720921:ACR720922 AMN720921:AMN720922 AWJ720921:AWJ720922 BGF720921:BGF720922 BQB720921:BQB720922 BZX720921:BZX720922 CJT720921:CJT720922 CTP720921:CTP720922 DDL720921:DDL720922 DNH720921:DNH720922 DXD720921:DXD720922 EGZ720921:EGZ720922 EQV720921:EQV720922 FAR720921:FAR720922 FKN720921:FKN720922 FUJ720921:FUJ720922 GEF720921:GEF720922 GOB720921:GOB720922 GXX720921:GXX720922 HHT720921:HHT720922 HRP720921:HRP720922 IBL720921:IBL720922 ILH720921:ILH720922 IVD720921:IVD720922 JEZ720921:JEZ720922 JOV720921:JOV720922 JYR720921:JYR720922 KIN720921:KIN720922 KSJ720921:KSJ720922 LCF720921:LCF720922 LMB720921:LMB720922 LVX720921:LVX720922 MFT720921:MFT720922 MPP720921:MPP720922 MZL720921:MZL720922 NJH720921:NJH720922 NTD720921:NTD720922 OCZ720921:OCZ720922 OMV720921:OMV720922 OWR720921:OWR720922 PGN720921:PGN720922 PQJ720921:PQJ720922 QAF720921:QAF720922 QKB720921:QKB720922 QTX720921:QTX720922 RDT720921:RDT720922 RNP720921:RNP720922 RXL720921:RXL720922 SHH720921:SHH720922 SRD720921:SRD720922 TAZ720921:TAZ720922 TKV720921:TKV720922 TUR720921:TUR720922 UEN720921:UEN720922 UOJ720921:UOJ720922 UYF720921:UYF720922 VIB720921:VIB720922 VRX720921:VRX720922 WBT720921:WBT720922 WLP720921:WLP720922 WVL720921:WVL720922 C786457:D786458 IZ786457:IZ786458 SV786457:SV786458 ACR786457:ACR786458 AMN786457:AMN786458 AWJ786457:AWJ786458 BGF786457:BGF786458 BQB786457:BQB786458 BZX786457:BZX786458 CJT786457:CJT786458 CTP786457:CTP786458 DDL786457:DDL786458 DNH786457:DNH786458 DXD786457:DXD786458 EGZ786457:EGZ786458 EQV786457:EQV786458 FAR786457:FAR786458 FKN786457:FKN786458 FUJ786457:FUJ786458 GEF786457:GEF786458 GOB786457:GOB786458 GXX786457:GXX786458 HHT786457:HHT786458 HRP786457:HRP786458 IBL786457:IBL786458 ILH786457:ILH786458 IVD786457:IVD786458 JEZ786457:JEZ786458 JOV786457:JOV786458 JYR786457:JYR786458 KIN786457:KIN786458 KSJ786457:KSJ786458 LCF786457:LCF786458 LMB786457:LMB786458 LVX786457:LVX786458 MFT786457:MFT786458 MPP786457:MPP786458 MZL786457:MZL786458 NJH786457:NJH786458 NTD786457:NTD786458 OCZ786457:OCZ786458 OMV786457:OMV786458 OWR786457:OWR786458 PGN786457:PGN786458 PQJ786457:PQJ786458 QAF786457:QAF786458 QKB786457:QKB786458 QTX786457:QTX786458 RDT786457:RDT786458 RNP786457:RNP786458 RXL786457:RXL786458 SHH786457:SHH786458 SRD786457:SRD786458 TAZ786457:TAZ786458 TKV786457:TKV786458 TUR786457:TUR786458 UEN786457:UEN786458 UOJ786457:UOJ786458 UYF786457:UYF786458 VIB786457:VIB786458 VRX786457:VRX786458 WBT786457:WBT786458 WLP786457:WLP786458 WVL786457:WVL786458 C851993:D851994 IZ851993:IZ851994 SV851993:SV851994 ACR851993:ACR851994 AMN851993:AMN851994 AWJ851993:AWJ851994 BGF851993:BGF851994 BQB851993:BQB851994 BZX851993:BZX851994 CJT851993:CJT851994 CTP851993:CTP851994 DDL851993:DDL851994 DNH851993:DNH851994 DXD851993:DXD851994 EGZ851993:EGZ851994 EQV851993:EQV851994 FAR851993:FAR851994 FKN851993:FKN851994 FUJ851993:FUJ851994 GEF851993:GEF851994 GOB851993:GOB851994 GXX851993:GXX851994 HHT851993:HHT851994 HRP851993:HRP851994 IBL851993:IBL851994 ILH851993:ILH851994 IVD851993:IVD851994 JEZ851993:JEZ851994 JOV851993:JOV851994 JYR851993:JYR851994 KIN851993:KIN851994 KSJ851993:KSJ851994 LCF851993:LCF851994 LMB851993:LMB851994 LVX851993:LVX851994 MFT851993:MFT851994 MPP851993:MPP851994 MZL851993:MZL851994 NJH851993:NJH851994 NTD851993:NTD851994 OCZ851993:OCZ851994 OMV851993:OMV851994 OWR851993:OWR851994 PGN851993:PGN851994 PQJ851993:PQJ851994 QAF851993:QAF851994 QKB851993:QKB851994 QTX851993:QTX851994 RDT851993:RDT851994 RNP851993:RNP851994 RXL851993:RXL851994 SHH851993:SHH851994 SRD851993:SRD851994 TAZ851993:TAZ851994 TKV851993:TKV851994 TUR851993:TUR851994 UEN851993:UEN851994 UOJ851993:UOJ851994 UYF851993:UYF851994 VIB851993:VIB851994 VRX851993:VRX851994 WBT851993:WBT851994 WLP851993:WLP851994 WVL851993:WVL851994 C917529:D917530 IZ917529:IZ917530 SV917529:SV917530 ACR917529:ACR917530 AMN917529:AMN917530 AWJ917529:AWJ917530 BGF917529:BGF917530 BQB917529:BQB917530 BZX917529:BZX917530 CJT917529:CJT917530 CTP917529:CTP917530 DDL917529:DDL917530 DNH917529:DNH917530 DXD917529:DXD917530 EGZ917529:EGZ917530 EQV917529:EQV917530 FAR917529:FAR917530 FKN917529:FKN917530 FUJ917529:FUJ917530 GEF917529:GEF917530 GOB917529:GOB917530 GXX917529:GXX917530 HHT917529:HHT917530 HRP917529:HRP917530 IBL917529:IBL917530 ILH917529:ILH917530 IVD917529:IVD917530 JEZ917529:JEZ917530 JOV917529:JOV917530 JYR917529:JYR917530 KIN917529:KIN917530 KSJ917529:KSJ917530 LCF917529:LCF917530 LMB917529:LMB917530 LVX917529:LVX917530 MFT917529:MFT917530 MPP917529:MPP917530 MZL917529:MZL917530 NJH917529:NJH917530 NTD917529:NTD917530 OCZ917529:OCZ917530 OMV917529:OMV917530 OWR917529:OWR917530 PGN917529:PGN917530 PQJ917529:PQJ917530 QAF917529:QAF917530 QKB917529:QKB917530 QTX917529:QTX917530 RDT917529:RDT917530 RNP917529:RNP917530 RXL917529:RXL917530 SHH917529:SHH917530 SRD917529:SRD917530 TAZ917529:TAZ917530 TKV917529:TKV917530 TUR917529:TUR917530 UEN917529:UEN917530 UOJ917529:UOJ917530 UYF917529:UYF917530 VIB917529:VIB917530 VRX917529:VRX917530 WBT917529:WBT917530 WLP917529:WLP917530 WVL917529:WVL917530">
      <formula1>Мнение</formula1>
    </dataValidation>
    <dataValidation type="list" allowBlank="1" showInputMessage="1" showErrorMessage="1" sqref="WLP983061:WLP983063 C65553:D65555 IZ65553:IZ65555 SV65553:SV65555 ACR65553:ACR65555 AMN65553:AMN65555 AWJ65553:AWJ65555 BGF65553:BGF65555 BQB65553:BQB65555 BZX65553:BZX65555 CJT65553:CJT65555 CTP65553:CTP65555 DDL65553:DDL65555 DNH65553:DNH65555 DXD65553:DXD65555 EGZ65553:EGZ65555 EQV65553:EQV65555 FAR65553:FAR65555 FKN65553:FKN65555 FUJ65553:FUJ65555 GEF65553:GEF65555 GOB65553:GOB65555 GXX65553:GXX65555 HHT65553:HHT65555 HRP65553:HRP65555 IBL65553:IBL65555 ILH65553:ILH65555 IVD65553:IVD65555 JEZ65553:JEZ65555 JOV65553:JOV65555 JYR65553:JYR65555 KIN65553:KIN65555 KSJ65553:KSJ65555 LCF65553:LCF65555 LMB65553:LMB65555 LVX65553:LVX65555 MFT65553:MFT65555 MPP65553:MPP65555 MZL65553:MZL65555 NJH65553:NJH65555 NTD65553:NTD65555 OCZ65553:OCZ65555 OMV65553:OMV65555 OWR65553:OWR65555 PGN65553:PGN65555 PQJ65553:PQJ65555 QAF65553:QAF65555 QKB65553:QKB65555 QTX65553:QTX65555 RDT65553:RDT65555 RNP65553:RNP65555 RXL65553:RXL65555 SHH65553:SHH65555 SRD65553:SRD65555 TAZ65553:TAZ65555 TKV65553:TKV65555 TUR65553:TUR65555 UEN65553:UEN65555 UOJ65553:UOJ65555 UYF65553:UYF65555 VIB65553:VIB65555 VRX65553:VRX65555 WBT65553:WBT65555 WLP65553:WLP65555 WVL65553:WVL65555 C131089:D131091 IZ131089:IZ131091 SV131089:SV131091 ACR131089:ACR131091 AMN131089:AMN131091 AWJ131089:AWJ131091 BGF131089:BGF131091 BQB131089:BQB131091 BZX131089:BZX131091 CJT131089:CJT131091 CTP131089:CTP131091 DDL131089:DDL131091 DNH131089:DNH131091 DXD131089:DXD131091 EGZ131089:EGZ131091 EQV131089:EQV131091 FAR131089:FAR131091 FKN131089:FKN131091 FUJ131089:FUJ131091 GEF131089:GEF131091 GOB131089:GOB131091 GXX131089:GXX131091 HHT131089:HHT131091 HRP131089:HRP131091 IBL131089:IBL131091 ILH131089:ILH131091 IVD131089:IVD131091 JEZ131089:JEZ131091 JOV131089:JOV131091 JYR131089:JYR131091 KIN131089:KIN131091 KSJ131089:KSJ131091 LCF131089:LCF131091 LMB131089:LMB131091 LVX131089:LVX131091 MFT131089:MFT131091 MPP131089:MPP131091 MZL131089:MZL131091 NJH131089:NJH131091 NTD131089:NTD131091 OCZ131089:OCZ131091 OMV131089:OMV131091 OWR131089:OWR131091 PGN131089:PGN131091 PQJ131089:PQJ131091 QAF131089:QAF131091 QKB131089:QKB131091 QTX131089:QTX131091 RDT131089:RDT131091 RNP131089:RNP131091 RXL131089:RXL131091 SHH131089:SHH131091 SRD131089:SRD131091 TAZ131089:TAZ131091 TKV131089:TKV131091 TUR131089:TUR131091 UEN131089:UEN131091 UOJ131089:UOJ131091 UYF131089:UYF131091 VIB131089:VIB131091 VRX131089:VRX131091 WBT131089:WBT131091 WLP131089:WLP131091 WVL131089:WVL131091 C196625:D196627 IZ196625:IZ196627 SV196625:SV196627 ACR196625:ACR196627 AMN196625:AMN196627 AWJ196625:AWJ196627 BGF196625:BGF196627 BQB196625:BQB196627 BZX196625:BZX196627 CJT196625:CJT196627 CTP196625:CTP196627 DDL196625:DDL196627 DNH196625:DNH196627 DXD196625:DXD196627 EGZ196625:EGZ196627 EQV196625:EQV196627 FAR196625:FAR196627 FKN196625:FKN196627 FUJ196625:FUJ196627 GEF196625:GEF196627 GOB196625:GOB196627 GXX196625:GXX196627 HHT196625:HHT196627 HRP196625:HRP196627 IBL196625:IBL196627 ILH196625:ILH196627 IVD196625:IVD196627 JEZ196625:JEZ196627 JOV196625:JOV196627 JYR196625:JYR196627 KIN196625:KIN196627 KSJ196625:KSJ196627 LCF196625:LCF196627 LMB196625:LMB196627 LVX196625:LVX196627 MFT196625:MFT196627 MPP196625:MPP196627 MZL196625:MZL196627 NJH196625:NJH196627 NTD196625:NTD196627 OCZ196625:OCZ196627 OMV196625:OMV196627 OWR196625:OWR196627 PGN196625:PGN196627 PQJ196625:PQJ196627 QAF196625:QAF196627 QKB196625:QKB196627 QTX196625:QTX196627 RDT196625:RDT196627 RNP196625:RNP196627 RXL196625:RXL196627 SHH196625:SHH196627 SRD196625:SRD196627 TAZ196625:TAZ196627 TKV196625:TKV196627 TUR196625:TUR196627 UEN196625:UEN196627 UOJ196625:UOJ196627 UYF196625:UYF196627 VIB196625:VIB196627 VRX196625:VRX196627 WBT196625:WBT196627 WLP196625:WLP196627 WVL196625:WVL196627 C262161:D262163 IZ262161:IZ262163 SV262161:SV262163 ACR262161:ACR262163 AMN262161:AMN262163 AWJ262161:AWJ262163 BGF262161:BGF262163 BQB262161:BQB262163 BZX262161:BZX262163 CJT262161:CJT262163 CTP262161:CTP262163 DDL262161:DDL262163 DNH262161:DNH262163 DXD262161:DXD262163 EGZ262161:EGZ262163 EQV262161:EQV262163 FAR262161:FAR262163 FKN262161:FKN262163 FUJ262161:FUJ262163 GEF262161:GEF262163 GOB262161:GOB262163 GXX262161:GXX262163 HHT262161:HHT262163 HRP262161:HRP262163 IBL262161:IBL262163 ILH262161:ILH262163 IVD262161:IVD262163 JEZ262161:JEZ262163 JOV262161:JOV262163 JYR262161:JYR262163 KIN262161:KIN262163 KSJ262161:KSJ262163 LCF262161:LCF262163 LMB262161:LMB262163 LVX262161:LVX262163 MFT262161:MFT262163 MPP262161:MPP262163 MZL262161:MZL262163 NJH262161:NJH262163 NTD262161:NTD262163 OCZ262161:OCZ262163 OMV262161:OMV262163 OWR262161:OWR262163 PGN262161:PGN262163 PQJ262161:PQJ262163 QAF262161:QAF262163 QKB262161:QKB262163 QTX262161:QTX262163 RDT262161:RDT262163 RNP262161:RNP262163 RXL262161:RXL262163 SHH262161:SHH262163 SRD262161:SRD262163 TAZ262161:TAZ262163 TKV262161:TKV262163 TUR262161:TUR262163 UEN262161:UEN262163 UOJ262161:UOJ262163 UYF262161:UYF262163 VIB262161:VIB262163 VRX262161:VRX262163 WBT262161:WBT262163 WLP262161:WLP262163 WVL262161:WVL262163 C327697:D327699 IZ327697:IZ327699 SV327697:SV327699 ACR327697:ACR327699 AMN327697:AMN327699 AWJ327697:AWJ327699 BGF327697:BGF327699 BQB327697:BQB327699 BZX327697:BZX327699 CJT327697:CJT327699 CTP327697:CTP327699 DDL327697:DDL327699 DNH327697:DNH327699 DXD327697:DXD327699 EGZ327697:EGZ327699 EQV327697:EQV327699 FAR327697:FAR327699 FKN327697:FKN327699 FUJ327697:FUJ327699 GEF327697:GEF327699 GOB327697:GOB327699 GXX327697:GXX327699 HHT327697:HHT327699 HRP327697:HRP327699 IBL327697:IBL327699 ILH327697:ILH327699 IVD327697:IVD327699 JEZ327697:JEZ327699 JOV327697:JOV327699 JYR327697:JYR327699 KIN327697:KIN327699 KSJ327697:KSJ327699 LCF327697:LCF327699 LMB327697:LMB327699 LVX327697:LVX327699 MFT327697:MFT327699 MPP327697:MPP327699 MZL327697:MZL327699 NJH327697:NJH327699 NTD327697:NTD327699 OCZ327697:OCZ327699 OMV327697:OMV327699 OWR327697:OWR327699 PGN327697:PGN327699 PQJ327697:PQJ327699 QAF327697:QAF327699 QKB327697:QKB327699 QTX327697:QTX327699 RDT327697:RDT327699 RNP327697:RNP327699 RXL327697:RXL327699 SHH327697:SHH327699 SRD327697:SRD327699 TAZ327697:TAZ327699 TKV327697:TKV327699 TUR327697:TUR327699 UEN327697:UEN327699 UOJ327697:UOJ327699 UYF327697:UYF327699 VIB327697:VIB327699 VRX327697:VRX327699 WBT327697:WBT327699 WLP327697:WLP327699 WVL327697:WVL327699 C393233:D393235 IZ393233:IZ393235 SV393233:SV393235 ACR393233:ACR393235 AMN393233:AMN393235 AWJ393233:AWJ393235 BGF393233:BGF393235 BQB393233:BQB393235 BZX393233:BZX393235 CJT393233:CJT393235 CTP393233:CTP393235 DDL393233:DDL393235 DNH393233:DNH393235 DXD393233:DXD393235 EGZ393233:EGZ393235 EQV393233:EQV393235 FAR393233:FAR393235 FKN393233:FKN393235 FUJ393233:FUJ393235 GEF393233:GEF393235 GOB393233:GOB393235 GXX393233:GXX393235 HHT393233:HHT393235 HRP393233:HRP393235 IBL393233:IBL393235 ILH393233:ILH393235 IVD393233:IVD393235 JEZ393233:JEZ393235 JOV393233:JOV393235 JYR393233:JYR393235 KIN393233:KIN393235 KSJ393233:KSJ393235 LCF393233:LCF393235 LMB393233:LMB393235 LVX393233:LVX393235 MFT393233:MFT393235 MPP393233:MPP393235 MZL393233:MZL393235 NJH393233:NJH393235 NTD393233:NTD393235 OCZ393233:OCZ393235 OMV393233:OMV393235 OWR393233:OWR393235 PGN393233:PGN393235 PQJ393233:PQJ393235 QAF393233:QAF393235 QKB393233:QKB393235 QTX393233:QTX393235 RDT393233:RDT393235 RNP393233:RNP393235 RXL393233:RXL393235 SHH393233:SHH393235 SRD393233:SRD393235 TAZ393233:TAZ393235 TKV393233:TKV393235 TUR393233:TUR393235 UEN393233:UEN393235 UOJ393233:UOJ393235 UYF393233:UYF393235 VIB393233:VIB393235 VRX393233:VRX393235 WBT393233:WBT393235 WLP393233:WLP393235 WVL393233:WVL393235 C458769:D458771 IZ458769:IZ458771 SV458769:SV458771 ACR458769:ACR458771 AMN458769:AMN458771 AWJ458769:AWJ458771 BGF458769:BGF458771 BQB458769:BQB458771 BZX458769:BZX458771 CJT458769:CJT458771 CTP458769:CTP458771 DDL458769:DDL458771 DNH458769:DNH458771 DXD458769:DXD458771 EGZ458769:EGZ458771 EQV458769:EQV458771 FAR458769:FAR458771 FKN458769:FKN458771 FUJ458769:FUJ458771 GEF458769:GEF458771 GOB458769:GOB458771 GXX458769:GXX458771 HHT458769:HHT458771 HRP458769:HRP458771 IBL458769:IBL458771 ILH458769:ILH458771 IVD458769:IVD458771 JEZ458769:JEZ458771 JOV458769:JOV458771 JYR458769:JYR458771 KIN458769:KIN458771 KSJ458769:KSJ458771 LCF458769:LCF458771 LMB458769:LMB458771 LVX458769:LVX458771 MFT458769:MFT458771 MPP458769:MPP458771 MZL458769:MZL458771 NJH458769:NJH458771 NTD458769:NTD458771 OCZ458769:OCZ458771 OMV458769:OMV458771 OWR458769:OWR458771 PGN458769:PGN458771 PQJ458769:PQJ458771 QAF458769:QAF458771 QKB458769:QKB458771 QTX458769:QTX458771 RDT458769:RDT458771 RNP458769:RNP458771 RXL458769:RXL458771 SHH458769:SHH458771 SRD458769:SRD458771 TAZ458769:TAZ458771 TKV458769:TKV458771 TUR458769:TUR458771 UEN458769:UEN458771 UOJ458769:UOJ458771 UYF458769:UYF458771 VIB458769:VIB458771 VRX458769:VRX458771 WBT458769:WBT458771 WLP458769:WLP458771 WVL458769:WVL458771 C524305:D524307 IZ524305:IZ524307 SV524305:SV524307 ACR524305:ACR524307 AMN524305:AMN524307 AWJ524305:AWJ524307 BGF524305:BGF524307 BQB524305:BQB524307 BZX524305:BZX524307 CJT524305:CJT524307 CTP524305:CTP524307 DDL524305:DDL524307 DNH524305:DNH524307 DXD524305:DXD524307 EGZ524305:EGZ524307 EQV524305:EQV524307 FAR524305:FAR524307 FKN524305:FKN524307 FUJ524305:FUJ524307 GEF524305:GEF524307 GOB524305:GOB524307 GXX524305:GXX524307 HHT524305:HHT524307 HRP524305:HRP524307 IBL524305:IBL524307 ILH524305:ILH524307 IVD524305:IVD524307 JEZ524305:JEZ524307 JOV524305:JOV524307 JYR524305:JYR524307 KIN524305:KIN524307 KSJ524305:KSJ524307 LCF524305:LCF524307 LMB524305:LMB524307 LVX524305:LVX524307 MFT524305:MFT524307 MPP524305:MPP524307 MZL524305:MZL524307 NJH524305:NJH524307 NTD524305:NTD524307 OCZ524305:OCZ524307 OMV524305:OMV524307 OWR524305:OWR524307 PGN524305:PGN524307 PQJ524305:PQJ524307 QAF524305:QAF524307 QKB524305:QKB524307 QTX524305:QTX524307 RDT524305:RDT524307 RNP524305:RNP524307 RXL524305:RXL524307 SHH524305:SHH524307 SRD524305:SRD524307 TAZ524305:TAZ524307 TKV524305:TKV524307 TUR524305:TUR524307 UEN524305:UEN524307 UOJ524305:UOJ524307 UYF524305:UYF524307 VIB524305:VIB524307 VRX524305:VRX524307 WBT524305:WBT524307 WLP524305:WLP524307 WVL524305:WVL524307 C589841:D589843 IZ589841:IZ589843 SV589841:SV589843 ACR589841:ACR589843 AMN589841:AMN589843 AWJ589841:AWJ589843 BGF589841:BGF589843 BQB589841:BQB589843 BZX589841:BZX589843 CJT589841:CJT589843 CTP589841:CTP589843 DDL589841:DDL589843 DNH589841:DNH589843 DXD589841:DXD589843 EGZ589841:EGZ589843 EQV589841:EQV589843 FAR589841:FAR589843 FKN589841:FKN589843 FUJ589841:FUJ589843 GEF589841:GEF589843 GOB589841:GOB589843 GXX589841:GXX589843 HHT589841:HHT589843 HRP589841:HRP589843 IBL589841:IBL589843 ILH589841:ILH589843 IVD589841:IVD589843 JEZ589841:JEZ589843 JOV589841:JOV589843 JYR589841:JYR589843 KIN589841:KIN589843 KSJ589841:KSJ589843 LCF589841:LCF589843 LMB589841:LMB589843 LVX589841:LVX589843 MFT589841:MFT589843 MPP589841:MPP589843 MZL589841:MZL589843 NJH589841:NJH589843 NTD589841:NTD589843 OCZ589841:OCZ589843 OMV589841:OMV589843 OWR589841:OWR589843 PGN589841:PGN589843 PQJ589841:PQJ589843 QAF589841:QAF589843 QKB589841:QKB589843 QTX589841:QTX589843 RDT589841:RDT589843 RNP589841:RNP589843 RXL589841:RXL589843 SHH589841:SHH589843 SRD589841:SRD589843 TAZ589841:TAZ589843 TKV589841:TKV589843 TUR589841:TUR589843 UEN589841:UEN589843 UOJ589841:UOJ589843 UYF589841:UYF589843 VIB589841:VIB589843 VRX589841:VRX589843 WBT589841:WBT589843 WLP589841:WLP589843 WVL589841:WVL589843 C655377:D655379 IZ655377:IZ655379 SV655377:SV655379 ACR655377:ACR655379 AMN655377:AMN655379 AWJ655377:AWJ655379 BGF655377:BGF655379 BQB655377:BQB655379 BZX655377:BZX655379 CJT655377:CJT655379 CTP655377:CTP655379 DDL655377:DDL655379 DNH655377:DNH655379 DXD655377:DXD655379 EGZ655377:EGZ655379 EQV655377:EQV655379 FAR655377:FAR655379 FKN655377:FKN655379 FUJ655377:FUJ655379 GEF655377:GEF655379 GOB655377:GOB655379 GXX655377:GXX655379 HHT655377:HHT655379 HRP655377:HRP655379 IBL655377:IBL655379 ILH655377:ILH655379 IVD655377:IVD655379 JEZ655377:JEZ655379 JOV655377:JOV655379 JYR655377:JYR655379 KIN655377:KIN655379 KSJ655377:KSJ655379 LCF655377:LCF655379 LMB655377:LMB655379 LVX655377:LVX655379 MFT655377:MFT655379 MPP655377:MPP655379 MZL655377:MZL655379 NJH655377:NJH655379 NTD655377:NTD655379 OCZ655377:OCZ655379 OMV655377:OMV655379 OWR655377:OWR655379 PGN655377:PGN655379 PQJ655377:PQJ655379 QAF655377:QAF655379 QKB655377:QKB655379 QTX655377:QTX655379 RDT655377:RDT655379 RNP655377:RNP655379 RXL655377:RXL655379 SHH655377:SHH655379 SRD655377:SRD655379 TAZ655377:TAZ655379 TKV655377:TKV655379 TUR655377:TUR655379 UEN655377:UEN655379 UOJ655377:UOJ655379 UYF655377:UYF655379 VIB655377:VIB655379 VRX655377:VRX655379 WBT655377:WBT655379 WLP655377:WLP655379 WVL655377:WVL655379 C720913:D720915 IZ720913:IZ720915 SV720913:SV720915 ACR720913:ACR720915 AMN720913:AMN720915 AWJ720913:AWJ720915 BGF720913:BGF720915 BQB720913:BQB720915 BZX720913:BZX720915 CJT720913:CJT720915 CTP720913:CTP720915 DDL720913:DDL720915 DNH720913:DNH720915 DXD720913:DXD720915 EGZ720913:EGZ720915 EQV720913:EQV720915 FAR720913:FAR720915 FKN720913:FKN720915 FUJ720913:FUJ720915 GEF720913:GEF720915 GOB720913:GOB720915 GXX720913:GXX720915 HHT720913:HHT720915 HRP720913:HRP720915 IBL720913:IBL720915 ILH720913:ILH720915 IVD720913:IVD720915 JEZ720913:JEZ720915 JOV720913:JOV720915 JYR720913:JYR720915 KIN720913:KIN720915 KSJ720913:KSJ720915 LCF720913:LCF720915 LMB720913:LMB720915 LVX720913:LVX720915 MFT720913:MFT720915 MPP720913:MPP720915 MZL720913:MZL720915 NJH720913:NJH720915 NTD720913:NTD720915 OCZ720913:OCZ720915 OMV720913:OMV720915 OWR720913:OWR720915 PGN720913:PGN720915 PQJ720913:PQJ720915 QAF720913:QAF720915 QKB720913:QKB720915 QTX720913:QTX720915 RDT720913:RDT720915 RNP720913:RNP720915 RXL720913:RXL720915 SHH720913:SHH720915 SRD720913:SRD720915 TAZ720913:TAZ720915 TKV720913:TKV720915 TUR720913:TUR720915 UEN720913:UEN720915 UOJ720913:UOJ720915 UYF720913:UYF720915 VIB720913:VIB720915 VRX720913:VRX720915 WBT720913:WBT720915 WLP720913:WLP720915 WVL720913:WVL720915 C786449:D786451 IZ786449:IZ786451 SV786449:SV786451 ACR786449:ACR786451 AMN786449:AMN786451 AWJ786449:AWJ786451 BGF786449:BGF786451 BQB786449:BQB786451 BZX786449:BZX786451 CJT786449:CJT786451 CTP786449:CTP786451 DDL786449:DDL786451 DNH786449:DNH786451 DXD786449:DXD786451 EGZ786449:EGZ786451 EQV786449:EQV786451 FAR786449:FAR786451 FKN786449:FKN786451 FUJ786449:FUJ786451 GEF786449:GEF786451 GOB786449:GOB786451 GXX786449:GXX786451 HHT786449:HHT786451 HRP786449:HRP786451 IBL786449:IBL786451 ILH786449:ILH786451 IVD786449:IVD786451 JEZ786449:JEZ786451 JOV786449:JOV786451 JYR786449:JYR786451 KIN786449:KIN786451 KSJ786449:KSJ786451 LCF786449:LCF786451 LMB786449:LMB786451 LVX786449:LVX786451 MFT786449:MFT786451 MPP786449:MPP786451 MZL786449:MZL786451 NJH786449:NJH786451 NTD786449:NTD786451 OCZ786449:OCZ786451 OMV786449:OMV786451 OWR786449:OWR786451 PGN786449:PGN786451 PQJ786449:PQJ786451 QAF786449:QAF786451 QKB786449:QKB786451 QTX786449:QTX786451 RDT786449:RDT786451 RNP786449:RNP786451 RXL786449:RXL786451 SHH786449:SHH786451 SRD786449:SRD786451 TAZ786449:TAZ786451 TKV786449:TKV786451 TUR786449:TUR786451 UEN786449:UEN786451 UOJ786449:UOJ786451 UYF786449:UYF786451 VIB786449:VIB786451 VRX786449:VRX786451 WBT786449:WBT786451 WLP786449:WLP786451 WVL786449:WVL786451 C851985:D851987 IZ851985:IZ851987 SV851985:SV851987 ACR851985:ACR851987 AMN851985:AMN851987 AWJ851985:AWJ851987 BGF851985:BGF851987 BQB851985:BQB851987 BZX851985:BZX851987 CJT851985:CJT851987 CTP851985:CTP851987 DDL851985:DDL851987 DNH851985:DNH851987 DXD851985:DXD851987 EGZ851985:EGZ851987 EQV851985:EQV851987 FAR851985:FAR851987 FKN851985:FKN851987 FUJ851985:FUJ851987 GEF851985:GEF851987 GOB851985:GOB851987 GXX851985:GXX851987 HHT851985:HHT851987 HRP851985:HRP851987 IBL851985:IBL851987 ILH851985:ILH851987 IVD851985:IVD851987 JEZ851985:JEZ851987 JOV851985:JOV851987 JYR851985:JYR851987 KIN851985:KIN851987 KSJ851985:KSJ851987 LCF851985:LCF851987 LMB851985:LMB851987 LVX851985:LVX851987 MFT851985:MFT851987 MPP851985:MPP851987 MZL851985:MZL851987 NJH851985:NJH851987 NTD851985:NTD851987 OCZ851985:OCZ851987 OMV851985:OMV851987 OWR851985:OWR851987 PGN851985:PGN851987 PQJ851985:PQJ851987 QAF851985:QAF851987 QKB851985:QKB851987 QTX851985:QTX851987 RDT851985:RDT851987 RNP851985:RNP851987 RXL851985:RXL851987 SHH851985:SHH851987 SRD851985:SRD851987 TAZ851985:TAZ851987 TKV851985:TKV851987 TUR851985:TUR851987 UEN851985:UEN851987 UOJ851985:UOJ851987 UYF851985:UYF851987 VIB851985:VIB851987 VRX851985:VRX851987 WBT851985:WBT851987 WLP851985:WLP851987 WVL851985:WVL851987 C917521:D917523 IZ917521:IZ917523 SV917521:SV917523 ACR917521:ACR917523 AMN917521:AMN917523 AWJ917521:AWJ917523 BGF917521:BGF917523 BQB917521:BQB917523 BZX917521:BZX917523 CJT917521:CJT917523 CTP917521:CTP917523 DDL917521:DDL917523 DNH917521:DNH917523 DXD917521:DXD917523 EGZ917521:EGZ917523 EQV917521:EQV917523 FAR917521:FAR917523 FKN917521:FKN917523 FUJ917521:FUJ917523 GEF917521:GEF917523 GOB917521:GOB917523 GXX917521:GXX917523 HHT917521:HHT917523 HRP917521:HRP917523 IBL917521:IBL917523 ILH917521:ILH917523 IVD917521:IVD917523 JEZ917521:JEZ917523 JOV917521:JOV917523 JYR917521:JYR917523 KIN917521:KIN917523 KSJ917521:KSJ917523 LCF917521:LCF917523 LMB917521:LMB917523 LVX917521:LVX917523 MFT917521:MFT917523 MPP917521:MPP917523 MZL917521:MZL917523 NJH917521:NJH917523 NTD917521:NTD917523 OCZ917521:OCZ917523 OMV917521:OMV917523 OWR917521:OWR917523 PGN917521:PGN917523 PQJ917521:PQJ917523 QAF917521:QAF917523 QKB917521:QKB917523 QTX917521:QTX917523 RDT917521:RDT917523 RNP917521:RNP917523 RXL917521:RXL917523 SHH917521:SHH917523 SRD917521:SRD917523 TAZ917521:TAZ917523 TKV917521:TKV917523 TUR917521:TUR917523 UEN917521:UEN917523 UOJ917521:UOJ917523 UYF917521:UYF917523 VIB917521:VIB917523 VRX917521:VRX917523 WBT917521:WBT917523 WLP917521:WLP917523 WVL917521:WVL917523 C983057:D983059 IZ983057:IZ983059 SV983057:SV983059 ACR983057:ACR983059 AMN983057:AMN983059 AWJ983057:AWJ983059 BGF983057:BGF983059 BQB983057:BQB983059 BZX983057:BZX983059 CJT983057:CJT983059 CTP983057:CTP983059 DDL983057:DDL983059 DNH983057:DNH983059 DXD983057:DXD983059 EGZ983057:EGZ983059 EQV983057:EQV983059 FAR983057:FAR983059 FKN983057:FKN983059 FUJ983057:FUJ983059 GEF983057:GEF983059 GOB983057:GOB983059 GXX983057:GXX983059 HHT983057:HHT983059 HRP983057:HRP983059 IBL983057:IBL983059 ILH983057:ILH983059 IVD983057:IVD983059 JEZ983057:JEZ983059 JOV983057:JOV983059 JYR983057:JYR983059 KIN983057:KIN983059 KSJ983057:KSJ983059 LCF983057:LCF983059 LMB983057:LMB983059 LVX983057:LVX983059 MFT983057:MFT983059 MPP983057:MPP983059 MZL983057:MZL983059 NJH983057:NJH983059 NTD983057:NTD983059 OCZ983057:OCZ983059 OMV983057:OMV983059 OWR983057:OWR983059 PGN983057:PGN983059 PQJ983057:PQJ983059 QAF983057:QAF983059 QKB983057:QKB983059 QTX983057:QTX983059 RDT983057:RDT983059 RNP983057:RNP983059 RXL983057:RXL983059 SHH983057:SHH983059 SRD983057:SRD983059 TAZ983057:TAZ983059 TKV983057:TKV983059 TUR983057:TUR983059 UEN983057:UEN983059 UOJ983057:UOJ983059 UYF983057:UYF983059 VIB983057:VIB983059 VRX983057:VRX983059 WBT983057:WBT983059 WLP983057:WLP983059 WVL983057:WVL983059 WVL983061:WVL983063 WBT983061:WBT983063 C65557:D65559 IZ65557:IZ65559 SV65557:SV65559 ACR65557:ACR65559 AMN65557:AMN65559 AWJ65557:AWJ65559 BGF65557:BGF65559 BQB65557:BQB65559 BZX65557:BZX65559 CJT65557:CJT65559 CTP65557:CTP65559 DDL65557:DDL65559 DNH65557:DNH65559 DXD65557:DXD65559 EGZ65557:EGZ65559 EQV65557:EQV65559 FAR65557:FAR65559 FKN65557:FKN65559 FUJ65557:FUJ65559 GEF65557:GEF65559 GOB65557:GOB65559 GXX65557:GXX65559 HHT65557:HHT65559 HRP65557:HRP65559 IBL65557:IBL65559 ILH65557:ILH65559 IVD65557:IVD65559 JEZ65557:JEZ65559 JOV65557:JOV65559 JYR65557:JYR65559 KIN65557:KIN65559 KSJ65557:KSJ65559 LCF65557:LCF65559 LMB65557:LMB65559 LVX65557:LVX65559 MFT65557:MFT65559 MPP65557:MPP65559 MZL65557:MZL65559 NJH65557:NJH65559 NTD65557:NTD65559 OCZ65557:OCZ65559 OMV65557:OMV65559 OWR65557:OWR65559 PGN65557:PGN65559 PQJ65557:PQJ65559 QAF65557:QAF65559 QKB65557:QKB65559 QTX65557:QTX65559 RDT65557:RDT65559 RNP65557:RNP65559 RXL65557:RXL65559 SHH65557:SHH65559 SRD65557:SRD65559 TAZ65557:TAZ65559 TKV65557:TKV65559 TUR65557:TUR65559 UEN65557:UEN65559 UOJ65557:UOJ65559 UYF65557:UYF65559 VIB65557:VIB65559 VRX65557:VRX65559 WBT65557:WBT65559 WLP65557:WLP65559 WVL65557:WVL65559 C131093:D131095 IZ131093:IZ131095 SV131093:SV131095 ACR131093:ACR131095 AMN131093:AMN131095 AWJ131093:AWJ131095 BGF131093:BGF131095 BQB131093:BQB131095 BZX131093:BZX131095 CJT131093:CJT131095 CTP131093:CTP131095 DDL131093:DDL131095 DNH131093:DNH131095 DXD131093:DXD131095 EGZ131093:EGZ131095 EQV131093:EQV131095 FAR131093:FAR131095 FKN131093:FKN131095 FUJ131093:FUJ131095 GEF131093:GEF131095 GOB131093:GOB131095 GXX131093:GXX131095 HHT131093:HHT131095 HRP131093:HRP131095 IBL131093:IBL131095 ILH131093:ILH131095 IVD131093:IVD131095 JEZ131093:JEZ131095 JOV131093:JOV131095 JYR131093:JYR131095 KIN131093:KIN131095 KSJ131093:KSJ131095 LCF131093:LCF131095 LMB131093:LMB131095 LVX131093:LVX131095 MFT131093:MFT131095 MPP131093:MPP131095 MZL131093:MZL131095 NJH131093:NJH131095 NTD131093:NTD131095 OCZ131093:OCZ131095 OMV131093:OMV131095 OWR131093:OWR131095 PGN131093:PGN131095 PQJ131093:PQJ131095 QAF131093:QAF131095 QKB131093:QKB131095 QTX131093:QTX131095 RDT131093:RDT131095 RNP131093:RNP131095 RXL131093:RXL131095 SHH131093:SHH131095 SRD131093:SRD131095 TAZ131093:TAZ131095 TKV131093:TKV131095 TUR131093:TUR131095 UEN131093:UEN131095 UOJ131093:UOJ131095 UYF131093:UYF131095 VIB131093:VIB131095 VRX131093:VRX131095 WBT131093:WBT131095 WLP131093:WLP131095 WVL131093:WVL131095 C196629:D196631 IZ196629:IZ196631 SV196629:SV196631 ACR196629:ACR196631 AMN196629:AMN196631 AWJ196629:AWJ196631 BGF196629:BGF196631 BQB196629:BQB196631 BZX196629:BZX196631 CJT196629:CJT196631 CTP196629:CTP196631 DDL196629:DDL196631 DNH196629:DNH196631 DXD196629:DXD196631 EGZ196629:EGZ196631 EQV196629:EQV196631 FAR196629:FAR196631 FKN196629:FKN196631 FUJ196629:FUJ196631 GEF196629:GEF196631 GOB196629:GOB196631 GXX196629:GXX196631 HHT196629:HHT196631 HRP196629:HRP196631 IBL196629:IBL196631 ILH196629:ILH196631 IVD196629:IVD196631 JEZ196629:JEZ196631 JOV196629:JOV196631 JYR196629:JYR196631 KIN196629:KIN196631 KSJ196629:KSJ196631 LCF196629:LCF196631 LMB196629:LMB196631 LVX196629:LVX196631 MFT196629:MFT196631 MPP196629:MPP196631 MZL196629:MZL196631 NJH196629:NJH196631 NTD196629:NTD196631 OCZ196629:OCZ196631 OMV196629:OMV196631 OWR196629:OWR196631 PGN196629:PGN196631 PQJ196629:PQJ196631 QAF196629:QAF196631 QKB196629:QKB196631 QTX196629:QTX196631 RDT196629:RDT196631 RNP196629:RNP196631 RXL196629:RXL196631 SHH196629:SHH196631 SRD196629:SRD196631 TAZ196629:TAZ196631 TKV196629:TKV196631 TUR196629:TUR196631 UEN196629:UEN196631 UOJ196629:UOJ196631 UYF196629:UYF196631 VIB196629:VIB196631 VRX196629:VRX196631 WBT196629:WBT196631 WLP196629:WLP196631 WVL196629:WVL196631 C262165:D262167 IZ262165:IZ262167 SV262165:SV262167 ACR262165:ACR262167 AMN262165:AMN262167 AWJ262165:AWJ262167 BGF262165:BGF262167 BQB262165:BQB262167 BZX262165:BZX262167 CJT262165:CJT262167 CTP262165:CTP262167 DDL262165:DDL262167 DNH262165:DNH262167 DXD262165:DXD262167 EGZ262165:EGZ262167 EQV262165:EQV262167 FAR262165:FAR262167 FKN262165:FKN262167 FUJ262165:FUJ262167 GEF262165:GEF262167 GOB262165:GOB262167 GXX262165:GXX262167 HHT262165:HHT262167 HRP262165:HRP262167 IBL262165:IBL262167 ILH262165:ILH262167 IVD262165:IVD262167 JEZ262165:JEZ262167 JOV262165:JOV262167 JYR262165:JYR262167 KIN262165:KIN262167 KSJ262165:KSJ262167 LCF262165:LCF262167 LMB262165:LMB262167 LVX262165:LVX262167 MFT262165:MFT262167 MPP262165:MPP262167 MZL262165:MZL262167 NJH262165:NJH262167 NTD262165:NTD262167 OCZ262165:OCZ262167 OMV262165:OMV262167 OWR262165:OWR262167 PGN262165:PGN262167 PQJ262165:PQJ262167 QAF262165:QAF262167 QKB262165:QKB262167 QTX262165:QTX262167 RDT262165:RDT262167 RNP262165:RNP262167 RXL262165:RXL262167 SHH262165:SHH262167 SRD262165:SRD262167 TAZ262165:TAZ262167 TKV262165:TKV262167 TUR262165:TUR262167 UEN262165:UEN262167 UOJ262165:UOJ262167 UYF262165:UYF262167 VIB262165:VIB262167 VRX262165:VRX262167 WBT262165:WBT262167 WLP262165:WLP262167 WVL262165:WVL262167 C327701:D327703 IZ327701:IZ327703 SV327701:SV327703 ACR327701:ACR327703 AMN327701:AMN327703 AWJ327701:AWJ327703 BGF327701:BGF327703 BQB327701:BQB327703 BZX327701:BZX327703 CJT327701:CJT327703 CTP327701:CTP327703 DDL327701:DDL327703 DNH327701:DNH327703 DXD327701:DXD327703 EGZ327701:EGZ327703 EQV327701:EQV327703 FAR327701:FAR327703 FKN327701:FKN327703 FUJ327701:FUJ327703 GEF327701:GEF327703 GOB327701:GOB327703 GXX327701:GXX327703 HHT327701:HHT327703 HRP327701:HRP327703 IBL327701:IBL327703 ILH327701:ILH327703 IVD327701:IVD327703 JEZ327701:JEZ327703 JOV327701:JOV327703 JYR327701:JYR327703 KIN327701:KIN327703 KSJ327701:KSJ327703 LCF327701:LCF327703 LMB327701:LMB327703 LVX327701:LVX327703 MFT327701:MFT327703 MPP327701:MPP327703 MZL327701:MZL327703 NJH327701:NJH327703 NTD327701:NTD327703 OCZ327701:OCZ327703 OMV327701:OMV327703 OWR327701:OWR327703 PGN327701:PGN327703 PQJ327701:PQJ327703 QAF327701:QAF327703 QKB327701:QKB327703 QTX327701:QTX327703 RDT327701:RDT327703 RNP327701:RNP327703 RXL327701:RXL327703 SHH327701:SHH327703 SRD327701:SRD327703 TAZ327701:TAZ327703 TKV327701:TKV327703 TUR327701:TUR327703 UEN327701:UEN327703 UOJ327701:UOJ327703 UYF327701:UYF327703 VIB327701:VIB327703 VRX327701:VRX327703 WBT327701:WBT327703 WLP327701:WLP327703 WVL327701:WVL327703 C393237:D393239 IZ393237:IZ393239 SV393237:SV393239 ACR393237:ACR393239 AMN393237:AMN393239 AWJ393237:AWJ393239 BGF393237:BGF393239 BQB393237:BQB393239 BZX393237:BZX393239 CJT393237:CJT393239 CTP393237:CTP393239 DDL393237:DDL393239 DNH393237:DNH393239 DXD393237:DXD393239 EGZ393237:EGZ393239 EQV393237:EQV393239 FAR393237:FAR393239 FKN393237:FKN393239 FUJ393237:FUJ393239 GEF393237:GEF393239 GOB393237:GOB393239 GXX393237:GXX393239 HHT393237:HHT393239 HRP393237:HRP393239 IBL393237:IBL393239 ILH393237:ILH393239 IVD393237:IVD393239 JEZ393237:JEZ393239 JOV393237:JOV393239 JYR393237:JYR393239 KIN393237:KIN393239 KSJ393237:KSJ393239 LCF393237:LCF393239 LMB393237:LMB393239 LVX393237:LVX393239 MFT393237:MFT393239 MPP393237:MPP393239 MZL393237:MZL393239 NJH393237:NJH393239 NTD393237:NTD393239 OCZ393237:OCZ393239 OMV393237:OMV393239 OWR393237:OWR393239 PGN393237:PGN393239 PQJ393237:PQJ393239 QAF393237:QAF393239 QKB393237:QKB393239 QTX393237:QTX393239 RDT393237:RDT393239 RNP393237:RNP393239 RXL393237:RXL393239 SHH393237:SHH393239 SRD393237:SRD393239 TAZ393237:TAZ393239 TKV393237:TKV393239 TUR393237:TUR393239 UEN393237:UEN393239 UOJ393237:UOJ393239 UYF393237:UYF393239 VIB393237:VIB393239 VRX393237:VRX393239 WBT393237:WBT393239 WLP393237:WLP393239 WVL393237:WVL393239 C458773:D458775 IZ458773:IZ458775 SV458773:SV458775 ACR458773:ACR458775 AMN458773:AMN458775 AWJ458773:AWJ458775 BGF458773:BGF458775 BQB458773:BQB458775 BZX458773:BZX458775 CJT458773:CJT458775 CTP458773:CTP458775 DDL458773:DDL458775 DNH458773:DNH458775 DXD458773:DXD458775 EGZ458773:EGZ458775 EQV458773:EQV458775 FAR458773:FAR458775 FKN458773:FKN458775 FUJ458773:FUJ458775 GEF458773:GEF458775 GOB458773:GOB458775 GXX458773:GXX458775 HHT458773:HHT458775 HRP458773:HRP458775 IBL458773:IBL458775 ILH458773:ILH458775 IVD458773:IVD458775 JEZ458773:JEZ458775 JOV458773:JOV458775 JYR458773:JYR458775 KIN458773:KIN458775 KSJ458773:KSJ458775 LCF458773:LCF458775 LMB458773:LMB458775 LVX458773:LVX458775 MFT458773:MFT458775 MPP458773:MPP458775 MZL458773:MZL458775 NJH458773:NJH458775 NTD458773:NTD458775 OCZ458773:OCZ458775 OMV458773:OMV458775 OWR458773:OWR458775 PGN458773:PGN458775 PQJ458773:PQJ458775 QAF458773:QAF458775 QKB458773:QKB458775 QTX458773:QTX458775 RDT458773:RDT458775 RNP458773:RNP458775 RXL458773:RXL458775 SHH458773:SHH458775 SRD458773:SRD458775 TAZ458773:TAZ458775 TKV458773:TKV458775 TUR458773:TUR458775 UEN458773:UEN458775 UOJ458773:UOJ458775 UYF458773:UYF458775 VIB458773:VIB458775 VRX458773:VRX458775 WBT458773:WBT458775 WLP458773:WLP458775 WVL458773:WVL458775 C524309:D524311 IZ524309:IZ524311 SV524309:SV524311 ACR524309:ACR524311 AMN524309:AMN524311 AWJ524309:AWJ524311 BGF524309:BGF524311 BQB524309:BQB524311 BZX524309:BZX524311 CJT524309:CJT524311 CTP524309:CTP524311 DDL524309:DDL524311 DNH524309:DNH524311 DXD524309:DXD524311 EGZ524309:EGZ524311 EQV524309:EQV524311 FAR524309:FAR524311 FKN524309:FKN524311 FUJ524309:FUJ524311 GEF524309:GEF524311 GOB524309:GOB524311 GXX524309:GXX524311 HHT524309:HHT524311 HRP524309:HRP524311 IBL524309:IBL524311 ILH524309:ILH524311 IVD524309:IVD524311 JEZ524309:JEZ524311 JOV524309:JOV524311 JYR524309:JYR524311 KIN524309:KIN524311 KSJ524309:KSJ524311 LCF524309:LCF524311 LMB524309:LMB524311 LVX524309:LVX524311 MFT524309:MFT524311 MPP524309:MPP524311 MZL524309:MZL524311 NJH524309:NJH524311 NTD524309:NTD524311 OCZ524309:OCZ524311 OMV524309:OMV524311 OWR524309:OWR524311 PGN524309:PGN524311 PQJ524309:PQJ524311 QAF524309:QAF524311 QKB524309:QKB524311 QTX524309:QTX524311 RDT524309:RDT524311 RNP524309:RNP524311 RXL524309:RXL524311 SHH524309:SHH524311 SRD524309:SRD524311 TAZ524309:TAZ524311 TKV524309:TKV524311 TUR524309:TUR524311 UEN524309:UEN524311 UOJ524309:UOJ524311 UYF524309:UYF524311 VIB524309:VIB524311 VRX524309:VRX524311 WBT524309:WBT524311 WLP524309:WLP524311 WVL524309:WVL524311 C589845:D589847 IZ589845:IZ589847 SV589845:SV589847 ACR589845:ACR589847 AMN589845:AMN589847 AWJ589845:AWJ589847 BGF589845:BGF589847 BQB589845:BQB589847 BZX589845:BZX589847 CJT589845:CJT589847 CTP589845:CTP589847 DDL589845:DDL589847 DNH589845:DNH589847 DXD589845:DXD589847 EGZ589845:EGZ589847 EQV589845:EQV589847 FAR589845:FAR589847 FKN589845:FKN589847 FUJ589845:FUJ589847 GEF589845:GEF589847 GOB589845:GOB589847 GXX589845:GXX589847 HHT589845:HHT589847 HRP589845:HRP589847 IBL589845:IBL589847 ILH589845:ILH589847 IVD589845:IVD589847 JEZ589845:JEZ589847 JOV589845:JOV589847 JYR589845:JYR589847 KIN589845:KIN589847 KSJ589845:KSJ589847 LCF589845:LCF589847 LMB589845:LMB589847 LVX589845:LVX589847 MFT589845:MFT589847 MPP589845:MPP589847 MZL589845:MZL589847 NJH589845:NJH589847 NTD589845:NTD589847 OCZ589845:OCZ589847 OMV589845:OMV589847 OWR589845:OWR589847 PGN589845:PGN589847 PQJ589845:PQJ589847 QAF589845:QAF589847 QKB589845:QKB589847 QTX589845:QTX589847 RDT589845:RDT589847 RNP589845:RNP589847 RXL589845:RXL589847 SHH589845:SHH589847 SRD589845:SRD589847 TAZ589845:TAZ589847 TKV589845:TKV589847 TUR589845:TUR589847 UEN589845:UEN589847 UOJ589845:UOJ589847 UYF589845:UYF589847 VIB589845:VIB589847 VRX589845:VRX589847 WBT589845:WBT589847 WLP589845:WLP589847 WVL589845:WVL589847 C655381:D655383 IZ655381:IZ655383 SV655381:SV655383 ACR655381:ACR655383 AMN655381:AMN655383 AWJ655381:AWJ655383 BGF655381:BGF655383 BQB655381:BQB655383 BZX655381:BZX655383 CJT655381:CJT655383 CTP655381:CTP655383 DDL655381:DDL655383 DNH655381:DNH655383 DXD655381:DXD655383 EGZ655381:EGZ655383 EQV655381:EQV655383 FAR655381:FAR655383 FKN655381:FKN655383 FUJ655381:FUJ655383 GEF655381:GEF655383 GOB655381:GOB655383 GXX655381:GXX655383 HHT655381:HHT655383 HRP655381:HRP655383 IBL655381:IBL655383 ILH655381:ILH655383 IVD655381:IVD655383 JEZ655381:JEZ655383 JOV655381:JOV655383 JYR655381:JYR655383 KIN655381:KIN655383 KSJ655381:KSJ655383 LCF655381:LCF655383 LMB655381:LMB655383 LVX655381:LVX655383 MFT655381:MFT655383 MPP655381:MPP655383 MZL655381:MZL655383 NJH655381:NJH655383 NTD655381:NTD655383 OCZ655381:OCZ655383 OMV655381:OMV655383 OWR655381:OWR655383 PGN655381:PGN655383 PQJ655381:PQJ655383 QAF655381:QAF655383 QKB655381:QKB655383 QTX655381:QTX655383 RDT655381:RDT655383 RNP655381:RNP655383 RXL655381:RXL655383 SHH655381:SHH655383 SRD655381:SRD655383 TAZ655381:TAZ655383 TKV655381:TKV655383 TUR655381:TUR655383 UEN655381:UEN655383 UOJ655381:UOJ655383 UYF655381:UYF655383 VIB655381:VIB655383 VRX655381:VRX655383 WBT655381:WBT655383 WLP655381:WLP655383 WVL655381:WVL655383 C720917:D720919 IZ720917:IZ720919 SV720917:SV720919 ACR720917:ACR720919 AMN720917:AMN720919 AWJ720917:AWJ720919 BGF720917:BGF720919 BQB720917:BQB720919 BZX720917:BZX720919 CJT720917:CJT720919 CTP720917:CTP720919 DDL720917:DDL720919 DNH720917:DNH720919 DXD720917:DXD720919 EGZ720917:EGZ720919 EQV720917:EQV720919 FAR720917:FAR720919 FKN720917:FKN720919 FUJ720917:FUJ720919 GEF720917:GEF720919 GOB720917:GOB720919 GXX720917:GXX720919 HHT720917:HHT720919 HRP720917:HRP720919 IBL720917:IBL720919 ILH720917:ILH720919 IVD720917:IVD720919 JEZ720917:JEZ720919 JOV720917:JOV720919 JYR720917:JYR720919 KIN720917:KIN720919 KSJ720917:KSJ720919 LCF720917:LCF720919 LMB720917:LMB720919 LVX720917:LVX720919 MFT720917:MFT720919 MPP720917:MPP720919 MZL720917:MZL720919 NJH720917:NJH720919 NTD720917:NTD720919 OCZ720917:OCZ720919 OMV720917:OMV720919 OWR720917:OWR720919 PGN720917:PGN720919 PQJ720917:PQJ720919 QAF720917:QAF720919 QKB720917:QKB720919 QTX720917:QTX720919 RDT720917:RDT720919 RNP720917:RNP720919 RXL720917:RXL720919 SHH720917:SHH720919 SRD720917:SRD720919 TAZ720917:TAZ720919 TKV720917:TKV720919 TUR720917:TUR720919 UEN720917:UEN720919 UOJ720917:UOJ720919 UYF720917:UYF720919 VIB720917:VIB720919 VRX720917:VRX720919 WBT720917:WBT720919 WLP720917:WLP720919 WVL720917:WVL720919 C786453:D786455 IZ786453:IZ786455 SV786453:SV786455 ACR786453:ACR786455 AMN786453:AMN786455 AWJ786453:AWJ786455 BGF786453:BGF786455 BQB786453:BQB786455 BZX786453:BZX786455 CJT786453:CJT786455 CTP786453:CTP786455 DDL786453:DDL786455 DNH786453:DNH786455 DXD786453:DXD786455 EGZ786453:EGZ786455 EQV786453:EQV786455 FAR786453:FAR786455 FKN786453:FKN786455 FUJ786453:FUJ786455 GEF786453:GEF786455 GOB786453:GOB786455 GXX786453:GXX786455 HHT786453:HHT786455 HRP786453:HRP786455 IBL786453:IBL786455 ILH786453:ILH786455 IVD786453:IVD786455 JEZ786453:JEZ786455 JOV786453:JOV786455 JYR786453:JYR786455 KIN786453:KIN786455 KSJ786453:KSJ786455 LCF786453:LCF786455 LMB786453:LMB786455 LVX786453:LVX786455 MFT786453:MFT786455 MPP786453:MPP786455 MZL786453:MZL786455 NJH786453:NJH786455 NTD786453:NTD786455 OCZ786453:OCZ786455 OMV786453:OMV786455 OWR786453:OWR786455 PGN786453:PGN786455 PQJ786453:PQJ786455 QAF786453:QAF786455 QKB786453:QKB786455 QTX786453:QTX786455 RDT786453:RDT786455 RNP786453:RNP786455 RXL786453:RXL786455 SHH786453:SHH786455 SRD786453:SRD786455 TAZ786453:TAZ786455 TKV786453:TKV786455 TUR786453:TUR786455 UEN786453:UEN786455 UOJ786453:UOJ786455 UYF786453:UYF786455 VIB786453:VIB786455 VRX786453:VRX786455 WBT786453:WBT786455 WLP786453:WLP786455 WVL786453:WVL786455 C851989:D851991 IZ851989:IZ851991 SV851989:SV851991 ACR851989:ACR851991 AMN851989:AMN851991 AWJ851989:AWJ851991 BGF851989:BGF851991 BQB851989:BQB851991 BZX851989:BZX851991 CJT851989:CJT851991 CTP851989:CTP851991 DDL851989:DDL851991 DNH851989:DNH851991 DXD851989:DXD851991 EGZ851989:EGZ851991 EQV851989:EQV851991 FAR851989:FAR851991 FKN851989:FKN851991 FUJ851989:FUJ851991 GEF851989:GEF851991 GOB851989:GOB851991 GXX851989:GXX851991 HHT851989:HHT851991 HRP851989:HRP851991 IBL851989:IBL851991 ILH851989:ILH851991 IVD851989:IVD851991 JEZ851989:JEZ851991 JOV851989:JOV851991 JYR851989:JYR851991 KIN851989:KIN851991 KSJ851989:KSJ851991 LCF851989:LCF851991 LMB851989:LMB851991 LVX851989:LVX851991 MFT851989:MFT851991 MPP851989:MPP851991 MZL851989:MZL851991 NJH851989:NJH851991 NTD851989:NTD851991 OCZ851989:OCZ851991 OMV851989:OMV851991 OWR851989:OWR851991 PGN851989:PGN851991 PQJ851989:PQJ851991 QAF851989:QAF851991 QKB851989:QKB851991 QTX851989:QTX851991 RDT851989:RDT851991 RNP851989:RNP851991 RXL851989:RXL851991 SHH851989:SHH851991 SRD851989:SRD851991 TAZ851989:TAZ851991 TKV851989:TKV851991 TUR851989:TUR851991 UEN851989:UEN851991 UOJ851989:UOJ851991 UYF851989:UYF851991 VIB851989:VIB851991 VRX851989:VRX851991 WBT851989:WBT851991 WLP851989:WLP851991 WVL851989:WVL851991 C917525:D917527 IZ917525:IZ917527 SV917525:SV917527 ACR917525:ACR917527 AMN917525:AMN917527 AWJ917525:AWJ917527 BGF917525:BGF917527 BQB917525:BQB917527 BZX917525:BZX917527 CJT917525:CJT917527 CTP917525:CTP917527 DDL917525:DDL917527 DNH917525:DNH917527 DXD917525:DXD917527 EGZ917525:EGZ917527 EQV917525:EQV917527 FAR917525:FAR917527 FKN917525:FKN917527 FUJ917525:FUJ917527 GEF917525:GEF917527 GOB917525:GOB917527 GXX917525:GXX917527 HHT917525:HHT917527 HRP917525:HRP917527 IBL917525:IBL917527 ILH917525:ILH917527 IVD917525:IVD917527 JEZ917525:JEZ917527 JOV917525:JOV917527 JYR917525:JYR917527 KIN917525:KIN917527 KSJ917525:KSJ917527 LCF917525:LCF917527 LMB917525:LMB917527 LVX917525:LVX917527 MFT917525:MFT917527 MPP917525:MPP917527 MZL917525:MZL917527 NJH917525:NJH917527 NTD917525:NTD917527 OCZ917525:OCZ917527 OMV917525:OMV917527 OWR917525:OWR917527 PGN917525:PGN917527 PQJ917525:PQJ917527 QAF917525:QAF917527 QKB917525:QKB917527 QTX917525:QTX917527 RDT917525:RDT917527 RNP917525:RNP917527 RXL917525:RXL917527 SHH917525:SHH917527 SRD917525:SRD917527 TAZ917525:TAZ917527 TKV917525:TKV917527 TUR917525:TUR917527 UEN917525:UEN917527 UOJ917525:UOJ917527 UYF917525:UYF917527 VIB917525:VIB917527 VRX917525:VRX917527 WBT917525:WBT917527 WLP917525:WLP917527 WVL917525:WVL917527 C983061:D983063 IZ983061:IZ983063 SV983061:SV983063 ACR983061:ACR983063 AMN983061:AMN983063 AWJ983061:AWJ983063 BGF983061:BGF983063 BQB983061:BQB983063 BZX983061:BZX983063 CJT983061:CJT983063 CTP983061:CTP983063 DDL983061:DDL983063 DNH983061:DNH983063 DXD983061:DXD983063 EGZ983061:EGZ983063 EQV983061:EQV983063 FAR983061:FAR983063 FKN983061:FKN983063 FUJ983061:FUJ983063 GEF983061:GEF983063 GOB983061:GOB983063 GXX983061:GXX983063 HHT983061:HHT983063 HRP983061:HRP983063 IBL983061:IBL983063 ILH983061:ILH983063 IVD983061:IVD983063 JEZ983061:JEZ983063 JOV983061:JOV983063 JYR983061:JYR983063 KIN983061:KIN983063 KSJ983061:KSJ983063 LCF983061:LCF983063 LMB983061:LMB983063 LVX983061:LVX983063 MFT983061:MFT983063 MPP983061:MPP983063 MZL983061:MZL983063 NJH983061:NJH983063 NTD983061:NTD983063 OCZ983061:OCZ983063 OMV983061:OMV983063 OWR983061:OWR983063 PGN983061:PGN983063 PQJ983061:PQJ983063 QAF983061:QAF983063 QKB983061:QKB983063 QTX983061:QTX983063 RDT983061:RDT983063 RNP983061:RNP983063 RXL983061:RXL983063 SHH983061:SHH983063 SRD983061:SRD983063 TAZ983061:TAZ983063 TKV983061:TKV983063 TUR983061:TUR983063 UEN983061:UEN983063 UOJ983061:UOJ983063 UYF983061:UYF983063 VIB983061:VIB983063 VRX983061:VRX983063 WLP8:WLP81 WVL8:WVL81 IZ8:IZ81 SV8:SV81 ACR8:ACR81 AMN8:AMN81 AWJ8:AWJ81 BGF8:BGF81 BQB8:BQB81 BZX8:BZX81 CJT8:CJT81 CTP8:CTP81 DDL8:DDL81 DNH8:DNH81 DXD8:DXD81 EGZ8:EGZ81 EQV8:EQV81 FAR8:FAR81 FKN8:FKN81 FUJ8:FUJ81 GEF8:GEF81 GOB8:GOB81 GXX8:GXX81 HHT8:HHT81 HRP8:HRP81 IBL8:IBL81 ILH8:ILH81 IVD8:IVD81 JEZ8:JEZ81 JOV8:JOV81 JYR8:JYR81 KIN8:KIN81 KSJ8:KSJ81 LCF8:LCF81 LMB8:LMB81 LVX8:LVX81 MFT8:MFT81 MPP8:MPP81 MZL8:MZL81 NJH8:NJH81 NTD8:NTD81 OCZ8:OCZ81 OMV8:OMV81 OWR8:OWR81 PGN8:PGN81 PQJ8:PQJ81 QAF8:QAF81 QKB8:QKB81 QTX8:QTX81 RDT8:RDT81 RNP8:RNP81 RXL8:RXL81 SHH8:SHH81 SRD8:SRD81 TAZ8:TAZ81 TKV8:TKV81 TUR8:TUR81 UEN8:UEN81 UOJ8:UOJ81 UYF8:UYF81 VIB8:VIB81 VRX8:VRX81 WBT8:WBT81">
      <formula1>оценки</formula1>
    </dataValidation>
  </dataValidations>
  <pageMargins left="0.57750000000000001" right="0.47437499999999999" top="1" bottom="1" header="0.5" footer="0.5"/>
  <pageSetup paperSize="9" scale="55" fitToWidth="0"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H290"/>
  <sheetViews>
    <sheetView topLeftCell="A7" zoomScaleNormal="100" workbookViewId="0">
      <selection activeCell="F9" sqref="F9:F47"/>
    </sheetView>
  </sheetViews>
  <sheetFormatPr defaultColWidth="13.26953125" defaultRowHeight="12.5" x14ac:dyDescent="0.25"/>
  <cols>
    <col min="1" max="1" width="6.26953125" style="4" customWidth="1"/>
    <col min="2" max="3" width="9.1796875" style="4" customWidth="1"/>
    <col min="4" max="4" width="54.81640625" style="4" customWidth="1"/>
    <col min="5" max="6" width="13" style="31" customWidth="1"/>
    <col min="7" max="7" width="13.26953125" style="4"/>
    <col min="8" max="8" width="15.81640625" style="4" customWidth="1"/>
    <col min="9" max="256" width="13.26953125" style="4"/>
    <col min="257" max="257" width="6.26953125" style="4" customWidth="1"/>
    <col min="258" max="259" width="9.1796875" style="4" customWidth="1"/>
    <col min="260" max="260" width="54.81640625" style="4" customWidth="1"/>
    <col min="261" max="262" width="13" style="4" customWidth="1"/>
    <col min="263" max="263" width="13.26953125" style="4"/>
    <col min="264" max="264" width="15.81640625" style="4" customWidth="1"/>
    <col min="265" max="512" width="13.26953125" style="4"/>
    <col min="513" max="513" width="6.26953125" style="4" customWidth="1"/>
    <col min="514" max="515" width="9.1796875" style="4" customWidth="1"/>
    <col min="516" max="516" width="54.81640625" style="4" customWidth="1"/>
    <col min="517" max="518" width="13" style="4" customWidth="1"/>
    <col min="519" max="519" width="13.26953125" style="4"/>
    <col min="520" max="520" width="15.81640625" style="4" customWidth="1"/>
    <col min="521" max="768" width="13.26953125" style="4"/>
    <col min="769" max="769" width="6.26953125" style="4" customWidth="1"/>
    <col min="770" max="771" width="9.1796875" style="4" customWidth="1"/>
    <col min="772" max="772" width="54.81640625" style="4" customWidth="1"/>
    <col min="773" max="774" width="13" style="4" customWidth="1"/>
    <col min="775" max="775" width="13.26953125" style="4"/>
    <col min="776" max="776" width="15.81640625" style="4" customWidth="1"/>
    <col min="777" max="1024" width="13.26953125" style="4"/>
    <col min="1025" max="1025" width="6.26953125" style="4" customWidth="1"/>
    <col min="1026" max="1027" width="9.1796875" style="4" customWidth="1"/>
    <col min="1028" max="1028" width="54.81640625" style="4" customWidth="1"/>
    <col min="1029" max="1030" width="13" style="4" customWidth="1"/>
    <col min="1031" max="1031" width="13.26953125" style="4"/>
    <col min="1032" max="1032" width="15.81640625" style="4" customWidth="1"/>
    <col min="1033" max="1280" width="13.26953125" style="4"/>
    <col min="1281" max="1281" width="6.26953125" style="4" customWidth="1"/>
    <col min="1282" max="1283" width="9.1796875" style="4" customWidth="1"/>
    <col min="1284" max="1284" width="54.81640625" style="4" customWidth="1"/>
    <col min="1285" max="1286" width="13" style="4" customWidth="1"/>
    <col min="1287" max="1287" width="13.26953125" style="4"/>
    <col min="1288" max="1288" width="15.81640625" style="4" customWidth="1"/>
    <col min="1289" max="1536" width="13.26953125" style="4"/>
    <col min="1537" max="1537" width="6.26953125" style="4" customWidth="1"/>
    <col min="1538" max="1539" width="9.1796875" style="4" customWidth="1"/>
    <col min="1540" max="1540" width="54.81640625" style="4" customWidth="1"/>
    <col min="1541" max="1542" width="13" style="4" customWidth="1"/>
    <col min="1543" max="1543" width="13.26953125" style="4"/>
    <col min="1544" max="1544" width="15.81640625" style="4" customWidth="1"/>
    <col min="1545" max="1792" width="13.26953125" style="4"/>
    <col min="1793" max="1793" width="6.26953125" style="4" customWidth="1"/>
    <col min="1794" max="1795" width="9.1796875" style="4" customWidth="1"/>
    <col min="1796" max="1796" width="54.81640625" style="4" customWidth="1"/>
    <col min="1797" max="1798" width="13" style="4" customWidth="1"/>
    <col min="1799" max="1799" width="13.26953125" style="4"/>
    <col min="1800" max="1800" width="15.81640625" style="4" customWidth="1"/>
    <col min="1801" max="2048" width="13.26953125" style="4"/>
    <col min="2049" max="2049" width="6.26953125" style="4" customWidth="1"/>
    <col min="2050" max="2051" width="9.1796875" style="4" customWidth="1"/>
    <col min="2052" max="2052" width="54.81640625" style="4" customWidth="1"/>
    <col min="2053" max="2054" width="13" style="4" customWidth="1"/>
    <col min="2055" max="2055" width="13.26953125" style="4"/>
    <col min="2056" max="2056" width="15.81640625" style="4" customWidth="1"/>
    <col min="2057" max="2304" width="13.26953125" style="4"/>
    <col min="2305" max="2305" width="6.26953125" style="4" customWidth="1"/>
    <col min="2306" max="2307" width="9.1796875" style="4" customWidth="1"/>
    <col min="2308" max="2308" width="54.81640625" style="4" customWidth="1"/>
    <col min="2309" max="2310" width="13" style="4" customWidth="1"/>
    <col min="2311" max="2311" width="13.26953125" style="4"/>
    <col min="2312" max="2312" width="15.81640625" style="4" customWidth="1"/>
    <col min="2313" max="2560" width="13.26953125" style="4"/>
    <col min="2561" max="2561" width="6.26953125" style="4" customWidth="1"/>
    <col min="2562" max="2563" width="9.1796875" style="4" customWidth="1"/>
    <col min="2564" max="2564" width="54.81640625" style="4" customWidth="1"/>
    <col min="2565" max="2566" width="13" style="4" customWidth="1"/>
    <col min="2567" max="2567" width="13.26953125" style="4"/>
    <col min="2568" max="2568" width="15.81640625" style="4" customWidth="1"/>
    <col min="2569" max="2816" width="13.26953125" style="4"/>
    <col min="2817" max="2817" width="6.26953125" style="4" customWidth="1"/>
    <col min="2818" max="2819" width="9.1796875" style="4" customWidth="1"/>
    <col min="2820" max="2820" width="54.81640625" style="4" customWidth="1"/>
    <col min="2821" max="2822" width="13" style="4" customWidth="1"/>
    <col min="2823" max="2823" width="13.26953125" style="4"/>
    <col min="2824" max="2824" width="15.81640625" style="4" customWidth="1"/>
    <col min="2825" max="3072" width="13.26953125" style="4"/>
    <col min="3073" max="3073" width="6.26953125" style="4" customWidth="1"/>
    <col min="3074" max="3075" width="9.1796875" style="4" customWidth="1"/>
    <col min="3076" max="3076" width="54.81640625" style="4" customWidth="1"/>
    <col min="3077" max="3078" width="13" style="4" customWidth="1"/>
    <col min="3079" max="3079" width="13.26953125" style="4"/>
    <col min="3080" max="3080" width="15.81640625" style="4" customWidth="1"/>
    <col min="3081" max="3328" width="13.26953125" style="4"/>
    <col min="3329" max="3329" width="6.26953125" style="4" customWidth="1"/>
    <col min="3330" max="3331" width="9.1796875" style="4" customWidth="1"/>
    <col min="3332" max="3332" width="54.81640625" style="4" customWidth="1"/>
    <col min="3333" max="3334" width="13" style="4" customWidth="1"/>
    <col min="3335" max="3335" width="13.26953125" style="4"/>
    <col min="3336" max="3336" width="15.81640625" style="4" customWidth="1"/>
    <col min="3337" max="3584" width="13.26953125" style="4"/>
    <col min="3585" max="3585" width="6.26953125" style="4" customWidth="1"/>
    <col min="3586" max="3587" width="9.1796875" style="4" customWidth="1"/>
    <col min="3588" max="3588" width="54.81640625" style="4" customWidth="1"/>
    <col min="3589" max="3590" width="13" style="4" customWidth="1"/>
    <col min="3591" max="3591" width="13.26953125" style="4"/>
    <col min="3592" max="3592" width="15.81640625" style="4" customWidth="1"/>
    <col min="3593" max="3840" width="13.26953125" style="4"/>
    <col min="3841" max="3841" width="6.26953125" style="4" customWidth="1"/>
    <col min="3842" max="3843" width="9.1796875" style="4" customWidth="1"/>
    <col min="3844" max="3844" width="54.81640625" style="4" customWidth="1"/>
    <col min="3845" max="3846" width="13" style="4" customWidth="1"/>
    <col min="3847" max="3847" width="13.26953125" style="4"/>
    <col min="3848" max="3848" width="15.81640625" style="4" customWidth="1"/>
    <col min="3849" max="4096" width="13.26953125" style="4"/>
    <col min="4097" max="4097" width="6.26953125" style="4" customWidth="1"/>
    <col min="4098" max="4099" width="9.1796875" style="4" customWidth="1"/>
    <col min="4100" max="4100" width="54.81640625" style="4" customWidth="1"/>
    <col min="4101" max="4102" width="13" style="4" customWidth="1"/>
    <col min="4103" max="4103" width="13.26953125" style="4"/>
    <col min="4104" max="4104" width="15.81640625" style="4" customWidth="1"/>
    <col min="4105" max="4352" width="13.26953125" style="4"/>
    <col min="4353" max="4353" width="6.26953125" style="4" customWidth="1"/>
    <col min="4354" max="4355" width="9.1796875" style="4" customWidth="1"/>
    <col min="4356" max="4356" width="54.81640625" style="4" customWidth="1"/>
    <col min="4357" max="4358" width="13" style="4" customWidth="1"/>
    <col min="4359" max="4359" width="13.26953125" style="4"/>
    <col min="4360" max="4360" width="15.81640625" style="4" customWidth="1"/>
    <col min="4361" max="4608" width="13.26953125" style="4"/>
    <col min="4609" max="4609" width="6.26953125" style="4" customWidth="1"/>
    <col min="4610" max="4611" width="9.1796875" style="4" customWidth="1"/>
    <col min="4612" max="4612" width="54.81640625" style="4" customWidth="1"/>
    <col min="4613" max="4614" width="13" style="4" customWidth="1"/>
    <col min="4615" max="4615" width="13.26953125" style="4"/>
    <col min="4616" max="4616" width="15.81640625" style="4" customWidth="1"/>
    <col min="4617" max="4864" width="13.26953125" style="4"/>
    <col min="4865" max="4865" width="6.26953125" style="4" customWidth="1"/>
    <col min="4866" max="4867" width="9.1796875" style="4" customWidth="1"/>
    <col min="4868" max="4868" width="54.81640625" style="4" customWidth="1"/>
    <col min="4869" max="4870" width="13" style="4" customWidth="1"/>
    <col min="4871" max="4871" width="13.26953125" style="4"/>
    <col min="4872" max="4872" width="15.81640625" style="4" customWidth="1"/>
    <col min="4873" max="5120" width="13.26953125" style="4"/>
    <col min="5121" max="5121" width="6.26953125" style="4" customWidth="1"/>
    <col min="5122" max="5123" width="9.1796875" style="4" customWidth="1"/>
    <col min="5124" max="5124" width="54.81640625" style="4" customWidth="1"/>
    <col min="5125" max="5126" width="13" style="4" customWidth="1"/>
    <col min="5127" max="5127" width="13.26953125" style="4"/>
    <col min="5128" max="5128" width="15.81640625" style="4" customWidth="1"/>
    <col min="5129" max="5376" width="13.26953125" style="4"/>
    <col min="5377" max="5377" width="6.26953125" style="4" customWidth="1"/>
    <col min="5378" max="5379" width="9.1796875" style="4" customWidth="1"/>
    <col min="5380" max="5380" width="54.81640625" style="4" customWidth="1"/>
    <col min="5381" max="5382" width="13" style="4" customWidth="1"/>
    <col min="5383" max="5383" width="13.26953125" style="4"/>
    <col min="5384" max="5384" width="15.81640625" style="4" customWidth="1"/>
    <col min="5385" max="5632" width="13.26953125" style="4"/>
    <col min="5633" max="5633" width="6.26953125" style="4" customWidth="1"/>
    <col min="5634" max="5635" width="9.1796875" style="4" customWidth="1"/>
    <col min="5636" max="5636" width="54.81640625" style="4" customWidth="1"/>
    <col min="5637" max="5638" width="13" style="4" customWidth="1"/>
    <col min="5639" max="5639" width="13.26953125" style="4"/>
    <col min="5640" max="5640" width="15.81640625" style="4" customWidth="1"/>
    <col min="5641" max="5888" width="13.26953125" style="4"/>
    <col min="5889" max="5889" width="6.26953125" style="4" customWidth="1"/>
    <col min="5890" max="5891" width="9.1796875" style="4" customWidth="1"/>
    <col min="5892" max="5892" width="54.81640625" style="4" customWidth="1"/>
    <col min="5893" max="5894" width="13" style="4" customWidth="1"/>
    <col min="5895" max="5895" width="13.26953125" style="4"/>
    <col min="5896" max="5896" width="15.81640625" style="4" customWidth="1"/>
    <col min="5897" max="6144" width="13.26953125" style="4"/>
    <col min="6145" max="6145" width="6.26953125" style="4" customWidth="1"/>
    <col min="6146" max="6147" width="9.1796875" style="4" customWidth="1"/>
    <col min="6148" max="6148" width="54.81640625" style="4" customWidth="1"/>
    <col min="6149" max="6150" width="13" style="4" customWidth="1"/>
    <col min="6151" max="6151" width="13.26953125" style="4"/>
    <col min="6152" max="6152" width="15.81640625" style="4" customWidth="1"/>
    <col min="6153" max="6400" width="13.26953125" style="4"/>
    <col min="6401" max="6401" width="6.26953125" style="4" customWidth="1"/>
    <col min="6402" max="6403" width="9.1796875" style="4" customWidth="1"/>
    <col min="6404" max="6404" width="54.81640625" style="4" customWidth="1"/>
    <col min="6405" max="6406" width="13" style="4" customWidth="1"/>
    <col min="6407" max="6407" width="13.26953125" style="4"/>
    <col min="6408" max="6408" width="15.81640625" style="4" customWidth="1"/>
    <col min="6409" max="6656" width="13.26953125" style="4"/>
    <col min="6657" max="6657" width="6.26953125" style="4" customWidth="1"/>
    <col min="6658" max="6659" width="9.1796875" style="4" customWidth="1"/>
    <col min="6660" max="6660" width="54.81640625" style="4" customWidth="1"/>
    <col min="6661" max="6662" width="13" style="4" customWidth="1"/>
    <col min="6663" max="6663" width="13.26953125" style="4"/>
    <col min="6664" max="6664" width="15.81640625" style="4" customWidth="1"/>
    <col min="6665" max="6912" width="13.26953125" style="4"/>
    <col min="6913" max="6913" width="6.26953125" style="4" customWidth="1"/>
    <col min="6914" max="6915" width="9.1796875" style="4" customWidth="1"/>
    <col min="6916" max="6916" width="54.81640625" style="4" customWidth="1"/>
    <col min="6917" max="6918" width="13" style="4" customWidth="1"/>
    <col min="6919" max="6919" width="13.26953125" style="4"/>
    <col min="6920" max="6920" width="15.81640625" style="4" customWidth="1"/>
    <col min="6921" max="7168" width="13.26953125" style="4"/>
    <col min="7169" max="7169" width="6.26953125" style="4" customWidth="1"/>
    <col min="7170" max="7171" width="9.1796875" style="4" customWidth="1"/>
    <col min="7172" max="7172" width="54.81640625" style="4" customWidth="1"/>
    <col min="7173" max="7174" width="13" style="4" customWidth="1"/>
    <col min="7175" max="7175" width="13.26953125" style="4"/>
    <col min="7176" max="7176" width="15.81640625" style="4" customWidth="1"/>
    <col min="7177" max="7424" width="13.26953125" style="4"/>
    <col min="7425" max="7425" width="6.26953125" style="4" customWidth="1"/>
    <col min="7426" max="7427" width="9.1796875" style="4" customWidth="1"/>
    <col min="7428" max="7428" width="54.81640625" style="4" customWidth="1"/>
    <col min="7429" max="7430" width="13" style="4" customWidth="1"/>
    <col min="7431" max="7431" width="13.26953125" style="4"/>
    <col min="7432" max="7432" width="15.81640625" style="4" customWidth="1"/>
    <col min="7433" max="7680" width="13.26953125" style="4"/>
    <col min="7681" max="7681" width="6.26953125" style="4" customWidth="1"/>
    <col min="7682" max="7683" width="9.1796875" style="4" customWidth="1"/>
    <col min="7684" max="7684" width="54.81640625" style="4" customWidth="1"/>
    <col min="7685" max="7686" width="13" style="4" customWidth="1"/>
    <col min="7687" max="7687" width="13.26953125" style="4"/>
    <col min="7688" max="7688" width="15.81640625" style="4" customWidth="1"/>
    <col min="7689" max="7936" width="13.26953125" style="4"/>
    <col min="7937" max="7937" width="6.26953125" style="4" customWidth="1"/>
    <col min="7938" max="7939" width="9.1796875" style="4" customWidth="1"/>
    <col min="7940" max="7940" width="54.81640625" style="4" customWidth="1"/>
    <col min="7941" max="7942" width="13" style="4" customWidth="1"/>
    <col min="7943" max="7943" width="13.26953125" style="4"/>
    <col min="7944" max="7944" width="15.81640625" style="4" customWidth="1"/>
    <col min="7945" max="8192" width="13.26953125" style="4"/>
    <col min="8193" max="8193" width="6.26953125" style="4" customWidth="1"/>
    <col min="8194" max="8195" width="9.1796875" style="4" customWidth="1"/>
    <col min="8196" max="8196" width="54.81640625" style="4" customWidth="1"/>
    <col min="8197" max="8198" width="13" style="4" customWidth="1"/>
    <col min="8199" max="8199" width="13.26953125" style="4"/>
    <col min="8200" max="8200" width="15.81640625" style="4" customWidth="1"/>
    <col min="8201" max="8448" width="13.26953125" style="4"/>
    <col min="8449" max="8449" width="6.26953125" style="4" customWidth="1"/>
    <col min="8450" max="8451" width="9.1796875" style="4" customWidth="1"/>
    <col min="8452" max="8452" width="54.81640625" style="4" customWidth="1"/>
    <col min="8453" max="8454" width="13" style="4" customWidth="1"/>
    <col min="8455" max="8455" width="13.26953125" style="4"/>
    <col min="8456" max="8456" width="15.81640625" style="4" customWidth="1"/>
    <col min="8457" max="8704" width="13.26953125" style="4"/>
    <col min="8705" max="8705" width="6.26953125" style="4" customWidth="1"/>
    <col min="8706" max="8707" width="9.1796875" style="4" customWidth="1"/>
    <col min="8708" max="8708" width="54.81640625" style="4" customWidth="1"/>
    <col min="8709" max="8710" width="13" style="4" customWidth="1"/>
    <col min="8711" max="8711" width="13.26953125" style="4"/>
    <col min="8712" max="8712" width="15.81640625" style="4" customWidth="1"/>
    <col min="8713" max="8960" width="13.26953125" style="4"/>
    <col min="8961" max="8961" width="6.26953125" style="4" customWidth="1"/>
    <col min="8962" max="8963" width="9.1796875" style="4" customWidth="1"/>
    <col min="8964" max="8964" width="54.81640625" style="4" customWidth="1"/>
    <col min="8965" max="8966" width="13" style="4" customWidth="1"/>
    <col min="8967" max="8967" width="13.26953125" style="4"/>
    <col min="8968" max="8968" width="15.81640625" style="4" customWidth="1"/>
    <col min="8969" max="9216" width="13.26953125" style="4"/>
    <col min="9217" max="9217" width="6.26953125" style="4" customWidth="1"/>
    <col min="9218" max="9219" width="9.1796875" style="4" customWidth="1"/>
    <col min="9220" max="9220" width="54.81640625" style="4" customWidth="1"/>
    <col min="9221" max="9222" width="13" style="4" customWidth="1"/>
    <col min="9223" max="9223" width="13.26953125" style="4"/>
    <col min="9224" max="9224" width="15.81640625" style="4" customWidth="1"/>
    <col min="9225" max="9472" width="13.26953125" style="4"/>
    <col min="9473" max="9473" width="6.26953125" style="4" customWidth="1"/>
    <col min="9474" max="9475" width="9.1796875" style="4" customWidth="1"/>
    <col min="9476" max="9476" width="54.81640625" style="4" customWidth="1"/>
    <col min="9477" max="9478" width="13" style="4" customWidth="1"/>
    <col min="9479" max="9479" width="13.26953125" style="4"/>
    <col min="9480" max="9480" width="15.81640625" style="4" customWidth="1"/>
    <col min="9481" max="9728" width="13.26953125" style="4"/>
    <col min="9729" max="9729" width="6.26953125" style="4" customWidth="1"/>
    <col min="9730" max="9731" width="9.1796875" style="4" customWidth="1"/>
    <col min="9732" max="9732" width="54.81640625" style="4" customWidth="1"/>
    <col min="9733" max="9734" width="13" style="4" customWidth="1"/>
    <col min="9735" max="9735" width="13.26953125" style="4"/>
    <col min="9736" max="9736" width="15.81640625" style="4" customWidth="1"/>
    <col min="9737" max="9984" width="13.26953125" style="4"/>
    <col min="9985" max="9985" width="6.26953125" style="4" customWidth="1"/>
    <col min="9986" max="9987" width="9.1796875" style="4" customWidth="1"/>
    <col min="9988" max="9988" width="54.81640625" style="4" customWidth="1"/>
    <col min="9989" max="9990" width="13" style="4" customWidth="1"/>
    <col min="9991" max="9991" width="13.26953125" style="4"/>
    <col min="9992" max="9992" width="15.81640625" style="4" customWidth="1"/>
    <col min="9993" max="10240" width="13.26953125" style="4"/>
    <col min="10241" max="10241" width="6.26953125" style="4" customWidth="1"/>
    <col min="10242" max="10243" width="9.1796875" style="4" customWidth="1"/>
    <col min="10244" max="10244" width="54.81640625" style="4" customWidth="1"/>
    <col min="10245" max="10246" width="13" style="4" customWidth="1"/>
    <col min="10247" max="10247" width="13.26953125" style="4"/>
    <col min="10248" max="10248" width="15.81640625" style="4" customWidth="1"/>
    <col min="10249" max="10496" width="13.26953125" style="4"/>
    <col min="10497" max="10497" width="6.26953125" style="4" customWidth="1"/>
    <col min="10498" max="10499" width="9.1796875" style="4" customWidth="1"/>
    <col min="10500" max="10500" width="54.81640625" style="4" customWidth="1"/>
    <col min="10501" max="10502" width="13" style="4" customWidth="1"/>
    <col min="10503" max="10503" width="13.26953125" style="4"/>
    <col min="10504" max="10504" width="15.81640625" style="4" customWidth="1"/>
    <col min="10505" max="10752" width="13.26953125" style="4"/>
    <col min="10753" max="10753" width="6.26953125" style="4" customWidth="1"/>
    <col min="10754" max="10755" width="9.1796875" style="4" customWidth="1"/>
    <col min="10756" max="10756" width="54.81640625" style="4" customWidth="1"/>
    <col min="10757" max="10758" width="13" style="4" customWidth="1"/>
    <col min="10759" max="10759" width="13.26953125" style="4"/>
    <col min="10760" max="10760" width="15.81640625" style="4" customWidth="1"/>
    <col min="10761" max="11008" width="13.26953125" style="4"/>
    <col min="11009" max="11009" width="6.26953125" style="4" customWidth="1"/>
    <col min="11010" max="11011" width="9.1796875" style="4" customWidth="1"/>
    <col min="11012" max="11012" width="54.81640625" style="4" customWidth="1"/>
    <col min="11013" max="11014" width="13" style="4" customWidth="1"/>
    <col min="11015" max="11015" width="13.26953125" style="4"/>
    <col min="11016" max="11016" width="15.81640625" style="4" customWidth="1"/>
    <col min="11017" max="11264" width="13.26953125" style="4"/>
    <col min="11265" max="11265" width="6.26953125" style="4" customWidth="1"/>
    <col min="11266" max="11267" width="9.1796875" style="4" customWidth="1"/>
    <col min="11268" max="11268" width="54.81640625" style="4" customWidth="1"/>
    <col min="11269" max="11270" width="13" style="4" customWidth="1"/>
    <col min="11271" max="11271" width="13.26953125" style="4"/>
    <col min="11272" max="11272" width="15.81640625" style="4" customWidth="1"/>
    <col min="11273" max="11520" width="13.26953125" style="4"/>
    <col min="11521" max="11521" width="6.26953125" style="4" customWidth="1"/>
    <col min="11522" max="11523" width="9.1796875" style="4" customWidth="1"/>
    <col min="11524" max="11524" width="54.81640625" style="4" customWidth="1"/>
    <col min="11525" max="11526" width="13" style="4" customWidth="1"/>
    <col min="11527" max="11527" width="13.26953125" style="4"/>
    <col min="11528" max="11528" width="15.81640625" style="4" customWidth="1"/>
    <col min="11529" max="11776" width="13.26953125" style="4"/>
    <col min="11777" max="11777" width="6.26953125" style="4" customWidth="1"/>
    <col min="11778" max="11779" width="9.1796875" style="4" customWidth="1"/>
    <col min="11780" max="11780" width="54.81640625" style="4" customWidth="1"/>
    <col min="11781" max="11782" width="13" style="4" customWidth="1"/>
    <col min="11783" max="11783" width="13.26953125" style="4"/>
    <col min="11784" max="11784" width="15.81640625" style="4" customWidth="1"/>
    <col min="11785" max="12032" width="13.26953125" style="4"/>
    <col min="12033" max="12033" width="6.26953125" style="4" customWidth="1"/>
    <col min="12034" max="12035" width="9.1796875" style="4" customWidth="1"/>
    <col min="12036" max="12036" width="54.81640625" style="4" customWidth="1"/>
    <col min="12037" max="12038" width="13" style="4" customWidth="1"/>
    <col min="12039" max="12039" width="13.26953125" style="4"/>
    <col min="12040" max="12040" width="15.81640625" style="4" customWidth="1"/>
    <col min="12041" max="12288" width="13.26953125" style="4"/>
    <col min="12289" max="12289" width="6.26953125" style="4" customWidth="1"/>
    <col min="12290" max="12291" width="9.1796875" style="4" customWidth="1"/>
    <col min="12292" max="12292" width="54.81640625" style="4" customWidth="1"/>
    <col min="12293" max="12294" width="13" style="4" customWidth="1"/>
    <col min="12295" max="12295" width="13.26953125" style="4"/>
    <col min="12296" max="12296" width="15.81640625" style="4" customWidth="1"/>
    <col min="12297" max="12544" width="13.26953125" style="4"/>
    <col min="12545" max="12545" width="6.26953125" style="4" customWidth="1"/>
    <col min="12546" max="12547" width="9.1796875" style="4" customWidth="1"/>
    <col min="12548" max="12548" width="54.81640625" style="4" customWidth="1"/>
    <col min="12549" max="12550" width="13" style="4" customWidth="1"/>
    <col min="12551" max="12551" width="13.26953125" style="4"/>
    <col min="12552" max="12552" width="15.81640625" style="4" customWidth="1"/>
    <col min="12553" max="12800" width="13.26953125" style="4"/>
    <col min="12801" max="12801" width="6.26953125" style="4" customWidth="1"/>
    <col min="12802" max="12803" width="9.1796875" style="4" customWidth="1"/>
    <col min="12804" max="12804" width="54.81640625" style="4" customWidth="1"/>
    <col min="12805" max="12806" width="13" style="4" customWidth="1"/>
    <col min="12807" max="12807" width="13.26953125" style="4"/>
    <col min="12808" max="12808" width="15.81640625" style="4" customWidth="1"/>
    <col min="12809" max="13056" width="13.26953125" style="4"/>
    <col min="13057" max="13057" width="6.26953125" style="4" customWidth="1"/>
    <col min="13058" max="13059" width="9.1796875" style="4" customWidth="1"/>
    <col min="13060" max="13060" width="54.81640625" style="4" customWidth="1"/>
    <col min="13061" max="13062" width="13" style="4" customWidth="1"/>
    <col min="13063" max="13063" width="13.26953125" style="4"/>
    <col min="13064" max="13064" width="15.81640625" style="4" customWidth="1"/>
    <col min="13065" max="13312" width="13.26953125" style="4"/>
    <col min="13313" max="13313" width="6.26953125" style="4" customWidth="1"/>
    <col min="13314" max="13315" width="9.1796875" style="4" customWidth="1"/>
    <col min="13316" max="13316" width="54.81640625" style="4" customWidth="1"/>
    <col min="13317" max="13318" width="13" style="4" customWidth="1"/>
    <col min="13319" max="13319" width="13.26953125" style="4"/>
    <col min="13320" max="13320" width="15.81640625" style="4" customWidth="1"/>
    <col min="13321" max="13568" width="13.26953125" style="4"/>
    <col min="13569" max="13569" width="6.26953125" style="4" customWidth="1"/>
    <col min="13570" max="13571" width="9.1796875" style="4" customWidth="1"/>
    <col min="13572" max="13572" width="54.81640625" style="4" customWidth="1"/>
    <col min="13573" max="13574" width="13" style="4" customWidth="1"/>
    <col min="13575" max="13575" width="13.26953125" style="4"/>
    <col min="13576" max="13576" width="15.81640625" style="4" customWidth="1"/>
    <col min="13577" max="13824" width="13.26953125" style="4"/>
    <col min="13825" max="13825" width="6.26953125" style="4" customWidth="1"/>
    <col min="13826" max="13827" width="9.1796875" style="4" customWidth="1"/>
    <col min="13828" max="13828" width="54.81640625" style="4" customWidth="1"/>
    <col min="13829" max="13830" width="13" style="4" customWidth="1"/>
    <col min="13831" max="13831" width="13.26953125" style="4"/>
    <col min="13832" max="13832" width="15.81640625" style="4" customWidth="1"/>
    <col min="13833" max="14080" width="13.26953125" style="4"/>
    <col min="14081" max="14081" width="6.26953125" style="4" customWidth="1"/>
    <col min="14082" max="14083" width="9.1796875" style="4" customWidth="1"/>
    <col min="14084" max="14084" width="54.81640625" style="4" customWidth="1"/>
    <col min="14085" max="14086" width="13" style="4" customWidth="1"/>
    <col min="14087" max="14087" width="13.26953125" style="4"/>
    <col min="14088" max="14088" width="15.81640625" style="4" customWidth="1"/>
    <col min="14089" max="14336" width="13.26953125" style="4"/>
    <col min="14337" max="14337" width="6.26953125" style="4" customWidth="1"/>
    <col min="14338" max="14339" width="9.1796875" style="4" customWidth="1"/>
    <col min="14340" max="14340" width="54.81640625" style="4" customWidth="1"/>
    <col min="14341" max="14342" width="13" style="4" customWidth="1"/>
    <col min="14343" max="14343" width="13.26953125" style="4"/>
    <col min="14344" max="14344" width="15.81640625" style="4" customWidth="1"/>
    <col min="14345" max="14592" width="13.26953125" style="4"/>
    <col min="14593" max="14593" width="6.26953125" style="4" customWidth="1"/>
    <col min="14594" max="14595" width="9.1796875" style="4" customWidth="1"/>
    <col min="14596" max="14596" width="54.81640625" style="4" customWidth="1"/>
    <col min="14597" max="14598" width="13" style="4" customWidth="1"/>
    <col min="14599" max="14599" width="13.26953125" style="4"/>
    <col min="14600" max="14600" width="15.81640625" style="4" customWidth="1"/>
    <col min="14601" max="14848" width="13.26953125" style="4"/>
    <col min="14849" max="14849" width="6.26953125" style="4" customWidth="1"/>
    <col min="14850" max="14851" width="9.1796875" style="4" customWidth="1"/>
    <col min="14852" max="14852" width="54.81640625" style="4" customWidth="1"/>
    <col min="14853" max="14854" width="13" style="4" customWidth="1"/>
    <col min="14855" max="14855" width="13.26953125" style="4"/>
    <col min="14856" max="14856" width="15.81640625" style="4" customWidth="1"/>
    <col min="14857" max="15104" width="13.26953125" style="4"/>
    <col min="15105" max="15105" width="6.26953125" style="4" customWidth="1"/>
    <col min="15106" max="15107" width="9.1796875" style="4" customWidth="1"/>
    <col min="15108" max="15108" width="54.81640625" style="4" customWidth="1"/>
    <col min="15109" max="15110" width="13" style="4" customWidth="1"/>
    <col min="15111" max="15111" width="13.26953125" style="4"/>
    <col min="15112" max="15112" width="15.81640625" style="4" customWidth="1"/>
    <col min="15113" max="15360" width="13.26953125" style="4"/>
    <col min="15361" max="15361" width="6.26953125" style="4" customWidth="1"/>
    <col min="15362" max="15363" width="9.1796875" style="4" customWidth="1"/>
    <col min="15364" max="15364" width="54.81640625" style="4" customWidth="1"/>
    <col min="15365" max="15366" width="13" style="4" customWidth="1"/>
    <col min="15367" max="15367" width="13.26953125" style="4"/>
    <col min="15368" max="15368" width="15.81640625" style="4" customWidth="1"/>
    <col min="15369" max="15616" width="13.26953125" style="4"/>
    <col min="15617" max="15617" width="6.26953125" style="4" customWidth="1"/>
    <col min="15618" max="15619" width="9.1796875" style="4" customWidth="1"/>
    <col min="15620" max="15620" width="54.81640625" style="4" customWidth="1"/>
    <col min="15621" max="15622" width="13" style="4" customWidth="1"/>
    <col min="15623" max="15623" width="13.26953125" style="4"/>
    <col min="15624" max="15624" width="15.81640625" style="4" customWidth="1"/>
    <col min="15625" max="15872" width="13.26953125" style="4"/>
    <col min="15873" max="15873" width="6.26953125" style="4" customWidth="1"/>
    <col min="15874" max="15875" width="9.1796875" style="4" customWidth="1"/>
    <col min="15876" max="15876" width="54.81640625" style="4" customWidth="1"/>
    <col min="15877" max="15878" width="13" style="4" customWidth="1"/>
    <col min="15879" max="15879" width="13.26953125" style="4"/>
    <col min="15880" max="15880" width="15.81640625" style="4" customWidth="1"/>
    <col min="15881" max="16128" width="13.26953125" style="4"/>
    <col min="16129" max="16129" width="6.26953125" style="4" customWidth="1"/>
    <col min="16130" max="16131" width="9.1796875" style="4" customWidth="1"/>
    <col min="16132" max="16132" width="54.81640625" style="4" customWidth="1"/>
    <col min="16133" max="16134" width="13" style="4" customWidth="1"/>
    <col min="16135" max="16135" width="13.26953125" style="4"/>
    <col min="16136" max="16136" width="15.81640625" style="4" customWidth="1"/>
    <col min="16137" max="16384" width="13.26953125" style="4"/>
  </cols>
  <sheetData>
    <row r="1" spans="1:8" ht="30.75" customHeight="1" thickBot="1" x14ac:dyDescent="0.5">
      <c r="D1" s="446" t="s">
        <v>519</v>
      </c>
      <c r="E1" s="446"/>
      <c r="F1" s="446"/>
    </row>
    <row r="2" spans="1:8" ht="12" customHeight="1" x14ac:dyDescent="0.25">
      <c r="A2" s="5"/>
      <c r="B2" s="5"/>
      <c r="C2" s="5"/>
      <c r="D2" s="5"/>
      <c r="E2" s="5"/>
      <c r="F2" s="5"/>
    </row>
    <row r="3" spans="1:8" ht="49.5" customHeight="1" thickBot="1" x14ac:dyDescent="0.3">
      <c r="A3" s="447" t="s">
        <v>520</v>
      </c>
      <c r="B3" s="447"/>
      <c r="C3" s="447"/>
      <c r="D3" s="447"/>
      <c r="E3" s="447"/>
      <c r="F3" s="447"/>
    </row>
    <row r="4" spans="1:8" ht="20.25" customHeight="1" x14ac:dyDescent="0.25">
      <c r="A4" s="448" t="s">
        <v>521</v>
      </c>
      <c r="B4" s="449"/>
      <c r="C4" s="449"/>
      <c r="D4" s="450"/>
      <c r="E4" s="451">
        <f>E290</f>
        <v>110</v>
      </c>
      <c r="F4" s="452"/>
    </row>
    <row r="5" spans="1:8" ht="55.5" customHeight="1" thickBot="1" x14ac:dyDescent="0.3">
      <c r="A5" s="453" t="s">
        <v>522</v>
      </c>
      <c r="B5" s="454"/>
      <c r="C5" s="454"/>
      <c r="D5" s="454"/>
      <c r="E5" s="455" t="s">
        <v>523</v>
      </c>
      <c r="F5" s="456"/>
    </row>
    <row r="6" spans="1:8" ht="13" thickBot="1" x14ac:dyDescent="0.3">
      <c r="A6" s="457"/>
      <c r="B6" s="458"/>
      <c r="C6" s="458"/>
      <c r="D6" s="458"/>
      <c r="E6" s="458"/>
      <c r="F6" s="459"/>
    </row>
    <row r="7" spans="1:8" ht="24" customHeight="1" x14ac:dyDescent="0.25">
      <c r="A7" s="460" t="s">
        <v>524</v>
      </c>
      <c r="B7" s="462" t="s">
        <v>3</v>
      </c>
      <c r="C7" s="462"/>
      <c r="D7" s="462"/>
      <c r="E7" s="464" t="s">
        <v>525</v>
      </c>
      <c r="F7" s="465"/>
    </row>
    <row r="8" spans="1:8" ht="24" customHeight="1" thickBot="1" x14ac:dyDescent="0.3">
      <c r="A8" s="461"/>
      <c r="B8" s="463"/>
      <c r="C8" s="463"/>
      <c r="D8" s="463"/>
      <c r="E8" s="6" t="s">
        <v>5</v>
      </c>
      <c r="F8" s="7" t="s">
        <v>2</v>
      </c>
    </row>
    <row r="9" spans="1:8" ht="15.75" customHeight="1" x14ac:dyDescent="0.25">
      <c r="A9" s="466">
        <v>1</v>
      </c>
      <c r="B9" s="469" t="s">
        <v>12</v>
      </c>
      <c r="C9" s="470"/>
      <c r="D9" s="471"/>
      <c r="E9" s="472">
        <v>8</v>
      </c>
      <c r="F9" s="472">
        <v>4</v>
      </c>
      <c r="H9" s="8"/>
    </row>
    <row r="10" spans="1:8" ht="12.75" customHeight="1" x14ac:dyDescent="0.25">
      <c r="A10" s="467"/>
      <c r="B10" s="9" t="s">
        <v>13</v>
      </c>
      <c r="C10" s="475" t="s">
        <v>14</v>
      </c>
      <c r="D10" s="476"/>
      <c r="E10" s="473"/>
      <c r="F10" s="473"/>
    </row>
    <row r="11" spans="1:8" ht="12.75" hidden="1" customHeight="1" x14ac:dyDescent="0.3">
      <c r="A11" s="467"/>
      <c r="B11" s="10"/>
      <c r="C11" s="11" t="s">
        <v>15</v>
      </c>
      <c r="D11" s="12" t="s">
        <v>16</v>
      </c>
      <c r="E11" s="473"/>
      <c r="F11" s="473"/>
    </row>
    <row r="12" spans="1:8" ht="12.75" hidden="1" customHeight="1" x14ac:dyDescent="0.3">
      <c r="A12" s="467"/>
      <c r="B12" s="10"/>
      <c r="C12" s="11" t="s">
        <v>17</v>
      </c>
      <c r="D12" s="12" t="s">
        <v>18</v>
      </c>
      <c r="E12" s="473"/>
      <c r="F12" s="473"/>
    </row>
    <row r="13" spans="1:8" ht="12.75" hidden="1" customHeight="1" x14ac:dyDescent="0.3">
      <c r="A13" s="467"/>
      <c r="B13" s="10"/>
      <c r="C13" s="11" t="s">
        <v>19</v>
      </c>
      <c r="D13" s="12" t="s">
        <v>20</v>
      </c>
      <c r="E13" s="473"/>
      <c r="F13" s="473"/>
    </row>
    <row r="14" spans="1:8" ht="25.5" hidden="1" customHeight="1" x14ac:dyDescent="0.3">
      <c r="A14" s="467"/>
      <c r="B14" s="10"/>
      <c r="C14" s="11" t="s">
        <v>21</v>
      </c>
      <c r="D14" s="12" t="s">
        <v>22</v>
      </c>
      <c r="E14" s="473"/>
      <c r="F14" s="473"/>
    </row>
    <row r="15" spans="1:8" ht="12.75" hidden="1" customHeight="1" x14ac:dyDescent="0.3">
      <c r="A15" s="467"/>
      <c r="B15" s="13"/>
      <c r="C15" s="11" t="s">
        <v>23</v>
      </c>
      <c r="D15" s="12" t="s">
        <v>24</v>
      </c>
      <c r="E15" s="473"/>
      <c r="F15" s="473"/>
    </row>
    <row r="16" spans="1:8" ht="12.75" customHeight="1" x14ac:dyDescent="0.25">
      <c r="A16" s="467"/>
      <c r="B16" s="9" t="s">
        <v>25</v>
      </c>
      <c r="C16" s="475" t="s">
        <v>26</v>
      </c>
      <c r="D16" s="476"/>
      <c r="E16" s="473"/>
      <c r="F16" s="473"/>
    </row>
    <row r="17" spans="1:6" ht="12.75" hidden="1" customHeight="1" x14ac:dyDescent="0.3">
      <c r="A17" s="467"/>
      <c r="B17" s="10"/>
      <c r="C17" s="11" t="s">
        <v>27</v>
      </c>
      <c r="D17" s="14" t="s">
        <v>28</v>
      </c>
      <c r="E17" s="473"/>
      <c r="F17" s="473"/>
    </row>
    <row r="18" spans="1:6" ht="12.75" hidden="1" customHeight="1" x14ac:dyDescent="0.3">
      <c r="A18" s="467"/>
      <c r="B18" s="10"/>
      <c r="C18" s="11" t="s">
        <v>29</v>
      </c>
      <c r="D18" s="14" t="s">
        <v>30</v>
      </c>
      <c r="E18" s="473"/>
      <c r="F18" s="473"/>
    </row>
    <row r="19" spans="1:6" ht="12.75" hidden="1" customHeight="1" x14ac:dyDescent="0.3">
      <c r="A19" s="467"/>
      <c r="B19" s="10"/>
      <c r="C19" s="11" t="s">
        <v>31</v>
      </c>
      <c r="D19" s="14" t="s">
        <v>32</v>
      </c>
      <c r="E19" s="473"/>
      <c r="F19" s="473"/>
    </row>
    <row r="20" spans="1:6" ht="12.75" hidden="1" customHeight="1" x14ac:dyDescent="0.3">
      <c r="A20" s="467"/>
      <c r="B20" s="10"/>
      <c r="C20" s="11" t="s">
        <v>33</v>
      </c>
      <c r="D20" s="14" t="s">
        <v>34</v>
      </c>
      <c r="E20" s="473"/>
      <c r="F20" s="473"/>
    </row>
    <row r="21" spans="1:6" ht="12.75" hidden="1" customHeight="1" x14ac:dyDescent="0.3">
      <c r="A21" s="467"/>
      <c r="B21" s="10"/>
      <c r="C21" s="11" t="s">
        <v>35</v>
      </c>
      <c r="D21" s="14" t="s">
        <v>36</v>
      </c>
      <c r="E21" s="473"/>
      <c r="F21" s="473"/>
    </row>
    <row r="22" spans="1:6" ht="12.75" hidden="1" customHeight="1" x14ac:dyDescent="0.3">
      <c r="A22" s="467"/>
      <c r="B22" s="10"/>
      <c r="C22" s="11" t="s">
        <v>37</v>
      </c>
      <c r="D22" s="14" t="s">
        <v>38</v>
      </c>
      <c r="E22" s="473"/>
      <c r="F22" s="473"/>
    </row>
    <row r="23" spans="1:6" ht="12.75" hidden="1" customHeight="1" x14ac:dyDescent="0.3">
      <c r="A23" s="467"/>
      <c r="B23" s="10"/>
      <c r="C23" s="11" t="s">
        <v>39</v>
      </c>
      <c r="D23" s="14" t="s">
        <v>40</v>
      </c>
      <c r="E23" s="473"/>
      <c r="F23" s="473"/>
    </row>
    <row r="24" spans="1:6" ht="12.75" hidden="1" customHeight="1" x14ac:dyDescent="0.3">
      <c r="A24" s="467"/>
      <c r="B24" s="13"/>
      <c r="C24" s="11" t="s">
        <v>41</v>
      </c>
      <c r="D24" s="14" t="s">
        <v>42</v>
      </c>
      <c r="E24" s="473"/>
      <c r="F24" s="473"/>
    </row>
    <row r="25" spans="1:6" ht="12.75" customHeight="1" x14ac:dyDescent="0.25">
      <c r="A25" s="467"/>
      <c r="B25" s="477" t="s">
        <v>43</v>
      </c>
      <c r="C25" s="480" t="s">
        <v>44</v>
      </c>
      <c r="D25" s="481"/>
      <c r="E25" s="473"/>
      <c r="F25" s="473"/>
    </row>
    <row r="26" spans="1:6" ht="12.75" hidden="1" customHeight="1" x14ac:dyDescent="0.3">
      <c r="A26" s="467"/>
      <c r="B26" s="479"/>
      <c r="C26" s="11" t="s">
        <v>45</v>
      </c>
      <c r="D26" s="15" t="s">
        <v>46</v>
      </c>
      <c r="E26" s="473"/>
      <c r="F26" s="473"/>
    </row>
    <row r="27" spans="1:6" ht="12.75" customHeight="1" x14ac:dyDescent="0.25">
      <c r="A27" s="467"/>
      <c r="B27" s="477" t="s">
        <v>47</v>
      </c>
      <c r="C27" s="480" t="s">
        <v>48</v>
      </c>
      <c r="D27" s="481"/>
      <c r="E27" s="473"/>
      <c r="F27" s="473"/>
    </row>
    <row r="28" spans="1:6" ht="12.75" hidden="1" customHeight="1" x14ac:dyDescent="0.3">
      <c r="A28" s="467"/>
      <c r="B28" s="478"/>
      <c r="C28" s="11" t="s">
        <v>49</v>
      </c>
      <c r="D28" s="15" t="s">
        <v>50</v>
      </c>
      <c r="E28" s="473"/>
      <c r="F28" s="473"/>
    </row>
    <row r="29" spans="1:6" ht="12.75" hidden="1" customHeight="1" x14ac:dyDescent="0.3">
      <c r="A29" s="467"/>
      <c r="B29" s="479"/>
      <c r="C29" s="11" t="s">
        <v>51</v>
      </c>
      <c r="D29" s="15" t="s">
        <v>52</v>
      </c>
      <c r="E29" s="473"/>
      <c r="F29" s="473"/>
    </row>
    <row r="30" spans="1:6" ht="12.75" customHeight="1" x14ac:dyDescent="0.25">
      <c r="A30" s="467"/>
      <c r="B30" s="477" t="s">
        <v>53</v>
      </c>
      <c r="C30" s="475" t="s">
        <v>54</v>
      </c>
      <c r="D30" s="476"/>
      <c r="E30" s="473"/>
      <c r="F30" s="473"/>
    </row>
    <row r="31" spans="1:6" ht="12.75" hidden="1" customHeight="1" x14ac:dyDescent="0.3">
      <c r="A31" s="467"/>
      <c r="B31" s="478"/>
      <c r="C31" s="11" t="s">
        <v>55</v>
      </c>
      <c r="D31" s="14" t="s">
        <v>56</v>
      </c>
      <c r="E31" s="473"/>
      <c r="F31" s="473"/>
    </row>
    <row r="32" spans="1:6" ht="12.75" hidden="1" customHeight="1" x14ac:dyDescent="0.3">
      <c r="A32" s="467"/>
      <c r="B32" s="478"/>
      <c r="C32" s="11" t="s">
        <v>57</v>
      </c>
      <c r="D32" s="14" t="s">
        <v>58</v>
      </c>
      <c r="E32" s="473"/>
      <c r="F32" s="473"/>
    </row>
    <row r="33" spans="1:6" ht="12.75" hidden="1" customHeight="1" x14ac:dyDescent="0.3">
      <c r="A33" s="467"/>
      <c r="B33" s="479"/>
      <c r="C33" s="11" t="s">
        <v>59</v>
      </c>
      <c r="D33" s="14" t="s">
        <v>60</v>
      </c>
      <c r="E33" s="473"/>
      <c r="F33" s="473"/>
    </row>
    <row r="34" spans="1:6" ht="12.75" customHeight="1" x14ac:dyDescent="0.25">
      <c r="A34" s="467"/>
      <c r="B34" s="477" t="s">
        <v>61</v>
      </c>
      <c r="C34" s="480" t="s">
        <v>62</v>
      </c>
      <c r="D34" s="481"/>
      <c r="E34" s="473"/>
      <c r="F34" s="473"/>
    </row>
    <row r="35" spans="1:6" ht="12.75" hidden="1" customHeight="1" x14ac:dyDescent="0.3">
      <c r="A35" s="467"/>
      <c r="B35" s="478"/>
      <c r="C35" s="11" t="s">
        <v>63</v>
      </c>
      <c r="D35" s="15" t="s">
        <v>64</v>
      </c>
      <c r="E35" s="473"/>
      <c r="F35" s="473"/>
    </row>
    <row r="36" spans="1:6" ht="12.75" hidden="1" customHeight="1" x14ac:dyDescent="0.3">
      <c r="A36" s="467"/>
      <c r="B36" s="478"/>
      <c r="C36" s="11" t="s">
        <v>65</v>
      </c>
      <c r="D36" s="15" t="s">
        <v>66</v>
      </c>
      <c r="E36" s="473"/>
      <c r="F36" s="473"/>
    </row>
    <row r="37" spans="1:6" ht="12.75" hidden="1" customHeight="1" x14ac:dyDescent="0.3">
      <c r="A37" s="467"/>
      <c r="B37" s="478"/>
      <c r="C37" s="11" t="s">
        <v>67</v>
      </c>
      <c r="D37" s="15" t="s">
        <v>68</v>
      </c>
      <c r="E37" s="473"/>
      <c r="F37" s="473"/>
    </row>
    <row r="38" spans="1:6" ht="12.75" hidden="1" customHeight="1" x14ac:dyDescent="0.3">
      <c r="A38" s="467"/>
      <c r="B38" s="478"/>
      <c r="C38" s="11" t="s">
        <v>69</v>
      </c>
      <c r="D38" s="15" t="s">
        <v>70</v>
      </c>
      <c r="E38" s="473"/>
      <c r="F38" s="473"/>
    </row>
    <row r="39" spans="1:6" ht="12.75" hidden="1" customHeight="1" x14ac:dyDescent="0.3">
      <c r="A39" s="467"/>
      <c r="B39" s="479"/>
      <c r="C39" s="11" t="s">
        <v>71</v>
      </c>
      <c r="D39" s="15" t="s">
        <v>72</v>
      </c>
      <c r="E39" s="473"/>
      <c r="F39" s="473"/>
    </row>
    <row r="40" spans="1:6" ht="12.75" customHeight="1" x14ac:dyDescent="0.25">
      <c r="A40" s="467"/>
      <c r="B40" s="477" t="s">
        <v>73</v>
      </c>
      <c r="C40" s="480" t="s">
        <v>74</v>
      </c>
      <c r="D40" s="481"/>
      <c r="E40" s="473"/>
      <c r="F40" s="473"/>
    </row>
    <row r="41" spans="1:6" ht="33.75" hidden="1" customHeight="1" x14ac:dyDescent="0.25">
      <c r="A41" s="467"/>
      <c r="B41" s="478"/>
      <c r="C41" s="16" t="s">
        <v>75</v>
      </c>
      <c r="D41" s="15" t="s">
        <v>76</v>
      </c>
      <c r="E41" s="473"/>
      <c r="F41" s="473"/>
    </row>
    <row r="42" spans="1:6" ht="12.75" hidden="1" customHeight="1" x14ac:dyDescent="0.25">
      <c r="A42" s="467"/>
      <c r="B42" s="479"/>
      <c r="C42" s="16" t="s">
        <v>77</v>
      </c>
      <c r="D42" s="15" t="s">
        <v>78</v>
      </c>
      <c r="E42" s="473"/>
      <c r="F42" s="473"/>
    </row>
    <row r="43" spans="1:6" ht="12.75" customHeight="1" x14ac:dyDescent="0.25">
      <c r="A43" s="467"/>
      <c r="B43" s="477" t="s">
        <v>79</v>
      </c>
      <c r="C43" s="480" t="s">
        <v>526</v>
      </c>
      <c r="D43" s="481"/>
      <c r="E43" s="473"/>
      <c r="F43" s="473"/>
    </row>
    <row r="44" spans="1:6" ht="12.75" hidden="1" customHeight="1" x14ac:dyDescent="0.25">
      <c r="A44" s="467"/>
      <c r="B44" s="478"/>
      <c r="C44" s="17" t="s">
        <v>80</v>
      </c>
      <c r="D44" s="15" t="s">
        <v>81</v>
      </c>
      <c r="E44" s="473"/>
      <c r="F44" s="473"/>
    </row>
    <row r="45" spans="1:6" ht="12.75" hidden="1" customHeight="1" x14ac:dyDescent="0.25">
      <c r="A45" s="467"/>
      <c r="B45" s="478"/>
      <c r="C45" s="17" t="s">
        <v>82</v>
      </c>
      <c r="D45" s="15" t="s">
        <v>83</v>
      </c>
      <c r="E45" s="473"/>
      <c r="F45" s="473"/>
    </row>
    <row r="46" spans="1:6" ht="12.75" hidden="1" customHeight="1" x14ac:dyDescent="0.25">
      <c r="A46" s="467"/>
      <c r="B46" s="479"/>
      <c r="C46" s="17" t="s">
        <v>84</v>
      </c>
      <c r="D46" s="15" t="s">
        <v>85</v>
      </c>
      <c r="E46" s="473"/>
      <c r="F46" s="473"/>
    </row>
    <row r="47" spans="1:6" ht="12.75" customHeight="1" thickBot="1" x14ac:dyDescent="0.3">
      <c r="A47" s="468"/>
      <c r="B47" s="18" t="s">
        <v>86</v>
      </c>
      <c r="C47" s="480" t="s">
        <v>527</v>
      </c>
      <c r="D47" s="481"/>
      <c r="E47" s="474"/>
      <c r="F47" s="474"/>
    </row>
    <row r="48" spans="1:6" ht="12.75" customHeight="1" x14ac:dyDescent="0.25">
      <c r="A48" s="482">
        <v>2</v>
      </c>
      <c r="B48" s="469" t="s">
        <v>87</v>
      </c>
      <c r="C48" s="470"/>
      <c r="D48" s="471"/>
      <c r="E48" s="484">
        <v>6</v>
      </c>
      <c r="F48" s="484">
        <v>4</v>
      </c>
    </row>
    <row r="49" spans="1:6" ht="12.75" customHeight="1" x14ac:dyDescent="0.25">
      <c r="A49" s="483"/>
      <c r="B49" s="477" t="s">
        <v>88</v>
      </c>
      <c r="C49" s="480" t="s">
        <v>89</v>
      </c>
      <c r="D49" s="481"/>
      <c r="E49" s="485"/>
      <c r="F49" s="485"/>
    </row>
    <row r="50" spans="1:6" ht="13.5" hidden="1" customHeight="1" x14ac:dyDescent="0.3">
      <c r="A50" s="483"/>
      <c r="B50" s="478"/>
      <c r="C50" s="11" t="s">
        <v>90</v>
      </c>
      <c r="D50" s="19" t="s">
        <v>91</v>
      </c>
      <c r="E50" s="485"/>
      <c r="F50" s="485"/>
    </row>
    <row r="51" spans="1:6" ht="12.75" hidden="1" customHeight="1" x14ac:dyDescent="0.3">
      <c r="A51" s="483"/>
      <c r="B51" s="479"/>
      <c r="C51" s="11" t="s">
        <v>92</v>
      </c>
      <c r="D51" s="19" t="s">
        <v>93</v>
      </c>
      <c r="E51" s="485"/>
      <c r="F51" s="485"/>
    </row>
    <row r="52" spans="1:6" ht="12.75" customHeight="1" x14ac:dyDescent="0.25">
      <c r="A52" s="483"/>
      <c r="B52" s="477" t="s">
        <v>94</v>
      </c>
      <c r="C52" s="480" t="s">
        <v>95</v>
      </c>
      <c r="D52" s="481"/>
      <c r="E52" s="485"/>
      <c r="F52" s="485"/>
    </row>
    <row r="53" spans="1:6" ht="12.75" hidden="1" customHeight="1" x14ac:dyDescent="0.25">
      <c r="A53" s="483"/>
      <c r="B53" s="478"/>
      <c r="C53" s="16" t="s">
        <v>96</v>
      </c>
      <c r="D53" s="20" t="s">
        <v>97</v>
      </c>
      <c r="E53" s="485"/>
      <c r="F53" s="485"/>
    </row>
    <row r="54" spans="1:6" ht="26.25" hidden="1" customHeight="1" x14ac:dyDescent="0.25">
      <c r="A54" s="483"/>
      <c r="B54" s="478"/>
      <c r="C54" s="16" t="s">
        <v>98</v>
      </c>
      <c r="D54" s="20" t="s">
        <v>99</v>
      </c>
      <c r="E54" s="485"/>
      <c r="F54" s="485"/>
    </row>
    <row r="55" spans="1:6" ht="15.75" hidden="1" customHeight="1" x14ac:dyDescent="0.25">
      <c r="A55" s="483"/>
      <c r="B55" s="478"/>
      <c r="C55" s="16" t="s">
        <v>100</v>
      </c>
      <c r="D55" s="20" t="s">
        <v>101</v>
      </c>
      <c r="E55" s="485"/>
      <c r="F55" s="485"/>
    </row>
    <row r="56" spans="1:6" ht="28.5" hidden="1" customHeight="1" x14ac:dyDescent="0.25">
      <c r="A56" s="483"/>
      <c r="B56" s="478"/>
      <c r="C56" s="16" t="s">
        <v>102</v>
      </c>
      <c r="D56" s="20" t="s">
        <v>103</v>
      </c>
      <c r="E56" s="485"/>
      <c r="F56" s="485"/>
    </row>
    <row r="57" spans="1:6" ht="16.5" hidden="1" customHeight="1" x14ac:dyDescent="0.25">
      <c r="A57" s="483"/>
      <c r="B57" s="478"/>
      <c r="C57" s="16" t="s">
        <v>104</v>
      </c>
      <c r="D57" s="20" t="s">
        <v>105</v>
      </c>
      <c r="E57" s="485"/>
      <c r="F57" s="485"/>
    </row>
    <row r="58" spans="1:6" ht="16.5" hidden="1" customHeight="1" x14ac:dyDescent="0.25">
      <c r="A58" s="483"/>
      <c r="B58" s="478"/>
      <c r="C58" s="16" t="s">
        <v>106</v>
      </c>
      <c r="D58" s="20" t="s">
        <v>107</v>
      </c>
      <c r="E58" s="485"/>
      <c r="F58" s="485"/>
    </row>
    <row r="59" spans="1:6" ht="15.75" hidden="1" customHeight="1" x14ac:dyDescent="0.25">
      <c r="A59" s="483"/>
      <c r="B59" s="478"/>
      <c r="C59" s="16" t="s">
        <v>108</v>
      </c>
      <c r="D59" s="20" t="s">
        <v>109</v>
      </c>
      <c r="E59" s="485"/>
      <c r="F59" s="485"/>
    </row>
    <row r="60" spans="1:6" ht="14.25" hidden="1" customHeight="1" x14ac:dyDescent="0.25">
      <c r="A60" s="483"/>
      <c r="B60" s="478"/>
      <c r="C60" s="16" t="s">
        <v>110</v>
      </c>
      <c r="D60" s="20" t="s">
        <v>111</v>
      </c>
      <c r="E60" s="485"/>
      <c r="F60" s="485"/>
    </row>
    <row r="61" spans="1:6" ht="13.5" hidden="1" customHeight="1" x14ac:dyDescent="0.25">
      <c r="A61" s="483"/>
      <c r="B61" s="479"/>
      <c r="C61" s="16" t="s">
        <v>112</v>
      </c>
      <c r="D61" s="20" t="s">
        <v>113</v>
      </c>
      <c r="E61" s="485"/>
      <c r="F61" s="485"/>
    </row>
    <row r="62" spans="1:6" ht="12.75" customHeight="1" x14ac:dyDescent="0.25">
      <c r="A62" s="483"/>
      <c r="B62" s="477" t="s">
        <v>114</v>
      </c>
      <c r="C62" s="480" t="s">
        <v>528</v>
      </c>
      <c r="D62" s="481"/>
      <c r="E62" s="485"/>
      <c r="F62" s="485"/>
    </row>
    <row r="63" spans="1:6" ht="12.75" hidden="1" customHeight="1" x14ac:dyDescent="0.3">
      <c r="A63" s="483"/>
      <c r="B63" s="478"/>
      <c r="C63" s="11" t="s">
        <v>115</v>
      </c>
      <c r="D63" s="20" t="s">
        <v>116</v>
      </c>
      <c r="E63" s="485"/>
      <c r="F63" s="485"/>
    </row>
    <row r="64" spans="1:6" ht="12.75" hidden="1" customHeight="1" x14ac:dyDescent="0.3">
      <c r="A64" s="483"/>
      <c r="B64" s="478"/>
      <c r="C64" s="11" t="s">
        <v>117</v>
      </c>
      <c r="D64" s="20" t="s">
        <v>118</v>
      </c>
      <c r="E64" s="485"/>
      <c r="F64" s="485"/>
    </row>
    <row r="65" spans="1:6" ht="12.75" hidden="1" customHeight="1" x14ac:dyDescent="0.3">
      <c r="A65" s="483"/>
      <c r="B65" s="478"/>
      <c r="C65" s="11" t="s">
        <v>119</v>
      </c>
      <c r="D65" s="20" t="s">
        <v>120</v>
      </c>
      <c r="E65" s="485"/>
      <c r="F65" s="485"/>
    </row>
    <row r="66" spans="1:6" ht="12.75" hidden="1" customHeight="1" x14ac:dyDescent="0.3">
      <c r="A66" s="483"/>
      <c r="B66" s="479"/>
      <c r="C66" s="11" t="s">
        <v>121</v>
      </c>
      <c r="D66" s="20" t="s">
        <v>122</v>
      </c>
      <c r="E66" s="485"/>
      <c r="F66" s="485"/>
    </row>
    <row r="67" spans="1:6" ht="12.75" customHeight="1" x14ac:dyDescent="0.25">
      <c r="A67" s="483"/>
      <c r="B67" s="477" t="s">
        <v>123</v>
      </c>
      <c r="C67" s="480" t="s">
        <v>124</v>
      </c>
      <c r="D67" s="481"/>
      <c r="E67" s="485"/>
      <c r="F67" s="485"/>
    </row>
    <row r="68" spans="1:6" ht="12.75" hidden="1" customHeight="1" x14ac:dyDescent="0.25">
      <c r="A68" s="483"/>
      <c r="B68" s="478"/>
      <c r="C68" s="16" t="s">
        <v>125</v>
      </c>
      <c r="D68" s="20" t="s">
        <v>126</v>
      </c>
      <c r="E68" s="485"/>
      <c r="F68" s="485"/>
    </row>
    <row r="69" spans="1:6" ht="12.75" hidden="1" customHeight="1" x14ac:dyDescent="0.25">
      <c r="A69" s="483"/>
      <c r="B69" s="478"/>
      <c r="C69" s="16" t="s">
        <v>127</v>
      </c>
      <c r="D69" s="20" t="s">
        <v>128</v>
      </c>
      <c r="E69" s="485"/>
      <c r="F69" s="485"/>
    </row>
    <row r="70" spans="1:6" ht="12.75" hidden="1" customHeight="1" x14ac:dyDescent="0.25">
      <c r="A70" s="483"/>
      <c r="B70" s="478"/>
      <c r="C70" s="16" t="s">
        <v>129</v>
      </c>
      <c r="D70" s="20" t="s">
        <v>130</v>
      </c>
      <c r="E70" s="485"/>
      <c r="F70" s="485"/>
    </row>
    <row r="71" spans="1:6" ht="42.75" hidden="1" customHeight="1" x14ac:dyDescent="0.25">
      <c r="A71" s="483"/>
      <c r="B71" s="478"/>
      <c r="C71" s="16" t="s">
        <v>131</v>
      </c>
      <c r="D71" s="20" t="s">
        <v>132</v>
      </c>
      <c r="E71" s="485"/>
      <c r="F71" s="485"/>
    </row>
    <row r="72" spans="1:6" ht="16.5" hidden="1" customHeight="1" x14ac:dyDescent="0.25">
      <c r="A72" s="483"/>
      <c r="B72" s="478"/>
      <c r="C72" s="16" t="s">
        <v>133</v>
      </c>
      <c r="D72" s="20" t="s">
        <v>134</v>
      </c>
      <c r="E72" s="485"/>
      <c r="F72" s="485"/>
    </row>
    <row r="73" spans="1:6" ht="16.5" hidden="1" customHeight="1" x14ac:dyDescent="0.25">
      <c r="A73" s="483"/>
      <c r="B73" s="479"/>
      <c r="C73" s="16" t="s">
        <v>135</v>
      </c>
      <c r="D73" s="20" t="s">
        <v>136</v>
      </c>
      <c r="E73" s="485"/>
      <c r="F73" s="485"/>
    </row>
    <row r="74" spans="1:6" ht="12.75" customHeight="1" thickBot="1" x14ac:dyDescent="0.3">
      <c r="A74" s="483"/>
      <c r="B74" s="477" t="s">
        <v>137</v>
      </c>
      <c r="C74" s="480" t="s">
        <v>138</v>
      </c>
      <c r="D74" s="481"/>
      <c r="E74" s="485"/>
      <c r="F74" s="487"/>
    </row>
    <row r="75" spans="1:6" ht="13.5" hidden="1" customHeight="1" x14ac:dyDescent="0.3">
      <c r="A75" s="21"/>
      <c r="B75" s="478"/>
      <c r="C75" s="16" t="s">
        <v>139</v>
      </c>
      <c r="D75" s="19" t="s">
        <v>140</v>
      </c>
      <c r="E75" s="485"/>
      <c r="F75" s="22"/>
    </row>
    <row r="76" spans="1:6" ht="13.5" hidden="1" customHeight="1" thickBot="1" x14ac:dyDescent="0.35">
      <c r="A76" s="21"/>
      <c r="B76" s="478"/>
      <c r="C76" s="16" t="s">
        <v>141</v>
      </c>
      <c r="D76" s="19" t="s">
        <v>142</v>
      </c>
      <c r="E76" s="485"/>
      <c r="F76" s="22"/>
    </row>
    <row r="77" spans="1:6" ht="13.5" hidden="1" customHeight="1" thickBot="1" x14ac:dyDescent="0.35">
      <c r="A77" s="21"/>
      <c r="B77" s="478"/>
      <c r="C77" s="16" t="s">
        <v>143</v>
      </c>
      <c r="D77" s="19" t="s">
        <v>144</v>
      </c>
      <c r="E77" s="485"/>
      <c r="F77" s="22"/>
    </row>
    <row r="78" spans="1:6" ht="13.5" hidden="1" customHeight="1" thickBot="1" x14ac:dyDescent="0.35">
      <c r="A78" s="21"/>
      <c r="B78" s="478"/>
      <c r="C78" s="16" t="s">
        <v>145</v>
      </c>
      <c r="D78" s="19" t="s">
        <v>146</v>
      </c>
      <c r="E78" s="485"/>
      <c r="F78" s="22"/>
    </row>
    <row r="79" spans="1:6" ht="13.5" hidden="1" customHeight="1" thickBot="1" x14ac:dyDescent="0.35">
      <c r="A79" s="21"/>
      <c r="B79" s="478"/>
      <c r="C79" s="16" t="s">
        <v>147</v>
      </c>
      <c r="D79" s="19" t="s">
        <v>148</v>
      </c>
      <c r="E79" s="485"/>
      <c r="F79" s="22"/>
    </row>
    <row r="80" spans="1:6" ht="13.5" hidden="1" customHeight="1" thickBot="1" x14ac:dyDescent="0.35">
      <c r="A80" s="23"/>
      <c r="B80" s="488"/>
      <c r="C80" s="24" t="s">
        <v>149</v>
      </c>
      <c r="D80" s="25" t="s">
        <v>150</v>
      </c>
      <c r="E80" s="486"/>
      <c r="F80" s="26"/>
    </row>
    <row r="81" spans="1:6" ht="15.75" customHeight="1" x14ac:dyDescent="0.25">
      <c r="A81" s="482">
        <v>3</v>
      </c>
      <c r="B81" s="469" t="s">
        <v>151</v>
      </c>
      <c r="C81" s="470"/>
      <c r="D81" s="471"/>
      <c r="E81" s="491">
        <v>2</v>
      </c>
      <c r="F81" s="491"/>
    </row>
    <row r="82" spans="1:6" ht="12.75" customHeight="1" x14ac:dyDescent="0.25">
      <c r="A82" s="483"/>
      <c r="B82" s="18" t="s">
        <v>152</v>
      </c>
      <c r="C82" s="480" t="s">
        <v>153</v>
      </c>
      <c r="D82" s="481"/>
      <c r="E82" s="492"/>
      <c r="F82" s="492"/>
    </row>
    <row r="83" spans="1:6" ht="12.75" customHeight="1" x14ac:dyDescent="0.25">
      <c r="A83" s="483"/>
      <c r="B83" s="18" t="s">
        <v>154</v>
      </c>
      <c r="C83" s="480" t="s">
        <v>155</v>
      </c>
      <c r="D83" s="481"/>
      <c r="E83" s="492"/>
      <c r="F83" s="492"/>
    </row>
    <row r="84" spans="1:6" ht="12.75" customHeight="1" x14ac:dyDescent="0.25">
      <c r="A84" s="483"/>
      <c r="B84" s="490" t="s">
        <v>156</v>
      </c>
      <c r="C84" s="480" t="s">
        <v>157</v>
      </c>
      <c r="D84" s="481"/>
      <c r="E84" s="492"/>
      <c r="F84" s="492"/>
    </row>
    <row r="85" spans="1:6" ht="12.75" hidden="1" customHeight="1" x14ac:dyDescent="0.25">
      <c r="A85" s="483"/>
      <c r="B85" s="490"/>
      <c r="C85" s="16" t="s">
        <v>158</v>
      </c>
      <c r="D85" s="20" t="s">
        <v>159</v>
      </c>
      <c r="E85" s="492"/>
      <c r="F85" s="492"/>
    </row>
    <row r="86" spans="1:6" ht="12.75" hidden="1" customHeight="1" x14ac:dyDescent="0.25">
      <c r="A86" s="483"/>
      <c r="B86" s="490"/>
      <c r="C86" s="16" t="s">
        <v>160</v>
      </c>
      <c r="D86" s="20" t="s">
        <v>161</v>
      </c>
      <c r="E86" s="492"/>
      <c r="F86" s="492"/>
    </row>
    <row r="87" spans="1:6" ht="12.75" customHeight="1" x14ac:dyDescent="0.25">
      <c r="A87" s="483"/>
      <c r="B87" s="18" t="s">
        <v>162</v>
      </c>
      <c r="C87" s="480" t="s">
        <v>163</v>
      </c>
      <c r="D87" s="481"/>
      <c r="E87" s="492"/>
      <c r="F87" s="492"/>
    </row>
    <row r="88" spans="1:6" ht="12.75" customHeight="1" x14ac:dyDescent="0.25">
      <c r="A88" s="483"/>
      <c r="B88" s="18" t="s">
        <v>164</v>
      </c>
      <c r="C88" s="480" t="s">
        <v>165</v>
      </c>
      <c r="D88" s="481"/>
      <c r="E88" s="492"/>
      <c r="F88" s="492"/>
    </row>
    <row r="89" spans="1:6" ht="12.75" customHeight="1" x14ac:dyDescent="0.25">
      <c r="A89" s="483"/>
      <c r="B89" s="18" t="s">
        <v>166</v>
      </c>
      <c r="C89" s="480" t="s">
        <v>167</v>
      </c>
      <c r="D89" s="481"/>
      <c r="E89" s="492"/>
      <c r="F89" s="492"/>
    </row>
    <row r="90" spans="1:6" ht="12.75" customHeight="1" x14ac:dyDescent="0.25">
      <c r="A90" s="483"/>
      <c r="B90" s="18" t="s">
        <v>168</v>
      </c>
      <c r="C90" s="480" t="s">
        <v>169</v>
      </c>
      <c r="D90" s="481"/>
      <c r="E90" s="492"/>
      <c r="F90" s="492"/>
    </row>
    <row r="91" spans="1:6" ht="12.75" customHeight="1" x14ac:dyDescent="0.25">
      <c r="A91" s="483"/>
      <c r="B91" s="18" t="s">
        <v>170</v>
      </c>
      <c r="C91" s="480" t="s">
        <v>171</v>
      </c>
      <c r="D91" s="481"/>
      <c r="E91" s="492"/>
      <c r="F91" s="492"/>
    </row>
    <row r="92" spans="1:6" ht="12.75" customHeight="1" x14ac:dyDescent="0.25">
      <c r="A92" s="483"/>
      <c r="B92" s="490" t="s">
        <v>172</v>
      </c>
      <c r="C92" s="480" t="s">
        <v>173</v>
      </c>
      <c r="D92" s="481"/>
      <c r="E92" s="492"/>
      <c r="F92" s="492"/>
    </row>
    <row r="93" spans="1:6" ht="12.75" hidden="1" customHeight="1" x14ac:dyDescent="0.25">
      <c r="A93" s="483"/>
      <c r="B93" s="490"/>
      <c r="C93" s="16" t="s">
        <v>174</v>
      </c>
      <c r="D93" s="20" t="s">
        <v>175</v>
      </c>
      <c r="E93" s="492"/>
      <c r="F93" s="492"/>
    </row>
    <row r="94" spans="1:6" ht="12.75" hidden="1" customHeight="1" x14ac:dyDescent="0.25">
      <c r="A94" s="483"/>
      <c r="B94" s="490"/>
      <c r="C94" s="16" t="s">
        <v>176</v>
      </c>
      <c r="D94" s="20" t="s">
        <v>177</v>
      </c>
      <c r="E94" s="492"/>
      <c r="F94" s="492"/>
    </row>
    <row r="95" spans="1:6" ht="12.75" customHeight="1" x14ac:dyDescent="0.25">
      <c r="A95" s="483"/>
      <c r="B95" s="18" t="s">
        <v>178</v>
      </c>
      <c r="C95" s="480" t="s">
        <v>179</v>
      </c>
      <c r="D95" s="481"/>
      <c r="E95" s="492"/>
      <c r="F95" s="492"/>
    </row>
    <row r="96" spans="1:6" ht="12.75" customHeight="1" x14ac:dyDescent="0.25">
      <c r="A96" s="483"/>
      <c r="B96" s="18" t="s">
        <v>180</v>
      </c>
      <c r="C96" s="480" t="s">
        <v>181</v>
      </c>
      <c r="D96" s="481"/>
      <c r="E96" s="492"/>
      <c r="F96" s="492"/>
    </row>
    <row r="97" spans="1:6" ht="13.5" customHeight="1" thickBot="1" x14ac:dyDescent="0.3">
      <c r="A97" s="489"/>
      <c r="B97" s="27" t="s">
        <v>182</v>
      </c>
      <c r="C97" s="494" t="s">
        <v>183</v>
      </c>
      <c r="D97" s="495"/>
      <c r="E97" s="493"/>
      <c r="F97" s="493"/>
    </row>
    <row r="98" spans="1:6" ht="15.75" customHeight="1" x14ac:dyDescent="0.25">
      <c r="A98" s="496">
        <v>4</v>
      </c>
      <c r="B98" s="469" t="s">
        <v>6</v>
      </c>
      <c r="C98" s="470"/>
      <c r="D98" s="471"/>
      <c r="E98" s="491">
        <v>4</v>
      </c>
      <c r="F98" s="491">
        <v>4</v>
      </c>
    </row>
    <row r="99" spans="1:6" ht="12.75" customHeight="1" x14ac:dyDescent="0.25">
      <c r="A99" s="497"/>
      <c r="B99" s="490" t="s">
        <v>184</v>
      </c>
      <c r="C99" s="480" t="s">
        <v>185</v>
      </c>
      <c r="D99" s="481"/>
      <c r="E99" s="492"/>
      <c r="F99" s="492"/>
    </row>
    <row r="100" spans="1:6" ht="15" hidden="1" customHeight="1" x14ac:dyDescent="0.25">
      <c r="A100" s="497"/>
      <c r="B100" s="490"/>
      <c r="C100" s="16" t="s">
        <v>186</v>
      </c>
      <c r="D100" s="20" t="s">
        <v>187</v>
      </c>
      <c r="E100" s="492"/>
      <c r="F100" s="492"/>
    </row>
    <row r="101" spans="1:6" ht="31.5" hidden="1" customHeight="1" x14ac:dyDescent="0.25">
      <c r="A101" s="497"/>
      <c r="B101" s="490"/>
      <c r="C101" s="16" t="s">
        <v>188</v>
      </c>
      <c r="D101" s="20" t="s">
        <v>189</v>
      </c>
      <c r="E101" s="492"/>
      <c r="F101" s="492"/>
    </row>
    <row r="102" spans="1:6" ht="15" hidden="1" customHeight="1" x14ac:dyDescent="0.25">
      <c r="A102" s="497"/>
      <c r="B102" s="490"/>
      <c r="C102" s="16" t="s">
        <v>190</v>
      </c>
      <c r="D102" s="20" t="s">
        <v>191</v>
      </c>
      <c r="E102" s="492"/>
      <c r="F102" s="492"/>
    </row>
    <row r="103" spans="1:6" ht="15" hidden="1" customHeight="1" x14ac:dyDescent="0.25">
      <c r="A103" s="497"/>
      <c r="B103" s="490"/>
      <c r="C103" s="16" t="s">
        <v>192</v>
      </c>
      <c r="D103" s="20" t="s">
        <v>193</v>
      </c>
      <c r="E103" s="492"/>
      <c r="F103" s="492"/>
    </row>
    <row r="104" spans="1:6" ht="15" hidden="1" customHeight="1" x14ac:dyDescent="0.25">
      <c r="A104" s="497"/>
      <c r="B104" s="490"/>
      <c r="C104" s="16" t="s">
        <v>194</v>
      </c>
      <c r="D104" s="20" t="s">
        <v>195</v>
      </c>
      <c r="E104" s="492"/>
      <c r="F104" s="492"/>
    </row>
    <row r="105" spans="1:6" ht="15" hidden="1" customHeight="1" x14ac:dyDescent="0.25">
      <c r="A105" s="497"/>
      <c r="B105" s="490"/>
      <c r="C105" s="16" t="s">
        <v>196</v>
      </c>
      <c r="D105" s="20" t="s">
        <v>197</v>
      </c>
      <c r="E105" s="492"/>
      <c r="F105" s="492"/>
    </row>
    <row r="106" spans="1:6" ht="15" hidden="1" customHeight="1" x14ac:dyDescent="0.25">
      <c r="A106" s="497"/>
      <c r="B106" s="490"/>
      <c r="C106" s="16" t="s">
        <v>198</v>
      </c>
      <c r="D106" s="20" t="s">
        <v>199</v>
      </c>
      <c r="E106" s="492"/>
      <c r="F106" s="492"/>
    </row>
    <row r="107" spans="1:6" ht="15" hidden="1" customHeight="1" x14ac:dyDescent="0.25">
      <c r="A107" s="497"/>
      <c r="B107" s="490"/>
      <c r="C107" s="16" t="s">
        <v>200</v>
      </c>
      <c r="D107" s="20" t="s">
        <v>201</v>
      </c>
      <c r="E107" s="492"/>
      <c r="F107" s="492"/>
    </row>
    <row r="108" spans="1:6" ht="15" hidden="1" customHeight="1" x14ac:dyDescent="0.25">
      <c r="A108" s="497"/>
      <c r="B108" s="490"/>
      <c r="C108" s="16" t="s">
        <v>202</v>
      </c>
      <c r="D108" s="20" t="s">
        <v>203</v>
      </c>
      <c r="E108" s="492"/>
      <c r="F108" s="492"/>
    </row>
    <row r="109" spans="1:6" ht="15" hidden="1" customHeight="1" x14ac:dyDescent="0.25">
      <c r="A109" s="497"/>
      <c r="B109" s="490"/>
      <c r="C109" s="16" t="s">
        <v>204</v>
      </c>
      <c r="D109" s="20" t="s">
        <v>205</v>
      </c>
      <c r="E109" s="492"/>
      <c r="F109" s="492"/>
    </row>
    <row r="110" spans="1:6" ht="15" hidden="1" customHeight="1" x14ac:dyDescent="0.25">
      <c r="A110" s="497"/>
      <c r="B110" s="490"/>
      <c r="C110" s="16" t="s">
        <v>206</v>
      </c>
      <c r="D110" s="20" t="s">
        <v>207</v>
      </c>
      <c r="E110" s="492"/>
      <c r="F110" s="492"/>
    </row>
    <row r="111" spans="1:6" ht="12.75" customHeight="1" x14ac:dyDescent="0.25">
      <c r="A111" s="497"/>
      <c r="B111" s="490" t="s">
        <v>208</v>
      </c>
      <c r="C111" s="480" t="s">
        <v>209</v>
      </c>
      <c r="D111" s="481"/>
      <c r="E111" s="492"/>
      <c r="F111" s="492"/>
    </row>
    <row r="112" spans="1:6" ht="27.75" hidden="1" customHeight="1" x14ac:dyDescent="0.25">
      <c r="A112" s="497"/>
      <c r="B112" s="490"/>
      <c r="C112" s="16" t="s">
        <v>210</v>
      </c>
      <c r="D112" s="20" t="s">
        <v>211</v>
      </c>
      <c r="E112" s="492"/>
      <c r="F112" s="492"/>
    </row>
    <row r="113" spans="1:6" ht="27.75" hidden="1" customHeight="1" x14ac:dyDescent="0.25">
      <c r="A113" s="497"/>
      <c r="B113" s="490"/>
      <c r="C113" s="16" t="s">
        <v>212</v>
      </c>
      <c r="D113" s="20" t="s">
        <v>213</v>
      </c>
      <c r="E113" s="492"/>
      <c r="F113" s="492"/>
    </row>
    <row r="114" spans="1:6" ht="17.25" hidden="1" customHeight="1" x14ac:dyDescent="0.25">
      <c r="A114" s="497"/>
      <c r="B114" s="490"/>
      <c r="C114" s="16" t="s">
        <v>214</v>
      </c>
      <c r="D114" s="20" t="s">
        <v>215</v>
      </c>
      <c r="E114" s="492"/>
      <c r="F114" s="492"/>
    </row>
    <row r="115" spans="1:6" ht="17.25" hidden="1" customHeight="1" x14ac:dyDescent="0.25">
      <c r="A115" s="497"/>
      <c r="B115" s="490"/>
      <c r="C115" s="16" t="s">
        <v>216</v>
      </c>
      <c r="D115" s="20" t="s">
        <v>217</v>
      </c>
      <c r="E115" s="492"/>
      <c r="F115" s="492"/>
    </row>
    <row r="116" spans="1:6" ht="17.25" hidden="1" customHeight="1" x14ac:dyDescent="0.25">
      <c r="A116" s="497"/>
      <c r="B116" s="490"/>
      <c r="C116" s="16" t="s">
        <v>218</v>
      </c>
      <c r="D116" s="20" t="s">
        <v>219</v>
      </c>
      <c r="E116" s="492"/>
      <c r="F116" s="492"/>
    </row>
    <row r="117" spans="1:6" ht="12.75" customHeight="1" x14ac:dyDescent="0.25">
      <c r="A117" s="497"/>
      <c r="B117" s="490" t="s">
        <v>220</v>
      </c>
      <c r="C117" s="480" t="s">
        <v>221</v>
      </c>
      <c r="D117" s="481"/>
      <c r="E117" s="492"/>
      <c r="F117" s="492"/>
    </row>
    <row r="118" spans="1:6" ht="12.75" hidden="1" customHeight="1" x14ac:dyDescent="0.25">
      <c r="A118" s="497"/>
      <c r="B118" s="490"/>
      <c r="C118" s="16" t="s">
        <v>222</v>
      </c>
      <c r="D118" s="20" t="s">
        <v>223</v>
      </c>
      <c r="E118" s="492"/>
      <c r="F118" s="492"/>
    </row>
    <row r="119" spans="1:6" ht="12.75" hidden="1" customHeight="1" x14ac:dyDescent="0.25">
      <c r="A119" s="497"/>
      <c r="B119" s="490"/>
      <c r="C119" s="16" t="s">
        <v>224</v>
      </c>
      <c r="D119" s="20" t="s">
        <v>225</v>
      </c>
      <c r="E119" s="492"/>
      <c r="F119" s="492"/>
    </row>
    <row r="120" spans="1:6" ht="25.5" hidden="1" customHeight="1" x14ac:dyDescent="0.25">
      <c r="A120" s="497"/>
      <c r="B120" s="490"/>
      <c r="C120" s="16" t="s">
        <v>226</v>
      </c>
      <c r="D120" s="20" t="s">
        <v>227</v>
      </c>
      <c r="E120" s="492"/>
      <c r="F120" s="492"/>
    </row>
    <row r="121" spans="1:6" ht="12.75" hidden="1" customHeight="1" x14ac:dyDescent="0.25">
      <c r="A121" s="497"/>
      <c r="B121" s="490"/>
      <c r="C121" s="16" t="s">
        <v>228</v>
      </c>
      <c r="D121" s="20" t="s">
        <v>229</v>
      </c>
      <c r="E121" s="492"/>
      <c r="F121" s="492"/>
    </row>
    <row r="122" spans="1:6" ht="12.75" hidden="1" customHeight="1" x14ac:dyDescent="0.25">
      <c r="A122" s="497"/>
      <c r="B122" s="490"/>
      <c r="C122" s="16" t="s">
        <v>230</v>
      </c>
      <c r="D122" s="20" t="s">
        <v>231</v>
      </c>
      <c r="E122" s="492"/>
      <c r="F122" s="492"/>
    </row>
    <row r="123" spans="1:6" ht="12.75" hidden="1" customHeight="1" x14ac:dyDescent="0.25">
      <c r="A123" s="497"/>
      <c r="B123" s="490"/>
      <c r="C123" s="16" t="s">
        <v>232</v>
      </c>
      <c r="D123" s="20" t="s">
        <v>233</v>
      </c>
      <c r="E123" s="492"/>
      <c r="F123" s="492"/>
    </row>
    <row r="124" spans="1:6" ht="12.75" customHeight="1" x14ac:dyDescent="0.25">
      <c r="A124" s="497"/>
      <c r="B124" s="490" t="s">
        <v>234</v>
      </c>
      <c r="C124" s="480" t="s">
        <v>235</v>
      </c>
      <c r="D124" s="481"/>
      <c r="E124" s="492"/>
      <c r="F124" s="492"/>
    </row>
    <row r="125" spans="1:6" ht="12.75" hidden="1" customHeight="1" x14ac:dyDescent="0.25">
      <c r="A125" s="497"/>
      <c r="B125" s="490"/>
      <c r="C125" s="16" t="s">
        <v>236</v>
      </c>
      <c r="D125" s="20" t="s">
        <v>237</v>
      </c>
      <c r="E125" s="492"/>
      <c r="F125" s="492"/>
    </row>
    <row r="126" spans="1:6" ht="12.75" hidden="1" customHeight="1" x14ac:dyDescent="0.25">
      <c r="A126" s="497"/>
      <c r="B126" s="490"/>
      <c r="C126" s="16" t="s">
        <v>238</v>
      </c>
      <c r="D126" s="20" t="s">
        <v>239</v>
      </c>
      <c r="E126" s="492"/>
      <c r="F126" s="492"/>
    </row>
    <row r="127" spans="1:6" ht="12.75" hidden="1" customHeight="1" x14ac:dyDescent="0.25">
      <c r="A127" s="497"/>
      <c r="B127" s="490"/>
      <c r="C127" s="16" t="s">
        <v>240</v>
      </c>
      <c r="D127" s="20" t="s">
        <v>241</v>
      </c>
      <c r="E127" s="492"/>
      <c r="F127" s="492"/>
    </row>
    <row r="128" spans="1:6" ht="12.75" hidden="1" customHeight="1" x14ac:dyDescent="0.25">
      <c r="A128" s="497"/>
      <c r="B128" s="490"/>
      <c r="C128" s="16" t="s">
        <v>242</v>
      </c>
      <c r="D128" s="20" t="s">
        <v>243</v>
      </c>
      <c r="E128" s="492"/>
      <c r="F128" s="492"/>
    </row>
    <row r="129" spans="1:6" ht="12.75" customHeight="1" x14ac:dyDescent="0.25">
      <c r="A129" s="497"/>
      <c r="B129" s="490" t="s">
        <v>244</v>
      </c>
      <c r="C129" s="480" t="s">
        <v>245</v>
      </c>
      <c r="D129" s="481"/>
      <c r="E129" s="492"/>
      <c r="F129" s="492"/>
    </row>
    <row r="130" spans="1:6" ht="12.75" hidden="1" customHeight="1" x14ac:dyDescent="0.25">
      <c r="A130" s="497"/>
      <c r="B130" s="490"/>
      <c r="C130" s="16" t="s">
        <v>246</v>
      </c>
      <c r="D130" s="20" t="s">
        <v>247</v>
      </c>
      <c r="E130" s="492"/>
      <c r="F130" s="492"/>
    </row>
    <row r="131" spans="1:6" ht="12.75" hidden="1" customHeight="1" x14ac:dyDescent="0.25">
      <c r="A131" s="497"/>
      <c r="B131" s="490"/>
      <c r="C131" s="16" t="s">
        <v>248</v>
      </c>
      <c r="D131" s="20" t="s">
        <v>249</v>
      </c>
      <c r="E131" s="492"/>
      <c r="F131" s="492"/>
    </row>
    <row r="132" spans="1:6" ht="12.75" hidden="1" customHeight="1" x14ac:dyDescent="0.25">
      <c r="A132" s="497"/>
      <c r="B132" s="490"/>
      <c r="C132" s="16" t="s">
        <v>250</v>
      </c>
      <c r="D132" s="20" t="s">
        <v>251</v>
      </c>
      <c r="E132" s="492"/>
      <c r="F132" s="492"/>
    </row>
    <row r="133" spans="1:6" ht="12.75" hidden="1" customHeight="1" x14ac:dyDescent="0.25">
      <c r="A133" s="497"/>
      <c r="B133" s="490"/>
      <c r="C133" s="16" t="s">
        <v>252</v>
      </c>
      <c r="D133" s="20" t="s">
        <v>253</v>
      </c>
      <c r="E133" s="492"/>
      <c r="F133" s="492"/>
    </row>
    <row r="134" spans="1:6" ht="12.75" hidden="1" customHeight="1" x14ac:dyDescent="0.25">
      <c r="A134" s="497"/>
      <c r="B134" s="490"/>
      <c r="C134" s="16" t="s">
        <v>254</v>
      </c>
      <c r="D134" s="20" t="s">
        <v>255</v>
      </c>
      <c r="E134" s="492"/>
      <c r="F134" s="492"/>
    </row>
    <row r="135" spans="1:6" ht="12.75" customHeight="1" x14ac:dyDescent="0.25">
      <c r="A135" s="497"/>
      <c r="B135" s="490" t="s">
        <v>256</v>
      </c>
      <c r="C135" s="480" t="s">
        <v>257</v>
      </c>
      <c r="D135" s="481"/>
      <c r="E135" s="492"/>
      <c r="F135" s="492"/>
    </row>
    <row r="136" spans="1:6" ht="12.75" hidden="1" customHeight="1" x14ac:dyDescent="0.25">
      <c r="A136" s="497"/>
      <c r="B136" s="490"/>
      <c r="C136" s="16" t="s">
        <v>258</v>
      </c>
      <c r="D136" s="20" t="s">
        <v>259</v>
      </c>
      <c r="E136" s="492"/>
      <c r="F136" s="492"/>
    </row>
    <row r="137" spans="1:6" ht="12.75" hidden="1" customHeight="1" x14ac:dyDescent="0.25">
      <c r="A137" s="497"/>
      <c r="B137" s="490"/>
      <c r="C137" s="16" t="s">
        <v>260</v>
      </c>
      <c r="D137" s="20" t="s">
        <v>261</v>
      </c>
      <c r="E137" s="492"/>
      <c r="F137" s="492"/>
    </row>
    <row r="138" spans="1:6" ht="12.75" hidden="1" customHeight="1" x14ac:dyDescent="0.25">
      <c r="A138" s="497"/>
      <c r="B138" s="490"/>
      <c r="C138" s="16" t="s">
        <v>262</v>
      </c>
      <c r="D138" s="20" t="s">
        <v>263</v>
      </c>
      <c r="E138" s="492"/>
      <c r="F138" s="492"/>
    </row>
    <row r="139" spans="1:6" ht="12.75" hidden="1" customHeight="1" x14ac:dyDescent="0.25">
      <c r="A139" s="497"/>
      <c r="B139" s="490"/>
      <c r="C139" s="16" t="s">
        <v>264</v>
      </c>
      <c r="D139" s="20" t="s">
        <v>265</v>
      </c>
      <c r="E139" s="492"/>
      <c r="F139" s="492"/>
    </row>
    <row r="140" spans="1:6" ht="13.5" customHeight="1" thickBot="1" x14ac:dyDescent="0.3">
      <c r="A140" s="498"/>
      <c r="B140" s="27" t="s">
        <v>266</v>
      </c>
      <c r="C140" s="494" t="s">
        <v>267</v>
      </c>
      <c r="D140" s="495"/>
      <c r="E140" s="493"/>
      <c r="F140" s="493"/>
    </row>
    <row r="141" spans="1:6" ht="15.75" customHeight="1" x14ac:dyDescent="0.25">
      <c r="A141" s="502">
        <v>5</v>
      </c>
      <c r="B141" s="469" t="s">
        <v>279</v>
      </c>
      <c r="C141" s="470"/>
      <c r="D141" s="471"/>
      <c r="E141" s="491">
        <v>2</v>
      </c>
      <c r="F141" s="491"/>
    </row>
    <row r="142" spans="1:6" ht="12.75" customHeight="1" x14ac:dyDescent="0.25">
      <c r="A142" s="497"/>
      <c r="B142" s="490" t="s">
        <v>268</v>
      </c>
      <c r="C142" s="480" t="s">
        <v>281</v>
      </c>
      <c r="D142" s="481"/>
      <c r="E142" s="492"/>
      <c r="F142" s="492"/>
    </row>
    <row r="143" spans="1:6" ht="12.75" hidden="1" customHeight="1" x14ac:dyDescent="0.25">
      <c r="A143" s="497"/>
      <c r="B143" s="490"/>
      <c r="C143" s="16" t="s">
        <v>282</v>
      </c>
      <c r="D143" s="20" t="s">
        <v>283</v>
      </c>
      <c r="E143" s="492"/>
      <c r="F143" s="492"/>
    </row>
    <row r="144" spans="1:6" ht="12.75" hidden="1" customHeight="1" x14ac:dyDescent="0.25">
      <c r="A144" s="497"/>
      <c r="B144" s="490"/>
      <c r="C144" s="16" t="s">
        <v>284</v>
      </c>
      <c r="D144" s="20" t="s">
        <v>285</v>
      </c>
      <c r="E144" s="492"/>
      <c r="F144" s="492"/>
    </row>
    <row r="145" spans="1:6" ht="12.75" customHeight="1" x14ac:dyDescent="0.25">
      <c r="A145" s="497"/>
      <c r="B145" s="490" t="s">
        <v>269</v>
      </c>
      <c r="C145" s="480" t="s">
        <v>287</v>
      </c>
      <c r="D145" s="481"/>
      <c r="E145" s="492"/>
      <c r="F145" s="492"/>
    </row>
    <row r="146" spans="1:6" ht="12.75" hidden="1" customHeight="1" x14ac:dyDescent="0.25">
      <c r="A146" s="497"/>
      <c r="B146" s="490"/>
      <c r="C146" s="16" t="s">
        <v>288</v>
      </c>
      <c r="D146" s="20" t="s">
        <v>289</v>
      </c>
      <c r="E146" s="492"/>
      <c r="F146" s="492"/>
    </row>
    <row r="147" spans="1:6" ht="12.75" customHeight="1" x14ac:dyDescent="0.25">
      <c r="A147" s="497"/>
      <c r="B147" s="18" t="s">
        <v>270</v>
      </c>
      <c r="C147" s="480" t="s">
        <v>291</v>
      </c>
      <c r="D147" s="481"/>
      <c r="E147" s="492"/>
      <c r="F147" s="492"/>
    </row>
    <row r="148" spans="1:6" ht="12.75" customHeight="1" x14ac:dyDescent="0.25">
      <c r="A148" s="497"/>
      <c r="B148" s="490" t="s">
        <v>271</v>
      </c>
      <c r="C148" s="480" t="s">
        <v>293</v>
      </c>
      <c r="D148" s="481"/>
      <c r="E148" s="492"/>
      <c r="F148" s="492"/>
    </row>
    <row r="149" spans="1:6" ht="25.5" hidden="1" customHeight="1" x14ac:dyDescent="0.25">
      <c r="A149" s="497"/>
      <c r="B149" s="490"/>
      <c r="C149" s="16" t="s">
        <v>294</v>
      </c>
      <c r="D149" s="20" t="s">
        <v>295</v>
      </c>
      <c r="E149" s="492"/>
      <c r="F149" s="492"/>
    </row>
    <row r="150" spans="1:6" ht="12.75" hidden="1" customHeight="1" x14ac:dyDescent="0.25">
      <c r="A150" s="497"/>
      <c r="B150" s="490"/>
      <c r="C150" s="16" t="s">
        <v>296</v>
      </c>
      <c r="D150" s="20" t="s">
        <v>297</v>
      </c>
      <c r="E150" s="492"/>
      <c r="F150" s="492"/>
    </row>
    <row r="151" spans="1:6" ht="12.75" customHeight="1" x14ac:dyDescent="0.25">
      <c r="A151" s="497"/>
      <c r="B151" s="18" t="s">
        <v>272</v>
      </c>
      <c r="C151" s="480" t="s">
        <v>298</v>
      </c>
      <c r="D151" s="481"/>
      <c r="E151" s="492"/>
      <c r="F151" s="492"/>
    </row>
    <row r="152" spans="1:6" ht="12.75" customHeight="1" x14ac:dyDescent="0.25">
      <c r="A152" s="497"/>
      <c r="B152" s="490" t="s">
        <v>529</v>
      </c>
      <c r="C152" s="480" t="s">
        <v>299</v>
      </c>
      <c r="D152" s="481"/>
      <c r="E152" s="492"/>
      <c r="F152" s="492"/>
    </row>
    <row r="153" spans="1:6" ht="12.75" hidden="1" customHeight="1" x14ac:dyDescent="0.25">
      <c r="A153" s="497"/>
      <c r="B153" s="490"/>
      <c r="C153" s="16" t="s">
        <v>300</v>
      </c>
      <c r="D153" s="20" t="s">
        <v>301</v>
      </c>
      <c r="E153" s="492"/>
      <c r="F153" s="492"/>
    </row>
    <row r="154" spans="1:6" ht="12.75" hidden="1" customHeight="1" x14ac:dyDescent="0.25">
      <c r="A154" s="497"/>
      <c r="B154" s="490"/>
      <c r="C154" s="16" t="s">
        <v>302</v>
      </c>
      <c r="D154" s="20" t="s">
        <v>303</v>
      </c>
      <c r="E154" s="492"/>
      <c r="F154" s="492"/>
    </row>
    <row r="155" spans="1:6" ht="12.75" hidden="1" customHeight="1" x14ac:dyDescent="0.25">
      <c r="A155" s="497"/>
      <c r="B155" s="490"/>
      <c r="C155" s="16" t="s">
        <v>304</v>
      </c>
      <c r="D155" s="20" t="s">
        <v>305</v>
      </c>
      <c r="E155" s="492"/>
      <c r="F155" s="492"/>
    </row>
    <row r="156" spans="1:6" ht="12.75" customHeight="1" x14ac:dyDescent="0.25">
      <c r="A156" s="497"/>
      <c r="B156" s="490" t="s">
        <v>530</v>
      </c>
      <c r="C156" s="480" t="s">
        <v>306</v>
      </c>
      <c r="D156" s="481"/>
      <c r="E156" s="492"/>
      <c r="F156" s="492"/>
    </row>
    <row r="157" spans="1:6" ht="12.75" hidden="1" customHeight="1" x14ac:dyDescent="0.25">
      <c r="A157" s="497"/>
      <c r="B157" s="490"/>
      <c r="C157" s="16" t="s">
        <v>307</v>
      </c>
      <c r="D157" s="20" t="s">
        <v>301</v>
      </c>
      <c r="E157" s="492"/>
      <c r="F157" s="492"/>
    </row>
    <row r="158" spans="1:6" ht="12.75" hidden="1" customHeight="1" x14ac:dyDescent="0.25">
      <c r="A158" s="497"/>
      <c r="B158" s="490"/>
      <c r="C158" s="16" t="s">
        <v>308</v>
      </c>
      <c r="D158" s="20" t="s">
        <v>309</v>
      </c>
      <c r="E158" s="492"/>
      <c r="F158" s="492"/>
    </row>
    <row r="159" spans="1:6" ht="12.75" hidden="1" customHeight="1" x14ac:dyDescent="0.25">
      <c r="A159" s="497"/>
      <c r="B159" s="490"/>
      <c r="C159" s="16" t="s">
        <v>310</v>
      </c>
      <c r="D159" s="20" t="s">
        <v>311</v>
      </c>
      <c r="E159" s="492"/>
      <c r="F159" s="492"/>
    </row>
    <row r="160" spans="1:6" ht="12.75" customHeight="1" x14ac:dyDescent="0.25">
      <c r="A160" s="497"/>
      <c r="B160" s="18" t="s">
        <v>531</v>
      </c>
      <c r="C160" s="480" t="s">
        <v>312</v>
      </c>
      <c r="D160" s="481"/>
      <c r="E160" s="492"/>
      <c r="F160" s="492"/>
    </row>
    <row r="161" spans="1:6" ht="12.75" customHeight="1" x14ac:dyDescent="0.25">
      <c r="A161" s="497"/>
      <c r="B161" s="490" t="s">
        <v>532</v>
      </c>
      <c r="C161" s="480" t="s">
        <v>313</v>
      </c>
      <c r="D161" s="481"/>
      <c r="E161" s="492"/>
      <c r="F161" s="492"/>
    </row>
    <row r="162" spans="1:6" ht="12.75" hidden="1" customHeight="1" x14ac:dyDescent="0.25">
      <c r="A162" s="497"/>
      <c r="B162" s="490"/>
      <c r="C162" s="16" t="s">
        <v>314</v>
      </c>
      <c r="D162" s="20" t="s">
        <v>315</v>
      </c>
      <c r="E162" s="492"/>
      <c r="F162" s="492"/>
    </row>
    <row r="163" spans="1:6" ht="12.75" customHeight="1" x14ac:dyDescent="0.25">
      <c r="A163" s="497"/>
      <c r="B163" s="18" t="s">
        <v>533</v>
      </c>
      <c r="C163" s="480" t="s">
        <v>316</v>
      </c>
      <c r="D163" s="481"/>
      <c r="E163" s="492"/>
      <c r="F163" s="492"/>
    </row>
    <row r="164" spans="1:6" ht="12.75" customHeight="1" x14ac:dyDescent="0.25">
      <c r="A164" s="497"/>
      <c r="B164" s="490" t="s">
        <v>534</v>
      </c>
      <c r="C164" s="480" t="s">
        <v>317</v>
      </c>
      <c r="D164" s="481"/>
      <c r="E164" s="492"/>
      <c r="F164" s="492"/>
    </row>
    <row r="165" spans="1:6" ht="12.75" hidden="1" customHeight="1" x14ac:dyDescent="0.25">
      <c r="A165" s="497"/>
      <c r="B165" s="490"/>
      <c r="C165" s="16" t="s">
        <v>318</v>
      </c>
      <c r="D165" s="20" t="s">
        <v>319</v>
      </c>
      <c r="E165" s="492"/>
      <c r="F165" s="492"/>
    </row>
    <row r="166" spans="1:6" ht="12.75" hidden="1" customHeight="1" x14ac:dyDescent="0.25">
      <c r="A166" s="497"/>
      <c r="B166" s="490"/>
      <c r="C166" s="16" t="s">
        <v>320</v>
      </c>
      <c r="D166" s="20" t="s">
        <v>321</v>
      </c>
      <c r="E166" s="492"/>
      <c r="F166" s="492"/>
    </row>
    <row r="167" spans="1:6" ht="12.75" customHeight="1" x14ac:dyDescent="0.25">
      <c r="A167" s="497"/>
      <c r="B167" s="490" t="s">
        <v>535</v>
      </c>
      <c r="C167" s="480" t="s">
        <v>322</v>
      </c>
      <c r="D167" s="481"/>
      <c r="E167" s="492"/>
      <c r="F167" s="492"/>
    </row>
    <row r="168" spans="1:6" ht="12.75" hidden="1" customHeight="1" x14ac:dyDescent="0.25">
      <c r="A168" s="497"/>
      <c r="B168" s="490"/>
      <c r="C168" s="16" t="s">
        <v>323</v>
      </c>
      <c r="D168" s="20" t="s">
        <v>324</v>
      </c>
      <c r="E168" s="492"/>
      <c r="F168" s="492"/>
    </row>
    <row r="169" spans="1:6" ht="12.75" hidden="1" customHeight="1" x14ac:dyDescent="0.25">
      <c r="A169" s="497"/>
      <c r="B169" s="490"/>
      <c r="C169" s="16" t="s">
        <v>325</v>
      </c>
      <c r="D169" s="20" t="s">
        <v>326</v>
      </c>
      <c r="E169" s="492"/>
      <c r="F169" s="492"/>
    </row>
    <row r="170" spans="1:6" ht="12.75" hidden="1" customHeight="1" x14ac:dyDescent="0.25">
      <c r="A170" s="497"/>
      <c r="B170" s="490"/>
      <c r="C170" s="16" t="s">
        <v>327</v>
      </c>
      <c r="D170" s="20" t="s">
        <v>328</v>
      </c>
      <c r="E170" s="492"/>
      <c r="F170" s="492"/>
    </row>
    <row r="171" spans="1:6" ht="13.5" customHeight="1" thickBot="1" x14ac:dyDescent="0.3">
      <c r="A171" s="498"/>
      <c r="B171" s="27" t="s">
        <v>536</v>
      </c>
      <c r="C171" s="494" t="s">
        <v>329</v>
      </c>
      <c r="D171" s="495"/>
      <c r="E171" s="493"/>
      <c r="F171" s="493"/>
    </row>
    <row r="172" spans="1:6" ht="12.75" customHeight="1" x14ac:dyDescent="0.25">
      <c r="A172" s="496">
        <v>6</v>
      </c>
      <c r="B172" s="499" t="s">
        <v>7</v>
      </c>
      <c r="C172" s="500"/>
      <c r="D172" s="501"/>
      <c r="E172" s="491">
        <v>4</v>
      </c>
      <c r="F172" s="491">
        <v>4</v>
      </c>
    </row>
    <row r="173" spans="1:6" ht="12.75" customHeight="1" x14ac:dyDescent="0.25">
      <c r="A173" s="497"/>
      <c r="B173" s="490" t="s">
        <v>273</v>
      </c>
      <c r="C173" s="480" t="s">
        <v>331</v>
      </c>
      <c r="D173" s="481"/>
      <c r="E173" s="492"/>
      <c r="F173" s="492"/>
    </row>
    <row r="174" spans="1:6" ht="12.75" hidden="1" customHeight="1" x14ac:dyDescent="0.25">
      <c r="A174" s="497"/>
      <c r="B174" s="490"/>
      <c r="C174" s="16" t="s">
        <v>332</v>
      </c>
      <c r="D174" s="20" t="s">
        <v>333</v>
      </c>
      <c r="E174" s="492"/>
      <c r="F174" s="492"/>
    </row>
    <row r="175" spans="1:6" ht="12.75" hidden="1" customHeight="1" x14ac:dyDescent="0.25">
      <c r="A175" s="497"/>
      <c r="B175" s="490"/>
      <c r="C175" s="16" t="s">
        <v>334</v>
      </c>
      <c r="D175" s="20" t="s">
        <v>335</v>
      </c>
      <c r="E175" s="492"/>
      <c r="F175" s="492"/>
    </row>
    <row r="176" spans="1:6" ht="25.5" hidden="1" customHeight="1" x14ac:dyDescent="0.25">
      <c r="A176" s="497"/>
      <c r="B176" s="490"/>
      <c r="C176" s="16" t="s">
        <v>336</v>
      </c>
      <c r="D176" s="20" t="s">
        <v>337</v>
      </c>
      <c r="E176" s="492"/>
      <c r="F176" s="492"/>
    </row>
    <row r="177" spans="1:6" ht="12.75" hidden="1" customHeight="1" x14ac:dyDescent="0.25">
      <c r="A177" s="497"/>
      <c r="B177" s="490"/>
      <c r="C177" s="16" t="s">
        <v>338</v>
      </c>
      <c r="D177" s="20" t="s">
        <v>339</v>
      </c>
      <c r="E177" s="492"/>
      <c r="F177" s="492"/>
    </row>
    <row r="178" spans="1:6" ht="12.75" customHeight="1" x14ac:dyDescent="0.25">
      <c r="A178" s="497"/>
      <c r="B178" s="490" t="s">
        <v>274</v>
      </c>
      <c r="C178" s="480" t="s">
        <v>341</v>
      </c>
      <c r="D178" s="481"/>
      <c r="E178" s="492"/>
      <c r="F178" s="492"/>
    </row>
    <row r="179" spans="1:6" ht="12.75" hidden="1" customHeight="1" x14ac:dyDescent="0.25">
      <c r="A179" s="497"/>
      <c r="B179" s="490"/>
      <c r="C179" s="16" t="s">
        <v>342</v>
      </c>
      <c r="D179" s="20" t="s">
        <v>343</v>
      </c>
      <c r="E179" s="492"/>
      <c r="F179" s="492"/>
    </row>
    <row r="180" spans="1:6" ht="12.75" customHeight="1" x14ac:dyDescent="0.25">
      <c r="A180" s="497"/>
      <c r="B180" s="490" t="s">
        <v>275</v>
      </c>
      <c r="C180" s="480" t="s">
        <v>345</v>
      </c>
      <c r="D180" s="481"/>
      <c r="E180" s="492"/>
      <c r="F180" s="492"/>
    </row>
    <row r="181" spans="1:6" ht="12.75" hidden="1" customHeight="1" x14ac:dyDescent="0.25">
      <c r="A181" s="497"/>
      <c r="B181" s="490"/>
      <c r="C181" s="16" t="s">
        <v>346</v>
      </c>
      <c r="D181" s="20" t="s">
        <v>347</v>
      </c>
      <c r="E181" s="492"/>
      <c r="F181" s="492"/>
    </row>
    <row r="182" spans="1:6" ht="12.75" hidden="1" customHeight="1" x14ac:dyDescent="0.25">
      <c r="A182" s="497"/>
      <c r="B182" s="490"/>
      <c r="C182" s="16" t="s">
        <v>348</v>
      </c>
      <c r="D182" s="20" t="s">
        <v>349</v>
      </c>
      <c r="E182" s="492"/>
      <c r="F182" s="492"/>
    </row>
    <row r="183" spans="1:6" ht="12.75" hidden="1" customHeight="1" x14ac:dyDescent="0.25">
      <c r="A183" s="497"/>
      <c r="B183" s="490"/>
      <c r="C183" s="16" t="s">
        <v>350</v>
      </c>
      <c r="D183" s="20" t="s">
        <v>351</v>
      </c>
      <c r="E183" s="492"/>
      <c r="F183" s="492"/>
    </row>
    <row r="184" spans="1:6" ht="12.75" hidden="1" customHeight="1" x14ac:dyDescent="0.25">
      <c r="A184" s="497"/>
      <c r="B184" s="490"/>
      <c r="C184" s="16" t="s">
        <v>352</v>
      </c>
      <c r="D184" s="20" t="s">
        <v>353</v>
      </c>
      <c r="E184" s="492"/>
      <c r="F184" s="492"/>
    </row>
    <row r="185" spans="1:6" ht="12.75" hidden="1" customHeight="1" x14ac:dyDescent="0.25">
      <c r="A185" s="497"/>
      <c r="B185" s="490"/>
      <c r="C185" s="16" t="s">
        <v>354</v>
      </c>
      <c r="D185" s="20" t="s">
        <v>355</v>
      </c>
      <c r="E185" s="492"/>
      <c r="F185" s="492"/>
    </row>
    <row r="186" spans="1:6" ht="12.75" hidden="1" customHeight="1" x14ac:dyDescent="0.25">
      <c r="A186" s="497"/>
      <c r="B186" s="490"/>
      <c r="C186" s="16" t="s">
        <v>356</v>
      </c>
      <c r="D186" s="20" t="s">
        <v>357</v>
      </c>
      <c r="E186" s="492"/>
      <c r="F186" s="492"/>
    </row>
    <row r="187" spans="1:6" ht="12.75" hidden="1" customHeight="1" x14ac:dyDescent="0.25">
      <c r="A187" s="497"/>
      <c r="B187" s="490"/>
      <c r="C187" s="16" t="s">
        <v>358</v>
      </c>
      <c r="D187" s="20" t="s">
        <v>359</v>
      </c>
      <c r="E187" s="492"/>
      <c r="F187" s="492"/>
    </row>
    <row r="188" spans="1:6" ht="12.75" customHeight="1" x14ac:dyDescent="0.25">
      <c r="A188" s="497"/>
      <c r="B188" s="490" t="s">
        <v>276</v>
      </c>
      <c r="C188" s="480" t="s">
        <v>361</v>
      </c>
      <c r="D188" s="481"/>
      <c r="E188" s="492"/>
      <c r="F188" s="492"/>
    </row>
    <row r="189" spans="1:6" ht="12.75" hidden="1" customHeight="1" x14ac:dyDescent="0.25">
      <c r="A189" s="497"/>
      <c r="B189" s="490"/>
      <c r="C189" s="16" t="s">
        <v>362</v>
      </c>
      <c r="D189" s="20" t="s">
        <v>363</v>
      </c>
      <c r="E189" s="492"/>
      <c r="F189" s="492"/>
    </row>
    <row r="190" spans="1:6" ht="12.75" hidden="1" customHeight="1" x14ac:dyDescent="0.25">
      <c r="A190" s="497"/>
      <c r="B190" s="490"/>
      <c r="C190" s="16" t="s">
        <v>364</v>
      </c>
      <c r="D190" s="20" t="s">
        <v>365</v>
      </c>
      <c r="E190" s="492"/>
      <c r="F190" s="492"/>
    </row>
    <row r="191" spans="1:6" ht="12.75" hidden="1" customHeight="1" x14ac:dyDescent="0.25">
      <c r="A191" s="497"/>
      <c r="B191" s="490"/>
      <c r="C191" s="16" t="s">
        <v>366</v>
      </c>
      <c r="D191" s="20" t="s">
        <v>367</v>
      </c>
      <c r="E191" s="492"/>
      <c r="F191" s="492"/>
    </row>
    <row r="192" spans="1:6" ht="12.75" hidden="1" customHeight="1" x14ac:dyDescent="0.25">
      <c r="A192" s="497"/>
      <c r="B192" s="490"/>
      <c r="C192" s="16" t="s">
        <v>368</v>
      </c>
      <c r="D192" s="20" t="s">
        <v>369</v>
      </c>
      <c r="E192" s="492"/>
      <c r="F192" s="492"/>
    </row>
    <row r="193" spans="1:6" ht="12.75" customHeight="1" x14ac:dyDescent="0.25">
      <c r="A193" s="497"/>
      <c r="B193" s="490" t="s">
        <v>277</v>
      </c>
      <c r="C193" s="480" t="s">
        <v>370</v>
      </c>
      <c r="D193" s="481"/>
      <c r="E193" s="492"/>
      <c r="F193" s="492"/>
    </row>
    <row r="194" spans="1:6" ht="12.75" hidden="1" customHeight="1" x14ac:dyDescent="0.25">
      <c r="A194" s="497"/>
      <c r="B194" s="490"/>
      <c r="C194" s="16" t="s">
        <v>371</v>
      </c>
      <c r="D194" s="20" t="s">
        <v>372</v>
      </c>
      <c r="E194" s="492"/>
      <c r="F194" s="492"/>
    </row>
    <row r="195" spans="1:6" ht="12.75" hidden="1" customHeight="1" x14ac:dyDescent="0.25">
      <c r="A195" s="497"/>
      <c r="B195" s="490"/>
      <c r="C195" s="16" t="s">
        <v>373</v>
      </c>
      <c r="D195" s="20" t="s">
        <v>374</v>
      </c>
      <c r="E195" s="492"/>
      <c r="F195" s="492"/>
    </row>
    <row r="196" spans="1:6" ht="12.75" hidden="1" customHeight="1" x14ac:dyDescent="0.25">
      <c r="A196" s="497"/>
      <c r="B196" s="490"/>
      <c r="C196" s="16" t="s">
        <v>375</v>
      </c>
      <c r="D196" s="20" t="s">
        <v>376</v>
      </c>
      <c r="E196" s="492"/>
      <c r="F196" s="492"/>
    </row>
    <row r="197" spans="1:6" ht="12.75" customHeight="1" x14ac:dyDescent="0.25">
      <c r="A197" s="497"/>
      <c r="B197" s="490" t="s">
        <v>278</v>
      </c>
      <c r="C197" s="480" t="s">
        <v>377</v>
      </c>
      <c r="D197" s="481"/>
      <c r="E197" s="492"/>
      <c r="F197" s="492"/>
    </row>
    <row r="198" spans="1:6" ht="12.75" hidden="1" customHeight="1" x14ac:dyDescent="0.25">
      <c r="A198" s="497"/>
      <c r="B198" s="490"/>
      <c r="C198" s="16" t="s">
        <v>378</v>
      </c>
      <c r="D198" s="20" t="s">
        <v>379</v>
      </c>
      <c r="E198" s="492"/>
      <c r="F198" s="492"/>
    </row>
    <row r="199" spans="1:6" ht="12.75" hidden="1" customHeight="1" x14ac:dyDescent="0.25">
      <c r="A199" s="497"/>
      <c r="B199" s="490"/>
      <c r="C199" s="16" t="s">
        <v>380</v>
      </c>
      <c r="D199" s="20" t="s">
        <v>381</v>
      </c>
      <c r="E199" s="492"/>
      <c r="F199" s="492"/>
    </row>
    <row r="200" spans="1:6" ht="12.75" hidden="1" customHeight="1" x14ac:dyDescent="0.25">
      <c r="A200" s="497"/>
      <c r="B200" s="490"/>
      <c r="C200" s="16" t="s">
        <v>382</v>
      </c>
      <c r="D200" s="20" t="s">
        <v>383</v>
      </c>
      <c r="E200" s="492"/>
      <c r="F200" s="492"/>
    </row>
    <row r="201" spans="1:6" ht="12.75" hidden="1" customHeight="1" x14ac:dyDescent="0.25">
      <c r="A201" s="497"/>
      <c r="B201" s="490"/>
      <c r="C201" s="16" t="s">
        <v>384</v>
      </c>
      <c r="D201" s="20" t="s">
        <v>385</v>
      </c>
      <c r="E201" s="492"/>
      <c r="F201" s="492"/>
    </row>
    <row r="202" spans="1:6" ht="12.75" hidden="1" customHeight="1" x14ac:dyDescent="0.25">
      <c r="A202" s="497"/>
      <c r="B202" s="490"/>
      <c r="C202" s="16" t="s">
        <v>386</v>
      </c>
      <c r="D202" s="20" t="s">
        <v>387</v>
      </c>
      <c r="E202" s="492"/>
      <c r="F202" s="492"/>
    </row>
    <row r="203" spans="1:6" ht="12.75" customHeight="1" x14ac:dyDescent="0.25">
      <c r="A203" s="497"/>
      <c r="B203" s="490" t="s">
        <v>537</v>
      </c>
      <c r="C203" s="480" t="s">
        <v>388</v>
      </c>
      <c r="D203" s="481"/>
      <c r="E203" s="492"/>
      <c r="F203" s="492"/>
    </row>
    <row r="204" spans="1:6" ht="12.75" hidden="1" customHeight="1" x14ac:dyDescent="0.25">
      <c r="A204" s="497"/>
      <c r="B204" s="490"/>
      <c r="C204" s="16" t="s">
        <v>389</v>
      </c>
      <c r="D204" s="20" t="s">
        <v>390</v>
      </c>
      <c r="E204" s="492"/>
      <c r="F204" s="492"/>
    </row>
    <row r="205" spans="1:6" ht="12.75" hidden="1" customHeight="1" x14ac:dyDescent="0.25">
      <c r="A205" s="497"/>
      <c r="B205" s="490"/>
      <c r="C205" s="16" t="s">
        <v>391</v>
      </c>
      <c r="D205" s="20" t="s">
        <v>392</v>
      </c>
      <c r="E205" s="492"/>
      <c r="F205" s="492"/>
    </row>
    <row r="206" spans="1:6" ht="12.75" hidden="1" customHeight="1" x14ac:dyDescent="0.25">
      <c r="A206" s="497"/>
      <c r="B206" s="490"/>
      <c r="C206" s="16" t="s">
        <v>393</v>
      </c>
      <c r="D206" s="20" t="s">
        <v>394</v>
      </c>
      <c r="E206" s="492"/>
      <c r="F206" s="492"/>
    </row>
    <row r="207" spans="1:6" ht="12.75" hidden="1" customHeight="1" x14ac:dyDescent="0.25">
      <c r="A207" s="497"/>
      <c r="B207" s="490"/>
      <c r="C207" s="16" t="s">
        <v>395</v>
      </c>
      <c r="D207" s="20" t="s">
        <v>396</v>
      </c>
      <c r="E207" s="492"/>
      <c r="F207" s="492"/>
    </row>
    <row r="208" spans="1:6" ht="12.75" hidden="1" customHeight="1" x14ac:dyDescent="0.25">
      <c r="A208" s="497"/>
      <c r="B208" s="490"/>
      <c r="C208" s="16" t="s">
        <v>397</v>
      </c>
      <c r="D208" s="20" t="s">
        <v>398</v>
      </c>
      <c r="E208" s="492"/>
      <c r="F208" s="492"/>
    </row>
    <row r="209" spans="1:6" ht="12.75" customHeight="1" x14ac:dyDescent="0.25">
      <c r="A209" s="497"/>
      <c r="B209" s="490" t="s">
        <v>538</v>
      </c>
      <c r="C209" s="480" t="s">
        <v>399</v>
      </c>
      <c r="D209" s="481"/>
      <c r="E209" s="492"/>
      <c r="F209" s="492"/>
    </row>
    <row r="210" spans="1:6" ht="12.75" hidden="1" customHeight="1" x14ac:dyDescent="0.25">
      <c r="A210" s="497"/>
      <c r="B210" s="490"/>
      <c r="C210" s="16" t="s">
        <v>400</v>
      </c>
      <c r="D210" s="20" t="s">
        <v>401</v>
      </c>
      <c r="E210" s="492"/>
      <c r="F210" s="492"/>
    </row>
    <row r="211" spans="1:6" ht="12.75" hidden="1" customHeight="1" x14ac:dyDescent="0.25">
      <c r="A211" s="497"/>
      <c r="B211" s="490"/>
      <c r="C211" s="16" t="s">
        <v>402</v>
      </c>
      <c r="D211" s="20" t="s">
        <v>403</v>
      </c>
      <c r="E211" s="492"/>
      <c r="F211" s="492"/>
    </row>
    <row r="212" spans="1:6" ht="12.75" hidden="1" customHeight="1" x14ac:dyDescent="0.25">
      <c r="A212" s="497"/>
      <c r="B212" s="490"/>
      <c r="C212" s="16" t="s">
        <v>404</v>
      </c>
      <c r="D212" s="20" t="s">
        <v>405</v>
      </c>
      <c r="E212" s="492"/>
      <c r="F212" s="492"/>
    </row>
    <row r="213" spans="1:6" ht="12.75" hidden="1" customHeight="1" x14ac:dyDescent="0.25">
      <c r="A213" s="497"/>
      <c r="B213" s="490"/>
      <c r="C213" s="16" t="s">
        <v>406</v>
      </c>
      <c r="D213" s="20" t="s">
        <v>407</v>
      </c>
      <c r="E213" s="492"/>
      <c r="F213" s="492"/>
    </row>
    <row r="214" spans="1:6" ht="12.75" hidden="1" customHeight="1" x14ac:dyDescent="0.25">
      <c r="A214" s="497"/>
      <c r="B214" s="490"/>
      <c r="C214" s="16" t="s">
        <v>408</v>
      </c>
      <c r="D214" s="20" t="s">
        <v>409</v>
      </c>
      <c r="E214" s="492"/>
      <c r="F214" s="492"/>
    </row>
    <row r="215" spans="1:6" ht="12.75" hidden="1" customHeight="1" x14ac:dyDescent="0.25">
      <c r="A215" s="497"/>
      <c r="B215" s="490"/>
      <c r="C215" s="16" t="s">
        <v>410</v>
      </c>
      <c r="D215" s="20" t="s">
        <v>411</v>
      </c>
      <c r="E215" s="492"/>
      <c r="F215" s="492"/>
    </row>
    <row r="216" spans="1:6" ht="12.75" customHeight="1" x14ac:dyDescent="0.25">
      <c r="A216" s="497"/>
      <c r="B216" s="490" t="s">
        <v>539</v>
      </c>
      <c r="C216" s="480" t="s">
        <v>412</v>
      </c>
      <c r="D216" s="481"/>
      <c r="E216" s="492"/>
      <c r="F216" s="492"/>
    </row>
    <row r="217" spans="1:6" ht="12.75" hidden="1" customHeight="1" x14ac:dyDescent="0.25">
      <c r="A217" s="497"/>
      <c r="B217" s="490"/>
      <c r="C217" s="16" t="s">
        <v>413</v>
      </c>
      <c r="D217" s="20" t="s">
        <v>414</v>
      </c>
      <c r="E217" s="492"/>
      <c r="F217" s="492"/>
    </row>
    <row r="218" spans="1:6" ht="12.75" hidden="1" customHeight="1" x14ac:dyDescent="0.25">
      <c r="A218" s="497"/>
      <c r="B218" s="490"/>
      <c r="C218" s="16" t="s">
        <v>415</v>
      </c>
      <c r="D218" s="20" t="s">
        <v>416</v>
      </c>
      <c r="E218" s="492"/>
      <c r="F218" s="492"/>
    </row>
    <row r="219" spans="1:6" ht="13.5" customHeight="1" thickBot="1" x14ac:dyDescent="0.3">
      <c r="A219" s="497"/>
      <c r="B219" s="490" t="s">
        <v>540</v>
      </c>
      <c r="C219" s="480" t="s">
        <v>417</v>
      </c>
      <c r="D219" s="481"/>
      <c r="E219" s="492"/>
      <c r="F219" s="492"/>
    </row>
    <row r="220" spans="1:6" ht="12.75" hidden="1" customHeight="1" x14ac:dyDescent="0.25">
      <c r="A220" s="497"/>
      <c r="B220" s="490"/>
      <c r="C220" s="16" t="s">
        <v>418</v>
      </c>
      <c r="D220" s="20" t="s">
        <v>419</v>
      </c>
      <c r="E220" s="492"/>
      <c r="F220" s="492"/>
    </row>
    <row r="221" spans="1:6" ht="12.75" hidden="1" customHeight="1" x14ac:dyDescent="0.25">
      <c r="A221" s="497"/>
      <c r="B221" s="490"/>
      <c r="C221" s="16" t="s">
        <v>420</v>
      </c>
      <c r="D221" s="20" t="s">
        <v>421</v>
      </c>
      <c r="E221" s="492"/>
      <c r="F221" s="492"/>
    </row>
    <row r="222" spans="1:6" ht="12.75" hidden="1" customHeight="1" x14ac:dyDescent="0.25">
      <c r="A222" s="497"/>
      <c r="B222" s="490"/>
      <c r="C222" s="16" t="s">
        <v>422</v>
      </c>
      <c r="D222" s="20" t="s">
        <v>423</v>
      </c>
      <c r="E222" s="492"/>
      <c r="F222" s="492"/>
    </row>
    <row r="223" spans="1:6" ht="12.75" hidden="1" customHeight="1" x14ac:dyDescent="0.25">
      <c r="A223" s="497"/>
      <c r="B223" s="490"/>
      <c r="C223" s="16" t="s">
        <v>424</v>
      </c>
      <c r="D223" s="20" t="s">
        <v>425</v>
      </c>
      <c r="E223" s="492"/>
      <c r="F223" s="492"/>
    </row>
    <row r="224" spans="1:6" ht="12.75" hidden="1" customHeight="1" x14ac:dyDescent="0.25">
      <c r="A224" s="497"/>
      <c r="B224" s="490"/>
      <c r="C224" s="16" t="s">
        <v>426</v>
      </c>
      <c r="D224" s="20" t="s">
        <v>427</v>
      </c>
      <c r="E224" s="492"/>
      <c r="F224" s="492"/>
    </row>
    <row r="225" spans="1:6" ht="12.75" hidden="1" customHeight="1" x14ac:dyDescent="0.25">
      <c r="A225" s="497"/>
      <c r="B225" s="490"/>
      <c r="C225" s="16" t="s">
        <v>428</v>
      </c>
      <c r="D225" s="20" t="s">
        <v>429</v>
      </c>
      <c r="E225" s="492"/>
      <c r="F225" s="492"/>
    </row>
    <row r="226" spans="1:6" ht="12.75" hidden="1" customHeight="1" x14ac:dyDescent="0.25">
      <c r="A226" s="497"/>
      <c r="B226" s="490"/>
      <c r="C226" s="16" t="s">
        <v>430</v>
      </c>
      <c r="D226" s="20" t="s">
        <v>431</v>
      </c>
      <c r="E226" s="492"/>
      <c r="F226" s="492"/>
    </row>
    <row r="227" spans="1:6" ht="15.75" customHeight="1" x14ac:dyDescent="0.25">
      <c r="A227" s="496">
        <v>7</v>
      </c>
      <c r="B227" s="469" t="s">
        <v>8</v>
      </c>
      <c r="C227" s="470"/>
      <c r="D227" s="471"/>
      <c r="E227" s="491">
        <v>2</v>
      </c>
      <c r="F227" s="491">
        <v>4</v>
      </c>
    </row>
    <row r="228" spans="1:6" ht="12.75" customHeight="1" x14ac:dyDescent="0.25">
      <c r="A228" s="497"/>
      <c r="B228" s="490" t="s">
        <v>280</v>
      </c>
      <c r="C228" s="480" t="s">
        <v>433</v>
      </c>
      <c r="D228" s="481"/>
      <c r="E228" s="492"/>
      <c r="F228" s="492"/>
    </row>
    <row r="229" spans="1:6" ht="12.75" hidden="1" customHeight="1" x14ac:dyDescent="0.25">
      <c r="A229" s="497"/>
      <c r="B229" s="490"/>
      <c r="C229" s="16" t="s">
        <v>434</v>
      </c>
      <c r="D229" s="20" t="s">
        <v>435</v>
      </c>
      <c r="E229" s="492"/>
      <c r="F229" s="492"/>
    </row>
    <row r="230" spans="1:6" ht="12.75" hidden="1" customHeight="1" x14ac:dyDescent="0.25">
      <c r="A230" s="497"/>
      <c r="B230" s="490"/>
      <c r="C230" s="16" t="s">
        <v>436</v>
      </c>
      <c r="D230" s="20" t="s">
        <v>437</v>
      </c>
      <c r="E230" s="492"/>
      <c r="F230" s="492"/>
    </row>
    <row r="231" spans="1:6" ht="12.75" hidden="1" customHeight="1" x14ac:dyDescent="0.25">
      <c r="A231" s="497"/>
      <c r="B231" s="490"/>
      <c r="C231" s="16" t="s">
        <v>438</v>
      </c>
      <c r="D231" s="20" t="s">
        <v>439</v>
      </c>
      <c r="E231" s="492"/>
      <c r="F231" s="492"/>
    </row>
    <row r="232" spans="1:6" ht="12.75" customHeight="1" x14ac:dyDescent="0.25">
      <c r="A232" s="497"/>
      <c r="B232" s="490" t="s">
        <v>286</v>
      </c>
      <c r="C232" s="480" t="s">
        <v>287</v>
      </c>
      <c r="D232" s="481"/>
      <c r="E232" s="492"/>
      <c r="F232" s="492"/>
    </row>
    <row r="233" spans="1:6" ht="12.75" hidden="1" customHeight="1" x14ac:dyDescent="0.25">
      <c r="A233" s="497"/>
      <c r="B233" s="490"/>
      <c r="C233" s="16" t="s">
        <v>441</v>
      </c>
      <c r="D233" s="20" t="s">
        <v>442</v>
      </c>
      <c r="E233" s="492"/>
      <c r="F233" s="492"/>
    </row>
    <row r="234" spans="1:6" ht="12.75" hidden="1" customHeight="1" x14ac:dyDescent="0.25">
      <c r="A234" s="497"/>
      <c r="B234" s="490"/>
      <c r="C234" s="16" t="s">
        <v>443</v>
      </c>
      <c r="D234" s="20" t="s">
        <v>444</v>
      </c>
      <c r="E234" s="492"/>
      <c r="F234" s="492"/>
    </row>
    <row r="235" spans="1:6" ht="12.75" hidden="1" customHeight="1" x14ac:dyDescent="0.25">
      <c r="A235" s="497"/>
      <c r="B235" s="490"/>
      <c r="C235" s="16" t="s">
        <v>445</v>
      </c>
      <c r="D235" s="20" t="s">
        <v>446</v>
      </c>
      <c r="E235" s="492"/>
      <c r="F235" s="492"/>
    </row>
    <row r="236" spans="1:6" ht="12.75" hidden="1" customHeight="1" x14ac:dyDescent="0.25">
      <c r="A236" s="497"/>
      <c r="B236" s="490"/>
      <c r="C236" s="16" t="s">
        <v>447</v>
      </c>
      <c r="D236" s="20" t="s">
        <v>448</v>
      </c>
      <c r="E236" s="492"/>
      <c r="F236" s="492"/>
    </row>
    <row r="237" spans="1:6" ht="12.75" hidden="1" customHeight="1" x14ac:dyDescent="0.25">
      <c r="A237" s="497"/>
      <c r="B237" s="490"/>
      <c r="C237" s="16" t="s">
        <v>449</v>
      </c>
      <c r="D237" s="20" t="s">
        <v>450</v>
      </c>
      <c r="E237" s="492"/>
      <c r="F237" s="492"/>
    </row>
    <row r="238" spans="1:6" ht="12.75" customHeight="1" x14ac:dyDescent="0.25">
      <c r="A238" s="497"/>
      <c r="B238" s="490" t="s">
        <v>290</v>
      </c>
      <c r="C238" s="480" t="s">
        <v>452</v>
      </c>
      <c r="D238" s="481"/>
      <c r="E238" s="492"/>
      <c r="F238" s="492"/>
    </row>
    <row r="239" spans="1:6" ht="12.75" hidden="1" customHeight="1" x14ac:dyDescent="0.25">
      <c r="A239" s="497"/>
      <c r="B239" s="490"/>
      <c r="C239" s="16" t="s">
        <v>453</v>
      </c>
      <c r="D239" s="20" t="s">
        <v>454</v>
      </c>
      <c r="E239" s="492"/>
      <c r="F239" s="492"/>
    </row>
    <row r="240" spans="1:6" ht="12.75" hidden="1" customHeight="1" x14ac:dyDescent="0.25">
      <c r="A240" s="497"/>
      <c r="B240" s="490"/>
      <c r="C240" s="16" t="s">
        <v>455</v>
      </c>
      <c r="D240" s="20" t="s">
        <v>456</v>
      </c>
      <c r="E240" s="492"/>
      <c r="F240" s="492"/>
    </row>
    <row r="241" spans="1:6" ht="12.75" hidden="1" customHeight="1" x14ac:dyDescent="0.25">
      <c r="A241" s="497"/>
      <c r="B241" s="490"/>
      <c r="C241" s="16" t="s">
        <v>457</v>
      </c>
      <c r="D241" s="20" t="s">
        <v>458</v>
      </c>
      <c r="E241" s="492"/>
      <c r="F241" s="492"/>
    </row>
    <row r="242" spans="1:6" ht="12.75" hidden="1" customHeight="1" x14ac:dyDescent="0.25">
      <c r="A242" s="497"/>
      <c r="B242" s="490"/>
      <c r="C242" s="16" t="s">
        <v>459</v>
      </c>
      <c r="D242" s="20" t="s">
        <v>460</v>
      </c>
      <c r="E242" s="492"/>
      <c r="F242" s="492"/>
    </row>
    <row r="243" spans="1:6" ht="12.75" hidden="1" customHeight="1" x14ac:dyDescent="0.25">
      <c r="A243" s="497"/>
      <c r="B243" s="490"/>
      <c r="C243" s="16" t="s">
        <v>461</v>
      </c>
      <c r="D243" s="20" t="s">
        <v>462</v>
      </c>
      <c r="E243" s="492"/>
      <c r="F243" s="492"/>
    </row>
    <row r="244" spans="1:6" ht="13.5" customHeight="1" thickBot="1" x14ac:dyDescent="0.3">
      <c r="A244" s="497"/>
      <c r="B244" s="490" t="s">
        <v>292</v>
      </c>
      <c r="C244" s="480" t="s">
        <v>464</v>
      </c>
      <c r="D244" s="481"/>
      <c r="E244" s="492"/>
      <c r="F244" s="513"/>
    </row>
    <row r="245" spans="1:6" ht="13.5" hidden="1" thickBot="1" x14ac:dyDescent="0.35">
      <c r="A245" s="497"/>
      <c r="B245" s="490"/>
      <c r="C245" s="16" t="s">
        <v>236</v>
      </c>
      <c r="D245" s="19" t="s">
        <v>465</v>
      </c>
      <c r="E245" s="492"/>
      <c r="F245" s="22"/>
    </row>
    <row r="246" spans="1:6" ht="13.5" hidden="1" thickBot="1" x14ac:dyDescent="0.35">
      <c r="A246" s="497"/>
      <c r="B246" s="490"/>
      <c r="C246" s="16" t="s">
        <v>238</v>
      </c>
      <c r="D246" s="19" t="s">
        <v>466</v>
      </c>
      <c r="E246" s="492"/>
      <c r="F246" s="22"/>
    </row>
    <row r="247" spans="1:6" ht="13.5" hidden="1" thickBot="1" x14ac:dyDescent="0.35">
      <c r="A247" s="497"/>
      <c r="B247" s="490"/>
      <c r="C247" s="16" t="s">
        <v>240</v>
      </c>
      <c r="D247" s="19" t="s">
        <v>467</v>
      </c>
      <c r="E247" s="492"/>
      <c r="F247" s="22"/>
    </row>
    <row r="248" spans="1:6" ht="13.5" hidden="1" thickBot="1" x14ac:dyDescent="0.35">
      <c r="A248" s="497"/>
      <c r="B248" s="490"/>
      <c r="C248" s="16" t="s">
        <v>242</v>
      </c>
      <c r="D248" s="19" t="s">
        <v>468</v>
      </c>
      <c r="E248" s="492"/>
      <c r="F248" s="22"/>
    </row>
    <row r="249" spans="1:6" ht="13.5" hidden="1" thickBot="1" x14ac:dyDescent="0.35">
      <c r="A249" s="497"/>
      <c r="B249" s="490"/>
      <c r="C249" s="16" t="s">
        <v>469</v>
      </c>
      <c r="D249" s="19" t="s">
        <v>470</v>
      </c>
      <c r="E249" s="492"/>
      <c r="F249" s="22"/>
    </row>
    <row r="250" spans="1:6" ht="13.5" hidden="1" thickBot="1" x14ac:dyDescent="0.35">
      <c r="A250" s="497"/>
      <c r="B250" s="490"/>
      <c r="C250" s="16" t="s">
        <v>471</v>
      </c>
      <c r="D250" s="19" t="s">
        <v>472</v>
      </c>
      <c r="E250" s="492"/>
      <c r="F250" s="22"/>
    </row>
    <row r="251" spans="1:6" ht="13.5" hidden="1" thickBot="1" x14ac:dyDescent="0.35">
      <c r="A251" s="497"/>
      <c r="B251" s="490"/>
      <c r="C251" s="16" t="s">
        <v>473</v>
      </c>
      <c r="D251" s="19" t="s">
        <v>474</v>
      </c>
      <c r="E251" s="492"/>
      <c r="F251" s="22"/>
    </row>
    <row r="252" spans="1:6" ht="13.5" hidden="1" thickBot="1" x14ac:dyDescent="0.35">
      <c r="A252" s="497"/>
      <c r="B252" s="490"/>
      <c r="C252" s="16" t="s">
        <v>475</v>
      </c>
      <c r="D252" s="19" t="s">
        <v>476</v>
      </c>
      <c r="E252" s="492"/>
      <c r="F252" s="22"/>
    </row>
    <row r="253" spans="1:6" ht="13.5" hidden="1" thickBot="1" x14ac:dyDescent="0.35">
      <c r="A253" s="498"/>
      <c r="B253" s="503"/>
      <c r="C253" s="24" t="s">
        <v>477</v>
      </c>
      <c r="D253" s="25" t="s">
        <v>478</v>
      </c>
      <c r="E253" s="493"/>
      <c r="F253" s="26"/>
    </row>
    <row r="254" spans="1:6" ht="15.75" customHeight="1" x14ac:dyDescent="0.35">
      <c r="A254" s="482">
        <v>8</v>
      </c>
      <c r="B254" s="504" t="s">
        <v>9</v>
      </c>
      <c r="C254" s="505"/>
      <c r="D254" s="506"/>
      <c r="E254" s="491">
        <v>8</v>
      </c>
      <c r="F254" s="491">
        <v>8</v>
      </c>
    </row>
    <row r="255" spans="1:6" ht="12.75" customHeight="1" x14ac:dyDescent="0.25">
      <c r="A255" s="483"/>
      <c r="B255" s="28" t="s">
        <v>330</v>
      </c>
      <c r="C255" s="507" t="s">
        <v>480</v>
      </c>
      <c r="D255" s="508"/>
      <c r="E255" s="492"/>
      <c r="F255" s="492"/>
    </row>
    <row r="256" spans="1:6" ht="12.75" customHeight="1" x14ac:dyDescent="0.25">
      <c r="A256" s="483"/>
      <c r="B256" s="28" t="s">
        <v>340</v>
      </c>
      <c r="C256" s="509" t="s">
        <v>482</v>
      </c>
      <c r="D256" s="510"/>
      <c r="E256" s="492"/>
      <c r="F256" s="492"/>
    </row>
    <row r="257" spans="1:6" ht="12.75" customHeight="1" x14ac:dyDescent="0.25">
      <c r="A257" s="483"/>
      <c r="B257" s="28" t="s">
        <v>344</v>
      </c>
      <c r="C257" s="509" t="s">
        <v>484</v>
      </c>
      <c r="D257" s="510"/>
      <c r="E257" s="492"/>
      <c r="F257" s="492"/>
    </row>
    <row r="258" spans="1:6" ht="12.75" customHeight="1" thickBot="1" x14ac:dyDescent="0.3">
      <c r="A258" s="489"/>
      <c r="B258" s="29" t="s">
        <v>360</v>
      </c>
      <c r="C258" s="511" t="s">
        <v>486</v>
      </c>
      <c r="D258" s="512"/>
      <c r="E258" s="493"/>
      <c r="F258" s="493"/>
    </row>
    <row r="259" spans="1:6" ht="15.75" customHeight="1" x14ac:dyDescent="0.35">
      <c r="A259" s="482">
        <v>9</v>
      </c>
      <c r="B259" s="504" t="s">
        <v>10</v>
      </c>
      <c r="C259" s="505"/>
      <c r="D259" s="506"/>
      <c r="E259" s="491">
        <v>2</v>
      </c>
      <c r="F259" s="491">
        <v>4</v>
      </c>
    </row>
    <row r="260" spans="1:6" ht="12.75" customHeight="1" x14ac:dyDescent="0.25">
      <c r="A260" s="483"/>
      <c r="B260" s="28" t="s">
        <v>432</v>
      </c>
      <c r="C260" s="507" t="s">
        <v>488</v>
      </c>
      <c r="D260" s="508"/>
      <c r="E260" s="492"/>
      <c r="F260" s="492"/>
    </row>
    <row r="261" spans="1:6" ht="12.75" customHeight="1" x14ac:dyDescent="0.25">
      <c r="A261" s="483"/>
      <c r="B261" s="28" t="s">
        <v>440</v>
      </c>
      <c r="C261" s="509" t="s">
        <v>490</v>
      </c>
      <c r="D261" s="510"/>
      <c r="E261" s="492"/>
      <c r="F261" s="492"/>
    </row>
    <row r="262" spans="1:6" ht="12.75" customHeight="1" x14ac:dyDescent="0.25">
      <c r="A262" s="483"/>
      <c r="B262" s="28" t="s">
        <v>451</v>
      </c>
      <c r="C262" s="509" t="s">
        <v>492</v>
      </c>
      <c r="D262" s="510"/>
      <c r="E262" s="492"/>
      <c r="F262" s="492"/>
    </row>
    <row r="263" spans="1:6" ht="12.75" customHeight="1" x14ac:dyDescent="0.25">
      <c r="A263" s="483"/>
      <c r="B263" s="28" t="s">
        <v>463</v>
      </c>
      <c r="C263" s="509" t="s">
        <v>494</v>
      </c>
      <c r="D263" s="510"/>
      <c r="E263" s="492"/>
      <c r="F263" s="492"/>
    </row>
    <row r="264" spans="1:6" ht="12.75" customHeight="1" x14ac:dyDescent="0.25">
      <c r="A264" s="483"/>
      <c r="B264" s="28" t="s">
        <v>541</v>
      </c>
      <c r="C264" s="509" t="s">
        <v>496</v>
      </c>
      <c r="D264" s="510"/>
      <c r="E264" s="492"/>
      <c r="F264" s="492"/>
    </row>
    <row r="265" spans="1:6" ht="12.75" customHeight="1" thickBot="1" x14ac:dyDescent="0.3">
      <c r="A265" s="489"/>
      <c r="B265" s="29" t="s">
        <v>542</v>
      </c>
      <c r="C265" s="511" t="s">
        <v>498</v>
      </c>
      <c r="D265" s="512"/>
      <c r="E265" s="493"/>
      <c r="F265" s="493"/>
    </row>
    <row r="266" spans="1:6" ht="15.75" customHeight="1" x14ac:dyDescent="0.35">
      <c r="A266" s="482">
        <v>10</v>
      </c>
      <c r="B266" s="504" t="s">
        <v>11</v>
      </c>
      <c r="C266" s="505"/>
      <c r="D266" s="506"/>
      <c r="E266" s="491">
        <v>4</v>
      </c>
      <c r="F266" s="491">
        <v>4</v>
      </c>
    </row>
    <row r="267" spans="1:6" ht="12.75" customHeight="1" x14ac:dyDescent="0.25">
      <c r="A267" s="483"/>
      <c r="B267" s="28" t="s">
        <v>479</v>
      </c>
      <c r="C267" s="509" t="s">
        <v>500</v>
      </c>
      <c r="D267" s="510"/>
      <c r="E267" s="492"/>
      <c r="F267" s="492"/>
    </row>
    <row r="268" spans="1:6" ht="12.75" customHeight="1" x14ac:dyDescent="0.25">
      <c r="A268" s="483"/>
      <c r="B268" s="28" t="s">
        <v>481</v>
      </c>
      <c r="C268" s="509" t="s">
        <v>502</v>
      </c>
      <c r="D268" s="510"/>
      <c r="E268" s="492"/>
      <c r="F268" s="492"/>
    </row>
    <row r="269" spans="1:6" ht="12.75" customHeight="1" x14ac:dyDescent="0.25">
      <c r="A269" s="483"/>
      <c r="B269" s="28" t="s">
        <v>483</v>
      </c>
      <c r="C269" s="509" t="s">
        <v>504</v>
      </c>
      <c r="D269" s="510"/>
      <c r="E269" s="492"/>
      <c r="F269" s="492"/>
    </row>
    <row r="270" spans="1:6" ht="12.75" customHeight="1" x14ac:dyDescent="0.25">
      <c r="A270" s="483"/>
      <c r="B270" s="28" t="s">
        <v>485</v>
      </c>
      <c r="C270" s="509" t="s">
        <v>506</v>
      </c>
      <c r="D270" s="510"/>
      <c r="E270" s="492"/>
      <c r="F270" s="492"/>
    </row>
    <row r="271" spans="1:6" ht="12.75" customHeight="1" x14ac:dyDescent="0.25">
      <c r="A271" s="483"/>
      <c r="B271" s="28" t="s">
        <v>543</v>
      </c>
      <c r="C271" s="509" t="s">
        <v>508</v>
      </c>
      <c r="D271" s="510"/>
      <c r="E271" s="492"/>
      <c r="F271" s="492"/>
    </row>
    <row r="272" spans="1:6" ht="12.75" customHeight="1" x14ac:dyDescent="0.25">
      <c r="A272" s="483"/>
      <c r="B272" s="28" t="s">
        <v>544</v>
      </c>
      <c r="C272" s="509" t="s">
        <v>510</v>
      </c>
      <c r="D272" s="510"/>
      <c r="E272" s="492"/>
      <c r="F272" s="492"/>
    </row>
    <row r="273" spans="1:6" ht="12.75" customHeight="1" thickBot="1" x14ac:dyDescent="0.3">
      <c r="A273" s="489"/>
      <c r="B273" s="28" t="s">
        <v>545</v>
      </c>
      <c r="C273" s="511" t="s">
        <v>511</v>
      </c>
      <c r="D273" s="512"/>
      <c r="E273" s="493"/>
      <c r="F273" s="493"/>
    </row>
    <row r="274" spans="1:6" ht="15.75" customHeight="1" x14ac:dyDescent="0.35">
      <c r="A274" s="514">
        <v>11</v>
      </c>
      <c r="B274" s="504" t="s">
        <v>516</v>
      </c>
      <c r="C274" s="505"/>
      <c r="D274" s="506"/>
      <c r="E274" s="517">
        <v>4</v>
      </c>
      <c r="F274" s="491">
        <v>4</v>
      </c>
    </row>
    <row r="275" spans="1:6" ht="12.75" customHeight="1" x14ac:dyDescent="0.25">
      <c r="A275" s="515"/>
      <c r="B275" s="18" t="s">
        <v>487</v>
      </c>
      <c r="C275" s="520" t="s">
        <v>546</v>
      </c>
      <c r="D275" s="521"/>
      <c r="E275" s="518"/>
      <c r="F275" s="492"/>
    </row>
    <row r="276" spans="1:6" ht="12.75" customHeight="1" x14ac:dyDescent="0.25">
      <c r="A276" s="515"/>
      <c r="B276" s="18" t="s">
        <v>489</v>
      </c>
      <c r="C276" s="520" t="s">
        <v>547</v>
      </c>
      <c r="D276" s="521"/>
      <c r="E276" s="518"/>
      <c r="F276" s="492"/>
    </row>
    <row r="277" spans="1:6" ht="12.75" customHeight="1" x14ac:dyDescent="0.25">
      <c r="A277" s="515"/>
      <c r="B277" s="18" t="s">
        <v>491</v>
      </c>
      <c r="C277" s="520" t="s">
        <v>548</v>
      </c>
      <c r="D277" s="521"/>
      <c r="E277" s="518"/>
      <c r="F277" s="492"/>
    </row>
    <row r="278" spans="1:6" ht="12.75" customHeight="1" x14ac:dyDescent="0.25">
      <c r="A278" s="515"/>
      <c r="B278" s="18" t="s">
        <v>493</v>
      </c>
      <c r="C278" s="520" t="s">
        <v>549</v>
      </c>
      <c r="D278" s="521"/>
      <c r="E278" s="518"/>
      <c r="F278" s="492"/>
    </row>
    <row r="279" spans="1:6" ht="12.75" customHeight="1" x14ac:dyDescent="0.25">
      <c r="A279" s="515"/>
      <c r="B279" s="18" t="s">
        <v>495</v>
      </c>
      <c r="C279" s="520" t="s">
        <v>550</v>
      </c>
      <c r="D279" s="521"/>
      <c r="E279" s="518"/>
      <c r="F279" s="492"/>
    </row>
    <row r="280" spans="1:6" ht="12.75" customHeight="1" thickBot="1" x14ac:dyDescent="0.3">
      <c r="A280" s="516"/>
      <c r="B280" s="18" t="s">
        <v>497</v>
      </c>
      <c r="C280" s="522" t="s">
        <v>551</v>
      </c>
      <c r="D280" s="523"/>
      <c r="E280" s="519"/>
      <c r="F280" s="493"/>
    </row>
    <row r="281" spans="1:6" ht="15.75" customHeight="1" x14ac:dyDescent="0.35">
      <c r="A281" s="514">
        <v>12</v>
      </c>
      <c r="B281" s="504" t="s">
        <v>517</v>
      </c>
      <c r="C281" s="505"/>
      <c r="D281" s="506"/>
      <c r="E281" s="517">
        <v>4</v>
      </c>
      <c r="F281" s="491">
        <v>4</v>
      </c>
    </row>
    <row r="282" spans="1:6" ht="15" customHeight="1" x14ac:dyDescent="0.25">
      <c r="A282" s="515"/>
      <c r="B282" s="18" t="s">
        <v>499</v>
      </c>
      <c r="C282" s="520" t="s">
        <v>552</v>
      </c>
      <c r="D282" s="521"/>
      <c r="E282" s="518"/>
      <c r="F282" s="492"/>
    </row>
    <row r="283" spans="1:6" ht="15" customHeight="1" x14ac:dyDescent="0.25">
      <c r="A283" s="515"/>
      <c r="B283" s="18" t="s">
        <v>501</v>
      </c>
      <c r="C283" s="520" t="s">
        <v>553</v>
      </c>
      <c r="D283" s="521"/>
      <c r="E283" s="518"/>
      <c r="F283" s="492"/>
    </row>
    <row r="284" spans="1:6" ht="15" customHeight="1" x14ac:dyDescent="0.25">
      <c r="A284" s="515"/>
      <c r="B284" s="18" t="s">
        <v>503</v>
      </c>
      <c r="C284" s="520" t="s">
        <v>554</v>
      </c>
      <c r="D284" s="521" t="s">
        <v>555</v>
      </c>
      <c r="E284" s="518"/>
      <c r="F284" s="492"/>
    </row>
    <row r="285" spans="1:6" ht="15" customHeight="1" x14ac:dyDescent="0.25">
      <c r="A285" s="515"/>
      <c r="B285" s="18" t="s">
        <v>505</v>
      </c>
      <c r="C285" s="520" t="s">
        <v>556</v>
      </c>
      <c r="D285" s="521" t="s">
        <v>557</v>
      </c>
      <c r="E285" s="518"/>
      <c r="F285" s="492"/>
    </row>
    <row r="286" spans="1:6" ht="15" customHeight="1" x14ac:dyDescent="0.25">
      <c r="A286" s="515"/>
      <c r="B286" s="18" t="s">
        <v>507</v>
      </c>
      <c r="C286" s="520" t="s">
        <v>558</v>
      </c>
      <c r="D286" s="521" t="s">
        <v>559</v>
      </c>
      <c r="E286" s="518"/>
      <c r="F286" s="492"/>
    </row>
    <row r="287" spans="1:6" ht="15" customHeight="1" thickBot="1" x14ac:dyDescent="0.3">
      <c r="A287" s="515"/>
      <c r="B287" s="235" t="s">
        <v>509</v>
      </c>
      <c r="C287" s="522" t="s">
        <v>560</v>
      </c>
      <c r="D287" s="523" t="s">
        <v>561</v>
      </c>
      <c r="E287" s="518"/>
      <c r="F287" s="492"/>
    </row>
    <row r="288" spans="1:6" ht="15" customHeight="1" thickBot="1" x14ac:dyDescent="0.3">
      <c r="A288" s="237"/>
      <c r="B288" s="532" t="s">
        <v>995</v>
      </c>
      <c r="C288" s="532"/>
      <c r="D288" s="533"/>
      <c r="E288" s="30"/>
      <c r="F288" s="30">
        <v>16</v>
      </c>
    </row>
    <row r="289" spans="1:6" ht="16.5" customHeight="1" thickBot="1" x14ac:dyDescent="0.3">
      <c r="A289" s="524" t="s">
        <v>512</v>
      </c>
      <c r="B289" s="525"/>
      <c r="C289" s="525"/>
      <c r="D289" s="526"/>
      <c r="E289" s="30">
        <f>SUM(E9:E287)</f>
        <v>50</v>
      </c>
      <c r="F289" s="30">
        <f>SUM(F9:F288)</f>
        <v>60</v>
      </c>
    </row>
    <row r="290" spans="1:6" ht="13.5" customHeight="1" thickBot="1" x14ac:dyDescent="0.3">
      <c r="A290" s="527"/>
      <c r="B290" s="528"/>
      <c r="C290" s="528"/>
      <c r="D290" s="529"/>
      <c r="E290" s="530">
        <f>SUM(E289:F289)</f>
        <v>110</v>
      </c>
      <c r="F290" s="531"/>
    </row>
  </sheetData>
  <mergeCells count="191">
    <mergeCell ref="C287:D287"/>
    <mergeCell ref="A289:D290"/>
    <mergeCell ref="E290:F290"/>
    <mergeCell ref="C280:D280"/>
    <mergeCell ref="A281:A287"/>
    <mergeCell ref="B281:D281"/>
    <mergeCell ref="E281:E287"/>
    <mergeCell ref="F281:F287"/>
    <mergeCell ref="C282:D282"/>
    <mergeCell ref="C283:D283"/>
    <mergeCell ref="C284:D284"/>
    <mergeCell ref="C285:D285"/>
    <mergeCell ref="C286:D286"/>
    <mergeCell ref="B288:D288"/>
    <mergeCell ref="C273:D273"/>
    <mergeCell ref="A274:A280"/>
    <mergeCell ref="B274:D274"/>
    <mergeCell ref="E274:E280"/>
    <mergeCell ref="F274:F280"/>
    <mergeCell ref="C275:D275"/>
    <mergeCell ref="C276:D276"/>
    <mergeCell ref="C277:D277"/>
    <mergeCell ref="C278:D278"/>
    <mergeCell ref="C279:D279"/>
    <mergeCell ref="A266:A273"/>
    <mergeCell ref="B266:D266"/>
    <mergeCell ref="E266:E273"/>
    <mergeCell ref="F266:F273"/>
    <mergeCell ref="C267:D267"/>
    <mergeCell ref="C268:D268"/>
    <mergeCell ref="C269:D269"/>
    <mergeCell ref="C270:D270"/>
    <mergeCell ref="C271:D271"/>
    <mergeCell ref="C272:D272"/>
    <mergeCell ref="A259:A265"/>
    <mergeCell ref="B259:D259"/>
    <mergeCell ref="E259:E265"/>
    <mergeCell ref="F259:F265"/>
    <mergeCell ref="C260:D260"/>
    <mergeCell ref="C261:D261"/>
    <mergeCell ref="C262:D262"/>
    <mergeCell ref="C263:D263"/>
    <mergeCell ref="C264:D264"/>
    <mergeCell ref="C265:D265"/>
    <mergeCell ref="B244:B253"/>
    <mergeCell ref="C244:D244"/>
    <mergeCell ref="A254:A258"/>
    <mergeCell ref="B254:D254"/>
    <mergeCell ref="E254:E258"/>
    <mergeCell ref="F254:F258"/>
    <mergeCell ref="C255:D255"/>
    <mergeCell ref="C256:D256"/>
    <mergeCell ref="C257:D257"/>
    <mergeCell ref="C258:D258"/>
    <mergeCell ref="A227:A253"/>
    <mergeCell ref="B227:D227"/>
    <mergeCell ref="E227:E253"/>
    <mergeCell ref="F227:F244"/>
    <mergeCell ref="B228:B231"/>
    <mergeCell ref="C228:D228"/>
    <mergeCell ref="B232:B237"/>
    <mergeCell ref="C232:D232"/>
    <mergeCell ref="B238:B243"/>
    <mergeCell ref="C238:D238"/>
    <mergeCell ref="F172:F226"/>
    <mergeCell ref="B173:B177"/>
    <mergeCell ref="C173:D173"/>
    <mergeCell ref="B178:B179"/>
    <mergeCell ref="C178:D178"/>
    <mergeCell ref="B180:B187"/>
    <mergeCell ref="C180:D180"/>
    <mergeCell ref="B188:B192"/>
    <mergeCell ref="C188:D188"/>
    <mergeCell ref="B193:B196"/>
    <mergeCell ref="B167:B170"/>
    <mergeCell ref="C167:D167"/>
    <mergeCell ref="C171:D171"/>
    <mergeCell ref="A172:A226"/>
    <mergeCell ref="B172:D172"/>
    <mergeCell ref="E172:E226"/>
    <mergeCell ref="C193:D193"/>
    <mergeCell ref="B197:B202"/>
    <mergeCell ref="C197:D197"/>
    <mergeCell ref="B203:B208"/>
    <mergeCell ref="A141:A171"/>
    <mergeCell ref="B141:D141"/>
    <mergeCell ref="E141:E171"/>
    <mergeCell ref="C203:D203"/>
    <mergeCell ref="B209:B215"/>
    <mergeCell ref="C209:D209"/>
    <mergeCell ref="B216:B218"/>
    <mergeCell ref="C216:D216"/>
    <mergeCell ref="B219:B226"/>
    <mergeCell ref="C219:D219"/>
    <mergeCell ref="B129:B134"/>
    <mergeCell ref="C160:D160"/>
    <mergeCell ref="B161:B162"/>
    <mergeCell ref="C161:D161"/>
    <mergeCell ref="C163:D163"/>
    <mergeCell ref="B164:B166"/>
    <mergeCell ref="C164:D164"/>
    <mergeCell ref="C148:D148"/>
    <mergeCell ref="C151:D151"/>
    <mergeCell ref="B152:B155"/>
    <mergeCell ref="C152:D152"/>
    <mergeCell ref="B156:B159"/>
    <mergeCell ref="C156:D156"/>
    <mergeCell ref="A98:A140"/>
    <mergeCell ref="B98:D98"/>
    <mergeCell ref="E98:E140"/>
    <mergeCell ref="C129:D129"/>
    <mergeCell ref="B135:B139"/>
    <mergeCell ref="C135:D135"/>
    <mergeCell ref="C140:D140"/>
    <mergeCell ref="E81:E97"/>
    <mergeCell ref="F141:F171"/>
    <mergeCell ref="B142:B144"/>
    <mergeCell ref="C142:D142"/>
    <mergeCell ref="B145:B146"/>
    <mergeCell ref="C145:D145"/>
    <mergeCell ref="C147:D147"/>
    <mergeCell ref="B148:B150"/>
    <mergeCell ref="F98:F140"/>
    <mergeCell ref="B99:B110"/>
    <mergeCell ref="C99:D99"/>
    <mergeCell ref="B111:B116"/>
    <mergeCell ref="C111:D111"/>
    <mergeCell ref="B117:B123"/>
    <mergeCell ref="C117:D117"/>
    <mergeCell ref="B124:B128"/>
    <mergeCell ref="C124:D124"/>
    <mergeCell ref="A81:A97"/>
    <mergeCell ref="B81:D81"/>
    <mergeCell ref="C91:D91"/>
    <mergeCell ref="B92:B94"/>
    <mergeCell ref="C92:D92"/>
    <mergeCell ref="F81:F97"/>
    <mergeCell ref="C82:D82"/>
    <mergeCell ref="C83:D83"/>
    <mergeCell ref="B84:B86"/>
    <mergeCell ref="C84:D84"/>
    <mergeCell ref="C87:D87"/>
    <mergeCell ref="C88:D88"/>
    <mergeCell ref="C89:D89"/>
    <mergeCell ref="C90:D90"/>
    <mergeCell ref="C95:D95"/>
    <mergeCell ref="C96:D96"/>
    <mergeCell ref="C97:D97"/>
    <mergeCell ref="A48:A74"/>
    <mergeCell ref="B48:D48"/>
    <mergeCell ref="E48:E80"/>
    <mergeCell ref="F48:F74"/>
    <mergeCell ref="B49:B51"/>
    <mergeCell ref="C49:D49"/>
    <mergeCell ref="B52:B61"/>
    <mergeCell ref="C52:D52"/>
    <mergeCell ref="B62:B66"/>
    <mergeCell ref="C62:D62"/>
    <mergeCell ref="B67:B73"/>
    <mergeCell ref="C67:D67"/>
    <mergeCell ref="B74:B80"/>
    <mergeCell ref="C74:D74"/>
    <mergeCell ref="A9:A47"/>
    <mergeCell ref="B9:D9"/>
    <mergeCell ref="E9:E47"/>
    <mergeCell ref="F9:F47"/>
    <mergeCell ref="C10:D10"/>
    <mergeCell ref="C16:D16"/>
    <mergeCell ref="B34:B39"/>
    <mergeCell ref="C34:D34"/>
    <mergeCell ref="B40:B42"/>
    <mergeCell ref="C40:D40"/>
    <mergeCell ref="B43:B46"/>
    <mergeCell ref="C43:D43"/>
    <mergeCell ref="B25:B26"/>
    <mergeCell ref="C25:D25"/>
    <mergeCell ref="B27:B29"/>
    <mergeCell ref="C27:D27"/>
    <mergeCell ref="B30:B33"/>
    <mergeCell ref="C30:D30"/>
    <mergeCell ref="C47:D47"/>
    <mergeCell ref="D1:F1"/>
    <mergeCell ref="A3:F3"/>
    <mergeCell ref="A4:D4"/>
    <mergeCell ref="E4:F4"/>
    <mergeCell ref="A5:D5"/>
    <mergeCell ref="E5:F5"/>
    <mergeCell ref="A6:F6"/>
    <mergeCell ref="A7:A8"/>
    <mergeCell ref="B7:D8"/>
    <mergeCell ref="E7:F7"/>
  </mergeCells>
  <pageMargins left="0.75" right="0.75" top="1" bottom="1" header="0.5" footer="0.5"/>
  <pageSetup paperSize="9" scale="77" orientation="portrait" r:id="rId1"/>
  <headerFooter alignWithMargins="0"/>
  <rowBreaks count="1" manualBreakCount="1">
    <brk id="171" max="1638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73"/>
  <sheetViews>
    <sheetView topLeftCell="A25" zoomScale="115" zoomScaleNormal="115" workbookViewId="0">
      <selection activeCell="B28" sqref="B28:D28"/>
    </sheetView>
  </sheetViews>
  <sheetFormatPr defaultColWidth="9.1796875" defaultRowHeight="14.5" outlineLevelRow="1" x14ac:dyDescent="0.35"/>
  <cols>
    <col min="1" max="3" width="5.7265625" style="3" customWidth="1"/>
    <col min="4" max="4" width="80.54296875" style="3" customWidth="1"/>
    <col min="5" max="5" width="15.1796875" style="3" bestFit="1" customWidth="1"/>
    <col min="6" max="16384" width="9.1796875" style="3"/>
  </cols>
  <sheetData>
    <row r="1" spans="1:5" ht="22.5" x14ac:dyDescent="0.35">
      <c r="A1" s="550" t="s">
        <v>814</v>
      </c>
      <c r="B1" s="550"/>
      <c r="C1" s="550"/>
      <c r="D1" s="550"/>
      <c r="E1" s="550"/>
    </row>
    <row r="2" spans="1:5" x14ac:dyDescent="0.35">
      <c r="A2" s="549" t="s">
        <v>791</v>
      </c>
      <c r="B2" s="549"/>
      <c r="C2" s="549"/>
      <c r="D2" s="549"/>
      <c r="E2" s="136" t="s">
        <v>790</v>
      </c>
    </row>
    <row r="3" spans="1:5" ht="19.5" x14ac:dyDescent="0.35">
      <c r="A3" s="195">
        <v>1</v>
      </c>
      <c r="B3" s="544" t="s">
        <v>774</v>
      </c>
      <c r="C3" s="544"/>
      <c r="D3" s="544"/>
      <c r="E3" s="83"/>
    </row>
    <row r="4" spans="1:5" ht="18.75" customHeight="1" x14ac:dyDescent="0.35">
      <c r="A4" s="538" t="s">
        <v>13</v>
      </c>
      <c r="B4" s="538"/>
      <c r="C4" s="548" t="s">
        <v>775</v>
      </c>
      <c r="D4" s="548"/>
      <c r="E4" s="83" t="s">
        <v>822</v>
      </c>
    </row>
    <row r="5" spans="1:5" ht="18.75" customHeight="1" x14ac:dyDescent="0.35">
      <c r="A5" s="538" t="s">
        <v>25</v>
      </c>
      <c r="B5" s="538"/>
      <c r="C5" s="548" t="s">
        <v>776</v>
      </c>
      <c r="D5" s="548"/>
      <c r="E5" s="537" t="s">
        <v>793</v>
      </c>
    </row>
    <row r="6" spans="1:5" ht="16.5" customHeight="1" x14ac:dyDescent="0.35">
      <c r="A6" s="539" t="s">
        <v>27</v>
      </c>
      <c r="B6" s="539"/>
      <c r="C6" s="539"/>
      <c r="D6" s="137" t="s">
        <v>794</v>
      </c>
      <c r="E6" s="537"/>
    </row>
    <row r="7" spans="1:5" ht="276.75" hidden="1" customHeight="1" outlineLevel="1" x14ac:dyDescent="0.35">
      <c r="A7" s="539"/>
      <c r="B7" s="539"/>
      <c r="C7" s="539"/>
      <c r="D7" s="169" t="s">
        <v>828</v>
      </c>
      <c r="E7" s="537"/>
    </row>
    <row r="8" spans="1:5" ht="15.75" customHeight="1" collapsed="1" x14ac:dyDescent="0.35">
      <c r="A8" s="539" t="s">
        <v>29</v>
      </c>
      <c r="B8" s="539"/>
      <c r="C8" s="539"/>
      <c r="D8" s="137" t="s">
        <v>795</v>
      </c>
      <c r="E8" s="537"/>
    </row>
    <row r="9" spans="1:5" s="132" customFormat="1" ht="15.75" hidden="1" customHeight="1" outlineLevel="1" x14ac:dyDescent="0.35">
      <c r="A9" s="539"/>
      <c r="B9" s="539"/>
      <c r="C9" s="539"/>
      <c r="D9" s="134" t="s">
        <v>829</v>
      </c>
      <c r="E9" s="537"/>
    </row>
    <row r="10" spans="1:5" ht="15.75" customHeight="1" collapsed="1" x14ac:dyDescent="0.35">
      <c r="A10" s="539" t="s">
        <v>31</v>
      </c>
      <c r="B10" s="539"/>
      <c r="C10" s="539"/>
      <c r="D10" s="137" t="s">
        <v>830</v>
      </c>
      <c r="E10" s="537"/>
    </row>
    <row r="11" spans="1:5" s="132" customFormat="1" ht="45" hidden="1" customHeight="1" outlineLevel="1" x14ac:dyDescent="0.35">
      <c r="A11" s="539"/>
      <c r="B11" s="539"/>
      <c r="C11" s="539"/>
      <c r="D11" s="141" t="s">
        <v>831</v>
      </c>
      <c r="E11" s="134"/>
    </row>
    <row r="12" spans="1:5" ht="18" customHeight="1" collapsed="1" x14ac:dyDescent="0.35">
      <c r="A12" s="538" t="s">
        <v>43</v>
      </c>
      <c r="B12" s="538"/>
      <c r="C12" s="548" t="s">
        <v>832</v>
      </c>
      <c r="D12" s="548"/>
      <c r="E12" s="537" t="s">
        <v>792</v>
      </c>
    </row>
    <row r="13" spans="1:5" s="132" customFormat="1" ht="103.5" hidden="1" customHeight="1" outlineLevel="1" x14ac:dyDescent="0.35">
      <c r="A13" s="538"/>
      <c r="B13" s="538"/>
      <c r="C13" s="541" t="s">
        <v>833</v>
      </c>
      <c r="D13" s="541"/>
      <c r="E13" s="537"/>
    </row>
    <row r="14" spans="1:5" ht="16.5" customHeight="1" collapsed="1" x14ac:dyDescent="0.35">
      <c r="A14" s="539" t="s">
        <v>45</v>
      </c>
      <c r="B14" s="539"/>
      <c r="C14" s="539"/>
      <c r="D14" s="139" t="s">
        <v>796</v>
      </c>
      <c r="E14" s="537"/>
    </row>
    <row r="15" spans="1:5" ht="15.75" customHeight="1" x14ac:dyDescent="0.35">
      <c r="A15" s="539" t="s">
        <v>894</v>
      </c>
      <c r="B15" s="539"/>
      <c r="C15" s="539"/>
      <c r="D15" s="139" t="s">
        <v>612</v>
      </c>
      <c r="E15" s="537"/>
    </row>
    <row r="16" spans="1:5" ht="15.75" customHeight="1" x14ac:dyDescent="0.35">
      <c r="A16" s="539" t="s">
        <v>895</v>
      </c>
      <c r="B16" s="539"/>
      <c r="C16" s="539"/>
      <c r="D16" s="139" t="s">
        <v>797</v>
      </c>
      <c r="E16" s="537"/>
    </row>
    <row r="17" spans="1:5" ht="15.75" customHeight="1" x14ac:dyDescent="0.35">
      <c r="A17" s="539" t="s">
        <v>896</v>
      </c>
      <c r="B17" s="539"/>
      <c r="C17" s="539"/>
      <c r="D17" s="139" t="s">
        <v>800</v>
      </c>
      <c r="E17" s="537"/>
    </row>
    <row r="18" spans="1:5" ht="15.75" customHeight="1" x14ac:dyDescent="0.35">
      <c r="A18" s="539" t="s">
        <v>897</v>
      </c>
      <c r="B18" s="539"/>
      <c r="C18" s="539"/>
      <c r="D18" s="139" t="s">
        <v>823</v>
      </c>
      <c r="E18" s="537"/>
    </row>
    <row r="19" spans="1:5" ht="15.75" customHeight="1" x14ac:dyDescent="0.35">
      <c r="A19" s="539" t="s">
        <v>898</v>
      </c>
      <c r="B19" s="539"/>
      <c r="C19" s="539"/>
      <c r="D19" s="139" t="s">
        <v>824</v>
      </c>
      <c r="E19" s="537"/>
    </row>
    <row r="20" spans="1:5" ht="15.75" customHeight="1" x14ac:dyDescent="0.35">
      <c r="A20" s="539" t="s">
        <v>899</v>
      </c>
      <c r="B20" s="539"/>
      <c r="C20" s="539"/>
      <c r="D20" s="139" t="s">
        <v>825</v>
      </c>
      <c r="E20" s="537"/>
    </row>
    <row r="21" spans="1:5" ht="15.75" customHeight="1" x14ac:dyDescent="0.35">
      <c r="A21" s="539" t="s">
        <v>900</v>
      </c>
      <c r="B21" s="539"/>
      <c r="C21" s="539"/>
      <c r="D21" s="182" t="s">
        <v>863</v>
      </c>
      <c r="E21" s="537"/>
    </row>
    <row r="22" spans="1:5" ht="15.75" customHeight="1" x14ac:dyDescent="0.35">
      <c r="A22" s="539" t="s">
        <v>901</v>
      </c>
      <c r="B22" s="539"/>
      <c r="C22" s="539"/>
      <c r="D22" s="139" t="s">
        <v>798</v>
      </c>
      <c r="E22" s="537"/>
    </row>
    <row r="23" spans="1:5" ht="15.75" customHeight="1" x14ac:dyDescent="0.35">
      <c r="A23" s="539" t="s">
        <v>902</v>
      </c>
      <c r="B23" s="539"/>
      <c r="C23" s="539"/>
      <c r="D23" s="139" t="s">
        <v>799</v>
      </c>
      <c r="E23" s="537"/>
    </row>
    <row r="24" spans="1:5" ht="15.75" customHeight="1" x14ac:dyDescent="0.35">
      <c r="A24" s="539" t="s">
        <v>903</v>
      </c>
      <c r="B24" s="539"/>
      <c r="C24" s="539"/>
      <c r="D24" s="139" t="s">
        <v>826</v>
      </c>
      <c r="E24" s="537"/>
    </row>
    <row r="25" spans="1:5" ht="15.75" customHeight="1" x14ac:dyDescent="0.35">
      <c r="A25" s="539" t="s">
        <v>904</v>
      </c>
      <c r="B25" s="539"/>
      <c r="C25" s="539"/>
      <c r="D25" s="139" t="s">
        <v>827</v>
      </c>
      <c r="E25" s="537"/>
    </row>
    <row r="26" spans="1:5" ht="18" customHeight="1" x14ac:dyDescent="0.35">
      <c r="A26" s="538" t="s">
        <v>47</v>
      </c>
      <c r="B26" s="538"/>
      <c r="C26" s="548" t="s">
        <v>777</v>
      </c>
      <c r="D26" s="548"/>
      <c r="E26" s="537"/>
    </row>
    <row r="27" spans="1:5" s="132" customFormat="1" ht="210.75" hidden="1" customHeight="1" outlineLevel="1" x14ac:dyDescent="0.35">
      <c r="A27" s="538"/>
      <c r="B27" s="538"/>
      <c r="C27" s="541" t="s">
        <v>834</v>
      </c>
      <c r="D27" s="541"/>
      <c r="E27" s="134" t="s">
        <v>793</v>
      </c>
    </row>
    <row r="28" spans="1:5" ht="19.5" collapsed="1" x14ac:dyDescent="0.35">
      <c r="A28" s="540">
        <v>2</v>
      </c>
      <c r="B28" s="544" t="s">
        <v>778</v>
      </c>
      <c r="C28" s="544"/>
      <c r="D28" s="544"/>
      <c r="E28" s="537" t="s">
        <v>793</v>
      </c>
    </row>
    <row r="29" spans="1:5" ht="57.75" hidden="1" customHeight="1" outlineLevel="1" x14ac:dyDescent="0.35">
      <c r="A29" s="540"/>
      <c r="B29" s="541" t="s">
        <v>808</v>
      </c>
      <c r="C29" s="541"/>
      <c r="D29" s="541"/>
      <c r="E29" s="537"/>
    </row>
    <row r="30" spans="1:5" ht="17" collapsed="1" x14ac:dyDescent="0.35">
      <c r="A30" s="538" t="s">
        <v>88</v>
      </c>
      <c r="B30" s="538"/>
      <c r="C30" s="548" t="s">
        <v>779</v>
      </c>
      <c r="D30" s="548"/>
      <c r="E30" s="537"/>
    </row>
    <row r="31" spans="1:5" s="133" customFormat="1" ht="13.5" customHeight="1" outlineLevel="1" x14ac:dyDescent="0.35">
      <c r="A31" s="538"/>
      <c r="B31" s="538"/>
      <c r="C31" s="543" t="s">
        <v>809</v>
      </c>
      <c r="D31" s="543"/>
      <c r="E31" s="537"/>
    </row>
    <row r="32" spans="1:5" ht="17" x14ac:dyDescent="0.35">
      <c r="A32" s="538" t="s">
        <v>94</v>
      </c>
      <c r="B32" s="538"/>
      <c r="C32" s="548" t="s">
        <v>780</v>
      </c>
      <c r="D32" s="548"/>
      <c r="E32" s="537"/>
    </row>
    <row r="33" spans="1:5" ht="16.5" customHeight="1" x14ac:dyDescent="0.35">
      <c r="A33" s="539" t="s">
        <v>96</v>
      </c>
      <c r="B33" s="539"/>
      <c r="C33" s="539"/>
      <c r="D33" s="137" t="s">
        <v>801</v>
      </c>
      <c r="E33" s="537"/>
    </row>
    <row r="34" spans="1:5" s="133" customFormat="1" ht="45.75" customHeight="1" outlineLevel="1" x14ac:dyDescent="0.35">
      <c r="A34" s="539"/>
      <c r="B34" s="539"/>
      <c r="C34" s="539"/>
      <c r="D34" s="134" t="s">
        <v>810</v>
      </c>
      <c r="E34" s="537"/>
    </row>
    <row r="35" spans="1:5" ht="15.75" customHeight="1" x14ac:dyDescent="0.35">
      <c r="A35" s="539" t="s">
        <v>98</v>
      </c>
      <c r="B35" s="539"/>
      <c r="C35" s="539"/>
      <c r="D35" s="137" t="s">
        <v>802</v>
      </c>
      <c r="E35" s="537"/>
    </row>
    <row r="36" spans="1:5" s="133" customFormat="1" ht="13.5" customHeight="1" outlineLevel="1" x14ac:dyDescent="0.35">
      <c r="A36" s="539"/>
      <c r="B36" s="539"/>
      <c r="C36" s="539"/>
      <c r="D36" s="134" t="s">
        <v>811</v>
      </c>
      <c r="E36" s="537"/>
    </row>
    <row r="37" spans="1:5" ht="15.75" customHeight="1" x14ac:dyDescent="0.35">
      <c r="A37" s="539" t="s">
        <v>100</v>
      </c>
      <c r="B37" s="539"/>
      <c r="C37" s="539"/>
      <c r="D37" s="137" t="s">
        <v>803</v>
      </c>
      <c r="E37" s="537"/>
    </row>
    <row r="38" spans="1:5" s="133" customFormat="1" ht="51" customHeight="1" outlineLevel="1" x14ac:dyDescent="0.35">
      <c r="A38" s="539"/>
      <c r="B38" s="539"/>
      <c r="C38" s="539"/>
      <c r="D38" s="134" t="s">
        <v>812</v>
      </c>
      <c r="E38" s="537"/>
    </row>
    <row r="39" spans="1:5" ht="15.75" customHeight="1" x14ac:dyDescent="0.35">
      <c r="A39" s="539" t="s">
        <v>102</v>
      </c>
      <c r="B39" s="539"/>
      <c r="C39" s="539"/>
      <c r="D39" s="137" t="s">
        <v>804</v>
      </c>
      <c r="E39" s="537"/>
    </row>
    <row r="40" spans="1:5" s="133" customFormat="1" ht="39.75" customHeight="1" outlineLevel="1" x14ac:dyDescent="0.35">
      <c r="A40" s="539"/>
      <c r="B40" s="539"/>
      <c r="C40" s="539"/>
      <c r="D40" s="138" t="s">
        <v>835</v>
      </c>
      <c r="E40" s="537"/>
    </row>
    <row r="41" spans="1:5" ht="17" x14ac:dyDescent="0.35">
      <c r="A41" s="538" t="s">
        <v>114</v>
      </c>
      <c r="B41" s="538"/>
      <c r="C41" s="548" t="s">
        <v>781</v>
      </c>
      <c r="D41" s="548"/>
      <c r="E41" s="537"/>
    </row>
    <row r="42" spans="1:5" s="133" customFormat="1" ht="35.25" customHeight="1" outlineLevel="1" x14ac:dyDescent="0.35">
      <c r="A42" s="538"/>
      <c r="B42" s="538"/>
      <c r="C42" s="541" t="s">
        <v>813</v>
      </c>
      <c r="D42" s="541"/>
      <c r="E42" s="537"/>
    </row>
    <row r="43" spans="1:5" ht="17" x14ac:dyDescent="0.35">
      <c r="A43" s="538" t="s">
        <v>123</v>
      </c>
      <c r="B43" s="538"/>
      <c r="C43" s="548" t="s">
        <v>782</v>
      </c>
      <c r="D43" s="548"/>
      <c r="E43" s="537"/>
    </row>
    <row r="44" spans="1:5" s="133" customFormat="1" ht="133.5" customHeight="1" outlineLevel="1" x14ac:dyDescent="0.35">
      <c r="A44" s="538"/>
      <c r="B44" s="538"/>
      <c r="C44" s="541" t="s">
        <v>836</v>
      </c>
      <c r="D44" s="543"/>
      <c r="E44" s="537"/>
    </row>
    <row r="45" spans="1:5" ht="19.5" x14ac:dyDescent="0.35">
      <c r="A45" s="540" t="s">
        <v>905</v>
      </c>
      <c r="B45" s="544" t="s">
        <v>783</v>
      </c>
      <c r="C45" s="544"/>
      <c r="D45" s="544"/>
      <c r="E45" s="537"/>
    </row>
    <row r="46" spans="1:5" s="133" customFormat="1" ht="120.75" customHeight="1" outlineLevel="1" x14ac:dyDescent="0.35">
      <c r="A46" s="540"/>
      <c r="B46" s="545" t="s">
        <v>837</v>
      </c>
      <c r="C46" s="545"/>
      <c r="D46" s="545"/>
      <c r="E46" s="537"/>
    </row>
    <row r="47" spans="1:5" ht="17" x14ac:dyDescent="0.35">
      <c r="A47" s="538" t="s">
        <v>152</v>
      </c>
      <c r="B47" s="538"/>
      <c r="C47" s="548" t="s">
        <v>782</v>
      </c>
      <c r="D47" s="548"/>
      <c r="E47" s="537"/>
    </row>
    <row r="48" spans="1:5" s="131" customFormat="1" ht="120" customHeight="1" outlineLevel="1" x14ac:dyDescent="0.25">
      <c r="A48" s="538"/>
      <c r="B48" s="538"/>
      <c r="C48" s="541" t="s">
        <v>843</v>
      </c>
      <c r="D48" s="543"/>
      <c r="E48" s="537"/>
    </row>
    <row r="49" spans="1:5" ht="19.5" x14ac:dyDescent="0.35">
      <c r="A49" s="540" t="s">
        <v>906</v>
      </c>
      <c r="B49" s="544" t="s">
        <v>784</v>
      </c>
      <c r="C49" s="544"/>
      <c r="D49" s="544"/>
      <c r="E49" s="537"/>
    </row>
    <row r="50" spans="1:5" s="131" customFormat="1" ht="183" customHeight="1" outlineLevel="1" x14ac:dyDescent="0.25">
      <c r="A50" s="540"/>
      <c r="B50" s="546" t="s">
        <v>853</v>
      </c>
      <c r="C50" s="547"/>
      <c r="D50" s="547"/>
      <c r="E50" s="537"/>
    </row>
    <row r="51" spans="1:5" ht="17" x14ac:dyDescent="0.35">
      <c r="A51" s="538" t="s">
        <v>184</v>
      </c>
      <c r="B51" s="538"/>
      <c r="C51" s="548" t="s">
        <v>782</v>
      </c>
      <c r="D51" s="548"/>
      <c r="E51" s="537"/>
    </row>
    <row r="52" spans="1:5" s="131" customFormat="1" ht="54.75" customHeight="1" outlineLevel="1" x14ac:dyDescent="0.25">
      <c r="A52" s="538"/>
      <c r="B52" s="538"/>
      <c r="C52" s="541" t="s">
        <v>815</v>
      </c>
      <c r="D52" s="543"/>
      <c r="E52" s="537"/>
    </row>
    <row r="53" spans="1:5" ht="19.5" x14ac:dyDescent="0.35">
      <c r="A53" s="540" t="s">
        <v>907</v>
      </c>
      <c r="B53" s="544" t="s">
        <v>785</v>
      </c>
      <c r="C53" s="544"/>
      <c r="D53" s="544"/>
      <c r="E53" s="537"/>
    </row>
    <row r="54" spans="1:5" s="131" customFormat="1" ht="156" customHeight="1" outlineLevel="1" x14ac:dyDescent="0.25">
      <c r="A54" s="540"/>
      <c r="B54" s="541" t="s">
        <v>844</v>
      </c>
      <c r="C54" s="541"/>
      <c r="D54" s="541"/>
      <c r="E54" s="135" t="s">
        <v>793</v>
      </c>
    </row>
    <row r="55" spans="1:5" ht="19.5" x14ac:dyDescent="0.35">
      <c r="A55" s="195" t="s">
        <v>908</v>
      </c>
      <c r="B55" s="544" t="s">
        <v>991</v>
      </c>
      <c r="C55" s="544"/>
      <c r="D55" s="544"/>
      <c r="E55" s="534" t="s">
        <v>792</v>
      </c>
    </row>
    <row r="56" spans="1:5" ht="17" x14ac:dyDescent="0.35">
      <c r="A56" s="538" t="s">
        <v>273</v>
      </c>
      <c r="B56" s="538"/>
      <c r="C56" s="548" t="s">
        <v>786</v>
      </c>
      <c r="D56" s="548"/>
      <c r="E56" s="535"/>
    </row>
    <row r="57" spans="1:5" s="131" customFormat="1" ht="36.75" hidden="1" customHeight="1" outlineLevel="1" x14ac:dyDescent="0.25">
      <c r="A57" s="538"/>
      <c r="B57" s="538"/>
      <c r="C57" s="542" t="s">
        <v>816</v>
      </c>
      <c r="D57" s="542"/>
      <c r="E57" s="535"/>
    </row>
    <row r="58" spans="1:5" ht="17" collapsed="1" x14ac:dyDescent="0.35">
      <c r="A58" s="538" t="s">
        <v>274</v>
      </c>
      <c r="B58" s="538"/>
      <c r="C58" s="548" t="s">
        <v>787</v>
      </c>
      <c r="D58" s="548"/>
      <c r="E58" s="535"/>
    </row>
    <row r="59" spans="1:5" s="131" customFormat="1" ht="30.75" customHeight="1" outlineLevel="1" x14ac:dyDescent="0.25">
      <c r="A59" s="538"/>
      <c r="B59" s="538"/>
      <c r="C59" s="541" t="s">
        <v>817</v>
      </c>
      <c r="D59" s="541"/>
      <c r="E59" s="535"/>
    </row>
    <row r="60" spans="1:5" ht="16.5" customHeight="1" x14ac:dyDescent="0.35">
      <c r="A60" s="539" t="s">
        <v>910</v>
      </c>
      <c r="B60" s="539"/>
      <c r="C60" s="539"/>
      <c r="D60" s="137" t="s">
        <v>805</v>
      </c>
      <c r="E60" s="535"/>
    </row>
    <row r="61" spans="1:5" s="131" customFormat="1" ht="59.25" customHeight="1" outlineLevel="1" x14ac:dyDescent="0.25">
      <c r="A61" s="539"/>
      <c r="B61" s="539"/>
      <c r="C61" s="539"/>
      <c r="D61" s="138" t="s">
        <v>845</v>
      </c>
      <c r="E61" s="535"/>
    </row>
    <row r="62" spans="1:5" ht="15.75" customHeight="1" x14ac:dyDescent="0.35">
      <c r="A62" s="539" t="s">
        <v>911</v>
      </c>
      <c r="B62" s="539"/>
      <c r="C62" s="539"/>
      <c r="D62" s="137" t="s">
        <v>806</v>
      </c>
      <c r="E62" s="535"/>
    </row>
    <row r="63" spans="1:5" s="131" customFormat="1" ht="40.5" customHeight="1" outlineLevel="1" x14ac:dyDescent="0.25">
      <c r="A63" s="539"/>
      <c r="B63" s="539"/>
      <c r="C63" s="539"/>
      <c r="D63" s="138" t="s">
        <v>818</v>
      </c>
      <c r="E63" s="535"/>
    </row>
    <row r="64" spans="1:5" ht="17" x14ac:dyDescent="0.35">
      <c r="A64" s="538" t="s">
        <v>275</v>
      </c>
      <c r="B64" s="538"/>
      <c r="C64" s="548" t="s">
        <v>788</v>
      </c>
      <c r="D64" s="548"/>
      <c r="E64" s="535"/>
    </row>
    <row r="65" spans="1:5" s="131" customFormat="1" ht="147.75" customHeight="1" outlineLevel="1" x14ac:dyDescent="0.25">
      <c r="A65" s="538"/>
      <c r="B65" s="538"/>
      <c r="C65" s="541" t="s">
        <v>846</v>
      </c>
      <c r="D65" s="541"/>
      <c r="E65" s="535"/>
    </row>
    <row r="66" spans="1:5" ht="16.5" customHeight="1" x14ac:dyDescent="0.35">
      <c r="A66" s="539" t="s">
        <v>912</v>
      </c>
      <c r="B66" s="539"/>
      <c r="C66" s="539"/>
      <c r="D66" s="137" t="s">
        <v>807</v>
      </c>
      <c r="E66" s="535"/>
    </row>
    <row r="67" spans="1:5" s="131" customFormat="1" ht="42.75" customHeight="1" outlineLevel="1" x14ac:dyDescent="0.25">
      <c r="A67" s="539"/>
      <c r="B67" s="539"/>
      <c r="C67" s="539"/>
      <c r="D67" s="165" t="s">
        <v>855</v>
      </c>
      <c r="E67" s="535"/>
    </row>
    <row r="68" spans="1:5" ht="15.75" customHeight="1" x14ac:dyDescent="0.35">
      <c r="A68" s="539" t="s">
        <v>913</v>
      </c>
      <c r="B68" s="539"/>
      <c r="C68" s="539"/>
      <c r="D68" s="137" t="s">
        <v>854</v>
      </c>
      <c r="E68" s="535"/>
    </row>
    <row r="69" spans="1:5" s="131" customFormat="1" ht="35.25" customHeight="1" outlineLevel="1" x14ac:dyDescent="0.25">
      <c r="A69" s="539"/>
      <c r="B69" s="539"/>
      <c r="C69" s="539"/>
      <c r="D69" s="142" t="s">
        <v>856</v>
      </c>
      <c r="E69" s="535"/>
    </row>
    <row r="70" spans="1:5" ht="15.75" customHeight="1" x14ac:dyDescent="0.35">
      <c r="A70" s="539" t="s">
        <v>914</v>
      </c>
      <c r="B70" s="539"/>
      <c r="C70" s="539"/>
      <c r="D70" s="137" t="s">
        <v>806</v>
      </c>
      <c r="E70" s="535"/>
    </row>
    <row r="71" spans="1:5" s="131" customFormat="1" ht="35.25" customHeight="1" outlineLevel="1" x14ac:dyDescent="0.25">
      <c r="A71" s="539"/>
      <c r="B71" s="539"/>
      <c r="C71" s="539"/>
      <c r="D71" s="140" t="s">
        <v>818</v>
      </c>
      <c r="E71" s="535"/>
    </row>
    <row r="72" spans="1:5" ht="19.5" x14ac:dyDescent="0.35">
      <c r="A72" s="195" t="s">
        <v>909</v>
      </c>
      <c r="B72" s="544" t="s">
        <v>789</v>
      </c>
      <c r="C72" s="544"/>
      <c r="D72" s="544"/>
      <c r="E72" s="535"/>
    </row>
    <row r="73" spans="1:5" x14ac:dyDescent="0.35">
      <c r="A73" s="539" t="s">
        <v>186</v>
      </c>
      <c r="B73" s="539"/>
      <c r="C73" s="539"/>
      <c r="D73" s="139" t="s">
        <v>992</v>
      </c>
      <c r="E73" s="536"/>
    </row>
  </sheetData>
  <mergeCells count="82">
    <mergeCell ref="A73:C73"/>
    <mergeCell ref="A68:C69"/>
    <mergeCell ref="A2:D2"/>
    <mergeCell ref="A1:E1"/>
    <mergeCell ref="C47:D47"/>
    <mergeCell ref="B49:D49"/>
    <mergeCell ref="C51:D51"/>
    <mergeCell ref="B28:D28"/>
    <mergeCell ref="C30:D30"/>
    <mergeCell ref="C32:D32"/>
    <mergeCell ref="C41:D41"/>
    <mergeCell ref="C43:D43"/>
    <mergeCell ref="C4:D4"/>
    <mergeCell ref="C5:D5"/>
    <mergeCell ref="C12:D12"/>
    <mergeCell ref="B3:D3"/>
    <mergeCell ref="A12:B13"/>
    <mergeCell ref="A14:C14"/>
    <mergeCell ref="B29:D29"/>
    <mergeCell ref="C31:D31"/>
    <mergeCell ref="C42:D42"/>
    <mergeCell ref="A15:C15"/>
    <mergeCell ref="A16:C16"/>
    <mergeCell ref="A17:C17"/>
    <mergeCell ref="A18:C18"/>
    <mergeCell ref="A19:C19"/>
    <mergeCell ref="A20:C20"/>
    <mergeCell ref="A35:C36"/>
    <mergeCell ref="A25:C25"/>
    <mergeCell ref="A32:B32"/>
    <mergeCell ref="A26:B27"/>
    <mergeCell ref="C26:D26"/>
    <mergeCell ref="B72:D72"/>
    <mergeCell ref="B53:D53"/>
    <mergeCell ref="B55:D55"/>
    <mergeCell ref="C56:D56"/>
    <mergeCell ref="C65:D65"/>
    <mergeCell ref="C58:D58"/>
    <mergeCell ref="C64:D64"/>
    <mergeCell ref="C59:D59"/>
    <mergeCell ref="C52:D52"/>
    <mergeCell ref="B54:D54"/>
    <mergeCell ref="B46:D46"/>
    <mergeCell ref="C48:D48"/>
    <mergeCell ref="B50:D50"/>
    <mergeCell ref="A4:B4"/>
    <mergeCell ref="A5:B5"/>
    <mergeCell ref="A6:C7"/>
    <mergeCell ref="A8:C9"/>
    <mergeCell ref="A10:C11"/>
    <mergeCell ref="C13:D13"/>
    <mergeCell ref="A22:C22"/>
    <mergeCell ref="A23:C23"/>
    <mergeCell ref="A21:C21"/>
    <mergeCell ref="C57:D57"/>
    <mergeCell ref="A56:B57"/>
    <mergeCell ref="A37:C38"/>
    <mergeCell ref="A39:C40"/>
    <mergeCell ref="A41:B42"/>
    <mergeCell ref="A24:C24"/>
    <mergeCell ref="A33:C34"/>
    <mergeCell ref="C44:D44"/>
    <mergeCell ref="B45:D45"/>
    <mergeCell ref="C27:D27"/>
    <mergeCell ref="A28:A29"/>
    <mergeCell ref="A30:B31"/>
    <mergeCell ref="E55:E73"/>
    <mergeCell ref="E5:E10"/>
    <mergeCell ref="E12:E26"/>
    <mergeCell ref="E28:E53"/>
    <mergeCell ref="A58:B59"/>
    <mergeCell ref="A60:C61"/>
    <mergeCell ref="A62:C63"/>
    <mergeCell ref="A64:B65"/>
    <mergeCell ref="A66:C67"/>
    <mergeCell ref="A70:C71"/>
    <mergeCell ref="A43:B44"/>
    <mergeCell ref="A45:A46"/>
    <mergeCell ref="A47:B48"/>
    <mergeCell ref="A49:A50"/>
    <mergeCell ref="A51:B52"/>
    <mergeCell ref="A53:A54"/>
  </mergeCells>
  <dataValidations count="1">
    <dataValidation type="list" allowBlank="1" showInputMessage="1" showErrorMessage="1" sqref="E11:E12 E3:E5 E27:E28 E54:E55">
      <formula1>Ответственные</formula1>
    </dataValidation>
  </dataValidations>
  <hyperlinks>
    <hyperlink ref="D14" location="Посещаемость!A1" display="Посещаемость"/>
    <hyperlink ref="D15" location="Успеваемость!A1" display="Успеваемость"/>
    <hyperlink ref="D16" location="Рейтинг!A1" display="Рейтинг"/>
    <hyperlink ref="D17" location="Groupe!A1" display="Группа"/>
    <hyperlink ref="D18" location="'Входной вопросник'!A1" display="Входной вопросник"/>
    <hyperlink ref="D19" location="'Результаты 1-го опроса'!A1" display="Результаты 1-го опроса"/>
    <hyperlink ref="D20" location="'Выпускной вопросник'!A1" display="Выпускной вопросник"/>
    <hyperlink ref="D22" location="'Результаты собеседования'!A1" display="Результаты собеседования"/>
    <hyperlink ref="D23" location="'Учебная программа'!A1" display="Учебная программа"/>
    <hyperlink ref="D24" location="Workflow!A1" display="Workflow"/>
    <hyperlink ref="D25" location="Estimation!A1" display="Estimation"/>
    <hyperlink ref="D21" location="'Анкета обратной связи'!A1" display="Анкета обратной связи"/>
    <hyperlink ref="D73" location="Выпускной!A1" display="План выпускного"/>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view="pageLayout" zoomScaleNormal="100" workbookViewId="0"/>
  </sheetViews>
  <sheetFormatPr defaultColWidth="9.1796875" defaultRowHeight="14.5" x14ac:dyDescent="0.35"/>
  <cols>
    <col min="1" max="1" width="10.1796875" style="190" customWidth="1"/>
    <col min="2" max="2" width="8.7265625" style="190" customWidth="1"/>
    <col min="3" max="3" width="39.453125" style="190" customWidth="1"/>
    <col min="4" max="4" width="14" style="190" customWidth="1"/>
    <col min="5" max="5" width="16.54296875" style="190" customWidth="1"/>
    <col min="6" max="6" width="9.1796875" style="190" customWidth="1"/>
    <col min="7" max="16384" width="9.1796875" style="190"/>
  </cols>
  <sheetData>
    <row r="1" spans="1:5" s="186" customFormat="1" ht="58" x14ac:dyDescent="0.35">
      <c r="A1" s="184" t="s">
        <v>864</v>
      </c>
      <c r="B1" s="185" t="s">
        <v>865</v>
      </c>
      <c r="C1" s="184" t="s">
        <v>866</v>
      </c>
      <c r="D1" s="184" t="s">
        <v>867</v>
      </c>
      <c r="E1" s="184" t="s">
        <v>868</v>
      </c>
    </row>
    <row r="2" spans="1:5" x14ac:dyDescent="0.35">
      <c r="A2" s="187" t="s">
        <v>869</v>
      </c>
      <c r="B2" s="188">
        <v>30</v>
      </c>
      <c r="C2" s="187" t="s">
        <v>870</v>
      </c>
      <c r="D2" s="189"/>
      <c r="E2" s="187"/>
    </row>
    <row r="3" spans="1:5" ht="29" x14ac:dyDescent="0.35">
      <c r="A3" s="187" t="s">
        <v>869</v>
      </c>
      <c r="B3" s="188">
        <v>30</v>
      </c>
      <c r="C3" s="191" t="s">
        <v>871</v>
      </c>
      <c r="D3" s="189"/>
      <c r="E3" s="187"/>
    </row>
    <row r="4" spans="1:5" x14ac:dyDescent="0.35">
      <c r="A4" s="187" t="s">
        <v>872</v>
      </c>
      <c r="B4" s="188">
        <v>40</v>
      </c>
      <c r="C4" s="187" t="s">
        <v>873</v>
      </c>
      <c r="D4" s="189"/>
      <c r="E4" s="187"/>
    </row>
    <row r="5" spans="1:5" x14ac:dyDescent="0.35">
      <c r="A5" s="187" t="s">
        <v>874</v>
      </c>
      <c r="B5" s="188">
        <v>40</v>
      </c>
      <c r="C5" s="187" t="s">
        <v>875</v>
      </c>
      <c r="D5" s="189"/>
      <c r="E5" s="187"/>
    </row>
    <row r="6" spans="1:5" x14ac:dyDescent="0.35">
      <c r="A6" s="187" t="s">
        <v>876</v>
      </c>
      <c r="B6" s="188">
        <v>20</v>
      </c>
      <c r="C6" s="187" t="s">
        <v>877</v>
      </c>
      <c r="D6" s="189"/>
      <c r="E6" s="192"/>
    </row>
    <row r="7" spans="1:5" x14ac:dyDescent="0.35">
      <c r="A7" s="187" t="s">
        <v>878</v>
      </c>
      <c r="B7" s="188">
        <v>10</v>
      </c>
      <c r="C7" s="187" t="s">
        <v>879</v>
      </c>
      <c r="D7" s="189"/>
      <c r="E7" s="187"/>
    </row>
    <row r="8" spans="1:5" x14ac:dyDescent="0.35">
      <c r="A8" s="187" t="s">
        <v>880</v>
      </c>
      <c r="B8" s="188">
        <v>10</v>
      </c>
      <c r="C8" s="187" t="s">
        <v>881</v>
      </c>
      <c r="D8" s="189"/>
      <c r="E8" s="187"/>
    </row>
    <row r="9" spans="1:5" x14ac:dyDescent="0.35">
      <c r="A9" s="187" t="s">
        <v>882</v>
      </c>
      <c r="B9" s="188">
        <v>30</v>
      </c>
      <c r="C9" s="187" t="s">
        <v>883</v>
      </c>
      <c r="D9" s="189"/>
      <c r="E9" s="187"/>
    </row>
    <row r="10" spans="1:5" x14ac:dyDescent="0.35">
      <c r="A10" s="187" t="s">
        <v>884</v>
      </c>
      <c r="B10" s="188">
        <v>10</v>
      </c>
      <c r="C10" s="187" t="s">
        <v>885</v>
      </c>
      <c r="D10" s="189"/>
      <c r="E10" s="187"/>
    </row>
    <row r="11" spans="1:5" x14ac:dyDescent="0.35">
      <c r="B11" s="193"/>
    </row>
    <row r="12" spans="1:5" x14ac:dyDescent="0.35">
      <c r="A12" s="554" t="s">
        <v>886</v>
      </c>
      <c r="B12" s="554"/>
      <c r="C12" s="554"/>
      <c r="D12" s="554"/>
      <c r="E12" s="554"/>
    </row>
    <row r="13" spans="1:5" x14ac:dyDescent="0.35">
      <c r="A13" s="551" t="s">
        <v>887</v>
      </c>
      <c r="B13" s="552"/>
      <c r="C13" s="553"/>
      <c r="D13" s="194"/>
      <c r="E13" s="187"/>
    </row>
    <row r="14" spans="1:5" x14ac:dyDescent="0.35">
      <c r="A14" s="551" t="s">
        <v>888</v>
      </c>
      <c r="B14" s="552"/>
      <c r="C14" s="553"/>
      <c r="D14" s="194"/>
      <c r="E14" s="187"/>
    </row>
    <row r="15" spans="1:5" x14ac:dyDescent="0.35">
      <c r="A15" s="551" t="s">
        <v>889</v>
      </c>
      <c r="B15" s="552"/>
      <c r="C15" s="553"/>
      <c r="D15" s="194"/>
      <c r="E15" s="187"/>
    </row>
    <row r="16" spans="1:5" x14ac:dyDescent="0.35">
      <c r="A16" s="551" t="s">
        <v>890</v>
      </c>
      <c r="B16" s="552"/>
      <c r="C16" s="553"/>
      <c r="D16" s="194"/>
      <c r="E16" s="187"/>
    </row>
    <row r="17" spans="1:5" x14ac:dyDescent="0.35">
      <c r="A17" s="551" t="s">
        <v>891</v>
      </c>
      <c r="B17" s="552"/>
      <c r="C17" s="553"/>
      <c r="D17" s="194"/>
      <c r="E17" s="187"/>
    </row>
    <row r="18" spans="1:5" x14ac:dyDescent="0.35">
      <c r="A18" s="551" t="s">
        <v>892</v>
      </c>
      <c r="B18" s="552"/>
      <c r="C18" s="553"/>
      <c r="D18" s="194"/>
      <c r="E18" s="187"/>
    </row>
    <row r="19" spans="1:5" x14ac:dyDescent="0.35">
      <c r="A19" s="551" t="s">
        <v>893</v>
      </c>
      <c r="B19" s="552"/>
      <c r="C19" s="553"/>
      <c r="D19" s="194"/>
      <c r="E19" s="187"/>
    </row>
  </sheetData>
  <mergeCells count="8">
    <mergeCell ref="A18:C18"/>
    <mergeCell ref="A19:C19"/>
    <mergeCell ref="A12:E12"/>
    <mergeCell ref="A13:C13"/>
    <mergeCell ref="A14:C14"/>
    <mergeCell ref="A15:C15"/>
    <mergeCell ref="A16:C16"/>
    <mergeCell ref="A17:C17"/>
  </mergeCells>
  <dataValidations count="2">
    <dataValidation type="list" allowBlank="1" showInputMessage="1" showErrorMessage="1" sqref="D2:D10 D13:D19">
      <formula1>Посещение</formula1>
    </dataValidation>
    <dataValidation type="list" allowBlank="1" showInputMessage="1" showErrorMessage="1" sqref="E2:E10 E13:E19">
      <formula1>Ответственные</formula1>
    </dataValidation>
  </dataValidations>
  <pageMargins left="0.3125"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14"/>
  <sheetViews>
    <sheetView workbookViewId="0">
      <selection activeCell="C3" sqref="C3"/>
    </sheetView>
  </sheetViews>
  <sheetFormatPr defaultRowHeight="14.5" x14ac:dyDescent="0.35"/>
  <cols>
    <col min="1" max="1" width="27.7265625" customWidth="1"/>
    <col min="2" max="2" width="13.81640625" customWidth="1"/>
    <col min="3" max="3" width="13.26953125" customWidth="1"/>
    <col min="7" max="7" width="11.453125" bestFit="1" customWidth="1"/>
    <col min="9" max="9" width="27.54296875" customWidth="1"/>
    <col min="10" max="10" width="13.453125" customWidth="1"/>
    <col min="11" max="11" width="17.54296875" customWidth="1"/>
    <col min="12" max="12" width="20.81640625" bestFit="1" customWidth="1"/>
    <col min="13" max="13" width="26.54296875" bestFit="1" customWidth="1"/>
    <col min="14" max="14" width="15.26953125" bestFit="1" customWidth="1"/>
  </cols>
  <sheetData>
    <row r="1" spans="1:14" ht="31.5" customHeight="1" x14ac:dyDescent="0.35">
      <c r="A1" s="100" t="s">
        <v>771</v>
      </c>
      <c r="B1" s="100" t="s">
        <v>610</v>
      </c>
      <c r="C1" s="100" t="s">
        <v>612</v>
      </c>
      <c r="D1" s="555" t="s">
        <v>605</v>
      </c>
      <c r="E1" s="555"/>
      <c r="F1" s="556" t="s">
        <v>649</v>
      </c>
      <c r="G1" s="556"/>
      <c r="H1" s="557" t="s">
        <v>770</v>
      </c>
      <c r="I1" s="557"/>
      <c r="J1" s="100" t="s">
        <v>749</v>
      </c>
      <c r="K1" s="100" t="s">
        <v>769</v>
      </c>
      <c r="L1" s="100" t="s">
        <v>748</v>
      </c>
      <c r="M1" s="100" t="s">
        <v>679</v>
      </c>
      <c r="N1" s="123" t="s">
        <v>819</v>
      </c>
    </row>
    <row r="2" spans="1:14" x14ac:dyDescent="0.35">
      <c r="A2" s="2" t="s">
        <v>759</v>
      </c>
      <c r="B2" s="2" t="s">
        <v>611</v>
      </c>
      <c r="C2" s="2" t="s">
        <v>611</v>
      </c>
      <c r="D2" s="85">
        <v>0</v>
      </c>
      <c r="E2" s="85" t="s">
        <v>602</v>
      </c>
      <c r="F2" s="85">
        <v>0</v>
      </c>
      <c r="G2" s="85" t="s">
        <v>654</v>
      </c>
      <c r="H2" s="101" t="s">
        <v>661</v>
      </c>
      <c r="I2" s="102" t="s">
        <v>664</v>
      </c>
      <c r="J2" s="81" t="s">
        <v>857</v>
      </c>
      <c r="K2" t="s">
        <v>763</v>
      </c>
      <c r="L2" s="104"/>
      <c r="M2" t="s">
        <v>847</v>
      </c>
      <c r="N2" t="s">
        <v>820</v>
      </c>
    </row>
    <row r="3" spans="1:14" x14ac:dyDescent="0.35">
      <c r="A3" s="2" t="s">
        <v>762</v>
      </c>
      <c r="B3" s="2" t="s">
        <v>518</v>
      </c>
      <c r="C3" s="2" t="s">
        <v>518</v>
      </c>
      <c r="D3" s="85">
        <v>1</v>
      </c>
      <c r="E3" s="85" t="s">
        <v>604</v>
      </c>
      <c r="F3" s="85">
        <v>1</v>
      </c>
      <c r="G3" s="85" t="s">
        <v>653</v>
      </c>
      <c r="H3" s="101" t="s">
        <v>662</v>
      </c>
      <c r="I3" s="102" t="s">
        <v>665</v>
      </c>
      <c r="J3" s="81" t="s">
        <v>685</v>
      </c>
      <c r="K3" t="s">
        <v>764</v>
      </c>
      <c r="L3" t="s">
        <v>850</v>
      </c>
      <c r="M3" t="s">
        <v>848</v>
      </c>
      <c r="N3" t="s">
        <v>821</v>
      </c>
    </row>
    <row r="4" spans="1:14" x14ac:dyDescent="0.35">
      <c r="A4" s="2" t="s">
        <v>761</v>
      </c>
      <c r="B4" s="2"/>
      <c r="C4" s="2"/>
      <c r="D4" s="85">
        <v>2</v>
      </c>
      <c r="E4" s="85" t="s">
        <v>603</v>
      </c>
      <c r="F4" s="85">
        <v>2</v>
      </c>
      <c r="G4" s="85" t="s">
        <v>653</v>
      </c>
      <c r="H4" s="101" t="s">
        <v>659</v>
      </c>
      <c r="I4" s="102" t="s">
        <v>666</v>
      </c>
      <c r="J4" s="81" t="s">
        <v>750</v>
      </c>
      <c r="K4" t="s">
        <v>765</v>
      </c>
      <c r="L4" s="104" t="s">
        <v>851</v>
      </c>
      <c r="M4" t="s">
        <v>849</v>
      </c>
      <c r="N4" t="s">
        <v>792</v>
      </c>
    </row>
    <row r="5" spans="1:14" x14ac:dyDescent="0.35">
      <c r="A5" s="103" t="s">
        <v>760</v>
      </c>
      <c r="B5" s="2"/>
      <c r="C5" s="2"/>
      <c r="D5" s="2"/>
      <c r="E5" s="2"/>
      <c r="F5" s="85">
        <v>3</v>
      </c>
      <c r="G5" s="85" t="s">
        <v>650</v>
      </c>
      <c r="H5" s="101" t="s">
        <v>663</v>
      </c>
      <c r="I5" s="102" t="s">
        <v>668</v>
      </c>
      <c r="J5" s="81" t="s">
        <v>751</v>
      </c>
      <c r="K5" t="s">
        <v>766</v>
      </c>
      <c r="N5" t="s">
        <v>822</v>
      </c>
    </row>
    <row r="6" spans="1:14" x14ac:dyDescent="0.35">
      <c r="A6" s="2"/>
      <c r="B6" s="2"/>
      <c r="C6" s="2"/>
      <c r="D6" s="2"/>
      <c r="E6" s="2"/>
      <c r="F6" s="85">
        <v>4</v>
      </c>
      <c r="G6" s="85" t="s">
        <v>651</v>
      </c>
      <c r="H6" s="101" t="s">
        <v>660</v>
      </c>
      <c r="I6" s="102" t="s">
        <v>667</v>
      </c>
      <c r="J6" s="81" t="s">
        <v>683</v>
      </c>
      <c r="K6" t="s">
        <v>767</v>
      </c>
      <c r="N6" t="s">
        <v>793</v>
      </c>
    </row>
    <row r="7" spans="1:14" x14ac:dyDescent="0.35">
      <c r="A7" s="2"/>
      <c r="B7" s="2"/>
      <c r="C7" s="2"/>
      <c r="D7" s="2"/>
      <c r="E7" s="2"/>
      <c r="F7" s="85">
        <v>5</v>
      </c>
      <c r="G7" s="85" t="s">
        <v>652</v>
      </c>
      <c r="H7" s="2"/>
      <c r="I7" s="2"/>
      <c r="J7" s="81" t="s">
        <v>684</v>
      </c>
      <c r="K7" t="s">
        <v>768</v>
      </c>
    </row>
    <row r="8" spans="1:14" x14ac:dyDescent="0.35">
      <c r="J8" s="81" t="s">
        <v>752</v>
      </c>
    </row>
    <row r="9" spans="1:14" x14ac:dyDescent="0.35">
      <c r="J9" s="81" t="s">
        <v>753</v>
      </c>
    </row>
    <row r="10" spans="1:14" x14ac:dyDescent="0.35">
      <c r="J10" s="81" t="s">
        <v>754</v>
      </c>
    </row>
    <row r="11" spans="1:14" x14ac:dyDescent="0.35">
      <c r="J11" s="81" t="s">
        <v>755</v>
      </c>
    </row>
    <row r="12" spans="1:14" x14ac:dyDescent="0.35">
      <c r="J12" s="81" t="s">
        <v>756</v>
      </c>
    </row>
    <row r="13" spans="1:14" x14ac:dyDescent="0.35">
      <c r="J13" s="81" t="s">
        <v>757</v>
      </c>
    </row>
    <row r="14" spans="1:14" x14ac:dyDescent="0.35">
      <c r="J14" s="81" t="s">
        <v>758</v>
      </c>
    </row>
  </sheetData>
  <mergeCells count="3">
    <mergeCell ref="D1:E1"/>
    <mergeCell ref="F1:G1"/>
    <mergeCell ref="H1:I1"/>
  </mergeCells>
  <conditionalFormatting sqref="C1:C23 H1">
    <cfRule type="expression" priority="4">
      <formula>#REF!=$A$4</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F630EF1D-E8A6-43D3-A211-613B972945D8}">
            <xm:f>NOT(ISERROR(SEARCH($B$2,E2)))</xm:f>
            <xm:f>$B$2</xm:f>
            <x14:dxf/>
          </x14:cfRule>
          <xm:sqref>L4:X7 E28:X28 E16:I27 K16:X27 J5:J14 E15:X15 E4:I14 K8:X14 J2</xm:sqref>
        </x14:conditionalFormatting>
        <x14:conditionalFormatting xmlns:xm="http://schemas.microsoft.com/office/excel/2006/main">
          <x14:cfRule type="containsText" priority="2" operator="containsText" id="{B6C300D7-5F3D-475B-8DC4-AD30E80F6F1D}">
            <xm:f>NOT(ISERROR(SEARCH($C$2,D2)))</xm:f>
            <xm:f>$C$2</xm:f>
            <x14:dxf/>
          </x14:cfRule>
          <xm:sqref>L4:W7 M3:W3 D16:I26 K16:W26 J4:J14 D15:W15 D3:I14 K8:W14 J2</xm:sqref>
        </x14:conditionalFormatting>
        <x14:conditionalFormatting xmlns:xm="http://schemas.microsoft.com/office/excel/2006/main">
          <x14:cfRule type="expression" priority="1" id="{7DEBCAB0-F0AD-419E-B79D-D6A540D0D88A}">
            <xm:f>Group!$C$2=$A$4</xm:f>
            <x14:dxf/>
          </x14:cfRule>
          <xm:sqref>A2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6" tint="0.39997558519241921"/>
  </sheetPr>
  <dimension ref="A1:Q21"/>
  <sheetViews>
    <sheetView tabSelected="1" zoomScaleNormal="100" workbookViewId="0">
      <pane xSplit="2" ySplit="1" topLeftCell="C2" activePane="bottomRight" state="frozen"/>
      <selection pane="topRight" activeCell="C1" sqref="C1"/>
      <selection pane="bottomLeft" activeCell="A2" sqref="A2"/>
      <selection pane="bottomRight" activeCell="C2" sqref="C2:Q21"/>
    </sheetView>
  </sheetViews>
  <sheetFormatPr defaultRowHeight="14.5" x14ac:dyDescent="0.35"/>
  <cols>
    <col min="1" max="1" width="26.453125" customWidth="1"/>
    <col min="2" max="2" width="13.81640625" customWidth="1"/>
    <col min="3" max="3" width="12.26953125" bestFit="1" customWidth="1"/>
    <col min="4" max="4" width="19.54296875" customWidth="1"/>
    <col min="5" max="5" width="22.08984375" bestFit="1" customWidth="1"/>
    <col min="6" max="6" width="13.7265625" customWidth="1"/>
    <col min="7" max="7" width="13.36328125" bestFit="1" customWidth="1"/>
    <col min="8" max="8" width="11.26953125" bestFit="1" customWidth="1"/>
    <col min="9" max="9" width="16.54296875" customWidth="1"/>
    <col min="10" max="10" width="11.26953125" bestFit="1" customWidth="1"/>
    <col min="11" max="11" width="13.453125" customWidth="1"/>
    <col min="12" max="12" width="10.54296875" bestFit="1" customWidth="1"/>
    <col min="13" max="13" width="10.453125" bestFit="1" customWidth="1"/>
    <col min="14" max="14" width="11.6328125" bestFit="1" customWidth="1"/>
    <col min="15" max="17" width="13.81640625" customWidth="1"/>
  </cols>
  <sheetData>
    <row r="1" spans="1:17" ht="58.5" thickBot="1" x14ac:dyDescent="0.4">
      <c r="A1" s="157" t="s">
        <v>1</v>
      </c>
      <c r="B1" s="157" t="s">
        <v>657</v>
      </c>
      <c r="C1" s="158" t="str">
        <f>Schedule!A2</f>
        <v>Java основы</v>
      </c>
      <c r="D1" s="152" t="str">
        <f>Schedule!A5</f>
        <v>Объектно-ориентированное программирование</v>
      </c>
      <c r="E1" s="152" t="str">
        <f>Schedule!A8</f>
        <v>Ошибки и исключения</v>
      </c>
      <c r="F1" s="152" t="str">
        <f>Schedule!A9</f>
        <v>Потоки ввода вывода</v>
      </c>
      <c r="G1" s="152" t="str">
        <f>Schedule!A10</f>
        <v>Обработка информации</v>
      </c>
      <c r="H1" s="152" t="s">
        <v>7</v>
      </c>
      <c r="I1" s="152" t="s">
        <v>984</v>
      </c>
      <c r="J1" s="152" t="s">
        <v>9</v>
      </c>
      <c r="K1" s="152" t="s">
        <v>10</v>
      </c>
      <c r="L1" s="152" t="s">
        <v>11</v>
      </c>
      <c r="M1" s="152" t="s">
        <v>516</v>
      </c>
      <c r="N1" s="153" t="s">
        <v>517</v>
      </c>
      <c r="O1" s="154" t="s">
        <v>608</v>
      </c>
      <c r="P1" s="155" t="s">
        <v>655</v>
      </c>
      <c r="Q1" s="156" t="s">
        <v>656</v>
      </c>
    </row>
    <row r="2" spans="1:17" s="105" customFormat="1" ht="15" thickBot="1" x14ac:dyDescent="0.4">
      <c r="A2" s="159" t="str">
        <f>Group!A2</f>
        <v>Владимир Абрамов</v>
      </c>
      <c r="B2" s="166" t="e">
        <f>SUM(O2:Q2)/(COUNT(O2:Q2)*tech!$D$4)*100</f>
        <v>#DIV/0!</v>
      </c>
      <c r="C2" s="240">
        <v>42627</v>
      </c>
      <c r="D2" s="240"/>
      <c r="E2" s="240"/>
      <c r="F2" s="286"/>
      <c r="G2" s="287"/>
      <c r="H2" s="240"/>
      <c r="I2" s="287"/>
      <c r="J2" s="287"/>
      <c r="K2" s="287"/>
      <c r="L2" s="287"/>
      <c r="M2" s="287"/>
      <c r="N2" s="288"/>
      <c r="O2" s="149"/>
      <c r="P2" s="150"/>
      <c r="Q2" s="151"/>
    </row>
    <row r="3" spans="1:17" s="105" customFormat="1" ht="15.5" thickTop="1" thickBot="1" x14ac:dyDescent="0.4">
      <c r="A3" s="107" t="str">
        <f>Group!A3</f>
        <v>Павел Романенко </v>
      </c>
      <c r="B3" s="167">
        <f>SUM(O3:Q3)/(COUNT(O3:Q3)*tech!$D$4)*100</f>
        <v>100</v>
      </c>
      <c r="C3" s="240">
        <v>42627</v>
      </c>
      <c r="D3" s="286">
        <v>42641</v>
      </c>
      <c r="E3" s="286">
        <v>42655</v>
      </c>
      <c r="F3" s="286">
        <v>42655</v>
      </c>
      <c r="G3" s="286">
        <v>42655</v>
      </c>
      <c r="H3" s="286">
        <v>42655</v>
      </c>
      <c r="I3" s="286">
        <v>42661</v>
      </c>
      <c r="J3" s="286">
        <v>42689</v>
      </c>
      <c r="K3" s="286">
        <v>42689</v>
      </c>
      <c r="L3" s="286">
        <v>42697</v>
      </c>
      <c r="M3" s="286">
        <v>42705</v>
      </c>
      <c r="N3" s="289">
        <v>42705</v>
      </c>
      <c r="O3" s="143">
        <v>2</v>
      </c>
      <c r="P3" s="144">
        <v>2</v>
      </c>
      <c r="Q3" s="145">
        <v>2</v>
      </c>
    </row>
    <row r="4" spans="1:17" s="105" customFormat="1" ht="16.5" customHeight="1" thickTop="1" thickBot="1" x14ac:dyDescent="0.4">
      <c r="A4" s="107" t="str">
        <f>Group!A4</f>
        <v>Лада Чернышева</v>
      </c>
      <c r="B4" s="167" t="e">
        <f>SUM(O4:Q4)/(COUNT(O4:Q4)*tech!$D$4)*100</f>
        <v>#DIV/0!</v>
      </c>
      <c r="C4" s="240"/>
      <c r="D4" s="286"/>
      <c r="E4" s="286"/>
      <c r="F4" s="286"/>
      <c r="G4" s="286"/>
      <c r="H4" s="286"/>
      <c r="I4" s="286"/>
      <c r="J4" s="286"/>
      <c r="K4" s="286"/>
      <c r="L4" s="286"/>
      <c r="M4" s="286"/>
      <c r="N4" s="289"/>
      <c r="O4" s="143"/>
      <c r="P4" s="144"/>
      <c r="Q4" s="145"/>
    </row>
    <row r="5" spans="1:17" s="105" customFormat="1" ht="15.5" thickTop="1" thickBot="1" x14ac:dyDescent="0.4">
      <c r="A5" s="107" t="str">
        <f>Group!A5</f>
        <v>Сергей Михеев</v>
      </c>
      <c r="B5" s="167">
        <f>SUM(O5:Q5)/(COUNT(O5:Q5)*tech!$D$4)*100</f>
        <v>100</v>
      </c>
      <c r="C5" s="240">
        <v>42625</v>
      </c>
      <c r="D5" s="286">
        <v>42641</v>
      </c>
      <c r="E5" s="286">
        <v>42661</v>
      </c>
      <c r="F5" s="286">
        <v>42661</v>
      </c>
      <c r="G5" s="286">
        <v>42661</v>
      </c>
      <c r="H5" s="286">
        <v>42661</v>
      </c>
      <c r="I5" s="286">
        <v>42669</v>
      </c>
      <c r="J5" s="286">
        <v>42683</v>
      </c>
      <c r="K5" s="286">
        <v>42692</v>
      </c>
      <c r="L5" s="286">
        <v>42692</v>
      </c>
      <c r="M5" s="286">
        <v>42705</v>
      </c>
      <c r="N5" s="289">
        <v>42705</v>
      </c>
      <c r="O5" s="143">
        <v>2</v>
      </c>
      <c r="P5" s="144">
        <v>2</v>
      </c>
      <c r="Q5" s="145">
        <v>2</v>
      </c>
    </row>
    <row r="6" spans="1:17" s="105" customFormat="1" ht="15.5" thickTop="1" thickBot="1" x14ac:dyDescent="0.4">
      <c r="A6" s="107" t="str">
        <f>Group!A6</f>
        <v>Владислав Гусев</v>
      </c>
      <c r="B6" s="167">
        <f>SUM(O6:Q6)/(COUNT(O6:Q6)*tech!$D$4)*100</f>
        <v>83.333333333333343</v>
      </c>
      <c r="C6" s="240">
        <v>42649</v>
      </c>
      <c r="D6" s="286">
        <v>42649</v>
      </c>
      <c r="E6" s="287">
        <v>42653</v>
      </c>
      <c r="F6" s="287">
        <v>42653</v>
      </c>
      <c r="G6" s="287">
        <v>42653</v>
      </c>
      <c r="H6" s="286">
        <v>42655</v>
      </c>
      <c r="I6" s="286">
        <v>42667</v>
      </c>
      <c r="J6" s="286">
        <v>42681</v>
      </c>
      <c r="K6" s="286">
        <v>42692</v>
      </c>
      <c r="L6" s="286">
        <v>42692</v>
      </c>
      <c r="M6" s="286">
        <v>42705</v>
      </c>
      <c r="N6" s="289">
        <v>42705</v>
      </c>
      <c r="O6" s="143">
        <v>2</v>
      </c>
      <c r="P6" s="144">
        <v>1</v>
      </c>
      <c r="Q6" s="145">
        <v>2</v>
      </c>
    </row>
    <row r="7" spans="1:17" s="105" customFormat="1" ht="15.5" thickTop="1" thickBot="1" x14ac:dyDescent="0.4">
      <c r="A7" s="107" t="str">
        <f>Group!A7</f>
        <v>Эрик Бляшев</v>
      </c>
      <c r="B7" s="167" t="e">
        <f>SUM(O7:Q7)/(COUNT(O7:Q7)*tech!$D$4)*100</f>
        <v>#DIV/0!</v>
      </c>
      <c r="C7" s="240">
        <v>42633</v>
      </c>
      <c r="D7" s="286"/>
      <c r="E7" s="286"/>
      <c r="F7" s="286"/>
      <c r="G7" s="286"/>
      <c r="H7" s="286"/>
      <c r="I7" s="286"/>
      <c r="J7" s="286"/>
      <c r="K7" s="286"/>
      <c r="L7" s="286"/>
      <c r="M7" s="286"/>
      <c r="N7" s="289"/>
      <c r="O7" s="143"/>
      <c r="P7" s="144"/>
      <c r="Q7" s="145"/>
    </row>
    <row r="8" spans="1:17" s="105" customFormat="1" ht="16.5" customHeight="1" thickTop="1" thickBot="1" x14ac:dyDescent="0.4">
      <c r="A8" s="107" t="str">
        <f>Group!A8</f>
        <v>Артем Парфенов</v>
      </c>
      <c r="B8" s="167" t="e">
        <f>SUM(O8:Q8)/(COUNT(O8:Q8)*tech!$D$4)*100</f>
        <v>#DIV/0!</v>
      </c>
      <c r="C8" s="240">
        <v>42627</v>
      </c>
      <c r="D8" s="286">
        <v>42641</v>
      </c>
      <c r="E8" s="286">
        <v>42667</v>
      </c>
      <c r="F8" s="286">
        <v>42667</v>
      </c>
      <c r="G8" s="286">
        <v>42667</v>
      </c>
      <c r="H8" s="286">
        <v>42667</v>
      </c>
      <c r="I8" s="286">
        <v>42681</v>
      </c>
      <c r="J8" s="286"/>
      <c r="K8" s="286"/>
      <c r="L8" s="286"/>
      <c r="M8" s="286"/>
      <c r="N8" s="289"/>
      <c r="O8" s="143"/>
      <c r="P8" s="144"/>
      <c r="Q8" s="145"/>
    </row>
    <row r="9" spans="1:17" s="105" customFormat="1" ht="15.5" thickTop="1" thickBot="1" x14ac:dyDescent="0.4">
      <c r="A9" s="107" t="str">
        <f>Group!A9</f>
        <v>Никита Степанов</v>
      </c>
      <c r="B9" s="167">
        <f>SUM(O9:Q9)/(COUNT(O9:Q9)*tech!$D$4)*100</f>
        <v>100</v>
      </c>
      <c r="C9" s="240">
        <v>42625</v>
      </c>
      <c r="D9" s="286">
        <v>42641</v>
      </c>
      <c r="E9" s="286">
        <v>42653</v>
      </c>
      <c r="F9" s="286">
        <v>42653</v>
      </c>
      <c r="G9" s="286">
        <v>42653</v>
      </c>
      <c r="H9" s="286">
        <v>42655</v>
      </c>
      <c r="I9" s="286">
        <v>42661</v>
      </c>
      <c r="J9" s="286">
        <v>42683</v>
      </c>
      <c r="K9" s="286">
        <v>42692</v>
      </c>
      <c r="L9" s="286">
        <v>42692</v>
      </c>
      <c r="M9" s="286">
        <v>42703</v>
      </c>
      <c r="N9" s="289">
        <v>42703</v>
      </c>
      <c r="O9" s="143">
        <v>2</v>
      </c>
      <c r="P9" s="144">
        <v>2</v>
      </c>
      <c r="Q9" s="145">
        <v>2</v>
      </c>
    </row>
    <row r="10" spans="1:17" s="105" customFormat="1" ht="15.5" thickTop="1" thickBot="1" x14ac:dyDescent="0.4">
      <c r="A10" s="107" t="str">
        <f>Group!A10</f>
        <v>Алена Кабардинова</v>
      </c>
      <c r="B10" s="167" t="e">
        <f>SUM(O10:Q10)/(COUNT(O10:Q10)*tech!$D$4)*100</f>
        <v>#DIV/0!</v>
      </c>
      <c r="C10" s="240"/>
      <c r="D10" s="286"/>
      <c r="E10" s="286"/>
      <c r="F10" s="286"/>
      <c r="G10" s="286"/>
      <c r="H10" s="286"/>
      <c r="I10" s="286"/>
      <c r="J10" s="286"/>
      <c r="K10" s="286"/>
      <c r="L10" s="286"/>
      <c r="M10" s="286"/>
      <c r="N10" s="289"/>
      <c r="O10" s="143"/>
      <c r="P10" s="144"/>
      <c r="Q10" s="145"/>
    </row>
    <row r="11" spans="1:17" s="105" customFormat="1" ht="15.5" thickTop="1" thickBot="1" x14ac:dyDescent="0.4">
      <c r="A11" s="107" t="str">
        <f>Group!A11</f>
        <v>Кирилл Шленский</v>
      </c>
      <c r="B11" s="167">
        <f>SUM(O11:Q11)/(COUNT(O11:Q11)*tech!$D$4)*100</f>
        <v>100</v>
      </c>
      <c r="C11" s="240">
        <v>42627</v>
      </c>
      <c r="D11" s="286">
        <v>42641</v>
      </c>
      <c r="E11" s="286">
        <v>42653</v>
      </c>
      <c r="F11" s="286">
        <v>42653</v>
      </c>
      <c r="G11" s="286">
        <v>42653</v>
      </c>
      <c r="H11" s="286">
        <v>42655</v>
      </c>
      <c r="I11" s="286">
        <v>42669</v>
      </c>
      <c r="J11" s="286">
        <v>42689</v>
      </c>
      <c r="K11" s="286">
        <v>42692</v>
      </c>
      <c r="L11" s="286">
        <v>42692</v>
      </c>
      <c r="M11" s="286">
        <v>42705</v>
      </c>
      <c r="N11" s="289">
        <v>42705</v>
      </c>
      <c r="O11" s="143">
        <v>2</v>
      </c>
      <c r="P11" s="144">
        <v>2</v>
      </c>
      <c r="Q11" s="145">
        <v>2</v>
      </c>
    </row>
    <row r="12" spans="1:17" s="105" customFormat="1" ht="15.5" thickTop="1" thickBot="1" x14ac:dyDescent="0.4">
      <c r="A12" s="107" t="str">
        <f>Group!A12</f>
        <v>Никита Щавелев</v>
      </c>
      <c r="B12" s="167">
        <f>SUM(O12:Q12)/(COUNT(O12:Q12)*tech!$D$4)*100</f>
        <v>100</v>
      </c>
      <c r="C12" s="240">
        <v>42635</v>
      </c>
      <c r="D12" s="286">
        <v>42635</v>
      </c>
      <c r="E12" s="287">
        <v>42655</v>
      </c>
      <c r="F12" s="287">
        <v>42655</v>
      </c>
      <c r="G12" s="287">
        <v>42655</v>
      </c>
      <c r="H12" s="286">
        <v>42661</v>
      </c>
      <c r="I12" s="286">
        <v>42661</v>
      </c>
      <c r="J12" s="286">
        <v>42697</v>
      </c>
      <c r="K12" s="286">
        <v>42697</v>
      </c>
      <c r="L12" s="286">
        <v>42697</v>
      </c>
      <c r="M12" s="286">
        <v>42705</v>
      </c>
      <c r="N12" s="289">
        <v>42705</v>
      </c>
      <c r="O12" s="143">
        <v>2</v>
      </c>
      <c r="P12" s="144">
        <v>2</v>
      </c>
      <c r="Q12" s="145">
        <v>2</v>
      </c>
    </row>
    <row r="13" spans="1:17" s="105" customFormat="1" ht="15.5" thickTop="1" thickBot="1" x14ac:dyDescent="0.4">
      <c r="A13" s="107" t="str">
        <f>Group!A13</f>
        <v>Наталья Хизриева</v>
      </c>
      <c r="B13" s="167" t="e">
        <f>SUM(O13:Q13)/(COUNT(O13:Q13)*tech!$D$4)*100</f>
        <v>#DIV/0!</v>
      </c>
      <c r="C13" s="240"/>
      <c r="D13" s="286"/>
      <c r="E13" s="286"/>
      <c r="F13" s="286"/>
      <c r="G13" s="286"/>
      <c r="H13" s="286"/>
      <c r="I13" s="286"/>
      <c r="J13" s="286"/>
      <c r="K13" s="286"/>
      <c r="L13" s="286"/>
      <c r="M13" s="286"/>
      <c r="N13" s="289"/>
      <c r="O13" s="143"/>
      <c r="P13" s="144"/>
      <c r="Q13" s="145"/>
    </row>
    <row r="14" spans="1:17" s="105" customFormat="1" ht="15.5" thickTop="1" thickBot="1" x14ac:dyDescent="0.4">
      <c r="A14" s="107" t="str">
        <f>Group!A14</f>
        <v>Егор Лебедев</v>
      </c>
      <c r="B14" s="167" t="e">
        <f>SUM(O14:Q14)/(COUNT(O14:Q14)*tech!$D$4)*100</f>
        <v>#DIV/0!</v>
      </c>
      <c r="C14" s="240">
        <v>42633</v>
      </c>
      <c r="D14" s="286">
        <v>42641</v>
      </c>
      <c r="E14" s="286"/>
      <c r="F14" s="286"/>
      <c r="G14" s="286"/>
      <c r="H14" s="286"/>
      <c r="I14" s="286"/>
      <c r="J14" s="286"/>
      <c r="K14" s="286"/>
      <c r="L14" s="286"/>
      <c r="M14" s="286"/>
      <c r="N14" s="289"/>
      <c r="O14" s="143"/>
      <c r="P14" s="144"/>
      <c r="Q14" s="145"/>
    </row>
    <row r="15" spans="1:17" s="105" customFormat="1" ht="15.5" thickTop="1" thickBot="1" x14ac:dyDescent="0.4">
      <c r="A15" s="107" t="str">
        <f>Group!A15</f>
        <v>Екатерина Компанченко</v>
      </c>
      <c r="B15" s="167">
        <f>SUM(O15:Q15)/(COUNT(O15:Q15)*tech!$D$4)*100</f>
        <v>100</v>
      </c>
      <c r="C15" s="240">
        <v>42625</v>
      </c>
      <c r="D15" s="286">
        <v>42635</v>
      </c>
      <c r="E15" s="286">
        <v>42649</v>
      </c>
      <c r="F15" s="286">
        <v>42649</v>
      </c>
      <c r="G15" s="286">
        <v>42649</v>
      </c>
      <c r="H15" s="286">
        <v>42653</v>
      </c>
      <c r="I15" s="286">
        <v>42667</v>
      </c>
      <c r="J15" s="286">
        <v>42677</v>
      </c>
      <c r="K15" s="286">
        <v>42689</v>
      </c>
      <c r="L15" s="286">
        <v>42689</v>
      </c>
      <c r="M15" s="286">
        <v>42703</v>
      </c>
      <c r="N15" s="289">
        <v>42703</v>
      </c>
      <c r="O15" s="143">
        <v>2</v>
      </c>
      <c r="P15" s="144">
        <v>2</v>
      </c>
      <c r="Q15" s="145">
        <v>2</v>
      </c>
    </row>
    <row r="16" spans="1:17" s="105" customFormat="1" ht="15.5" thickTop="1" thickBot="1" x14ac:dyDescent="0.4">
      <c r="A16" s="107" t="str">
        <f>Group!A16</f>
        <v>Никита Верховин</v>
      </c>
      <c r="B16" s="167">
        <f>SUM(O16:Q16)/(COUNT(O16:Q16)*tech!$D$4)*100</f>
        <v>100</v>
      </c>
      <c r="C16" s="240">
        <v>42625</v>
      </c>
      <c r="D16" s="286">
        <v>42641</v>
      </c>
      <c r="E16" s="286">
        <v>42661</v>
      </c>
      <c r="F16" s="286">
        <v>42661</v>
      </c>
      <c r="G16" s="286">
        <v>42661</v>
      </c>
      <c r="H16" s="286">
        <v>42667</v>
      </c>
      <c r="I16" s="286">
        <v>42669</v>
      </c>
      <c r="J16" s="286">
        <v>42689</v>
      </c>
      <c r="K16" s="286">
        <v>42692</v>
      </c>
      <c r="L16" s="286">
        <v>42692</v>
      </c>
      <c r="M16" s="286">
        <v>42705</v>
      </c>
      <c r="N16" s="289">
        <v>42705</v>
      </c>
      <c r="O16" s="143">
        <v>2</v>
      </c>
      <c r="P16" s="144">
        <v>2</v>
      </c>
      <c r="Q16" s="145">
        <v>2</v>
      </c>
    </row>
    <row r="17" spans="1:17" s="105" customFormat="1" ht="15.5" thickTop="1" thickBot="1" x14ac:dyDescent="0.4">
      <c r="A17" s="107" t="str">
        <f>Group!A17</f>
        <v>Алексей Шемонаев</v>
      </c>
      <c r="B17" s="167" t="e">
        <f>SUM(O17:Q17)/(COUNT(O17:Q17)*tech!$D$4)*100</f>
        <v>#DIV/0!</v>
      </c>
      <c r="C17" s="240">
        <v>42639</v>
      </c>
      <c r="D17" s="286">
        <v>42653</v>
      </c>
      <c r="E17" s="286"/>
      <c r="F17" s="286"/>
      <c r="G17" s="286"/>
      <c r="H17" s="286"/>
      <c r="I17" s="286"/>
      <c r="J17" s="286"/>
      <c r="K17" s="286"/>
      <c r="L17" s="286"/>
      <c r="M17" s="286"/>
      <c r="N17" s="289"/>
      <c r="O17" s="143"/>
      <c r="P17" s="144"/>
      <c r="Q17" s="145"/>
    </row>
    <row r="18" spans="1:17" s="105" customFormat="1" ht="15.5" thickTop="1" thickBot="1" x14ac:dyDescent="0.4">
      <c r="A18" s="107" t="str">
        <f>Group!A18</f>
        <v>Сергей Шемонаев</v>
      </c>
      <c r="B18" s="167" t="e">
        <f>SUM(O18:Q18)/(COUNT(O18:Q18)*tech!$D$4)*100</f>
        <v>#DIV/0!</v>
      </c>
      <c r="C18" s="240">
        <v>42653</v>
      </c>
      <c r="D18" s="286">
        <v>42653</v>
      </c>
      <c r="E18" s="286"/>
      <c r="F18" s="286"/>
      <c r="G18" s="286"/>
      <c r="H18" s="286"/>
      <c r="I18" s="286"/>
      <c r="J18" s="286"/>
      <c r="K18" s="286"/>
      <c r="L18" s="286"/>
      <c r="M18" s="286"/>
      <c r="N18" s="289"/>
      <c r="O18" s="143"/>
      <c r="P18" s="144"/>
      <c r="Q18" s="145"/>
    </row>
    <row r="19" spans="1:17" s="105" customFormat="1" ht="15.5" thickTop="1" thickBot="1" x14ac:dyDescent="0.4">
      <c r="A19" s="107" t="str">
        <f>Group!A19</f>
        <v>Павел Высоколов</v>
      </c>
      <c r="B19" s="167">
        <f>SUM(O19:Q19)/(COUNT(O19:Q19)*tech!$D$4)*100</f>
        <v>100</v>
      </c>
      <c r="C19" s="240">
        <v>42635</v>
      </c>
      <c r="D19" s="286">
        <v>42655</v>
      </c>
      <c r="E19" s="286">
        <v>42661</v>
      </c>
      <c r="F19" s="286">
        <v>42661</v>
      </c>
      <c r="G19" s="286">
        <v>42661</v>
      </c>
      <c r="H19" s="286">
        <v>42661</v>
      </c>
      <c r="I19" s="286">
        <v>42677</v>
      </c>
      <c r="J19" s="286">
        <v>42689</v>
      </c>
      <c r="K19" s="286">
        <v>42692</v>
      </c>
      <c r="L19" s="286">
        <v>42692</v>
      </c>
      <c r="M19" s="286">
        <v>42703</v>
      </c>
      <c r="N19" s="289">
        <v>42703</v>
      </c>
      <c r="O19" s="143">
        <v>2</v>
      </c>
      <c r="P19" s="144">
        <v>2</v>
      </c>
      <c r="Q19" s="145">
        <v>2</v>
      </c>
    </row>
    <row r="20" spans="1:17" s="105" customFormat="1" ht="16.5" customHeight="1" thickTop="1" thickBot="1" x14ac:dyDescent="0.4">
      <c r="A20" s="107">
        <f>Group!A20</f>
        <v>0</v>
      </c>
      <c r="B20" s="167" t="e">
        <f>SUM(O20:Q20)/(COUNT(O20:Q20)*tech!$D$4)*100</f>
        <v>#DIV/0!</v>
      </c>
      <c r="C20" s="240"/>
      <c r="D20" s="286"/>
      <c r="E20" s="286"/>
      <c r="F20" s="286"/>
      <c r="G20" s="286"/>
      <c r="H20" s="286"/>
      <c r="I20" s="286"/>
      <c r="J20" s="286"/>
      <c r="K20" s="286"/>
      <c r="L20" s="286"/>
      <c r="M20" s="286"/>
      <c r="N20" s="289"/>
      <c r="O20" s="143"/>
      <c r="P20" s="144"/>
      <c r="Q20" s="145"/>
    </row>
    <row r="21" spans="1:17" s="105" customFormat="1" ht="15.5" thickTop="1" thickBot="1" x14ac:dyDescent="0.4">
      <c r="A21" s="108">
        <f>Group!A21</f>
        <v>0</v>
      </c>
      <c r="B21" s="168" t="e">
        <f>SUM(O21:Q21)/(COUNT(O21:Q21)*tech!$D$4)*100</f>
        <v>#DIV/0!</v>
      </c>
      <c r="C21" s="285"/>
      <c r="D21" s="355"/>
      <c r="E21" s="355"/>
      <c r="F21" s="355"/>
      <c r="G21" s="355"/>
      <c r="H21" s="355"/>
      <c r="I21" s="355"/>
      <c r="J21" s="355"/>
      <c r="K21" s="355"/>
      <c r="L21" s="355"/>
      <c r="M21" s="355"/>
      <c r="N21" s="356"/>
      <c r="O21" s="146"/>
      <c r="P21" s="147"/>
      <c r="Q21" s="148"/>
    </row>
  </sheetData>
  <conditionalFormatting sqref="B2:B21">
    <cfRule type="dataBar" priority="38">
      <dataBar>
        <cfvo type="min"/>
        <cfvo type="max"/>
        <color rgb="FF638EC6"/>
      </dataBar>
      <extLst>
        <ext xmlns:x14="http://schemas.microsoft.com/office/spreadsheetml/2009/9/main" uri="{B025F937-C7B1-47D3-B67F-A62EFF666E3E}">
          <x14:id>{ED170BBC-F344-457F-826A-BACD2AA686AD}</x14:id>
        </ext>
      </extLst>
    </cfRule>
  </conditionalFormatting>
  <conditionalFormatting sqref="C2:N21">
    <cfRule type="notContainsBlanks" dxfId="268" priority="200">
      <formula>LEN(TRIM(C2))&gt;0</formula>
    </cfRule>
    <cfRule type="containsBlanks" dxfId="267" priority="201">
      <formula>LEN(TRIM(C2))=0</formula>
    </cfRule>
  </conditionalFormatting>
  <dataValidations count="2">
    <dataValidation allowBlank="1" showErrorMessage="1" sqref="B2:B21"/>
    <dataValidation type="list" allowBlank="1" showInputMessage="1" showErrorMessage="1" sqref="O2:Q17">
      <formula1>оценки</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ED170BBC-F344-457F-826A-BACD2AA686AD}">
            <x14:dataBar minLength="0" maxLength="100" border="1" negativeBarBorderColorSameAsPositive="0">
              <x14:cfvo type="autoMin"/>
              <x14:cfvo type="autoMax"/>
              <x14:borderColor rgb="FF638EC6"/>
              <x14:negativeFillColor rgb="FFFF0000"/>
              <x14:negativeBorderColor rgb="FFFF0000"/>
              <x14:axisColor rgb="FF000000"/>
            </x14:dataBar>
          </x14:cfRule>
          <xm:sqref>B2:B21</xm:sqref>
        </x14:conditionalFormatting>
        <x14:conditionalFormatting xmlns:xm="http://schemas.microsoft.com/office/excel/2006/main">
          <x14:cfRule type="expression" priority="39" id="{4CE7CAB8-71B4-412B-A05B-5F16B9EEE454}">
            <xm:f>Group!$C$21=tech!$A$5</xm:f>
            <x14:dxf>
              <font>
                <b/>
                <i val="0"/>
                <color rgb="FF00B050"/>
              </font>
              <fill>
                <patternFill>
                  <bgColor theme="6" tint="0.39994506668294322"/>
                </patternFill>
              </fill>
            </x14:dxf>
          </x14:cfRule>
          <xm:sqref>A21 C21:Q21</xm:sqref>
        </x14:conditionalFormatting>
        <x14:conditionalFormatting xmlns:xm="http://schemas.microsoft.com/office/excel/2006/main">
          <x14:cfRule type="expression" priority="100" id="{EF2B0338-E9A5-48AB-967E-A8DCC354B190}">
            <xm:f>Group!$C$2=tech!$A$5</xm:f>
            <x14:dxf>
              <font>
                <b/>
                <i val="0"/>
                <color rgb="FF00B050"/>
              </font>
              <fill>
                <patternFill>
                  <bgColor theme="6" tint="0.39994506668294322"/>
                </patternFill>
              </fill>
            </x14:dxf>
          </x14:cfRule>
          <x14:cfRule type="expression" priority="101" id="{8EE3266D-CEBE-49AA-83A1-8472ED6D7CA5}">
            <xm:f>Group!$C$2=tech!$A$4</xm:f>
            <x14:dxf>
              <font>
                <color theme="0"/>
              </font>
              <fill>
                <patternFill>
                  <bgColor theme="0" tint="-0.34998626667073579"/>
                </patternFill>
              </fill>
            </x14:dxf>
          </x14:cfRule>
          <x14:cfRule type="expression" priority="102" id="{670F2A36-C70C-481C-82E4-24DBD86A0EE4}">
            <xm:f>Group!$C$2=tech!$A$2</xm:f>
            <x14:dxf>
              <font>
                <b/>
                <i val="0"/>
                <color theme="0"/>
              </font>
              <fill>
                <patternFill>
                  <bgColor theme="0" tint="-0.499984740745262"/>
                </patternFill>
              </fill>
            </x14:dxf>
          </x14:cfRule>
          <xm:sqref>B2</xm:sqref>
        </x14:conditionalFormatting>
        <x14:conditionalFormatting xmlns:xm="http://schemas.microsoft.com/office/excel/2006/main">
          <x14:cfRule type="expression" priority="175" id="{0EEA1BF9-54E3-466B-8A22-8276BE76E543}">
            <xm:f>Group!$C$6=tech!$A$5</xm:f>
            <x14:dxf>
              <font>
                <b/>
                <i val="0"/>
                <color rgb="FF00B050"/>
              </font>
              <fill>
                <patternFill>
                  <bgColor theme="6" tint="0.39994506668294322"/>
                </patternFill>
              </fill>
            </x14:dxf>
          </x14:cfRule>
          <x14:cfRule type="expression" priority="176" id="{90F65DE7-C2CA-4108-B5E5-134EBE1C013F}">
            <xm:f>Group!$C$6=tech!$A$4</xm:f>
            <x14:dxf>
              <font>
                <color theme="0"/>
              </font>
              <fill>
                <patternFill>
                  <bgColor theme="0" tint="-0.34998626667073579"/>
                </patternFill>
              </fill>
            </x14:dxf>
          </x14:cfRule>
          <x14:cfRule type="expression" priority="179" id="{EC60538C-0BFA-4CE1-96C8-8B7C3283EC65}">
            <xm:f>Group!$C$6=tech!$A$2</xm:f>
            <x14:dxf>
              <font>
                <b/>
                <i val="0"/>
                <color theme="0"/>
              </font>
              <fill>
                <patternFill>
                  <bgColor theme="0" tint="-0.499984740745262"/>
                </patternFill>
              </fill>
            </x14:dxf>
          </x14:cfRule>
          <xm:sqref>A6:Q6</xm:sqref>
        </x14:conditionalFormatting>
        <x14:conditionalFormatting xmlns:xm="http://schemas.microsoft.com/office/excel/2006/main">
          <x14:cfRule type="expression" priority="195" id="{D85385E2-C3C4-4F3C-99CB-E874FAC3F2BC}">
            <xm:f>Group!$C$2=tech!$A$5</xm:f>
            <x14:dxf>
              <font>
                <b/>
                <i val="0"/>
                <color rgb="FF00B050"/>
              </font>
              <fill>
                <patternFill>
                  <bgColor theme="6" tint="0.39994506668294322"/>
                </patternFill>
              </fill>
            </x14:dxf>
          </x14:cfRule>
          <x14:cfRule type="expression" priority="196" id="{345D8049-80C2-4A99-A166-E87C0493470B}">
            <xm:f>Group!$C$2=tech!$A$4</xm:f>
            <x14:dxf>
              <font>
                <color theme="0"/>
              </font>
              <fill>
                <patternFill>
                  <bgColor theme="0" tint="-0.34998626667073579"/>
                </patternFill>
              </fill>
            </x14:dxf>
          </x14:cfRule>
          <x14:cfRule type="expression" priority="199" id="{55DCDEA2-233E-42B4-8827-1EB187ABFBD0}">
            <xm:f>Group!$C$2=tech!$A$2</xm:f>
            <x14:dxf>
              <font>
                <b/>
                <i val="0"/>
                <color theme="0"/>
              </font>
              <fill>
                <patternFill>
                  <bgColor theme="0" tint="-0.499984740745262"/>
                </patternFill>
              </fill>
            </x14:dxf>
          </x14:cfRule>
          <xm:sqref>A2:Q2</xm:sqref>
        </x14:conditionalFormatting>
        <x14:conditionalFormatting xmlns:xm="http://schemas.microsoft.com/office/excel/2006/main">
          <x14:cfRule type="expression" priority="190" id="{3C820D22-F88B-419B-A6BC-F78431A65338}">
            <xm:f>Group!$C$3=tech!$A$5</xm:f>
            <x14:dxf>
              <font>
                <b/>
                <i val="0"/>
                <color rgb="FF00B050"/>
              </font>
              <fill>
                <patternFill>
                  <bgColor theme="6" tint="0.39994506668294322"/>
                </patternFill>
              </fill>
            </x14:dxf>
          </x14:cfRule>
          <x14:cfRule type="expression" priority="191" id="{6B30352F-65FD-4787-ABAA-7C3E893B4672}">
            <xm:f>Group!$C$3=tech!$A$4</xm:f>
            <x14:dxf>
              <font>
                <color theme="0"/>
              </font>
              <fill>
                <patternFill>
                  <bgColor theme="0" tint="-0.34998626667073579"/>
                </patternFill>
              </fill>
            </x14:dxf>
          </x14:cfRule>
          <x14:cfRule type="expression" priority="194" id="{6278A896-3B36-43A3-B488-0CD882D05295}">
            <xm:f>Group!$C$3=tech!$A$2</xm:f>
            <x14:dxf>
              <font>
                <b/>
                <i val="0"/>
                <color theme="0"/>
              </font>
              <fill>
                <patternFill>
                  <bgColor theme="0" tint="-0.499984740745262"/>
                </patternFill>
              </fill>
            </x14:dxf>
          </x14:cfRule>
          <xm:sqref>A3:Q3</xm:sqref>
        </x14:conditionalFormatting>
        <x14:conditionalFormatting xmlns:xm="http://schemas.microsoft.com/office/excel/2006/main">
          <x14:cfRule type="expression" priority="185" id="{638E1B7E-9ECC-4C3B-876A-F85AAA3888FC}">
            <xm:f>Group!$C$4=tech!$A$5</xm:f>
            <x14:dxf>
              <font>
                <b/>
                <i val="0"/>
                <color rgb="FF00B050"/>
              </font>
              <fill>
                <patternFill>
                  <bgColor theme="6" tint="0.39994506668294322"/>
                </patternFill>
              </fill>
            </x14:dxf>
          </x14:cfRule>
          <x14:cfRule type="expression" priority="186" id="{553B3E96-A245-46CD-A5C6-4F41460F8131}">
            <xm:f>Group!$C$4=tech!$A$4</xm:f>
            <x14:dxf>
              <font>
                <color theme="0"/>
              </font>
              <fill>
                <patternFill>
                  <bgColor theme="0" tint="-0.34998626667073579"/>
                </patternFill>
              </fill>
            </x14:dxf>
          </x14:cfRule>
          <x14:cfRule type="expression" priority="189" id="{D93061C3-988C-43EA-845E-0EBD24CEBB7B}">
            <xm:f>Group!$C$4=tech!$A$2</xm:f>
            <x14:dxf>
              <font>
                <b/>
                <i val="0"/>
                <color theme="0"/>
              </font>
              <fill>
                <patternFill>
                  <bgColor theme="0" tint="-0.499984740745262"/>
                </patternFill>
              </fill>
            </x14:dxf>
          </x14:cfRule>
          <xm:sqref>A4:Q4</xm:sqref>
        </x14:conditionalFormatting>
        <x14:conditionalFormatting xmlns:xm="http://schemas.microsoft.com/office/excel/2006/main">
          <x14:cfRule type="expression" priority="180" id="{6839E890-9D8E-4B0A-9721-46408E6C5BAF}">
            <xm:f>Group!$C$5=tech!$A$5</xm:f>
            <x14:dxf>
              <font>
                <b/>
                <i val="0"/>
                <color rgb="FF00B050"/>
              </font>
              <fill>
                <patternFill>
                  <bgColor theme="6" tint="0.39994506668294322"/>
                </patternFill>
              </fill>
            </x14:dxf>
          </x14:cfRule>
          <x14:cfRule type="expression" priority="181" id="{7062F020-4914-49FC-9028-095A174F2597}">
            <xm:f>Group!$C$5=tech!$A$4</xm:f>
            <x14:dxf>
              <font>
                <color theme="0"/>
              </font>
              <fill>
                <patternFill>
                  <bgColor theme="0" tint="-0.34998626667073579"/>
                </patternFill>
              </fill>
            </x14:dxf>
          </x14:cfRule>
          <x14:cfRule type="expression" priority="184" id="{EE67074E-7A6D-46D7-BE59-CF8651961CCE}">
            <xm:f>Group!$C$5=tech!$A$2</xm:f>
            <x14:dxf>
              <font>
                <b/>
                <i val="0"/>
                <color theme="0"/>
              </font>
              <fill>
                <patternFill>
                  <bgColor theme="0" tint="-0.499984740745262"/>
                </patternFill>
              </fill>
            </x14:dxf>
          </x14:cfRule>
          <xm:sqref>A5:Q5</xm:sqref>
        </x14:conditionalFormatting>
        <x14:conditionalFormatting xmlns:xm="http://schemas.microsoft.com/office/excel/2006/main">
          <x14:cfRule type="expression" priority="170" id="{6E348FB2-E4AF-40D5-A367-10196CFE5F58}">
            <xm:f>Group!$C$7=tech!$A$5</xm:f>
            <x14:dxf>
              <font>
                <b/>
                <i val="0"/>
                <color rgb="FF00B050"/>
              </font>
              <fill>
                <patternFill>
                  <bgColor theme="6" tint="0.39994506668294322"/>
                </patternFill>
              </fill>
            </x14:dxf>
          </x14:cfRule>
          <x14:cfRule type="expression" priority="171" id="{3986D044-DFBB-458A-A2DD-824ACE05FBDC}">
            <xm:f>Group!$C$7=tech!$A$4</xm:f>
            <x14:dxf>
              <font>
                <color theme="0"/>
              </font>
              <fill>
                <patternFill>
                  <bgColor theme="0" tint="-0.34998626667073579"/>
                </patternFill>
              </fill>
            </x14:dxf>
          </x14:cfRule>
          <x14:cfRule type="expression" priority="174" id="{F00F0396-9134-40F3-B30F-0488DFFDB24A}">
            <xm:f>Group!$C$7=tech!$A$2</xm:f>
            <x14:dxf>
              <font>
                <b/>
                <i val="0"/>
                <color theme="0"/>
              </font>
              <fill>
                <patternFill>
                  <bgColor theme="0" tint="-0.499984740745262"/>
                </patternFill>
              </fill>
            </x14:dxf>
          </x14:cfRule>
          <xm:sqref>A7:Q7</xm:sqref>
        </x14:conditionalFormatting>
        <x14:conditionalFormatting xmlns:xm="http://schemas.microsoft.com/office/excel/2006/main">
          <x14:cfRule type="expression" priority="165" id="{A9DA84AF-0B33-45BC-A27B-FFA4F9A632B4}">
            <xm:f>Group!$C$8=tech!$A$5</xm:f>
            <x14:dxf>
              <font>
                <b/>
                <i val="0"/>
                <color rgb="FF00B050"/>
              </font>
              <fill>
                <patternFill>
                  <bgColor theme="6" tint="0.39994506668294322"/>
                </patternFill>
              </fill>
            </x14:dxf>
          </x14:cfRule>
          <x14:cfRule type="expression" priority="166" id="{A5B5D371-C279-4737-BEF3-05CCCD65CA1D}">
            <xm:f>Group!$C$8=tech!$A$4</xm:f>
            <x14:dxf>
              <font>
                <color theme="0"/>
              </font>
              <fill>
                <patternFill>
                  <bgColor theme="0" tint="-0.34998626667073579"/>
                </patternFill>
              </fill>
            </x14:dxf>
          </x14:cfRule>
          <x14:cfRule type="expression" priority="169" id="{EBCD4880-BA20-4C53-A8F0-E7B37DA7651E}">
            <xm:f>Group!$C$8=tech!$A$2</xm:f>
            <x14:dxf>
              <font>
                <b/>
                <i val="0"/>
                <color theme="0"/>
              </font>
              <fill>
                <patternFill>
                  <bgColor theme="0" tint="-0.499984740745262"/>
                </patternFill>
              </fill>
            </x14:dxf>
          </x14:cfRule>
          <xm:sqref>A8:Q8</xm:sqref>
        </x14:conditionalFormatting>
        <x14:conditionalFormatting xmlns:xm="http://schemas.microsoft.com/office/excel/2006/main">
          <x14:cfRule type="expression" priority="160" id="{5233B206-EB3D-47D7-9DBC-27CE725FF6BE}">
            <xm:f>Group!$C$9=tech!$A$5</xm:f>
            <x14:dxf>
              <font>
                <b/>
                <i val="0"/>
                <color rgb="FF00B050"/>
              </font>
              <fill>
                <patternFill>
                  <bgColor theme="6" tint="0.39994506668294322"/>
                </patternFill>
              </fill>
            </x14:dxf>
          </x14:cfRule>
          <x14:cfRule type="expression" priority="161" id="{9CC0BB83-0E4F-42E0-A54B-2F7185FD667B}">
            <xm:f>Group!$C$9=tech!$A$4</xm:f>
            <x14:dxf>
              <font>
                <color theme="0"/>
              </font>
              <fill>
                <patternFill>
                  <bgColor theme="0" tint="-0.34998626667073579"/>
                </patternFill>
              </fill>
            </x14:dxf>
          </x14:cfRule>
          <x14:cfRule type="expression" priority="164" id="{DF8521E3-6A8D-4D5D-B1DF-9709B9BB92C5}">
            <xm:f>Group!$C$9=tech!$A$2</xm:f>
            <x14:dxf>
              <font>
                <b/>
                <i val="0"/>
                <color theme="0"/>
              </font>
              <fill>
                <patternFill>
                  <bgColor theme="0" tint="-0.499984740745262"/>
                </patternFill>
              </fill>
            </x14:dxf>
          </x14:cfRule>
          <xm:sqref>A9:Q9</xm:sqref>
        </x14:conditionalFormatting>
        <x14:conditionalFormatting xmlns:xm="http://schemas.microsoft.com/office/excel/2006/main">
          <x14:cfRule type="expression" priority="155" id="{9404858C-ADCC-473B-A16B-07986F35FE80}">
            <xm:f>Group!$C$10=tech!$A$5</xm:f>
            <x14:dxf>
              <font>
                <b/>
                <i val="0"/>
                <color rgb="FF00B050"/>
              </font>
              <fill>
                <patternFill>
                  <bgColor theme="6" tint="0.39994506668294322"/>
                </patternFill>
              </fill>
            </x14:dxf>
          </x14:cfRule>
          <x14:cfRule type="expression" priority="156" id="{9C2445E7-46A0-4489-9FEA-459630362F97}">
            <xm:f>Group!$C$10=tech!$A$4</xm:f>
            <x14:dxf>
              <font>
                <color theme="0"/>
              </font>
              <fill>
                <patternFill>
                  <bgColor theme="0" tint="-0.34998626667073579"/>
                </patternFill>
              </fill>
            </x14:dxf>
          </x14:cfRule>
          <x14:cfRule type="expression" priority="159" id="{EF8082CA-70C2-406F-A4E4-92F1BA1CAD5D}">
            <xm:f>Group!$C$10=tech!$A$2</xm:f>
            <x14:dxf>
              <font>
                <b/>
                <i val="0"/>
                <color theme="0"/>
              </font>
              <fill>
                <patternFill>
                  <bgColor theme="0" tint="-0.499984740745262"/>
                </patternFill>
              </fill>
            </x14:dxf>
          </x14:cfRule>
          <xm:sqref>A10:Q10</xm:sqref>
        </x14:conditionalFormatting>
        <x14:conditionalFormatting xmlns:xm="http://schemas.microsoft.com/office/excel/2006/main">
          <x14:cfRule type="expression" priority="150" id="{2BEA695E-8FBA-4236-A456-1632738452B1}">
            <xm:f>Group!$C$11=tech!$A$5</xm:f>
            <x14:dxf>
              <font>
                <b/>
                <i val="0"/>
                <color rgb="FF00B050"/>
              </font>
              <fill>
                <patternFill>
                  <bgColor theme="6" tint="0.39994506668294322"/>
                </patternFill>
              </fill>
            </x14:dxf>
          </x14:cfRule>
          <x14:cfRule type="expression" priority="151" id="{6D86FD45-45DA-4A72-BF8A-A899E84D79D1}">
            <xm:f>Group!$C$11=tech!$A$4</xm:f>
            <x14:dxf>
              <font>
                <color theme="0"/>
              </font>
              <fill>
                <patternFill>
                  <bgColor theme="0" tint="-0.34998626667073579"/>
                </patternFill>
              </fill>
            </x14:dxf>
          </x14:cfRule>
          <x14:cfRule type="expression" priority="154" id="{CD67D0E5-8A28-4766-8DE3-E9D39EAB2091}">
            <xm:f>Group!$C$11=tech!$A$2</xm:f>
            <x14:dxf>
              <font>
                <b/>
                <i val="0"/>
                <color theme="0"/>
              </font>
              <fill>
                <patternFill>
                  <bgColor theme="0" tint="-0.499984740745262"/>
                </patternFill>
              </fill>
            </x14:dxf>
          </x14:cfRule>
          <xm:sqref>A11:Q11</xm:sqref>
        </x14:conditionalFormatting>
        <x14:conditionalFormatting xmlns:xm="http://schemas.microsoft.com/office/excel/2006/main">
          <x14:cfRule type="expression" priority="145" id="{4FFF7DA1-5134-4625-911F-893AA4C3ECA3}">
            <xm:f>Group!$C$12=tech!$A$5</xm:f>
            <x14:dxf>
              <font>
                <b/>
                <i val="0"/>
                <color rgb="FF00B050"/>
              </font>
              <fill>
                <patternFill>
                  <bgColor theme="6" tint="0.39994506668294322"/>
                </patternFill>
              </fill>
            </x14:dxf>
          </x14:cfRule>
          <x14:cfRule type="expression" priority="146" id="{50AEA1E4-E4E1-4E00-ADB4-6CEB68A044EB}">
            <xm:f>Group!$C$12=tech!$A$4</xm:f>
            <x14:dxf>
              <font>
                <color theme="0"/>
              </font>
              <fill>
                <patternFill>
                  <bgColor theme="0" tint="-0.34998626667073579"/>
                </patternFill>
              </fill>
            </x14:dxf>
          </x14:cfRule>
          <x14:cfRule type="expression" priority="149" id="{54DFD996-F53E-4891-96BC-8669253BF457}">
            <xm:f>Group!$C$12=tech!$A$2</xm:f>
            <x14:dxf>
              <font>
                <b/>
                <i val="0"/>
                <color theme="0"/>
              </font>
              <fill>
                <patternFill>
                  <bgColor theme="0" tint="-0.499984740745262"/>
                </patternFill>
              </fill>
            </x14:dxf>
          </x14:cfRule>
          <xm:sqref>A12:Q12</xm:sqref>
        </x14:conditionalFormatting>
        <x14:conditionalFormatting xmlns:xm="http://schemas.microsoft.com/office/excel/2006/main">
          <x14:cfRule type="expression" priority="140" id="{25731D65-D72B-4A7A-A2AC-9D8BBEAEEE40}">
            <xm:f>Group!$C$13=tech!$A$5</xm:f>
            <x14:dxf>
              <font>
                <b/>
                <i val="0"/>
                <color rgb="FF00B050"/>
              </font>
              <fill>
                <patternFill>
                  <bgColor theme="6" tint="0.39994506668294322"/>
                </patternFill>
              </fill>
            </x14:dxf>
          </x14:cfRule>
          <x14:cfRule type="expression" priority="141" id="{F2864657-14D4-47EF-A3E1-D5F9AD9DE944}">
            <xm:f>Group!$C$13=tech!$A$4</xm:f>
            <x14:dxf>
              <font>
                <color theme="0"/>
              </font>
              <fill>
                <patternFill>
                  <bgColor theme="0" tint="-0.34998626667073579"/>
                </patternFill>
              </fill>
            </x14:dxf>
          </x14:cfRule>
          <x14:cfRule type="expression" priority="144" id="{4D81C4A5-EA17-4186-A549-F2FC7CE5BC71}">
            <xm:f>Group!$C$13=tech!$A$2</xm:f>
            <x14:dxf>
              <font>
                <b/>
                <i val="0"/>
                <color theme="0"/>
              </font>
              <fill>
                <patternFill>
                  <bgColor theme="0" tint="-0.499984740745262"/>
                </patternFill>
              </fill>
            </x14:dxf>
          </x14:cfRule>
          <xm:sqref>A13:Q13</xm:sqref>
        </x14:conditionalFormatting>
        <x14:conditionalFormatting xmlns:xm="http://schemas.microsoft.com/office/excel/2006/main">
          <x14:cfRule type="expression" priority="135" id="{DAC558F2-1653-4D6A-8FBA-1BAC9EAD3F44}">
            <xm:f>Group!$C$14=tech!$A$5</xm:f>
            <x14:dxf>
              <font>
                <b/>
                <i val="0"/>
                <color rgb="FF00B050"/>
              </font>
              <fill>
                <patternFill>
                  <bgColor theme="6" tint="0.39994506668294322"/>
                </patternFill>
              </fill>
            </x14:dxf>
          </x14:cfRule>
          <x14:cfRule type="expression" priority="136" id="{E6467E80-123B-48F8-BFBC-14D1A8284713}">
            <xm:f>Group!$C$14=tech!$A$4</xm:f>
            <x14:dxf>
              <font>
                <color theme="0"/>
              </font>
              <fill>
                <patternFill>
                  <bgColor theme="0" tint="-0.34998626667073579"/>
                </patternFill>
              </fill>
            </x14:dxf>
          </x14:cfRule>
          <x14:cfRule type="expression" priority="139" id="{356D6396-F0ED-4C79-9425-E8F0CA50A4C5}">
            <xm:f>Group!$C$14=tech!$A$2</xm:f>
            <x14:dxf>
              <font>
                <b/>
                <i val="0"/>
                <color theme="0"/>
              </font>
              <fill>
                <patternFill>
                  <bgColor theme="0" tint="-0.499984740745262"/>
                </patternFill>
              </fill>
            </x14:dxf>
          </x14:cfRule>
          <xm:sqref>A14:Q14</xm:sqref>
        </x14:conditionalFormatting>
        <x14:conditionalFormatting xmlns:xm="http://schemas.microsoft.com/office/excel/2006/main">
          <x14:cfRule type="expression" priority="42" id="{99575760-AF79-4F58-890B-0454D25C3DD9}">
            <xm:f>Group!$C$21=tech!$A$4</xm:f>
            <x14:dxf>
              <font>
                <color theme="0"/>
              </font>
              <fill>
                <patternFill>
                  <bgColor theme="0" tint="-0.34998626667073579"/>
                </patternFill>
              </fill>
            </x14:dxf>
          </x14:cfRule>
          <x14:cfRule type="expression" priority="104" id="{477EDD12-E090-467A-9F67-A56CCA60B561}">
            <xm:f>Group!$C$21=tech!$A$2</xm:f>
            <x14:dxf>
              <font>
                <b/>
                <i val="0"/>
                <color theme="0"/>
              </font>
              <fill>
                <patternFill>
                  <bgColor theme="0" tint="-0.499984740745262"/>
                </patternFill>
              </fill>
            </x14:dxf>
          </x14:cfRule>
          <xm:sqref>A21:Q21</xm:sqref>
        </x14:conditionalFormatting>
        <x14:conditionalFormatting xmlns:xm="http://schemas.microsoft.com/office/excel/2006/main">
          <x14:cfRule type="expression" priority="105" id="{73FF6E25-97DE-42B5-B5D0-AC5757E40FB6}">
            <xm:f>Group!$C$20=tech!$A$5</xm:f>
            <x14:dxf>
              <font>
                <b/>
                <i val="0"/>
                <color rgb="FF00B050"/>
              </font>
              <fill>
                <patternFill>
                  <bgColor theme="6" tint="0.39994506668294322"/>
                </patternFill>
              </fill>
            </x14:dxf>
          </x14:cfRule>
          <x14:cfRule type="expression" priority="106" id="{8D9107BB-3441-4C49-AEA4-DE387EE9DF56}">
            <xm:f>Group!$C$20=tech!$A$4</xm:f>
            <x14:dxf>
              <font>
                <color theme="0"/>
              </font>
              <fill>
                <patternFill>
                  <bgColor theme="0" tint="-0.34998626667073579"/>
                </patternFill>
              </fill>
            </x14:dxf>
          </x14:cfRule>
          <x14:cfRule type="expression" priority="109" id="{BCCE193C-5260-4A63-9377-4F74DD030E58}">
            <xm:f>Group!$C$20=tech!$A$2</xm:f>
            <x14:dxf>
              <font>
                <b/>
                <i val="0"/>
                <color theme="0"/>
              </font>
              <fill>
                <patternFill>
                  <bgColor theme="0" tint="-0.499984740745262"/>
                </patternFill>
              </fill>
            </x14:dxf>
          </x14:cfRule>
          <xm:sqref>A20:Q20</xm:sqref>
        </x14:conditionalFormatting>
        <x14:conditionalFormatting xmlns:xm="http://schemas.microsoft.com/office/excel/2006/main">
          <x14:cfRule type="expression" priority="110" id="{47465E93-59F7-4AD4-B55A-4FF542EBCDE8}">
            <xm:f>Group!$C$19=tech!$A$5</xm:f>
            <x14:dxf>
              <font>
                <b/>
                <i val="0"/>
                <color rgb="FF00B050"/>
              </font>
              <fill>
                <patternFill>
                  <bgColor theme="6" tint="0.39994506668294322"/>
                </patternFill>
              </fill>
            </x14:dxf>
          </x14:cfRule>
          <x14:cfRule type="expression" priority="111" id="{FB83612D-56D8-4E75-86FA-8482BB61E334}">
            <xm:f>Group!$C$19=tech!$A$4</xm:f>
            <x14:dxf>
              <font>
                <color theme="0"/>
              </font>
              <fill>
                <patternFill>
                  <bgColor theme="0" tint="-0.34998626667073579"/>
                </patternFill>
              </fill>
            </x14:dxf>
          </x14:cfRule>
          <x14:cfRule type="expression" priority="114" id="{E57241BC-59E7-47C5-9984-79A18E0F538E}">
            <xm:f>Group!$C$19=tech!$A$2</xm:f>
            <x14:dxf>
              <font>
                <b/>
                <i val="0"/>
                <color theme="0"/>
              </font>
              <fill>
                <patternFill>
                  <bgColor theme="0" tint="-0.499984740745262"/>
                </patternFill>
              </fill>
            </x14:dxf>
          </x14:cfRule>
          <xm:sqref>A19:Q19</xm:sqref>
        </x14:conditionalFormatting>
        <x14:conditionalFormatting xmlns:xm="http://schemas.microsoft.com/office/excel/2006/main">
          <x14:cfRule type="expression" priority="115" id="{1F47C33C-7FDE-44D9-8B8D-248B7AC52DD8}">
            <xm:f>Group!$C$18=tech!$A$5</xm:f>
            <x14:dxf>
              <font>
                <b/>
                <i val="0"/>
                <color rgb="FF00B050"/>
              </font>
              <fill>
                <patternFill>
                  <bgColor theme="6" tint="0.39994506668294322"/>
                </patternFill>
              </fill>
            </x14:dxf>
          </x14:cfRule>
          <x14:cfRule type="expression" priority="116" id="{5191AF2A-F9E5-47E1-A205-D0F6D663E3CF}">
            <xm:f>Group!$C$18=tech!$A$4</xm:f>
            <x14:dxf>
              <font>
                <color theme="0"/>
              </font>
              <fill>
                <patternFill>
                  <bgColor theme="0" tint="-0.34998626667073579"/>
                </patternFill>
              </fill>
            </x14:dxf>
          </x14:cfRule>
          <x14:cfRule type="expression" priority="119" id="{C6995BA3-96DF-4DEC-A53B-1A139815E319}">
            <xm:f>Group!$C$18=tech!$A$2</xm:f>
            <x14:dxf>
              <font>
                <b/>
                <i val="0"/>
                <color theme="0"/>
              </font>
              <fill>
                <patternFill>
                  <bgColor theme="0" tint="-0.499984740745262"/>
                </patternFill>
              </fill>
            </x14:dxf>
          </x14:cfRule>
          <xm:sqref>A18:Q18</xm:sqref>
        </x14:conditionalFormatting>
        <x14:conditionalFormatting xmlns:xm="http://schemas.microsoft.com/office/excel/2006/main">
          <x14:cfRule type="expression" priority="120" id="{75549F43-A387-4590-8637-25F754C2158C}">
            <xm:f>Group!$C$17=tech!$A$5</xm:f>
            <x14:dxf>
              <font>
                <b/>
                <i val="0"/>
                <color rgb="FF00B050"/>
              </font>
              <fill>
                <patternFill>
                  <bgColor theme="6" tint="0.39994506668294322"/>
                </patternFill>
              </fill>
            </x14:dxf>
          </x14:cfRule>
          <x14:cfRule type="expression" priority="121" id="{55B033A3-C1CB-4137-91DC-6814B5B17C69}">
            <xm:f>Group!$C$17=tech!$A$4</xm:f>
            <x14:dxf>
              <font>
                <color theme="0"/>
              </font>
              <fill>
                <patternFill>
                  <bgColor theme="0" tint="-0.34998626667073579"/>
                </patternFill>
              </fill>
            </x14:dxf>
          </x14:cfRule>
          <x14:cfRule type="expression" priority="124" id="{E08354E6-02C3-49AF-B153-92F331867F4A}">
            <xm:f>Group!$C$17=tech!$A$2</xm:f>
            <x14:dxf>
              <font>
                <b/>
                <i val="0"/>
                <color theme="0"/>
              </font>
              <fill>
                <patternFill>
                  <bgColor theme="0" tint="-0.499984740745262"/>
                </patternFill>
              </fill>
            </x14:dxf>
          </x14:cfRule>
          <xm:sqref>A17:Q17</xm:sqref>
        </x14:conditionalFormatting>
        <x14:conditionalFormatting xmlns:xm="http://schemas.microsoft.com/office/excel/2006/main">
          <x14:cfRule type="expression" priority="125" id="{06A813C8-EDCC-4F92-9E42-7F2C840409E6}">
            <xm:f>Group!$C$16=tech!$A$5</xm:f>
            <x14:dxf>
              <font>
                <b/>
                <i val="0"/>
                <color rgb="FF00B050"/>
              </font>
              <fill>
                <patternFill>
                  <bgColor theme="6" tint="0.39994506668294322"/>
                </patternFill>
              </fill>
            </x14:dxf>
          </x14:cfRule>
          <x14:cfRule type="expression" priority="126" id="{6D6576CC-62F7-4CCC-A8A1-5F51731D0743}">
            <xm:f>Group!$C$16=tech!$A$4</xm:f>
            <x14:dxf>
              <font>
                <color theme="0"/>
              </font>
              <fill>
                <patternFill>
                  <bgColor theme="0" tint="-0.34998626667073579"/>
                </patternFill>
              </fill>
            </x14:dxf>
          </x14:cfRule>
          <x14:cfRule type="expression" priority="129" id="{53D85253-816E-4F87-9C2F-CF9872D06870}">
            <xm:f>Group!$C$16=tech!$A$2</xm:f>
            <x14:dxf>
              <font>
                <b/>
                <i val="0"/>
                <color theme="0"/>
              </font>
              <fill>
                <patternFill>
                  <bgColor theme="0" tint="-0.499984740745262"/>
                </patternFill>
              </fill>
            </x14:dxf>
          </x14:cfRule>
          <xm:sqref>A16:Q16</xm:sqref>
        </x14:conditionalFormatting>
        <x14:conditionalFormatting xmlns:xm="http://schemas.microsoft.com/office/excel/2006/main">
          <x14:cfRule type="expression" priority="130" id="{336E0939-0965-45CE-A15D-D98B21F69CB8}">
            <xm:f>Group!$C$15=tech!$A$5</xm:f>
            <x14:dxf>
              <font>
                <b/>
                <i val="0"/>
                <color rgb="FF00B050"/>
              </font>
              <fill>
                <patternFill>
                  <bgColor theme="6" tint="0.39994506668294322"/>
                </patternFill>
              </fill>
            </x14:dxf>
          </x14:cfRule>
          <x14:cfRule type="expression" priority="131" id="{102739FC-03A1-4F72-9D9B-D088FED7B403}">
            <xm:f>Group!$C$15=tech!$A$4</xm:f>
            <x14:dxf>
              <font>
                <color theme="0"/>
              </font>
              <fill>
                <patternFill>
                  <bgColor theme="0" tint="-0.34998626667073579"/>
                </patternFill>
              </fill>
            </x14:dxf>
          </x14:cfRule>
          <x14:cfRule type="expression" priority="134" id="{6D9DE2FB-26C3-4C6C-B651-3749076C99BB}">
            <xm:f>Group!$C$15=tech!$A$2</xm:f>
            <x14:dxf>
              <font>
                <b/>
                <i val="0"/>
                <color theme="0"/>
              </font>
              <fill>
                <patternFill>
                  <bgColor theme="0" tint="-0.499984740745262"/>
                </patternFill>
              </fill>
            </x14:dxf>
          </x14:cfRule>
          <xm:sqref>A15:Q15</xm:sqref>
        </x14:conditionalFormatting>
      </x14:conditionalFormattings>
    </ext>
    <ext xmlns:x14="http://schemas.microsoft.com/office/spreadsheetml/2009/9/main" uri="{CCE6A557-97BC-4b89-ADB6-D9C93CAAB3DF}">
      <x14:dataValidations xmlns:xm="http://schemas.microsoft.com/office/excel/2006/main" count="16">
        <x14:dataValidation type="date" allowBlank="1" showInputMessage="1" showErrorMessage="1">
          <x14:formula1>
            <xm:f>Schedule!E2</xm:f>
          </x14:formula1>
          <x14:formula2>
            <xm:f>Schedule!E33</xm:f>
          </x14:formula2>
          <xm:sqref>D2:E2</xm:sqref>
        </x14:dataValidation>
        <x14:dataValidation type="date" allowBlank="1" showInputMessage="1" showErrorMessage="1">
          <x14:formula1>
            <xm:f>Schedule!D2</xm:f>
          </x14:formula1>
          <x14:formula2>
            <xm:f>Schedule!#REF!</xm:f>
          </x14:formula2>
          <xm:sqref>C2</xm:sqref>
        </x14:dataValidation>
        <x14:dataValidation type="date" allowBlank="1" showInputMessage="1" showErrorMessage="1">
          <x14:formula1>
            <xm:f>Schedule!H2</xm:f>
          </x14:formula1>
          <x14:formula2>
            <xm:f>Schedule!H33</xm:f>
          </x14:formula2>
          <xm:sqref>G2</xm:sqref>
        </x14:dataValidation>
        <x14:dataValidation type="date" allowBlank="1" showInputMessage="1" showErrorMessage="1">
          <x14:formula1>
            <xm:f>Schedule!E3</xm:f>
          </x14:formula1>
          <x14:formula2>
            <xm:f>Schedule!E34</xm:f>
          </x14:formula2>
          <xm:sqref>D3:F21</xm:sqref>
        </x14:dataValidation>
        <x14:dataValidation type="date" allowBlank="1" showInputMessage="1" showErrorMessage="1">
          <x14:formula1>
            <xm:f>Schedule!H3</xm:f>
          </x14:formula1>
          <x14:formula2>
            <xm:f>Schedule!H34</xm:f>
          </x14:formula2>
          <xm:sqref>G3:H20</xm:sqref>
        </x14:dataValidation>
        <x14:dataValidation type="date" allowBlank="1" showInputMessage="1" showErrorMessage="1">
          <x14:formula1>
            <xm:f>Schedule!#REF!</xm:f>
          </x14:formula1>
          <x14:formula2>
            <xm:f>Schedule!H52</xm:f>
          </x14:formula2>
          <xm:sqref>G21:H21</xm:sqref>
        </x14:dataValidation>
        <x14:dataValidation type="date" allowBlank="1" showInputMessage="1" showErrorMessage="1">
          <x14:formula1>
            <xm:f>Schedule!D19</xm:f>
          </x14:formula1>
          <x14:formula2>
            <xm:f>Schedule!D33</xm:f>
          </x14:formula2>
          <xm:sqref>C19:C20</xm:sqref>
        </x14:dataValidation>
        <x14:dataValidation type="date" allowBlank="1" showInputMessage="1" showErrorMessage="1">
          <x14:formula1>
            <xm:f>Schedule!#REF!</xm:f>
          </x14:formula1>
          <x14:formula2>
            <xm:f>Schedule!D52</xm:f>
          </x14:formula2>
          <xm:sqref>C21</xm:sqref>
        </x14:dataValidation>
        <x14:dataValidation type="date" allowBlank="1" showInputMessage="1" showErrorMessage="1">
          <x14:formula1>
            <xm:f>Schedule!D4</xm:f>
          </x14:formula1>
          <x14:formula2>
            <xm:f>Schedule!D35</xm:f>
          </x14:formula2>
          <xm:sqref>C4:C6</xm:sqref>
        </x14:dataValidation>
        <x14:dataValidation type="date" allowBlank="1" showInputMessage="1" showErrorMessage="1">
          <x14:formula1>
            <xm:f>Schedule!D7</xm:f>
          </x14:formula1>
          <x14:formula2>
            <xm:f>Schedule!D21</xm:f>
          </x14:formula2>
          <xm:sqref>C7:C10</xm:sqref>
        </x14:dataValidation>
        <x14:dataValidation type="date" allowBlank="1" showInputMessage="1" showErrorMessage="1">
          <x14:formula1>
            <xm:f>Schedule!D3</xm:f>
          </x14:formula1>
          <x14:formula2>
            <xm:f>Schedule!#REF!</xm:f>
          </x14:formula2>
          <xm:sqref>C3</xm:sqref>
        </x14:dataValidation>
        <x14:dataValidation type="date" allowBlank="1" showInputMessage="1" showErrorMessage="1">
          <x14:formula1>
            <xm:f>Schedule!#REF!</xm:f>
          </x14:formula1>
          <x14:formula2>
            <xm:f>Schedule!D32</xm:f>
          </x14:formula2>
          <xm:sqref>C18</xm:sqref>
        </x14:dataValidation>
        <x14:dataValidation type="date" allowBlank="1" showInputMessage="1" showErrorMessage="1">
          <x14:formula1>
            <xm:f>Schedule!D11</xm:f>
          </x14:formula1>
          <x14:formula2>
            <xm:f>Schedule!D12</xm:f>
          </x14:formula2>
          <xm:sqref>C11</xm:sqref>
        </x14:dataValidation>
        <x14:dataValidation type="date" allowBlank="1" showInputMessage="1" showErrorMessage="1">
          <x14:formula1>
            <xm:f>Schedule!#REF!</xm:f>
          </x14:formula1>
          <x14:formula2>
            <xm:f>Schedule!D13</xm:f>
          </x14:formula2>
          <xm:sqref>C12:C17</xm:sqref>
        </x14:dataValidation>
        <x14:dataValidation type="date" allowBlank="1" showInputMessage="1" showErrorMessage="1">
          <x14:formula1>
            <xm:f>Schedule!J2</xm:f>
          </x14:formula1>
          <x14:formula2>
            <xm:f>Schedule!J33</xm:f>
          </x14:formula2>
          <xm:sqref>I2:N21</xm:sqref>
        </x14:dataValidation>
        <x14:dataValidation type="date" allowBlank="1" showInputMessage="1" showErrorMessage="1">
          <x14:formula1>
            <xm:f>Schedule!G2</xm:f>
          </x14:formula1>
          <x14:formula2>
            <xm:f>Schedule!G33</xm:f>
          </x14:formula2>
          <xm:sqref>H2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R26"/>
  <sheetViews>
    <sheetView zoomScale="115" zoomScaleNormal="115" workbookViewId="0">
      <pane xSplit="1" ySplit="2" topLeftCell="B3" activePane="bottomRight" state="frozen"/>
      <selection pane="topRight" activeCell="C1" sqref="C1"/>
      <selection pane="bottomLeft" activeCell="A2" sqref="A2"/>
      <selection pane="bottomRight" activeCell="D5" sqref="D5"/>
    </sheetView>
  </sheetViews>
  <sheetFormatPr defaultRowHeight="14.5" x14ac:dyDescent="0.35"/>
  <cols>
    <col min="1" max="1" width="24.1796875" customWidth="1"/>
    <col min="2" max="2" width="15.54296875" customWidth="1"/>
    <col min="3" max="3" width="16.1796875" customWidth="1"/>
    <col min="4" max="4" width="12.1796875" customWidth="1"/>
    <col min="5" max="5" width="10.453125" customWidth="1"/>
    <col min="6" max="6" width="9.81640625" customWidth="1"/>
    <col min="7" max="7" width="10.26953125" customWidth="1"/>
    <col min="8" max="8" width="10.453125" customWidth="1"/>
    <col min="9" max="9" width="8.7265625" customWidth="1"/>
    <col min="10" max="10" width="13.453125" customWidth="1"/>
    <col min="11" max="12" width="10.1796875" bestFit="1" customWidth="1"/>
    <col min="13" max="13" width="11.54296875" bestFit="1" customWidth="1"/>
    <col min="14" max="14" width="11.54296875" customWidth="1"/>
    <col min="15" max="18" width="13.81640625" customWidth="1"/>
  </cols>
  <sheetData>
    <row r="1" spans="1:18" x14ac:dyDescent="0.35">
      <c r="A1" s="374" t="s">
        <v>1</v>
      </c>
      <c r="B1" s="332">
        <f>100-'Результаты собеседования'!$Y$2</f>
        <v>10</v>
      </c>
      <c r="C1" s="315">
        <f>100-'Результаты собеседования'!$Y$2</f>
        <v>10</v>
      </c>
      <c r="D1" s="315">
        <f>100-'Результаты собеседования'!$Y$7</f>
        <v>33.333333333333343</v>
      </c>
      <c r="E1" s="315">
        <f>100-'Результаты собеседования'!$Y$7</f>
        <v>33.333333333333343</v>
      </c>
      <c r="F1" s="315">
        <f>100-'Результаты собеседования'!$Y$7</f>
        <v>33.333333333333343</v>
      </c>
      <c r="G1" s="315">
        <f>100-'Результаты собеседования'!$Y$8</f>
        <v>31.481481481481481</v>
      </c>
      <c r="H1" s="315">
        <f>100-'Результаты собеседования'!$Y$11</f>
        <v>22.222222222222229</v>
      </c>
      <c r="I1" s="315">
        <f>100-'Результаты собеседования'!$Y$13</f>
        <v>11.111111111111114</v>
      </c>
      <c r="J1" s="315">
        <f>100-'Результаты собеседования'!$Y$22</f>
        <v>41.666666666666671</v>
      </c>
      <c r="K1" s="315">
        <f>100-'Результаты собеседования'!$Y$14</f>
        <v>16.666666666666671</v>
      </c>
      <c r="L1" s="315">
        <f>100-'Результаты собеседования'!$Y$16</f>
        <v>16.666666666666657</v>
      </c>
      <c r="M1" s="327">
        <f>100-'Результаты собеседования'!$Y$20</f>
        <v>2.7777777777777715</v>
      </c>
      <c r="N1" s="376"/>
      <c r="O1" s="362" t="s">
        <v>1029</v>
      </c>
      <c r="P1" s="362" t="s">
        <v>1030</v>
      </c>
      <c r="Q1" s="362" t="s">
        <v>1032</v>
      </c>
      <c r="R1" s="361" t="s">
        <v>1031</v>
      </c>
    </row>
    <row r="2" spans="1:18" ht="73" thickBot="1" x14ac:dyDescent="0.4">
      <c r="A2" s="375"/>
      <c r="B2" s="329" t="str">
        <f>Schedule!A2</f>
        <v>Java основы</v>
      </c>
      <c r="C2" s="330" t="str">
        <f>Schedule!A5</f>
        <v>Объектно-ориентированное программирование</v>
      </c>
      <c r="D2" s="330" t="str">
        <f>Schedule!A8</f>
        <v>Ошибки и исключения</v>
      </c>
      <c r="E2" s="330" t="str">
        <f>Schedule!A9</f>
        <v>Потоки ввода вывода</v>
      </c>
      <c r="F2" s="330" t="str">
        <f>Schedule!A10</f>
        <v>Обработка информации</v>
      </c>
      <c r="G2" s="330" t="s">
        <v>7</v>
      </c>
      <c r="H2" s="330" t="s">
        <v>984</v>
      </c>
      <c r="I2" s="330" t="s">
        <v>9</v>
      </c>
      <c r="J2" s="330" t="s">
        <v>10</v>
      </c>
      <c r="K2" s="330" t="s">
        <v>11</v>
      </c>
      <c r="L2" s="330" t="s">
        <v>516</v>
      </c>
      <c r="M2" s="331" t="s">
        <v>517</v>
      </c>
      <c r="N2" s="377"/>
      <c r="O2" s="378"/>
      <c r="P2" s="378"/>
      <c r="Q2" s="378"/>
      <c r="R2" s="373"/>
    </row>
    <row r="3" spans="1:18" s="105" customFormat="1" ht="15" thickBot="1" x14ac:dyDescent="0.4">
      <c r="A3" s="159" t="str">
        <f>Group!A2</f>
        <v>Владимир Абрамов</v>
      </c>
      <c r="B3" s="333">
        <f>IF(ISBLANK(Успеваемость!C2),,_xlfn.DAYS(Посещаемость!$F$2,Успеваемость!C2))</f>
        <v>0</v>
      </c>
      <c r="C3" s="334">
        <f>IF(ISBLANK(Успеваемость!D2),,_xlfn.DAYS(Посещаемость!$I$2,Успеваемость!D2))</f>
        <v>0</v>
      </c>
      <c r="D3" s="334">
        <f>IF(ISBLANK(Успеваемость!E2),,_xlfn.DAYS(Посещаемость!$L$2,Успеваемость!E2))</f>
        <v>0</v>
      </c>
      <c r="E3" s="334">
        <f>IF(ISBLANK(Успеваемость!F2),,_xlfn.DAYS(Посещаемость!$L$2,Успеваемость!F2))</f>
        <v>0</v>
      </c>
      <c r="F3" s="334">
        <f>IF(ISBLANK(Успеваемость!G2),,_xlfn.DAYS(Посещаемость!$L$2,Успеваемость!G2))</f>
        <v>0</v>
      </c>
      <c r="G3" s="334">
        <f>IF(ISBLANK(Успеваемость!H2),,_xlfn.DAYS(Посещаемость!$N$2,Успеваемость!H2))</f>
        <v>0</v>
      </c>
      <c r="H3" s="334">
        <f>IF(ISBLANK(Успеваемость!I2),,_xlfn.DAYS(Посещаемость!P$2,Успеваемость!I2))</f>
        <v>0</v>
      </c>
      <c r="I3" s="334">
        <f>IF(ISBLANK(Успеваемость!J2),,_xlfn.DAYS(Посещаемость!$S$2,Успеваемость!J2))</f>
        <v>0</v>
      </c>
      <c r="J3" s="334">
        <f>IF(ISBLANK(Успеваемость!K2),,_xlfn.DAYS(Посещаемость!$T$2,Успеваемость!K2))</f>
        <v>0</v>
      </c>
      <c r="K3" s="334">
        <f>IF(ISBLANK(Успеваемость!L2),,_xlfn.DAYS(Посещаемость!$V$2,Успеваемость!L2))</f>
        <v>0</v>
      </c>
      <c r="L3" s="334">
        <f>IF(ISBLANK(Успеваемость!M2),,_xlfn.DAYS(Посещаемость!$X$2,Успеваемость!M2))</f>
        <v>0</v>
      </c>
      <c r="M3" s="335">
        <f>IF(ISBLANK(Успеваемость!N2),,_xlfn.DAYS(Посещаемость!$Z$2,Успеваемость!N2))</f>
        <v>0</v>
      </c>
      <c r="N3" s="291">
        <f>AVERAGE(B3:M3)</f>
        <v>0</v>
      </c>
      <c r="O3" s="291" t="e">
        <f>Успеваемость!B2</f>
        <v>#DIV/0!</v>
      </c>
      <c r="P3" s="149">
        <f>Group!T2</f>
        <v>83.333333333333343</v>
      </c>
      <c r="Q3" s="151" t="str">
        <f>'Результаты собеседования'!D26</f>
        <v/>
      </c>
      <c r="R3" s="150">
        <f>Посещаемость!B5</f>
        <v>40</v>
      </c>
    </row>
    <row r="4" spans="1:18" s="105" customFormat="1" ht="15.5" thickTop="1" thickBot="1" x14ac:dyDescent="0.4">
      <c r="A4" s="107" t="str">
        <f>Group!A3</f>
        <v>Павел Романенко </v>
      </c>
      <c r="B4" s="336">
        <f>IF(ISBLANK(Успеваемость!C3),,_xlfn.DAYS(Посещаемость!$F$2,Успеваемость!C3))</f>
        <v>0</v>
      </c>
      <c r="C4" s="337">
        <f>IF(ISBLANK(Успеваемость!D3),,_xlfn.DAYS(Посещаемость!$I$2,Успеваемость!D3))</f>
        <v>-2</v>
      </c>
      <c r="D4" s="337">
        <f>IF(ISBLANK(Успеваемость!E3),,_xlfn.DAYS(Посещаемость!$L$2,Успеваемость!E3))</f>
        <v>-6</v>
      </c>
      <c r="E4" s="337">
        <f>IF(ISBLANK(Успеваемость!F3),,_xlfn.DAYS(Посещаемость!$L$2,Успеваемость!F3))</f>
        <v>-6</v>
      </c>
      <c r="F4" s="337">
        <f>IF(ISBLANK(Успеваемость!G3),,_xlfn.DAYS(Посещаемость!$L$2,Успеваемость!G3))</f>
        <v>-6</v>
      </c>
      <c r="G4" s="337">
        <f>IF(ISBLANK(Успеваемость!H3),,_xlfn.DAYS(Посещаемость!$N$2,Успеваемость!H3))</f>
        <v>0</v>
      </c>
      <c r="H4" s="337">
        <f>IF(ISBLANK(Успеваемость!I3),,_xlfn.DAYS(Посещаемость!P$2,Успеваемость!I3))</f>
        <v>2</v>
      </c>
      <c r="I4" s="337">
        <f>IF(ISBLANK(Успеваемость!J3),,_xlfn.DAYS(Посещаемость!$S$2,Успеваемость!J3))</f>
        <v>-14</v>
      </c>
      <c r="J4" s="337">
        <f>IF(ISBLANK(Успеваемость!K3),,_xlfn.DAYS(Посещаемость!$T$2,Успеваемость!K3))</f>
        <v>-12</v>
      </c>
      <c r="K4" s="337">
        <f>IF(ISBLANK(Успеваемость!L3),,_xlfn.DAYS(Посещаемость!$V$2,Успеваемость!L3))</f>
        <v>-14</v>
      </c>
      <c r="L4" s="337">
        <f>IF(ISBLANK(Успеваемость!M3),,_xlfn.DAYS(Посещаемость!$X$2,Успеваемость!M3))</f>
        <v>-14</v>
      </c>
      <c r="M4" s="338">
        <f>IF(ISBLANK(Успеваемость!N3),,_xlfn.DAYS(Посещаемость!$Z$2,Успеваемость!N3))</f>
        <v>-8</v>
      </c>
      <c r="N4" s="292">
        <f t="shared" ref="N4:N22" si="0">AVERAGE(B4:M4)</f>
        <v>-6.666666666666667</v>
      </c>
      <c r="O4" s="292">
        <f>Успеваемость!B3</f>
        <v>100</v>
      </c>
      <c r="P4" s="143">
        <f>Group!T3</f>
        <v>95.833333333333343</v>
      </c>
      <c r="Q4" s="145">
        <f>'Результаты собеседования'!E26</f>
        <v>79.166666666666657</v>
      </c>
      <c r="R4" s="144">
        <f>Посещаемость!B6</f>
        <v>79.166666666666671</v>
      </c>
    </row>
    <row r="5" spans="1:18" s="105" customFormat="1" ht="16.5" customHeight="1" thickTop="1" thickBot="1" x14ac:dyDescent="0.4">
      <c r="A5" s="107" t="str">
        <f>Group!A4</f>
        <v>Лада Чернышева</v>
      </c>
      <c r="B5" s="336">
        <f>IF(ISBLANK(Успеваемость!C4),,_xlfn.DAYS(Посещаемость!$F$2,Успеваемость!C4))</f>
        <v>0</v>
      </c>
      <c r="C5" s="337">
        <f>IF(ISBLANK(Успеваемость!D4),,_xlfn.DAYS(Посещаемость!$I$2,Успеваемость!D4))</f>
        <v>0</v>
      </c>
      <c r="D5" s="337">
        <f>IF(ISBLANK(Успеваемость!E4),,_xlfn.DAYS(Посещаемость!$L$2,Успеваемость!E4))</f>
        <v>0</v>
      </c>
      <c r="E5" s="337">
        <f>IF(ISBLANK(Успеваемость!F4),,_xlfn.DAYS(Посещаемость!$L$2,Успеваемость!F4))</f>
        <v>0</v>
      </c>
      <c r="F5" s="337">
        <f>IF(ISBLANK(Успеваемость!G4),,_xlfn.DAYS(Посещаемость!$L$2,Успеваемость!G4))</f>
        <v>0</v>
      </c>
      <c r="G5" s="337">
        <f>IF(ISBLANK(Успеваемость!H4),,_xlfn.DAYS(Посещаемость!$N$2,Успеваемость!H4))</f>
        <v>0</v>
      </c>
      <c r="H5" s="337">
        <f>IF(ISBLANK(Успеваемость!I4),,_xlfn.DAYS(Посещаемость!P$2,Успеваемость!I4))</f>
        <v>0</v>
      </c>
      <c r="I5" s="337">
        <f>IF(ISBLANK(Успеваемость!J4),,_xlfn.DAYS(Посещаемость!$S$2,Успеваемость!J4))</f>
        <v>0</v>
      </c>
      <c r="J5" s="337">
        <f>IF(ISBLANK(Успеваемость!K4),,_xlfn.DAYS(Посещаемость!$T$2,Успеваемость!K4))</f>
        <v>0</v>
      </c>
      <c r="K5" s="337">
        <f>IF(ISBLANK(Успеваемость!L4),,_xlfn.DAYS(Посещаемость!$V$2,Успеваемость!L4))</f>
        <v>0</v>
      </c>
      <c r="L5" s="337">
        <f>IF(ISBLANK(Успеваемость!M4),,_xlfn.DAYS(Посещаемость!$X$2,Успеваемость!M4))</f>
        <v>0</v>
      </c>
      <c r="M5" s="338">
        <f>IF(ISBLANK(Успеваемость!N4),,_xlfn.DAYS(Посещаемость!$Z$2,Успеваемость!N4))</f>
        <v>0</v>
      </c>
      <c r="N5" s="292">
        <f t="shared" si="0"/>
        <v>0</v>
      </c>
      <c r="O5" s="292" t="e">
        <f>Успеваемость!B4</f>
        <v>#DIV/0!</v>
      </c>
      <c r="P5" s="143">
        <f>Group!T4</f>
        <v>87.5</v>
      </c>
      <c r="Q5" s="145" t="str">
        <f>'Результаты собеседования'!F26</f>
        <v/>
      </c>
      <c r="R5" s="144">
        <f>Посещаемость!B7</f>
        <v>4</v>
      </c>
    </row>
    <row r="6" spans="1:18" s="105" customFormat="1" ht="15.5" thickTop="1" thickBot="1" x14ac:dyDescent="0.4">
      <c r="A6" s="107" t="str">
        <f>Group!A5</f>
        <v>Сергей Михеев</v>
      </c>
      <c r="B6" s="336">
        <f>IF(ISBLANK(Успеваемость!C5),,_xlfn.DAYS(Посещаемость!$F$2,Успеваемость!C5))</f>
        <v>2</v>
      </c>
      <c r="C6" s="337">
        <f>IF(ISBLANK(Успеваемость!D5),,_xlfn.DAYS(Посещаемость!$I$2,Успеваемость!D5))</f>
        <v>-2</v>
      </c>
      <c r="D6" s="337">
        <f>IF(ISBLANK(Успеваемость!E5),,_xlfn.DAYS(Посещаемость!$L$2,Успеваемость!E5))</f>
        <v>-12</v>
      </c>
      <c r="E6" s="337">
        <f>IF(ISBLANK(Успеваемость!F5),,_xlfn.DAYS(Посещаемость!$L$2,Успеваемость!F5))</f>
        <v>-12</v>
      </c>
      <c r="F6" s="337">
        <f>IF(ISBLANK(Успеваемость!G5),,_xlfn.DAYS(Посещаемость!$L$2,Успеваемость!G5))</f>
        <v>-12</v>
      </c>
      <c r="G6" s="337">
        <f>IF(ISBLANK(Успеваемость!H5),,_xlfn.DAYS(Посещаемость!$N$2,Успеваемость!H5))</f>
        <v>-6</v>
      </c>
      <c r="H6" s="337">
        <f>IF(ISBLANK(Успеваемость!I5),,_xlfn.DAYS(Посещаемость!P$2,Успеваемость!I5))</f>
        <v>-6</v>
      </c>
      <c r="I6" s="337">
        <f>IF(ISBLANK(Успеваемость!J5),,_xlfn.DAYS(Посещаемость!$S$2,Успеваемость!J5))</f>
        <v>-8</v>
      </c>
      <c r="J6" s="337">
        <f>IF(ISBLANK(Успеваемость!K5),,_xlfn.DAYS(Посещаемость!$T$2,Успеваемость!K5))</f>
        <v>-15</v>
      </c>
      <c r="K6" s="337">
        <f>IF(ISBLANK(Успеваемость!L5),,_xlfn.DAYS(Посещаемость!$V$2,Успеваемость!L5))</f>
        <v>-9</v>
      </c>
      <c r="L6" s="337">
        <f>IF(ISBLANK(Успеваемость!M5),,_xlfn.DAYS(Посещаемость!$X$2,Успеваемость!M5))</f>
        <v>-14</v>
      </c>
      <c r="M6" s="338">
        <f>IF(ISBLANK(Успеваемость!N5),,_xlfn.DAYS(Посещаемость!$Z$2,Успеваемость!N5))</f>
        <v>-8</v>
      </c>
      <c r="N6" s="292">
        <f t="shared" si="0"/>
        <v>-8.5</v>
      </c>
      <c r="O6" s="292">
        <f>Успеваемость!B5</f>
        <v>100</v>
      </c>
      <c r="P6" s="143">
        <f>Group!T5</f>
        <v>0</v>
      </c>
      <c r="Q6" s="145">
        <f>'Результаты собеседования'!G26</f>
        <v>77.083333333333343</v>
      </c>
      <c r="R6" s="144">
        <f>Посещаемость!B8</f>
        <v>96</v>
      </c>
    </row>
    <row r="7" spans="1:18" s="105" customFormat="1" ht="15.5" thickTop="1" thickBot="1" x14ac:dyDescent="0.4">
      <c r="A7" s="107" t="str">
        <f>Group!A6</f>
        <v>Владислав Гусев</v>
      </c>
      <c r="B7" s="336">
        <f>IF(ISBLANK(Успеваемость!C6),,_xlfn.DAYS(Посещаемость!$F$2,Успеваемость!C6))</f>
        <v>-22</v>
      </c>
      <c r="C7" s="337">
        <f>IF(ISBLANK(Успеваемость!D6),,_xlfn.DAYS(Посещаемость!$I$2,Успеваемость!D6))</f>
        <v>-10</v>
      </c>
      <c r="D7" s="337">
        <f>IF(ISBLANK(Успеваемость!E6),,_xlfn.DAYS(Посещаемость!$L$2,Успеваемость!E6))</f>
        <v>-4</v>
      </c>
      <c r="E7" s="337">
        <f>IF(ISBLANK(Успеваемость!F6),,_xlfn.DAYS(Посещаемость!$L$2,Успеваемость!F6))</f>
        <v>-4</v>
      </c>
      <c r="F7" s="337">
        <f>IF(ISBLANK(Успеваемость!G6),,_xlfn.DAYS(Посещаемость!$L$2,Успеваемость!G6))</f>
        <v>-4</v>
      </c>
      <c r="G7" s="337">
        <f>IF(ISBLANK(Успеваемость!H6),,_xlfn.DAYS(Посещаемость!$N$2,Успеваемость!H6))</f>
        <v>0</v>
      </c>
      <c r="H7" s="337">
        <f>IF(ISBLANK(Успеваемость!I6),,_xlfn.DAYS(Посещаемость!P$2,Успеваемость!I6))</f>
        <v>-4</v>
      </c>
      <c r="I7" s="337">
        <f>IF(ISBLANK(Успеваемость!J6),,_xlfn.DAYS(Посещаемость!$S$2,Успеваемость!J6))</f>
        <v>-6</v>
      </c>
      <c r="J7" s="337">
        <f>IF(ISBLANK(Успеваемость!K6),,_xlfn.DAYS(Посещаемость!$T$2,Успеваемость!K6))</f>
        <v>-15</v>
      </c>
      <c r="K7" s="337">
        <f>IF(ISBLANK(Успеваемость!L6),,_xlfn.DAYS(Посещаемость!$V$2,Успеваемость!L6))</f>
        <v>-9</v>
      </c>
      <c r="L7" s="337">
        <f>IF(ISBLANK(Успеваемость!M6),,_xlfn.DAYS(Посещаемость!$X$2,Успеваемость!M6))</f>
        <v>-14</v>
      </c>
      <c r="M7" s="338">
        <f>IF(ISBLANK(Успеваемость!N6),,_xlfn.DAYS(Посещаемость!$Z$2,Успеваемость!N6))</f>
        <v>-8</v>
      </c>
      <c r="N7" s="292">
        <f t="shared" si="0"/>
        <v>-8.3333333333333339</v>
      </c>
      <c r="O7" s="292">
        <f>Успеваемость!B6</f>
        <v>83.333333333333343</v>
      </c>
      <c r="P7" s="143">
        <f>Group!T6</f>
        <v>72.916666666666657</v>
      </c>
      <c r="Q7" s="145">
        <f>'Результаты собеседования'!H26</f>
        <v>70.833333333333343</v>
      </c>
      <c r="R7" s="144">
        <f>Посещаемость!B9</f>
        <v>96</v>
      </c>
    </row>
    <row r="8" spans="1:18" s="105" customFormat="1" ht="15.5" thickTop="1" thickBot="1" x14ac:dyDescent="0.4">
      <c r="A8" s="107" t="str">
        <f>Group!A7</f>
        <v>Эрик Бляшев</v>
      </c>
      <c r="B8" s="336">
        <f>IF(ISBLANK(Успеваемость!C7),,_xlfn.DAYS(Посещаемость!$F$2,Успеваемость!C7))</f>
        <v>-6</v>
      </c>
      <c r="C8" s="337">
        <f>IF(ISBLANK(Успеваемость!D7),,_xlfn.DAYS(Посещаемость!$I$2,Успеваемость!D7))</f>
        <v>0</v>
      </c>
      <c r="D8" s="337">
        <f>IF(ISBLANK(Успеваемость!E7),,_xlfn.DAYS(Посещаемость!$L$2,Успеваемость!E7))</f>
        <v>0</v>
      </c>
      <c r="E8" s="337">
        <f>IF(ISBLANK(Успеваемость!F7),,_xlfn.DAYS(Посещаемость!$L$2,Успеваемость!F7))</f>
        <v>0</v>
      </c>
      <c r="F8" s="337">
        <f>IF(ISBLANK(Успеваемость!G7),,_xlfn.DAYS(Посещаемость!$L$2,Успеваемость!G7))</f>
        <v>0</v>
      </c>
      <c r="G8" s="337">
        <f>IF(ISBLANK(Успеваемость!H7),,_xlfn.DAYS(Посещаемость!$N$2,Успеваемость!H7))</f>
        <v>0</v>
      </c>
      <c r="H8" s="337">
        <f>IF(ISBLANK(Успеваемость!I7),,_xlfn.DAYS(Посещаемость!P$2,Успеваемость!I7))</f>
        <v>0</v>
      </c>
      <c r="I8" s="337">
        <f>IF(ISBLANK(Успеваемость!J7),,_xlfn.DAYS(Посещаемость!$S$2,Успеваемость!J7))</f>
        <v>0</v>
      </c>
      <c r="J8" s="337">
        <f>IF(ISBLANK(Успеваемость!K7),,_xlfn.DAYS(Посещаемость!$T$2,Успеваемость!K7))</f>
        <v>0</v>
      </c>
      <c r="K8" s="337">
        <f>IF(ISBLANK(Успеваемость!L7),,_xlfn.DAYS(Посещаемость!$V$2,Успеваемость!L7))</f>
        <v>0</v>
      </c>
      <c r="L8" s="337">
        <f>IF(ISBLANK(Успеваемость!M7),,_xlfn.DAYS(Посещаемость!$X$2,Успеваемость!M7))</f>
        <v>0</v>
      </c>
      <c r="M8" s="338">
        <f>IF(ISBLANK(Успеваемость!N7),,_xlfn.DAYS(Посещаемость!$Z$2,Успеваемость!N7))</f>
        <v>0</v>
      </c>
      <c r="N8" s="292">
        <f t="shared" si="0"/>
        <v>-0.5</v>
      </c>
      <c r="O8" s="292" t="e">
        <f>Успеваемость!B7</f>
        <v>#DIV/0!</v>
      </c>
      <c r="P8" s="143">
        <f>Group!T7</f>
        <v>89.583333333333343</v>
      </c>
      <c r="Q8" s="145" t="str">
        <f>'Результаты собеседования'!I26</f>
        <v/>
      </c>
      <c r="R8" s="144">
        <f>Посещаемость!B10</f>
        <v>36</v>
      </c>
    </row>
    <row r="9" spans="1:18" s="105" customFormat="1" ht="16.5" customHeight="1" thickTop="1" thickBot="1" x14ac:dyDescent="0.4">
      <c r="A9" s="107" t="str">
        <f>Group!A8</f>
        <v>Артем Парфенов</v>
      </c>
      <c r="B9" s="336">
        <f>IF(ISBLANK(Успеваемость!C8),,_xlfn.DAYS(Посещаемость!$F$2,Успеваемость!C8))</f>
        <v>0</v>
      </c>
      <c r="C9" s="337">
        <f>IF(ISBLANK(Успеваемость!D8),,_xlfn.DAYS(Посещаемость!$I$2,Успеваемость!D8))</f>
        <v>-2</v>
      </c>
      <c r="D9" s="337">
        <f>IF(ISBLANK(Успеваемость!E8),,_xlfn.DAYS(Посещаемость!$L$2,Успеваемость!E8))</f>
        <v>-18</v>
      </c>
      <c r="E9" s="337">
        <f>IF(ISBLANK(Успеваемость!F8),,_xlfn.DAYS(Посещаемость!$L$2,Успеваемость!F8))</f>
        <v>-18</v>
      </c>
      <c r="F9" s="337">
        <f>IF(ISBLANK(Успеваемость!G8),,_xlfn.DAYS(Посещаемость!$L$2,Успеваемость!G8))</f>
        <v>-18</v>
      </c>
      <c r="G9" s="337">
        <f>IF(ISBLANK(Успеваемость!H8),,_xlfn.DAYS(Посещаемость!$N$2,Успеваемость!H8))</f>
        <v>-12</v>
      </c>
      <c r="H9" s="337">
        <f>IF(ISBLANK(Успеваемость!I8),,_xlfn.DAYS(Посещаемость!P$2,Успеваемость!I8))</f>
        <v>-18</v>
      </c>
      <c r="I9" s="337">
        <f>IF(ISBLANK(Успеваемость!J8),,_xlfn.DAYS(Посещаемость!$S$2,Успеваемость!J8))</f>
        <v>0</v>
      </c>
      <c r="J9" s="337">
        <f>IF(ISBLANK(Успеваемость!K8),,_xlfn.DAYS(Посещаемость!$T$2,Успеваемость!K8))</f>
        <v>0</v>
      </c>
      <c r="K9" s="337">
        <f>IF(ISBLANK(Успеваемость!L8),,_xlfn.DAYS(Посещаемость!$V$2,Успеваемость!L8))</f>
        <v>0</v>
      </c>
      <c r="L9" s="337">
        <f>IF(ISBLANK(Успеваемость!M8),,_xlfn.DAYS(Посещаемость!$X$2,Успеваемость!M8))</f>
        <v>0</v>
      </c>
      <c r="M9" s="338">
        <f>IF(ISBLANK(Успеваемость!N8),,_xlfn.DAYS(Посещаемость!$Z$2,Успеваемость!N8))</f>
        <v>0</v>
      </c>
      <c r="N9" s="292">
        <f t="shared" si="0"/>
        <v>-7.166666666666667</v>
      </c>
      <c r="O9" s="292" t="e">
        <f>Успеваемость!B8</f>
        <v>#DIV/0!</v>
      </c>
      <c r="P9" s="143">
        <f>Group!T8</f>
        <v>95.833333333333343</v>
      </c>
      <c r="Q9" s="145" t="str">
        <f>'Результаты собеседования'!J26</f>
        <v/>
      </c>
      <c r="R9" s="144">
        <f>Посещаемость!B11</f>
        <v>68</v>
      </c>
    </row>
    <row r="10" spans="1:18" s="105" customFormat="1" ht="15.5" thickTop="1" thickBot="1" x14ac:dyDescent="0.4">
      <c r="A10" s="107" t="str">
        <f>Group!A9</f>
        <v>Никита Степанов</v>
      </c>
      <c r="B10" s="336">
        <f>IF(ISBLANK(Успеваемость!C9),,_xlfn.DAYS(Посещаемость!$F$2,Успеваемость!C9))</f>
        <v>2</v>
      </c>
      <c r="C10" s="337">
        <f>IF(ISBLANK(Успеваемость!D9),,_xlfn.DAYS(Посещаемость!$I$2,Успеваемость!D9))</f>
        <v>-2</v>
      </c>
      <c r="D10" s="337">
        <f>IF(ISBLANK(Успеваемость!E9),,_xlfn.DAYS(Посещаемость!$L$2,Успеваемость!E9))</f>
        <v>-4</v>
      </c>
      <c r="E10" s="337">
        <f>IF(ISBLANK(Успеваемость!F9),,_xlfn.DAYS(Посещаемость!$L$2,Успеваемость!F9))</f>
        <v>-4</v>
      </c>
      <c r="F10" s="337">
        <f>IF(ISBLANK(Успеваемость!G9),,_xlfn.DAYS(Посещаемость!$L$2,Успеваемость!G9))</f>
        <v>-4</v>
      </c>
      <c r="G10" s="337">
        <f>IF(ISBLANK(Успеваемость!H9),,_xlfn.DAYS(Посещаемость!$N$2,Успеваемость!H9))</f>
        <v>0</v>
      </c>
      <c r="H10" s="337">
        <f>IF(ISBLANK(Успеваемость!I9),,_xlfn.DAYS(Посещаемость!P$2,Успеваемость!I9))</f>
        <v>2</v>
      </c>
      <c r="I10" s="337">
        <f>IF(ISBLANK(Успеваемость!J9),,_xlfn.DAYS(Посещаемость!$S$2,Успеваемость!J9))</f>
        <v>-8</v>
      </c>
      <c r="J10" s="337">
        <f>IF(ISBLANK(Успеваемость!K9),,_xlfn.DAYS(Посещаемость!$T$2,Успеваемость!K9))</f>
        <v>-15</v>
      </c>
      <c r="K10" s="337">
        <f>IF(ISBLANK(Успеваемость!L9),,_xlfn.DAYS(Посещаемость!$V$2,Успеваемость!L9))</f>
        <v>-9</v>
      </c>
      <c r="L10" s="337">
        <f>IF(ISBLANK(Успеваемость!M9),,_xlfn.DAYS(Посещаемость!$X$2,Успеваемость!M9))</f>
        <v>-12</v>
      </c>
      <c r="M10" s="338">
        <f>IF(ISBLANK(Успеваемость!N9),,_xlfn.DAYS(Посещаемость!$Z$2,Успеваемость!N9))</f>
        <v>-6</v>
      </c>
      <c r="N10" s="292">
        <f t="shared" si="0"/>
        <v>-5</v>
      </c>
      <c r="O10" s="292">
        <f>Успеваемость!B9</f>
        <v>100</v>
      </c>
      <c r="P10" s="143">
        <f>Group!T9</f>
        <v>85.416666666666657</v>
      </c>
      <c r="Q10" s="145">
        <f>'Результаты собеседования'!K26</f>
        <v>72.916666666666657</v>
      </c>
      <c r="R10" s="144">
        <f>Посещаемость!B12</f>
        <v>76</v>
      </c>
    </row>
    <row r="11" spans="1:18" s="105" customFormat="1" ht="15.5" thickTop="1" thickBot="1" x14ac:dyDescent="0.4">
      <c r="A11" s="107" t="str">
        <f>Group!A10</f>
        <v>Алена Кабардинова</v>
      </c>
      <c r="B11" s="336">
        <f>IF(ISBLANK(Успеваемость!C10),,_xlfn.DAYS(Посещаемость!$F$2,Успеваемость!C10))</f>
        <v>0</v>
      </c>
      <c r="C11" s="337">
        <f>IF(ISBLANK(Успеваемость!D10),,_xlfn.DAYS(Посещаемость!$I$2,Успеваемость!D10))</f>
        <v>0</v>
      </c>
      <c r="D11" s="337">
        <f>IF(ISBLANK(Успеваемость!E10),,_xlfn.DAYS(Посещаемость!$L$2,Успеваемость!E10))</f>
        <v>0</v>
      </c>
      <c r="E11" s="337">
        <f>IF(ISBLANK(Успеваемость!F10),,_xlfn.DAYS(Посещаемость!$L$2,Успеваемость!F10))</f>
        <v>0</v>
      </c>
      <c r="F11" s="337">
        <f>IF(ISBLANK(Успеваемость!G10),,_xlfn.DAYS(Посещаемость!$L$2,Успеваемость!G10))</f>
        <v>0</v>
      </c>
      <c r="G11" s="337">
        <f>IF(ISBLANK(Успеваемость!H10),,_xlfn.DAYS(Посещаемость!$N$2,Успеваемость!H10))</f>
        <v>0</v>
      </c>
      <c r="H11" s="337">
        <f>IF(ISBLANK(Успеваемость!I10),,_xlfn.DAYS(Посещаемость!P$2,Успеваемость!I10))</f>
        <v>0</v>
      </c>
      <c r="I11" s="337">
        <f>IF(ISBLANK(Успеваемость!J10),,_xlfn.DAYS(Посещаемость!$S$2,Успеваемость!J10))</f>
        <v>0</v>
      </c>
      <c r="J11" s="337">
        <f>IF(ISBLANK(Успеваемость!K10),,_xlfn.DAYS(Посещаемость!$T$2,Успеваемость!K10))</f>
        <v>0</v>
      </c>
      <c r="K11" s="337">
        <f>IF(ISBLANK(Успеваемость!L10),,_xlfn.DAYS(Посещаемость!$V$2,Успеваемость!L10))</f>
        <v>0</v>
      </c>
      <c r="L11" s="337">
        <f>IF(ISBLANK(Успеваемость!M10),,_xlfn.DAYS(Посещаемость!$X$2,Успеваемость!M10))</f>
        <v>0</v>
      </c>
      <c r="M11" s="338">
        <f>IF(ISBLANK(Успеваемость!N10),,_xlfn.DAYS(Посещаемость!$Z$2,Успеваемость!N10))</f>
        <v>0</v>
      </c>
      <c r="N11" s="292">
        <f t="shared" si="0"/>
        <v>0</v>
      </c>
      <c r="O11" s="292" t="e">
        <f>Успеваемость!B10</f>
        <v>#DIV/0!</v>
      </c>
      <c r="P11" s="143">
        <f>Group!T10</f>
        <v>100</v>
      </c>
      <c r="Q11" s="145" t="str">
        <f>'Результаты собеседования'!L26</f>
        <v/>
      </c>
      <c r="R11" s="144">
        <f>Посещаемость!B13</f>
        <v>0</v>
      </c>
    </row>
    <row r="12" spans="1:18" s="105" customFormat="1" ht="15.5" thickTop="1" thickBot="1" x14ac:dyDescent="0.4">
      <c r="A12" s="107" t="str">
        <f>Group!A11</f>
        <v>Кирилл Шленский</v>
      </c>
      <c r="B12" s="336">
        <f>IF(ISBLANK(Успеваемость!C11),,_xlfn.DAYS(Посещаемость!$F$2,Успеваемость!C11))</f>
        <v>0</v>
      </c>
      <c r="C12" s="337">
        <f>IF(ISBLANK(Успеваемость!D11),,_xlfn.DAYS(Посещаемость!$I$2,Успеваемость!D11))</f>
        <v>-2</v>
      </c>
      <c r="D12" s="337">
        <f>IF(ISBLANK(Успеваемость!E11),,_xlfn.DAYS(Посещаемость!$L$2,Успеваемость!E11))</f>
        <v>-4</v>
      </c>
      <c r="E12" s="337">
        <f>IF(ISBLANK(Успеваемость!F11),,_xlfn.DAYS(Посещаемость!$L$2,Успеваемость!F11))</f>
        <v>-4</v>
      </c>
      <c r="F12" s="337">
        <f>IF(ISBLANK(Успеваемость!G11),,_xlfn.DAYS(Посещаемость!$L$2,Успеваемость!G11))</f>
        <v>-4</v>
      </c>
      <c r="G12" s="337">
        <f>IF(ISBLANK(Успеваемость!H11),,_xlfn.DAYS(Посещаемость!$N$2,Успеваемость!H11))</f>
        <v>0</v>
      </c>
      <c r="H12" s="337">
        <f>IF(ISBLANK(Успеваемость!I11),,_xlfn.DAYS(Посещаемость!P$2,Успеваемость!I11))</f>
        <v>-6</v>
      </c>
      <c r="I12" s="337">
        <f>IF(ISBLANK(Успеваемость!J11),,_xlfn.DAYS(Посещаемость!$S$2,Успеваемость!J11))</f>
        <v>-14</v>
      </c>
      <c r="J12" s="337">
        <f>IF(ISBLANK(Успеваемость!K11),,_xlfn.DAYS(Посещаемость!$T$2,Успеваемость!K11))</f>
        <v>-15</v>
      </c>
      <c r="K12" s="337">
        <f>IF(ISBLANK(Успеваемость!L11),,_xlfn.DAYS(Посещаемость!$V$2,Успеваемость!L11))</f>
        <v>-9</v>
      </c>
      <c r="L12" s="337">
        <f>IF(ISBLANK(Успеваемость!M11),,_xlfn.DAYS(Посещаемость!$X$2,Успеваемость!M11))</f>
        <v>-14</v>
      </c>
      <c r="M12" s="338">
        <f>IF(ISBLANK(Успеваемость!N11),,_xlfn.DAYS(Посещаемость!$Z$2,Успеваемость!N11))</f>
        <v>-8</v>
      </c>
      <c r="N12" s="292">
        <f t="shared" si="0"/>
        <v>-6.666666666666667</v>
      </c>
      <c r="O12" s="292">
        <f>Успеваемость!B11</f>
        <v>100</v>
      </c>
      <c r="P12" s="143">
        <f>Group!T11</f>
        <v>87.5</v>
      </c>
      <c r="Q12" s="145">
        <f>'Результаты собеседования'!M26</f>
        <v>66.666666666666657</v>
      </c>
      <c r="R12" s="144">
        <f>Посещаемость!B14</f>
        <v>88</v>
      </c>
    </row>
    <row r="13" spans="1:18" s="105" customFormat="1" ht="15.5" thickTop="1" thickBot="1" x14ac:dyDescent="0.4">
      <c r="A13" s="107" t="str">
        <f>Group!A12</f>
        <v>Никита Щавелев</v>
      </c>
      <c r="B13" s="336">
        <f>IF(ISBLANK(Успеваемость!C12),,_xlfn.DAYS(Посещаемость!$F$2,Успеваемость!C12))</f>
        <v>-8</v>
      </c>
      <c r="C13" s="337">
        <f>IF(ISBLANK(Успеваемость!D12),,_xlfn.DAYS(Посещаемость!$I$2,Успеваемость!D12))</f>
        <v>4</v>
      </c>
      <c r="D13" s="337">
        <f>IF(ISBLANK(Успеваемость!E12),,_xlfn.DAYS(Посещаемость!$L$2,Успеваемость!E12))</f>
        <v>-6</v>
      </c>
      <c r="E13" s="337">
        <f>IF(ISBLANK(Успеваемость!F12),,_xlfn.DAYS(Посещаемость!$L$2,Успеваемость!F12))</f>
        <v>-6</v>
      </c>
      <c r="F13" s="337">
        <f>IF(ISBLANK(Успеваемость!G12),,_xlfn.DAYS(Посещаемость!$L$2,Успеваемость!G12))</f>
        <v>-6</v>
      </c>
      <c r="G13" s="337">
        <f>IF(ISBLANK(Успеваемость!H12),,_xlfn.DAYS(Посещаемость!$N$2,Успеваемость!H12))</f>
        <v>-6</v>
      </c>
      <c r="H13" s="337">
        <f>IF(ISBLANK(Успеваемость!I12),,_xlfn.DAYS(Посещаемость!P$2,Успеваемость!I12))</f>
        <v>2</v>
      </c>
      <c r="I13" s="337">
        <f>IF(ISBLANK(Успеваемость!J12),,_xlfn.DAYS(Посещаемость!$S$2,Успеваемость!J12))</f>
        <v>-22</v>
      </c>
      <c r="J13" s="337">
        <f>IF(ISBLANK(Успеваемость!K12),,_xlfn.DAYS(Посещаемость!$T$2,Успеваемость!K12))</f>
        <v>-20</v>
      </c>
      <c r="K13" s="337">
        <f>IF(ISBLANK(Успеваемость!L12),,_xlfn.DAYS(Посещаемость!$V$2,Успеваемость!L12))</f>
        <v>-14</v>
      </c>
      <c r="L13" s="337">
        <f>IF(ISBLANK(Успеваемость!M12),,_xlfn.DAYS(Посещаемость!$X$2,Успеваемость!M12))</f>
        <v>-14</v>
      </c>
      <c r="M13" s="338">
        <f>IF(ISBLANK(Успеваемость!N12),,_xlfn.DAYS(Посещаемость!$Z$2,Успеваемость!N12))</f>
        <v>-8</v>
      </c>
      <c r="N13" s="292">
        <f t="shared" si="0"/>
        <v>-8.6666666666666661</v>
      </c>
      <c r="O13" s="292">
        <f>Успеваемость!B12</f>
        <v>100</v>
      </c>
      <c r="P13" s="143">
        <f>Group!T12</f>
        <v>97.916666666666657</v>
      </c>
      <c r="Q13" s="145">
        <f>'Результаты собеседования'!N26</f>
        <v>77.083333333333343</v>
      </c>
      <c r="R13" s="144">
        <f>Посещаемость!B15</f>
        <v>84</v>
      </c>
    </row>
    <row r="14" spans="1:18" s="105" customFormat="1" ht="15.5" thickTop="1" thickBot="1" x14ac:dyDescent="0.4">
      <c r="A14" s="107" t="str">
        <f>Group!A13</f>
        <v>Наталья Хизриева</v>
      </c>
      <c r="B14" s="336">
        <f>IF(ISBLANK(Успеваемость!C13),,_xlfn.DAYS(Посещаемость!$F$2,Успеваемость!C13))</f>
        <v>0</v>
      </c>
      <c r="C14" s="337">
        <f>IF(ISBLANK(Успеваемость!D13),,_xlfn.DAYS(Посещаемость!$I$2,Успеваемость!D13))</f>
        <v>0</v>
      </c>
      <c r="D14" s="337">
        <f>IF(ISBLANK(Успеваемость!E13),,_xlfn.DAYS(Посещаемость!$L$2,Успеваемость!E13))</f>
        <v>0</v>
      </c>
      <c r="E14" s="337">
        <f>IF(ISBLANK(Успеваемость!F13),,_xlfn.DAYS(Посещаемость!$L$2,Успеваемость!F13))</f>
        <v>0</v>
      </c>
      <c r="F14" s="337">
        <f>IF(ISBLANK(Успеваемость!G13),,_xlfn.DAYS(Посещаемость!$L$2,Успеваемость!G13))</f>
        <v>0</v>
      </c>
      <c r="G14" s="337">
        <f>IF(ISBLANK(Успеваемость!H13),,_xlfn.DAYS(Посещаемость!$N$2,Успеваемость!H13))</f>
        <v>0</v>
      </c>
      <c r="H14" s="337">
        <f>IF(ISBLANK(Успеваемость!I13),,_xlfn.DAYS(Посещаемость!P$2,Успеваемость!I13))</f>
        <v>0</v>
      </c>
      <c r="I14" s="337">
        <f>IF(ISBLANK(Успеваемость!J13),,_xlfn.DAYS(Посещаемость!$S$2,Успеваемость!J13))</f>
        <v>0</v>
      </c>
      <c r="J14" s="337">
        <f>IF(ISBLANK(Успеваемость!K13),,_xlfn.DAYS(Посещаемость!$T$2,Успеваемость!K13))</f>
        <v>0</v>
      </c>
      <c r="K14" s="337">
        <f>IF(ISBLANK(Успеваемость!L13),,_xlfn.DAYS(Посещаемость!$V$2,Успеваемость!L13))</f>
        <v>0</v>
      </c>
      <c r="L14" s="337">
        <f>IF(ISBLANK(Успеваемость!M13),,_xlfn.DAYS(Посещаемость!$X$2,Успеваемость!M13))</f>
        <v>0</v>
      </c>
      <c r="M14" s="338">
        <f>IF(ISBLANK(Успеваемость!N13),,_xlfn.DAYS(Посещаемость!$Z$2,Успеваемость!N13))</f>
        <v>0</v>
      </c>
      <c r="N14" s="292"/>
      <c r="O14" s="292" t="e">
        <f>Успеваемость!B13</f>
        <v>#DIV/0!</v>
      </c>
      <c r="P14" s="143">
        <f>Group!T13</f>
        <v>93.75</v>
      </c>
      <c r="Q14" s="145" t="str">
        <f>'Результаты собеседования'!O26</f>
        <v/>
      </c>
      <c r="R14" s="144">
        <f>Посещаемость!B16</f>
        <v>0</v>
      </c>
    </row>
    <row r="15" spans="1:18" s="105" customFormat="1" ht="15.5" thickTop="1" thickBot="1" x14ac:dyDescent="0.4">
      <c r="A15" s="107" t="str">
        <f>Group!A14</f>
        <v>Егор Лебедев</v>
      </c>
      <c r="B15" s="336">
        <f>IF(ISBLANK(Успеваемость!C14),,_xlfn.DAYS(Посещаемость!$F$2,Успеваемость!C14))</f>
        <v>-6</v>
      </c>
      <c r="C15" s="337">
        <f>IF(ISBLANK(Успеваемость!D14),,_xlfn.DAYS(Посещаемость!$I$2,Успеваемость!D14))</f>
        <v>-2</v>
      </c>
      <c r="D15" s="337">
        <f>IF(ISBLANK(Успеваемость!E14),,_xlfn.DAYS(Посещаемость!$L$2,Успеваемость!E14))</f>
        <v>0</v>
      </c>
      <c r="E15" s="337">
        <f>IF(ISBLANK(Успеваемость!F14),,_xlfn.DAYS(Посещаемость!$L$2,Успеваемость!F14))</f>
        <v>0</v>
      </c>
      <c r="F15" s="337">
        <f>IF(ISBLANK(Успеваемость!G14),,_xlfn.DAYS(Посещаемость!$L$2,Успеваемость!G14))</f>
        <v>0</v>
      </c>
      <c r="G15" s="337">
        <f>IF(ISBLANK(Успеваемость!H14),,_xlfn.DAYS(Посещаемость!$N$2,Успеваемость!H14))</f>
        <v>0</v>
      </c>
      <c r="H15" s="337">
        <f>IF(ISBLANK(Успеваемость!I14),,_xlfn.DAYS(Посещаемость!P$2,Успеваемость!I14))</f>
        <v>0</v>
      </c>
      <c r="I15" s="337">
        <f>IF(ISBLANK(Успеваемость!J14),,_xlfn.DAYS(Посещаемость!$S$2,Успеваемость!J14))</f>
        <v>0</v>
      </c>
      <c r="J15" s="337">
        <f>IF(ISBLANK(Успеваемость!K14),,_xlfn.DAYS(Посещаемость!$T$2,Успеваемость!K14))</f>
        <v>0</v>
      </c>
      <c r="K15" s="337">
        <f>IF(ISBLANK(Успеваемость!L14),,_xlfn.DAYS(Посещаемость!$V$2,Успеваемость!L14))</f>
        <v>0</v>
      </c>
      <c r="L15" s="337">
        <f>IF(ISBLANK(Успеваемость!M14),,_xlfn.DAYS(Посещаемость!$X$2,Успеваемость!M14))</f>
        <v>0</v>
      </c>
      <c r="M15" s="338">
        <f>IF(ISBLANK(Успеваемость!N14),,_xlfn.DAYS(Посещаемость!$Z$2,Успеваемость!N14))</f>
        <v>0</v>
      </c>
      <c r="N15" s="292">
        <f t="shared" si="0"/>
        <v>-0.66666666666666663</v>
      </c>
      <c r="O15" s="292" t="e">
        <f>Успеваемость!B14</f>
        <v>#DIV/0!</v>
      </c>
      <c r="P15" s="143">
        <f>Group!T14</f>
        <v>79.166666666666657</v>
      </c>
      <c r="Q15" s="145" t="str">
        <f>'Результаты собеседования'!P26</f>
        <v/>
      </c>
      <c r="R15" s="144">
        <f>Посещаемость!B17</f>
        <v>36</v>
      </c>
    </row>
    <row r="16" spans="1:18" s="105" customFormat="1" ht="15.5" thickTop="1" thickBot="1" x14ac:dyDescent="0.4">
      <c r="A16" s="107" t="str">
        <f>Group!A15</f>
        <v>Екатерина Компанченко</v>
      </c>
      <c r="B16" s="336">
        <f>IF(ISBLANK(Успеваемость!C15),,_xlfn.DAYS(Посещаемость!$F$2,Успеваемость!C15))</f>
        <v>2</v>
      </c>
      <c r="C16" s="337">
        <f>IF(ISBLANK(Успеваемость!D15),,_xlfn.DAYS(Посещаемость!$I$2,Успеваемость!D15))</f>
        <v>4</v>
      </c>
      <c r="D16" s="337">
        <f>IF(ISBLANK(Успеваемость!E15),,_xlfn.DAYS(Посещаемость!$L$2,Успеваемость!E15))</f>
        <v>0</v>
      </c>
      <c r="E16" s="337">
        <f>IF(ISBLANK(Успеваемость!F15),,_xlfn.DAYS(Посещаемость!$L$2,Успеваемость!F15))</f>
        <v>0</v>
      </c>
      <c r="F16" s="337">
        <f>IF(ISBLANK(Успеваемость!G15),,_xlfn.DAYS(Посещаемость!$L$2,Успеваемость!G15))</f>
        <v>0</v>
      </c>
      <c r="G16" s="337">
        <f>IF(ISBLANK(Успеваемость!H15),,_xlfn.DAYS(Посещаемость!$N$2,Успеваемость!H15))</f>
        <v>2</v>
      </c>
      <c r="H16" s="337">
        <f>IF(ISBLANK(Успеваемость!I15),,_xlfn.DAYS(Посещаемость!P$2,Успеваемость!I15))</f>
        <v>-4</v>
      </c>
      <c r="I16" s="337">
        <f>IF(ISBLANK(Успеваемость!J15),,_xlfn.DAYS(Посещаемость!$S$2,Успеваемость!J15))</f>
        <v>-2</v>
      </c>
      <c r="J16" s="337">
        <f>IF(ISBLANK(Успеваемость!K15),,_xlfn.DAYS(Посещаемость!$T$2,Успеваемость!K15))</f>
        <v>-12</v>
      </c>
      <c r="K16" s="337">
        <f>IF(ISBLANK(Успеваемость!L15),,_xlfn.DAYS(Посещаемость!$V$2,Успеваемость!L15))</f>
        <v>-6</v>
      </c>
      <c r="L16" s="337">
        <f>IF(ISBLANK(Успеваемость!M15),,_xlfn.DAYS(Посещаемость!$X$2,Успеваемость!M15))</f>
        <v>-12</v>
      </c>
      <c r="M16" s="338">
        <f>IF(ISBLANK(Успеваемость!N15),,_xlfn.DAYS(Посещаемость!$Z$2,Успеваемость!N15))</f>
        <v>-6</v>
      </c>
      <c r="N16" s="292">
        <f t="shared" si="0"/>
        <v>-2.8333333333333335</v>
      </c>
      <c r="O16" s="292">
        <f>Успеваемость!B15</f>
        <v>100</v>
      </c>
      <c r="P16" s="143">
        <f>Group!T16</f>
        <v>100</v>
      </c>
      <c r="Q16" s="145">
        <f>'Результаты собеседования'!Q26</f>
        <v>89.583333333333343</v>
      </c>
      <c r="R16" s="144">
        <f>Посещаемость!B18</f>
        <v>92</v>
      </c>
    </row>
    <row r="17" spans="1:18" s="105" customFormat="1" ht="15.5" thickTop="1" thickBot="1" x14ac:dyDescent="0.4">
      <c r="A17" s="107" t="str">
        <f>Group!A16</f>
        <v>Никита Верховин</v>
      </c>
      <c r="B17" s="336">
        <f>IF(ISBLANK(Успеваемость!C16),,_xlfn.DAYS(Посещаемость!$F$2,Успеваемость!C16))</f>
        <v>2</v>
      </c>
      <c r="C17" s="337">
        <f>IF(ISBLANK(Успеваемость!D16),,_xlfn.DAYS(Посещаемость!$I$2,Успеваемость!D16))</f>
        <v>-2</v>
      </c>
      <c r="D17" s="337">
        <f>IF(ISBLANK(Успеваемость!E16),,_xlfn.DAYS(Посещаемость!$L$2,Успеваемость!E16))</f>
        <v>-12</v>
      </c>
      <c r="E17" s="337">
        <f>IF(ISBLANK(Успеваемость!F16),,_xlfn.DAYS(Посещаемость!$L$2,Успеваемость!F16))</f>
        <v>-12</v>
      </c>
      <c r="F17" s="337">
        <f>IF(ISBLANK(Успеваемость!G16),,_xlfn.DAYS(Посещаемость!$L$2,Успеваемость!G16))</f>
        <v>-12</v>
      </c>
      <c r="G17" s="337">
        <f>IF(ISBLANK(Успеваемость!H16),,_xlfn.DAYS(Посещаемость!$N$2,Успеваемость!H16))</f>
        <v>-12</v>
      </c>
      <c r="H17" s="337">
        <f>IF(ISBLANK(Успеваемость!I16),,_xlfn.DAYS(Посещаемость!P$2,Успеваемость!I16))</f>
        <v>-6</v>
      </c>
      <c r="I17" s="337">
        <f>IF(ISBLANK(Успеваемость!J16),,_xlfn.DAYS(Посещаемость!$S$2,Успеваемость!J16))</f>
        <v>-14</v>
      </c>
      <c r="J17" s="337">
        <f>IF(ISBLANK(Успеваемость!K16),,_xlfn.DAYS(Посещаемость!$T$2,Успеваемость!K16))</f>
        <v>-15</v>
      </c>
      <c r="K17" s="337">
        <f>IF(ISBLANK(Успеваемость!L16),,_xlfn.DAYS(Посещаемость!$V$2,Успеваемость!L16))</f>
        <v>-9</v>
      </c>
      <c r="L17" s="337">
        <f>IF(ISBLANK(Успеваемость!M16),,_xlfn.DAYS(Посещаемость!$X$2,Успеваемость!M16))</f>
        <v>-14</v>
      </c>
      <c r="M17" s="338">
        <f>IF(ISBLANK(Успеваемость!N16),,_xlfn.DAYS(Посещаемость!$Z$2,Успеваемость!N16))</f>
        <v>-8</v>
      </c>
      <c r="N17" s="292">
        <f t="shared" si="0"/>
        <v>-9.5</v>
      </c>
      <c r="O17" s="292">
        <f>Успеваемость!B16</f>
        <v>100</v>
      </c>
      <c r="P17" s="143">
        <f>Group!T17</f>
        <v>43.75</v>
      </c>
      <c r="Q17" s="145">
        <f>'Результаты собеседования'!R26</f>
        <v>89.583333333333343</v>
      </c>
      <c r="R17" s="144">
        <f>Посещаемость!B19</f>
        <v>88</v>
      </c>
    </row>
    <row r="18" spans="1:18" s="105" customFormat="1" ht="15.5" thickTop="1" thickBot="1" x14ac:dyDescent="0.4">
      <c r="A18" s="107" t="str">
        <f>Group!A17</f>
        <v>Алексей Шемонаев</v>
      </c>
      <c r="B18" s="336">
        <f>IF(ISBLANK(Успеваемость!C17),,_xlfn.DAYS(Посещаемость!$F$2,Успеваемость!C17))</f>
        <v>-12</v>
      </c>
      <c r="C18" s="337">
        <f>IF(ISBLANK(Успеваемость!D17),,_xlfn.DAYS(Посещаемость!$I$2,Успеваемость!D17))</f>
        <v>-14</v>
      </c>
      <c r="D18" s="337">
        <f>IF(ISBLANK(Успеваемость!E17),,_xlfn.DAYS(Посещаемость!$L$2,Успеваемость!E17))</f>
        <v>0</v>
      </c>
      <c r="E18" s="337">
        <f>IF(ISBLANK(Успеваемость!F17),,_xlfn.DAYS(Посещаемость!$L$2,Успеваемость!F17))</f>
        <v>0</v>
      </c>
      <c r="F18" s="337">
        <f>IF(ISBLANK(Успеваемость!G17),,_xlfn.DAYS(Посещаемость!$L$2,Успеваемость!G17))</f>
        <v>0</v>
      </c>
      <c r="G18" s="337">
        <f>IF(ISBLANK(Успеваемость!H17),,_xlfn.DAYS(Посещаемость!$N$2,Успеваемость!H17))</f>
        <v>0</v>
      </c>
      <c r="H18" s="337">
        <f>IF(ISBLANK(Успеваемость!I17),,_xlfn.DAYS(Посещаемость!P$2,Успеваемость!I17))</f>
        <v>0</v>
      </c>
      <c r="I18" s="337">
        <f>IF(ISBLANK(Успеваемость!J17),,_xlfn.DAYS(Посещаемость!$S$2,Успеваемость!J17))</f>
        <v>0</v>
      </c>
      <c r="J18" s="337">
        <f>IF(ISBLANK(Успеваемость!K17),,_xlfn.DAYS(Посещаемость!$T$2,Успеваемость!K17))</f>
        <v>0</v>
      </c>
      <c r="K18" s="337">
        <f>IF(ISBLANK(Успеваемость!L17),,_xlfn.DAYS(Посещаемость!$V$2,Успеваемость!L17))</f>
        <v>0</v>
      </c>
      <c r="L18" s="337">
        <f>IF(ISBLANK(Успеваемость!M17),,_xlfn.DAYS(Посещаемость!$X$2,Успеваемость!M17))</f>
        <v>0</v>
      </c>
      <c r="M18" s="338">
        <f>IF(ISBLANK(Успеваемость!N17),,_xlfn.DAYS(Посещаемость!$Z$2,Успеваемость!N17))</f>
        <v>0</v>
      </c>
      <c r="N18" s="292">
        <f t="shared" si="0"/>
        <v>-2.1666666666666665</v>
      </c>
      <c r="O18" s="292" t="e">
        <f>Успеваемость!B17</f>
        <v>#DIV/0!</v>
      </c>
      <c r="P18" s="143">
        <f>Group!T18</f>
        <v>58.333333333333336</v>
      </c>
      <c r="Q18" s="145" t="str">
        <f>'Результаты собеседования'!S26</f>
        <v/>
      </c>
      <c r="R18" s="144">
        <f>Посещаемость!B20</f>
        <v>44</v>
      </c>
    </row>
    <row r="19" spans="1:18" s="105" customFormat="1" ht="15.5" thickTop="1" thickBot="1" x14ac:dyDescent="0.4">
      <c r="A19" s="107" t="str">
        <f>Group!A18</f>
        <v>Сергей Шемонаев</v>
      </c>
      <c r="B19" s="336">
        <f>IF(ISBLANK(Успеваемость!C18),,_xlfn.DAYS(Посещаемость!$F$2,Успеваемость!C18))</f>
        <v>-26</v>
      </c>
      <c r="C19" s="337">
        <f>IF(ISBLANK(Успеваемость!D18),,_xlfn.DAYS(Посещаемость!$I$2,Успеваемость!D18))</f>
        <v>-14</v>
      </c>
      <c r="D19" s="337">
        <f>IF(ISBLANK(Успеваемость!E18),,_xlfn.DAYS(Посещаемость!$L$2,Успеваемость!E18))</f>
        <v>0</v>
      </c>
      <c r="E19" s="337">
        <f>IF(ISBLANK(Успеваемость!F18),,_xlfn.DAYS(Посещаемость!$L$2,Успеваемость!F18))</f>
        <v>0</v>
      </c>
      <c r="F19" s="337">
        <f>IF(ISBLANK(Успеваемость!G18),,_xlfn.DAYS(Посещаемость!$L$2,Успеваемость!G18))</f>
        <v>0</v>
      </c>
      <c r="G19" s="337">
        <f>IF(ISBLANK(Успеваемость!H18),,_xlfn.DAYS(Посещаемость!$N$2,Успеваемость!H18))</f>
        <v>0</v>
      </c>
      <c r="H19" s="337">
        <f>IF(ISBLANK(Успеваемость!I18),,_xlfn.DAYS(Посещаемость!P$2,Успеваемость!I18))</f>
        <v>0</v>
      </c>
      <c r="I19" s="337">
        <f>IF(ISBLANK(Успеваемость!J18),,_xlfn.DAYS(Посещаемость!$S$2,Успеваемость!J18))</f>
        <v>0</v>
      </c>
      <c r="J19" s="337">
        <f>IF(ISBLANK(Успеваемость!K18),,_xlfn.DAYS(Посещаемость!$T$2,Успеваемость!K18))</f>
        <v>0</v>
      </c>
      <c r="K19" s="337">
        <f>IF(ISBLANK(Успеваемость!L18),,_xlfn.DAYS(Посещаемость!$V$2,Успеваемость!L18))</f>
        <v>0</v>
      </c>
      <c r="L19" s="337">
        <f>IF(ISBLANK(Успеваемость!M18),,_xlfn.DAYS(Посещаемость!$X$2,Успеваемость!M18))</f>
        <v>0</v>
      </c>
      <c r="M19" s="338">
        <f>IF(ISBLANK(Успеваемость!N18),,_xlfn.DAYS(Посещаемость!$Z$2,Успеваемость!N18))</f>
        <v>0</v>
      </c>
      <c r="N19" s="292">
        <f t="shared" si="0"/>
        <v>-3.3333333333333335</v>
      </c>
      <c r="O19" s="292" t="e">
        <f>Успеваемость!B18</f>
        <v>#DIV/0!</v>
      </c>
      <c r="P19" s="143">
        <f>Group!T19</f>
        <v>79.166666666666657</v>
      </c>
      <c r="Q19" s="145" t="str">
        <f>'Результаты собеседования'!T26</f>
        <v/>
      </c>
      <c r="R19" s="144">
        <f>Посещаемость!B21</f>
        <v>32</v>
      </c>
    </row>
    <row r="20" spans="1:18" s="105" customFormat="1" ht="15.5" thickTop="1" thickBot="1" x14ac:dyDescent="0.4">
      <c r="A20" s="107" t="str">
        <f>Group!A19</f>
        <v>Павел Высоколов</v>
      </c>
      <c r="B20" s="336">
        <f>IF(ISBLANK(Успеваемость!C19),,_xlfn.DAYS(Посещаемость!$F$2,Успеваемость!C19))</f>
        <v>-8</v>
      </c>
      <c r="C20" s="337">
        <f>IF(ISBLANK(Успеваемость!D19),,_xlfn.DAYS(Посещаемость!$I$2,Успеваемость!D19))</f>
        <v>-16</v>
      </c>
      <c r="D20" s="337">
        <f>IF(ISBLANK(Успеваемость!E19),,_xlfn.DAYS(Посещаемость!$L$2,Успеваемость!E19))</f>
        <v>-12</v>
      </c>
      <c r="E20" s="337">
        <f>IF(ISBLANK(Успеваемость!F19),,_xlfn.DAYS(Посещаемость!$L$2,Успеваемость!F19))</f>
        <v>-12</v>
      </c>
      <c r="F20" s="337">
        <f>IF(ISBLANK(Успеваемость!G19),,_xlfn.DAYS(Посещаемость!$L$2,Успеваемость!G19))</f>
        <v>-12</v>
      </c>
      <c r="G20" s="337">
        <f>IF(ISBLANK(Успеваемость!H19),,_xlfn.DAYS(Посещаемость!$N$2,Успеваемость!H19))</f>
        <v>-6</v>
      </c>
      <c r="H20" s="337">
        <f>IF(ISBLANK(Успеваемость!I19),,_xlfn.DAYS(Посещаемость!P$2,Успеваемость!I19))</f>
        <v>-14</v>
      </c>
      <c r="I20" s="337">
        <f>IF(ISBLANK(Успеваемость!J19),,_xlfn.DAYS(Посещаемость!$S$2,Успеваемость!J19))</f>
        <v>-14</v>
      </c>
      <c r="J20" s="337">
        <f>IF(ISBLANK(Успеваемость!K19),,_xlfn.DAYS(Посещаемость!$T$2,Успеваемость!K19))</f>
        <v>-15</v>
      </c>
      <c r="K20" s="337">
        <f>IF(ISBLANK(Успеваемость!L19),,_xlfn.DAYS(Посещаемость!$V$2,Успеваемость!L19))</f>
        <v>-9</v>
      </c>
      <c r="L20" s="337">
        <f>IF(ISBLANK(Успеваемость!M19),,_xlfn.DAYS(Посещаемость!$X$2,Успеваемость!M19))</f>
        <v>-12</v>
      </c>
      <c r="M20" s="338">
        <f>IF(ISBLANK(Успеваемость!N19),,_xlfn.DAYS(Посещаемость!$Z$2,Успеваемость!N19))</f>
        <v>-6</v>
      </c>
      <c r="N20" s="292">
        <f t="shared" si="0"/>
        <v>-11.333333333333334</v>
      </c>
      <c r="O20" s="292">
        <f>Успеваемость!B19</f>
        <v>100</v>
      </c>
      <c r="P20" s="143">
        <f>Group!T20</f>
        <v>0</v>
      </c>
      <c r="Q20" s="145">
        <f>'Результаты собеседования'!U26</f>
        <v>87.5</v>
      </c>
      <c r="R20" s="144">
        <f>Посещаемость!B22</f>
        <v>80</v>
      </c>
    </row>
    <row r="21" spans="1:18" s="105" customFormat="1" ht="16.5" customHeight="1" thickTop="1" thickBot="1" x14ac:dyDescent="0.4">
      <c r="A21" s="107">
        <f>Group!A20</f>
        <v>0</v>
      </c>
      <c r="B21" s="336">
        <f>IF(ISBLANK(Успеваемость!C20),,_xlfn.DAYS(Посещаемость!$F$2,Успеваемость!C20))</f>
        <v>0</v>
      </c>
      <c r="C21" s="337">
        <f>IF(ISBLANK(Успеваемость!D20),,_xlfn.DAYS(Посещаемость!$I$2,Успеваемость!D20))</f>
        <v>0</v>
      </c>
      <c r="D21" s="337">
        <f>IF(ISBLANK(Успеваемость!E20),,_xlfn.DAYS(Посещаемость!$L$2,Успеваемость!E20))</f>
        <v>0</v>
      </c>
      <c r="E21" s="337">
        <f>IF(ISBLANK(Успеваемость!F20),,_xlfn.DAYS(Посещаемость!$L$2,Успеваемость!F20))</f>
        <v>0</v>
      </c>
      <c r="F21" s="337">
        <f>IF(ISBLANK(Успеваемость!G20),,_xlfn.DAYS(Посещаемость!$L$2,Успеваемость!G20))</f>
        <v>0</v>
      </c>
      <c r="G21" s="337">
        <f>IF(ISBLANK(Успеваемость!H20),,_xlfn.DAYS(Посещаемость!$N$2,Успеваемость!H20))</f>
        <v>0</v>
      </c>
      <c r="H21" s="337">
        <f>IF(ISBLANK(Успеваемость!I20),,_xlfn.DAYS(Посещаемость!P$2,Успеваемость!I20))</f>
        <v>0</v>
      </c>
      <c r="I21" s="337">
        <f>IF(ISBLANK(Успеваемость!J20),,_xlfn.DAYS(Посещаемость!$S$2,Успеваемость!J20))</f>
        <v>0</v>
      </c>
      <c r="J21" s="337">
        <f>IF(ISBLANK(Успеваемость!K20),,_xlfn.DAYS(Посещаемость!$T$2,Успеваемость!K20))</f>
        <v>0</v>
      </c>
      <c r="K21" s="337">
        <f>IF(ISBLANK(Успеваемость!L20),,_xlfn.DAYS(Посещаемость!$V$2,Успеваемость!L20))</f>
        <v>0</v>
      </c>
      <c r="L21" s="337">
        <f>IF(ISBLANK(Успеваемость!M20),,_xlfn.DAYS(Посещаемость!$X$2,Успеваемость!M20))</f>
        <v>0</v>
      </c>
      <c r="M21" s="338">
        <f>IF(ISBLANK(Успеваемость!N20),,_xlfn.DAYS(Посещаемость!$Z$2,Успеваемость!N20))</f>
        <v>0</v>
      </c>
      <c r="N21" s="292">
        <f t="shared" si="0"/>
        <v>0</v>
      </c>
      <c r="O21" s="292" t="e">
        <f>Успеваемость!B20</f>
        <v>#DIV/0!</v>
      </c>
      <c r="P21" s="143">
        <f>Group!T21</f>
        <v>0</v>
      </c>
      <c r="Q21" s="145" t="str">
        <f>'Результаты собеседования'!V26</f>
        <v/>
      </c>
      <c r="R21" s="144">
        <f>Посещаемость!B23</f>
        <v>0</v>
      </c>
    </row>
    <row r="22" spans="1:18" s="105" customFormat="1" ht="15.5" thickTop="1" thickBot="1" x14ac:dyDescent="0.4">
      <c r="A22" s="108">
        <f>Group!A21</f>
        <v>0</v>
      </c>
      <c r="B22" s="339">
        <f>IF(ISBLANK(Успеваемость!C21),,_xlfn.DAYS(Посещаемость!$F$2,Успеваемость!C21))</f>
        <v>0</v>
      </c>
      <c r="C22" s="340">
        <f>IF(ISBLANK(Успеваемость!D21),,_xlfn.DAYS(Посещаемость!$I$2,Успеваемость!D21))</f>
        <v>0</v>
      </c>
      <c r="D22" s="340">
        <f>IF(ISBLANK(Успеваемость!E21),,_xlfn.DAYS(Посещаемость!$L$2,Успеваемость!E21))</f>
        <v>0</v>
      </c>
      <c r="E22" s="340">
        <f>IF(ISBLANK(Успеваемость!F21),,_xlfn.DAYS(Посещаемость!$L$2,Успеваемость!F21))</f>
        <v>0</v>
      </c>
      <c r="F22" s="340">
        <f>IF(ISBLANK(Успеваемость!G21),,_xlfn.DAYS(Посещаемость!$L$2,Успеваемость!G21))</f>
        <v>0</v>
      </c>
      <c r="G22" s="340">
        <f>IF(ISBLANK(Успеваемость!H21),,_xlfn.DAYS(Посещаемость!$N$2,Успеваемость!H21))</f>
        <v>0</v>
      </c>
      <c r="H22" s="340">
        <f>IF(ISBLANK(Успеваемость!I21),,_xlfn.DAYS(Посещаемость!P$2,Успеваемость!I21))</f>
        <v>0</v>
      </c>
      <c r="I22" s="340">
        <f>IF(ISBLANK(Успеваемость!J21),,_xlfn.DAYS(Посещаемость!$S$2,Успеваемость!J21))</f>
        <v>0</v>
      </c>
      <c r="J22" s="340">
        <f>IF(ISBLANK(Успеваемость!K21),,_xlfn.DAYS(Посещаемость!$T$2,Успеваемость!K21))</f>
        <v>0</v>
      </c>
      <c r="K22" s="340">
        <f>IF(ISBLANK(Успеваемость!L21),,_xlfn.DAYS(Посещаемость!$V$2,Успеваемость!L21))</f>
        <v>0</v>
      </c>
      <c r="L22" s="340">
        <f>IF(ISBLANK(Успеваемость!M21),,_xlfn.DAYS(Посещаемость!$X$2,Успеваемость!M21))</f>
        <v>0</v>
      </c>
      <c r="M22" s="341">
        <f>IF(ISBLANK(Успеваемость!N21),,_xlfn.DAYS(Посещаемость!$Z$2,Успеваемость!N21))</f>
        <v>0</v>
      </c>
      <c r="N22" s="293">
        <f t="shared" si="0"/>
        <v>0</v>
      </c>
      <c r="O22" s="293" t="e">
        <f>Успеваемость!B21</f>
        <v>#DIV/0!</v>
      </c>
      <c r="P22" s="146">
        <f>Group!T22</f>
        <v>0</v>
      </c>
      <c r="Q22" s="148" t="str">
        <f>'Результаты собеседования'!W26</f>
        <v/>
      </c>
      <c r="R22" s="147">
        <f>Посещаемость!B24</f>
        <v>0</v>
      </c>
    </row>
    <row r="23" spans="1:18" x14ac:dyDescent="0.35">
      <c r="B23">
        <f>AVERAGEIF(B3:B22,"&lt;&gt;0")</f>
        <v>-7.2727272727272725</v>
      </c>
      <c r="C23">
        <f t="shared" ref="C23:M23" si="1">AVERAGEIF(C3:C22,"&lt;&gt;0")</f>
        <v>-4.615384615384615</v>
      </c>
      <c r="D23">
        <f t="shared" si="1"/>
        <v>-8.6666666666666661</v>
      </c>
      <c r="E23">
        <f t="shared" si="1"/>
        <v>-8.6666666666666661</v>
      </c>
      <c r="F23">
        <f t="shared" si="1"/>
        <v>-8.6666666666666661</v>
      </c>
      <c r="G23">
        <f t="shared" si="1"/>
        <v>-6.666666666666667</v>
      </c>
      <c r="H23">
        <f t="shared" si="1"/>
        <v>-5.2</v>
      </c>
      <c r="I23">
        <f t="shared" si="1"/>
        <v>-11.333333333333334</v>
      </c>
      <c r="J23">
        <f t="shared" si="1"/>
        <v>-14.888888888888889</v>
      </c>
      <c r="K23">
        <f t="shared" si="1"/>
        <v>-9.7777777777777786</v>
      </c>
      <c r="L23">
        <f t="shared" si="1"/>
        <v>-13.333333333333334</v>
      </c>
      <c r="M23">
        <f t="shared" si="1"/>
        <v>-7.333333333333333</v>
      </c>
    </row>
    <row r="24" spans="1:18" x14ac:dyDescent="0.35">
      <c r="B24">
        <f>B23</f>
        <v>-7.2727272727272725</v>
      </c>
      <c r="C24" s="290">
        <f>IF(B23&lt;0,IF(C23&lt;0,C23-B23,C23+ABS(B23)),IF(C23&lt;0,B23+ABS(C23),B23+C23))</f>
        <v>2.6573426573426575</v>
      </c>
      <c r="D24" s="290">
        <f>IF(C23&lt;0,IF(D23&lt;0,D23-C23,D23+ABS(C23)),IF(D23&lt;0,C23+ABS(D23),C23+D23))</f>
        <v>-4.0512820512820511</v>
      </c>
      <c r="E24" s="290">
        <f>D24</f>
        <v>-4.0512820512820511</v>
      </c>
      <c r="F24" s="290">
        <f>E24</f>
        <v>-4.0512820512820511</v>
      </c>
      <c r="G24" s="290">
        <f t="shared" ref="G24:M24" si="2">IF(F23&lt;0,IF(G23&lt;0,G23-F23,G23+ABS(F23)),IF(G23&lt;0,F23+ABS(G23),F23+G23))</f>
        <v>1.9999999999999991</v>
      </c>
      <c r="H24" s="290">
        <f t="shared" si="2"/>
        <v>1.4666666666666668</v>
      </c>
      <c r="I24" s="290">
        <f t="shared" si="2"/>
        <v>-6.1333333333333337</v>
      </c>
      <c r="J24" s="290">
        <f t="shared" si="2"/>
        <v>-3.5555555555555554</v>
      </c>
      <c r="K24" s="290">
        <f t="shared" si="2"/>
        <v>5.1111111111111107</v>
      </c>
      <c r="L24" s="290">
        <f t="shared" si="2"/>
        <v>-3.5555555555555554</v>
      </c>
      <c r="M24" s="290">
        <f t="shared" si="2"/>
        <v>6.0000000000000009</v>
      </c>
    </row>
    <row r="25" spans="1:18" x14ac:dyDescent="0.35">
      <c r="C25" s="290"/>
      <c r="D25" s="290"/>
      <c r="E25" s="290"/>
      <c r="F25" s="290"/>
      <c r="G25" s="290"/>
      <c r="H25" s="290"/>
      <c r="I25" s="290"/>
      <c r="J25" s="290"/>
      <c r="K25" s="290"/>
      <c r="L25" s="290"/>
      <c r="M25" s="290"/>
    </row>
    <row r="26" spans="1:18" x14ac:dyDescent="0.35">
      <c r="C26" s="290"/>
      <c r="D26" s="290"/>
      <c r="E26" s="290"/>
      <c r="F26" s="290"/>
      <c r="G26" s="290"/>
      <c r="H26" s="290"/>
      <c r="I26" s="290"/>
      <c r="J26" s="290"/>
      <c r="K26" s="290"/>
      <c r="L26" s="290"/>
      <c r="M26" s="290"/>
    </row>
  </sheetData>
  <mergeCells count="6">
    <mergeCell ref="R1:R2"/>
    <mergeCell ref="A1:A2"/>
    <mergeCell ref="N1:N2"/>
    <mergeCell ref="O1:O2"/>
    <mergeCell ref="P1:P2"/>
    <mergeCell ref="Q1:Q2"/>
  </mergeCells>
  <conditionalFormatting sqref="O3:O22">
    <cfRule type="dataBar" priority="69">
      <dataBar>
        <cfvo type="min"/>
        <cfvo type="max"/>
        <color rgb="FF638EC6"/>
      </dataBar>
      <extLst>
        <ext xmlns:x14="http://schemas.microsoft.com/office/spreadsheetml/2009/9/main" uri="{B025F937-C7B1-47D3-B67F-A62EFF666E3E}">
          <x14:id>{A0C50536-4A7A-4232-9AD4-3B9D8F0CC1F4}</x14:id>
        </ext>
      </extLst>
    </cfRule>
  </conditionalFormatting>
  <conditionalFormatting sqref="P3:P22">
    <cfRule type="dataBar" priority="68">
      <dataBar>
        <cfvo type="min"/>
        <cfvo type="max"/>
        <color rgb="FF638EC6"/>
      </dataBar>
      <extLst>
        <ext xmlns:x14="http://schemas.microsoft.com/office/spreadsheetml/2009/9/main" uri="{B025F937-C7B1-47D3-B67F-A62EFF666E3E}">
          <x14:id>{D1AB173B-C573-4E51-B255-CC43C91E40AF}</x14:id>
        </ext>
      </extLst>
    </cfRule>
  </conditionalFormatting>
  <conditionalFormatting sqref="R3:R22">
    <cfRule type="dataBar" priority="67">
      <dataBar>
        <cfvo type="min"/>
        <cfvo type="max"/>
        <color rgb="FF638EC6"/>
      </dataBar>
      <extLst>
        <ext xmlns:x14="http://schemas.microsoft.com/office/spreadsheetml/2009/9/main" uri="{B025F937-C7B1-47D3-B67F-A62EFF666E3E}">
          <x14:id>{3A12CCBA-A935-4239-AC7F-ACEBF81837AE}</x14:id>
        </ext>
      </extLst>
    </cfRule>
  </conditionalFormatting>
  <conditionalFormatting sqref="Q3:Q22">
    <cfRule type="dataBar" priority="66">
      <dataBar>
        <cfvo type="min"/>
        <cfvo type="max"/>
        <color rgb="FF638EC6"/>
      </dataBar>
      <extLst>
        <ext xmlns:x14="http://schemas.microsoft.com/office/spreadsheetml/2009/9/main" uri="{B025F937-C7B1-47D3-B67F-A62EFF666E3E}">
          <x14:id>{08EFF83E-C468-4AD7-8D99-2C4F26DF59FB}</x14:id>
        </ext>
      </extLst>
    </cfRule>
  </conditionalFormatting>
  <conditionalFormatting sqref="N3:N22">
    <cfRule type="dataBar" priority="6">
      <dataBar>
        <cfvo type="min"/>
        <cfvo type="max"/>
        <color rgb="FF638EC6"/>
      </dataBar>
      <extLst>
        <ext xmlns:x14="http://schemas.microsoft.com/office/spreadsheetml/2009/9/main" uri="{B025F937-C7B1-47D3-B67F-A62EFF666E3E}">
          <x14:id>{FEEF4D95-CC26-423B-8179-6A2885374641}</x14:id>
        </ext>
      </extLst>
    </cfRule>
  </conditionalFormatting>
  <conditionalFormatting sqref="B1:M1">
    <cfRule type="colorScale" priority="2">
      <colorScale>
        <cfvo type="min"/>
        <cfvo type="percentile" val="50"/>
        <cfvo type="max"/>
        <color rgb="FF63BE7B"/>
        <color rgb="FFFFEB84"/>
        <color rgb="FFF8696B"/>
      </colorScale>
    </cfRule>
    <cfRule type="colorScale" priority="3">
      <colorScale>
        <cfvo type="min"/>
        <cfvo type="percentile" val="50"/>
        <cfvo type="max"/>
        <color rgb="FF63BE7B"/>
        <color rgb="FFFFEB84"/>
        <color rgb="FFF8696B"/>
      </colorScale>
    </cfRule>
  </conditionalFormatting>
  <conditionalFormatting sqref="B3:M22">
    <cfRule type="colorScale" priority="1">
      <colorScale>
        <cfvo type="min"/>
        <cfvo type="percentile" val="50"/>
        <cfvo type="max"/>
        <color rgb="FFF8696B"/>
        <color rgb="FFFCFCFF"/>
        <color rgb="FF63BE7B"/>
      </colorScale>
    </cfRule>
  </conditionalFormatting>
  <dataValidations count="2">
    <dataValidation allowBlank="1" showErrorMessage="1" sqref="O3:O22"/>
    <dataValidation allowBlank="1" sqref="P3:R22"/>
  </dataValidations>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A0C50536-4A7A-4232-9AD4-3B9D8F0CC1F4}">
            <x14:dataBar minLength="0" maxLength="100" border="1" negativeBarBorderColorSameAsPositive="0">
              <x14:cfvo type="autoMin"/>
              <x14:cfvo type="autoMax"/>
              <x14:borderColor rgb="FF638EC6"/>
              <x14:negativeFillColor rgb="FFFF0000"/>
              <x14:negativeBorderColor rgb="FFFF0000"/>
              <x14:axisColor rgb="FF000000"/>
            </x14:dataBar>
          </x14:cfRule>
          <xm:sqref>O3:O22</xm:sqref>
        </x14:conditionalFormatting>
        <x14:conditionalFormatting xmlns:xm="http://schemas.microsoft.com/office/excel/2006/main">
          <x14:cfRule type="dataBar" id="{D1AB173B-C573-4E51-B255-CC43C91E40AF}">
            <x14:dataBar minLength="0" maxLength="100" border="1" negativeBarBorderColorSameAsPositive="0">
              <x14:cfvo type="autoMin"/>
              <x14:cfvo type="autoMax"/>
              <x14:borderColor rgb="FF638EC6"/>
              <x14:negativeFillColor rgb="FFFF0000"/>
              <x14:negativeBorderColor rgb="FFFF0000"/>
              <x14:axisColor rgb="FF000000"/>
            </x14:dataBar>
          </x14:cfRule>
          <xm:sqref>P3:P22</xm:sqref>
        </x14:conditionalFormatting>
        <x14:conditionalFormatting xmlns:xm="http://schemas.microsoft.com/office/excel/2006/main">
          <x14:cfRule type="dataBar" id="{3A12CCBA-A935-4239-AC7F-ACEBF81837AE}">
            <x14:dataBar minLength="0" maxLength="100" border="1" negativeBarBorderColorSameAsPositive="0">
              <x14:cfvo type="autoMin"/>
              <x14:cfvo type="autoMax"/>
              <x14:borderColor rgb="FF638EC6"/>
              <x14:negativeFillColor rgb="FFFF0000"/>
              <x14:negativeBorderColor rgb="FFFF0000"/>
              <x14:axisColor rgb="FF000000"/>
            </x14:dataBar>
          </x14:cfRule>
          <xm:sqref>R3:R22</xm:sqref>
        </x14:conditionalFormatting>
        <x14:conditionalFormatting xmlns:xm="http://schemas.microsoft.com/office/excel/2006/main">
          <x14:cfRule type="dataBar" id="{08EFF83E-C468-4AD7-8D99-2C4F26DF59FB}">
            <x14:dataBar minLength="0" maxLength="100" border="1" negativeBarBorderColorSameAsPositive="0">
              <x14:cfvo type="autoMin"/>
              <x14:cfvo type="autoMax"/>
              <x14:borderColor rgb="FF638EC6"/>
              <x14:negativeFillColor rgb="FFFF0000"/>
              <x14:negativeBorderColor rgb="FFFF0000"/>
              <x14:axisColor rgb="FF000000"/>
            </x14:dataBar>
          </x14:cfRule>
          <xm:sqref>Q3:Q22</xm:sqref>
        </x14:conditionalFormatting>
        <x14:conditionalFormatting xmlns:xm="http://schemas.microsoft.com/office/excel/2006/main">
          <x14:cfRule type="dataBar" id="{FEEF4D95-CC26-423B-8179-6A2885374641}">
            <x14:dataBar minLength="0" maxLength="100" border="1" negativeBarBorderColorSameAsPositive="0">
              <x14:cfvo type="autoMin"/>
              <x14:cfvo type="autoMax"/>
              <x14:borderColor rgb="FF638EC6"/>
              <x14:negativeFillColor rgb="FFFF0000"/>
              <x14:negativeBorderColor rgb="FFFF0000"/>
              <x14:axisColor rgb="FF000000"/>
            </x14:dataBar>
          </x14:cfRule>
          <xm:sqref>N3:N22</xm:sqref>
        </x14:conditionalFormatting>
        <x14:conditionalFormatting xmlns:xm="http://schemas.microsoft.com/office/excel/2006/main">
          <x14:cfRule type="expression" priority="73" id="{D8A82E24-82F2-4BA3-B65A-B4AE66975B97}">
            <xm:f>Group!$C$21=tech!$A$5</xm:f>
            <x14:dxf>
              <font>
                <b/>
                <i val="0"/>
                <color rgb="FF00B050"/>
              </font>
              <fill>
                <patternFill>
                  <bgColor theme="6" tint="0.39994506668294322"/>
                </patternFill>
              </fill>
            </x14:dxf>
          </x14:cfRule>
          <xm:sqref>A22 P22:R22</xm:sqref>
        </x14:conditionalFormatting>
        <x14:conditionalFormatting xmlns:xm="http://schemas.microsoft.com/office/excel/2006/main">
          <x14:cfRule type="expression" priority="75" id="{74D23879-D84D-4047-8495-D46942C76329}">
            <xm:f>Group!$C$2=tech!$A$5</xm:f>
            <x14:dxf>
              <font>
                <b/>
                <i val="0"/>
                <color rgb="FF00B050"/>
              </font>
              <fill>
                <patternFill>
                  <bgColor theme="6" tint="0.39994506668294322"/>
                </patternFill>
              </fill>
            </x14:dxf>
          </x14:cfRule>
          <x14:cfRule type="expression" priority="76" id="{F9B1D7DD-3A91-4433-8D7B-9829D8260FF7}">
            <xm:f>Group!$C$2=tech!$A$4</xm:f>
            <x14:dxf>
              <font>
                <color theme="0"/>
              </font>
              <fill>
                <patternFill>
                  <bgColor theme="0" tint="-0.34998626667073579"/>
                </patternFill>
              </fill>
            </x14:dxf>
          </x14:cfRule>
          <x14:cfRule type="expression" priority="77" id="{16D350BB-1DA0-4FAA-83F1-05746ABBB0A9}">
            <xm:f>Group!$C$2=tech!$A$2</xm:f>
            <x14:dxf>
              <font>
                <b/>
                <i val="0"/>
                <color theme="0"/>
              </font>
              <fill>
                <patternFill>
                  <bgColor theme="0" tint="-0.499984740745262"/>
                </patternFill>
              </fill>
            </x14:dxf>
          </x14:cfRule>
          <xm:sqref>A3 O3:P3 R3</xm:sqref>
        </x14:conditionalFormatting>
        <x14:conditionalFormatting xmlns:xm="http://schemas.microsoft.com/office/excel/2006/main">
          <x14:cfRule type="expression" priority="121" id="{BA2D1D58-14AE-4A45-8CDF-7593DFFBC4EE}">
            <xm:f>Group!$C$6=tech!$A$5</xm:f>
            <x14:dxf>
              <font>
                <b/>
                <i val="0"/>
                <color rgb="FF00B050"/>
              </font>
              <fill>
                <patternFill>
                  <bgColor theme="6" tint="0.39994506668294322"/>
                </patternFill>
              </fill>
            </x14:dxf>
          </x14:cfRule>
          <x14:cfRule type="expression" priority="122" id="{9E737EC2-2A38-40FF-BBBD-685512AFBF7E}">
            <xm:f>Group!$C$6=tech!$A$4</xm:f>
            <x14:dxf>
              <font>
                <color theme="0"/>
              </font>
              <fill>
                <patternFill>
                  <bgColor theme="0" tint="-0.34998626667073579"/>
                </patternFill>
              </fill>
            </x14:dxf>
          </x14:cfRule>
          <x14:cfRule type="expression" priority="123" id="{C695E310-58AB-4D64-B9EC-F5F06E0F4064}">
            <xm:f>Group!$C$6=tech!$A$2</xm:f>
            <x14:dxf>
              <font>
                <b/>
                <i val="0"/>
                <color theme="0"/>
              </font>
              <fill>
                <patternFill>
                  <bgColor theme="0" tint="-0.499984740745262"/>
                </patternFill>
              </fill>
            </x14:dxf>
          </x14:cfRule>
          <xm:sqref>A7 O7:R7</xm:sqref>
        </x14:conditionalFormatting>
        <x14:conditionalFormatting xmlns:xm="http://schemas.microsoft.com/office/excel/2006/main">
          <x14:cfRule type="expression" priority="133" id="{03C55B44-2344-41F7-B7F8-1EFCED881789}">
            <xm:f>Group!$C$2=tech!$A$5</xm:f>
            <x14:dxf>
              <font>
                <b/>
                <i val="0"/>
                <color rgb="FF00B050"/>
              </font>
              <fill>
                <patternFill>
                  <bgColor theme="6" tint="0.39994506668294322"/>
                </patternFill>
              </fill>
            </x14:dxf>
          </x14:cfRule>
          <x14:cfRule type="expression" priority="134" id="{0DF462D7-14EB-44A8-B4A4-FF6A39363761}">
            <xm:f>Group!$C$2=tech!$A$4</xm:f>
            <x14:dxf>
              <font>
                <color theme="0"/>
              </font>
              <fill>
                <patternFill>
                  <bgColor theme="0" tint="-0.34998626667073579"/>
                </patternFill>
              </fill>
            </x14:dxf>
          </x14:cfRule>
          <x14:cfRule type="expression" priority="135" id="{B8043EFE-7FBB-48D5-AB9D-270C66DDC57C}">
            <xm:f>Group!$C$2=tech!$A$2</xm:f>
            <x14:dxf>
              <font>
                <b/>
                <i val="0"/>
                <color theme="0"/>
              </font>
              <fill>
                <patternFill>
                  <bgColor theme="0" tint="-0.499984740745262"/>
                </patternFill>
              </fill>
            </x14:dxf>
          </x14:cfRule>
          <xm:sqref>Q3</xm:sqref>
        </x14:conditionalFormatting>
        <x14:conditionalFormatting xmlns:xm="http://schemas.microsoft.com/office/excel/2006/main">
          <x14:cfRule type="expression" priority="130" id="{0F5A4B52-905F-44F9-9F08-840ADCA199CE}">
            <xm:f>Group!$C$3=tech!$A$5</xm:f>
            <x14:dxf>
              <font>
                <b/>
                <i val="0"/>
                <color rgb="FF00B050"/>
              </font>
              <fill>
                <patternFill>
                  <bgColor theme="6" tint="0.39994506668294322"/>
                </patternFill>
              </fill>
            </x14:dxf>
          </x14:cfRule>
          <x14:cfRule type="expression" priority="131" id="{80320CD0-0287-48BF-A13C-485688400722}">
            <xm:f>Group!$C$3=tech!$A$4</xm:f>
            <x14:dxf>
              <font>
                <color theme="0"/>
              </font>
              <fill>
                <patternFill>
                  <bgColor theme="0" tint="-0.34998626667073579"/>
                </patternFill>
              </fill>
            </x14:dxf>
          </x14:cfRule>
          <x14:cfRule type="expression" priority="132" id="{05AE7525-3E31-439F-BE33-F7B02F56FFA8}">
            <xm:f>Group!$C$3=tech!$A$2</xm:f>
            <x14:dxf>
              <font>
                <b/>
                <i val="0"/>
                <color theme="0"/>
              </font>
              <fill>
                <patternFill>
                  <bgColor theme="0" tint="-0.499984740745262"/>
                </patternFill>
              </fill>
            </x14:dxf>
          </x14:cfRule>
          <xm:sqref>A4 O4:R4</xm:sqref>
        </x14:conditionalFormatting>
        <x14:conditionalFormatting xmlns:xm="http://schemas.microsoft.com/office/excel/2006/main">
          <x14:cfRule type="expression" priority="127" id="{E889F77E-91D2-4D4A-8298-7CAE8EADC3E5}">
            <xm:f>Group!$C$4=tech!$A$5</xm:f>
            <x14:dxf>
              <font>
                <b/>
                <i val="0"/>
                <color rgb="FF00B050"/>
              </font>
              <fill>
                <patternFill>
                  <bgColor theme="6" tint="0.39994506668294322"/>
                </patternFill>
              </fill>
            </x14:dxf>
          </x14:cfRule>
          <x14:cfRule type="expression" priority="128" id="{F5B42D6D-3B07-48E6-BCB4-5BBF5B7C9637}">
            <xm:f>Group!$C$4=tech!$A$4</xm:f>
            <x14:dxf>
              <font>
                <color theme="0"/>
              </font>
              <fill>
                <patternFill>
                  <bgColor theme="0" tint="-0.34998626667073579"/>
                </patternFill>
              </fill>
            </x14:dxf>
          </x14:cfRule>
          <x14:cfRule type="expression" priority="129" id="{5849B40C-0F67-4AAA-89A1-034B71C19068}">
            <xm:f>Group!$C$4=tech!$A$2</xm:f>
            <x14:dxf>
              <font>
                <b/>
                <i val="0"/>
                <color theme="0"/>
              </font>
              <fill>
                <patternFill>
                  <bgColor theme="0" tint="-0.499984740745262"/>
                </patternFill>
              </fill>
            </x14:dxf>
          </x14:cfRule>
          <xm:sqref>A5 O5:R5</xm:sqref>
        </x14:conditionalFormatting>
        <x14:conditionalFormatting xmlns:xm="http://schemas.microsoft.com/office/excel/2006/main">
          <x14:cfRule type="expression" priority="124" id="{A1021D3A-2200-4443-8D40-E5A93CB2824E}">
            <xm:f>Group!$C$5=tech!$A$5</xm:f>
            <x14:dxf>
              <font>
                <b/>
                <i val="0"/>
                <color rgb="FF00B050"/>
              </font>
              <fill>
                <patternFill>
                  <bgColor theme="6" tint="0.39994506668294322"/>
                </patternFill>
              </fill>
            </x14:dxf>
          </x14:cfRule>
          <x14:cfRule type="expression" priority="125" id="{515ECA84-E089-4B81-A5C2-621BB28359C2}">
            <xm:f>Group!$C$5=tech!$A$4</xm:f>
            <x14:dxf>
              <font>
                <color theme="0"/>
              </font>
              <fill>
                <patternFill>
                  <bgColor theme="0" tint="-0.34998626667073579"/>
                </patternFill>
              </fill>
            </x14:dxf>
          </x14:cfRule>
          <x14:cfRule type="expression" priority="126" id="{62F5E698-AB05-4599-9EE9-39C001D6489D}">
            <xm:f>Group!$C$5=tech!$A$2</xm:f>
            <x14:dxf>
              <font>
                <b/>
                <i val="0"/>
                <color theme="0"/>
              </font>
              <fill>
                <patternFill>
                  <bgColor theme="0" tint="-0.499984740745262"/>
                </patternFill>
              </fill>
            </x14:dxf>
          </x14:cfRule>
          <xm:sqref>A6 O6:R6</xm:sqref>
        </x14:conditionalFormatting>
        <x14:conditionalFormatting xmlns:xm="http://schemas.microsoft.com/office/excel/2006/main">
          <x14:cfRule type="expression" priority="118" id="{66309682-1045-4900-8025-1BD60D714B70}">
            <xm:f>Group!$C$7=tech!$A$5</xm:f>
            <x14:dxf>
              <font>
                <b/>
                <i val="0"/>
                <color rgb="FF00B050"/>
              </font>
              <fill>
                <patternFill>
                  <bgColor theme="6" tint="0.39994506668294322"/>
                </patternFill>
              </fill>
            </x14:dxf>
          </x14:cfRule>
          <x14:cfRule type="expression" priority="119" id="{2D16BA5A-DF5E-49B8-8605-AEDC80B24B7F}">
            <xm:f>Group!$C$7=tech!$A$4</xm:f>
            <x14:dxf>
              <font>
                <color theme="0"/>
              </font>
              <fill>
                <patternFill>
                  <bgColor theme="0" tint="-0.34998626667073579"/>
                </patternFill>
              </fill>
            </x14:dxf>
          </x14:cfRule>
          <x14:cfRule type="expression" priority="120" id="{9220FF4A-16DA-4101-98FE-08D8A27C17ED}">
            <xm:f>Group!$C$7=tech!$A$2</xm:f>
            <x14:dxf>
              <font>
                <b/>
                <i val="0"/>
                <color theme="0"/>
              </font>
              <fill>
                <patternFill>
                  <bgColor theme="0" tint="-0.499984740745262"/>
                </patternFill>
              </fill>
            </x14:dxf>
          </x14:cfRule>
          <xm:sqref>A8 O8:R8</xm:sqref>
        </x14:conditionalFormatting>
        <x14:conditionalFormatting xmlns:xm="http://schemas.microsoft.com/office/excel/2006/main">
          <x14:cfRule type="expression" priority="115" id="{F63342EB-BD8B-4E8C-972A-D6F59F0CF170}">
            <xm:f>Group!$C$8=tech!$A$5</xm:f>
            <x14:dxf>
              <font>
                <b/>
                <i val="0"/>
                <color rgb="FF00B050"/>
              </font>
              <fill>
                <patternFill>
                  <bgColor theme="6" tint="0.39994506668294322"/>
                </patternFill>
              </fill>
            </x14:dxf>
          </x14:cfRule>
          <x14:cfRule type="expression" priority="116" id="{2BFEAF26-19CA-4748-8040-AA9FDB37C227}">
            <xm:f>Group!$C$8=tech!$A$4</xm:f>
            <x14:dxf>
              <font>
                <color theme="0"/>
              </font>
              <fill>
                <patternFill>
                  <bgColor theme="0" tint="-0.34998626667073579"/>
                </patternFill>
              </fill>
            </x14:dxf>
          </x14:cfRule>
          <x14:cfRule type="expression" priority="117" id="{FABBAC4D-1A04-4C04-9BAF-E762D25ECAA4}">
            <xm:f>Group!$C$8=tech!$A$2</xm:f>
            <x14:dxf>
              <font>
                <b/>
                <i val="0"/>
                <color theme="0"/>
              </font>
              <fill>
                <patternFill>
                  <bgColor theme="0" tint="-0.499984740745262"/>
                </patternFill>
              </fill>
            </x14:dxf>
          </x14:cfRule>
          <xm:sqref>A9 O9:R9</xm:sqref>
        </x14:conditionalFormatting>
        <x14:conditionalFormatting xmlns:xm="http://schemas.microsoft.com/office/excel/2006/main">
          <x14:cfRule type="expression" priority="112" id="{524A1607-122A-47AC-829D-8F31AA88F55C}">
            <xm:f>Group!$C$9=tech!$A$5</xm:f>
            <x14:dxf>
              <font>
                <b/>
                <i val="0"/>
                <color rgb="FF00B050"/>
              </font>
              <fill>
                <patternFill>
                  <bgColor theme="6" tint="0.39994506668294322"/>
                </patternFill>
              </fill>
            </x14:dxf>
          </x14:cfRule>
          <x14:cfRule type="expression" priority="113" id="{968AEFA2-043B-4948-BCD5-3CAF0E1FE7A0}">
            <xm:f>Group!$C$9=tech!$A$4</xm:f>
            <x14:dxf>
              <font>
                <color theme="0"/>
              </font>
              <fill>
                <patternFill>
                  <bgColor theme="0" tint="-0.34998626667073579"/>
                </patternFill>
              </fill>
            </x14:dxf>
          </x14:cfRule>
          <x14:cfRule type="expression" priority="114" id="{BD890A25-716E-45C8-BA03-E45942255280}">
            <xm:f>Group!$C$9=tech!$A$2</xm:f>
            <x14:dxf>
              <font>
                <b/>
                <i val="0"/>
                <color theme="0"/>
              </font>
              <fill>
                <patternFill>
                  <bgColor theme="0" tint="-0.499984740745262"/>
                </patternFill>
              </fill>
            </x14:dxf>
          </x14:cfRule>
          <xm:sqref>A10 O10:R10</xm:sqref>
        </x14:conditionalFormatting>
        <x14:conditionalFormatting xmlns:xm="http://schemas.microsoft.com/office/excel/2006/main">
          <x14:cfRule type="expression" priority="109" id="{1AC91FBA-01A5-4512-8C31-97FEB6000EC1}">
            <xm:f>Group!$C$10=tech!$A$5</xm:f>
            <x14:dxf>
              <font>
                <b/>
                <i val="0"/>
                <color rgb="FF00B050"/>
              </font>
              <fill>
                <patternFill>
                  <bgColor theme="6" tint="0.39994506668294322"/>
                </patternFill>
              </fill>
            </x14:dxf>
          </x14:cfRule>
          <x14:cfRule type="expression" priority="110" id="{6A395DAB-4FD5-4E72-AB2C-3E8A119A6D71}">
            <xm:f>Group!$C$10=tech!$A$4</xm:f>
            <x14:dxf>
              <font>
                <color theme="0"/>
              </font>
              <fill>
                <patternFill>
                  <bgColor theme="0" tint="-0.34998626667073579"/>
                </patternFill>
              </fill>
            </x14:dxf>
          </x14:cfRule>
          <x14:cfRule type="expression" priority="111" id="{B9B81D7F-4AEE-44FD-839A-D801145C23E8}">
            <xm:f>Group!$C$10=tech!$A$2</xm:f>
            <x14:dxf>
              <font>
                <b/>
                <i val="0"/>
                <color theme="0"/>
              </font>
              <fill>
                <patternFill>
                  <bgColor theme="0" tint="-0.499984740745262"/>
                </patternFill>
              </fill>
            </x14:dxf>
          </x14:cfRule>
          <xm:sqref>A11 O11:R11</xm:sqref>
        </x14:conditionalFormatting>
        <x14:conditionalFormatting xmlns:xm="http://schemas.microsoft.com/office/excel/2006/main">
          <x14:cfRule type="expression" priority="106" id="{0E58BC74-FE92-48D5-A627-1938050233C6}">
            <xm:f>Group!$C$11=tech!$A$5</xm:f>
            <x14:dxf>
              <font>
                <b/>
                <i val="0"/>
                <color rgb="FF00B050"/>
              </font>
              <fill>
                <patternFill>
                  <bgColor theme="6" tint="0.39994506668294322"/>
                </patternFill>
              </fill>
            </x14:dxf>
          </x14:cfRule>
          <x14:cfRule type="expression" priority="107" id="{815F1D04-0219-4430-A897-1455401B7D46}">
            <xm:f>Group!$C$11=tech!$A$4</xm:f>
            <x14:dxf>
              <font>
                <color theme="0"/>
              </font>
              <fill>
                <patternFill>
                  <bgColor theme="0" tint="-0.34998626667073579"/>
                </patternFill>
              </fill>
            </x14:dxf>
          </x14:cfRule>
          <x14:cfRule type="expression" priority="108" id="{6F7FB81E-7D70-4C8D-9364-5E78045822F9}">
            <xm:f>Group!$C$11=tech!$A$2</xm:f>
            <x14:dxf>
              <font>
                <b/>
                <i val="0"/>
                <color theme="0"/>
              </font>
              <fill>
                <patternFill>
                  <bgColor theme="0" tint="-0.499984740745262"/>
                </patternFill>
              </fill>
            </x14:dxf>
          </x14:cfRule>
          <xm:sqref>A12 O12:R12</xm:sqref>
        </x14:conditionalFormatting>
        <x14:conditionalFormatting xmlns:xm="http://schemas.microsoft.com/office/excel/2006/main">
          <x14:cfRule type="expression" priority="103" id="{10801A24-9D6C-4382-A16B-C1923AD99028}">
            <xm:f>Group!$C$12=tech!$A$5</xm:f>
            <x14:dxf>
              <font>
                <b/>
                <i val="0"/>
                <color rgb="FF00B050"/>
              </font>
              <fill>
                <patternFill>
                  <bgColor theme="6" tint="0.39994506668294322"/>
                </patternFill>
              </fill>
            </x14:dxf>
          </x14:cfRule>
          <x14:cfRule type="expression" priority="104" id="{D32FB0C9-3EC5-4C4D-BC0E-15963CF75412}">
            <xm:f>Group!$C$12=tech!$A$4</xm:f>
            <x14:dxf>
              <font>
                <color theme="0"/>
              </font>
              <fill>
                <patternFill>
                  <bgColor theme="0" tint="-0.34998626667073579"/>
                </patternFill>
              </fill>
            </x14:dxf>
          </x14:cfRule>
          <x14:cfRule type="expression" priority="105" id="{8FDFBEE5-8EDA-4804-93CC-B5543158A803}">
            <xm:f>Group!$C$12=tech!$A$2</xm:f>
            <x14:dxf>
              <font>
                <b/>
                <i val="0"/>
                <color theme="0"/>
              </font>
              <fill>
                <patternFill>
                  <bgColor theme="0" tint="-0.499984740745262"/>
                </patternFill>
              </fill>
            </x14:dxf>
          </x14:cfRule>
          <xm:sqref>A13 O13:R13</xm:sqref>
        </x14:conditionalFormatting>
        <x14:conditionalFormatting xmlns:xm="http://schemas.microsoft.com/office/excel/2006/main">
          <x14:cfRule type="expression" priority="100" id="{DE444C49-D19A-4CDD-A44C-26C771BAC376}">
            <xm:f>Group!$C$13=tech!$A$5</xm:f>
            <x14:dxf>
              <font>
                <b/>
                <i val="0"/>
                <color rgb="FF00B050"/>
              </font>
              <fill>
                <patternFill>
                  <bgColor theme="6" tint="0.39994506668294322"/>
                </patternFill>
              </fill>
            </x14:dxf>
          </x14:cfRule>
          <x14:cfRule type="expression" priority="101" id="{BDAEC44E-8722-4E66-BF9C-BDDD1479EAB7}">
            <xm:f>Group!$C$13=tech!$A$4</xm:f>
            <x14:dxf>
              <font>
                <color theme="0"/>
              </font>
              <fill>
                <patternFill>
                  <bgColor theme="0" tint="-0.34998626667073579"/>
                </patternFill>
              </fill>
            </x14:dxf>
          </x14:cfRule>
          <x14:cfRule type="expression" priority="102" id="{3F640516-2E4F-4E1E-A9D5-EAE2AA87FCE5}">
            <xm:f>Group!$C$13=tech!$A$2</xm:f>
            <x14:dxf>
              <font>
                <b/>
                <i val="0"/>
                <color theme="0"/>
              </font>
              <fill>
                <patternFill>
                  <bgColor theme="0" tint="-0.499984740745262"/>
                </patternFill>
              </fill>
            </x14:dxf>
          </x14:cfRule>
          <xm:sqref>A14 O14:R14</xm:sqref>
        </x14:conditionalFormatting>
        <x14:conditionalFormatting xmlns:xm="http://schemas.microsoft.com/office/excel/2006/main">
          <x14:cfRule type="expression" priority="97" id="{9A118BA6-D280-4781-9CEC-C52BAEF65156}">
            <xm:f>Group!$C$14=tech!$A$5</xm:f>
            <x14:dxf>
              <font>
                <b/>
                <i val="0"/>
                <color rgb="FF00B050"/>
              </font>
              <fill>
                <patternFill>
                  <bgColor theme="6" tint="0.39994506668294322"/>
                </patternFill>
              </fill>
            </x14:dxf>
          </x14:cfRule>
          <x14:cfRule type="expression" priority="98" id="{894322D7-DA9A-4482-A36E-80E3884F8BDC}">
            <xm:f>Group!$C$14=tech!$A$4</xm:f>
            <x14:dxf>
              <font>
                <color theme="0"/>
              </font>
              <fill>
                <patternFill>
                  <bgColor theme="0" tint="-0.34998626667073579"/>
                </patternFill>
              </fill>
            </x14:dxf>
          </x14:cfRule>
          <x14:cfRule type="expression" priority="99" id="{B10ADDE7-9144-4740-9499-A7BBD91D4E0C}">
            <xm:f>Group!$C$14=tech!$A$2</xm:f>
            <x14:dxf>
              <font>
                <b/>
                <i val="0"/>
                <color theme="0"/>
              </font>
              <fill>
                <patternFill>
                  <bgColor theme="0" tint="-0.499984740745262"/>
                </patternFill>
              </fill>
            </x14:dxf>
          </x14:cfRule>
          <xm:sqref>A15 O15:R15</xm:sqref>
        </x14:conditionalFormatting>
        <x14:conditionalFormatting xmlns:xm="http://schemas.microsoft.com/office/excel/2006/main">
          <x14:cfRule type="expression" priority="74" id="{132A4073-1628-4B43-9AB5-FA68CD519A8A}">
            <xm:f>Group!$C$21=tech!$A$4</xm:f>
            <x14:dxf>
              <font>
                <color theme="0"/>
              </font>
              <fill>
                <patternFill>
                  <bgColor theme="0" tint="-0.34998626667073579"/>
                </patternFill>
              </fill>
            </x14:dxf>
          </x14:cfRule>
          <x14:cfRule type="expression" priority="78" id="{6AE549DE-68EB-479F-9AA6-C04C5804EF76}">
            <xm:f>Group!$C$21=tech!$A$2</xm:f>
            <x14:dxf>
              <font>
                <b/>
                <i val="0"/>
                <color theme="0"/>
              </font>
              <fill>
                <patternFill>
                  <bgColor theme="0" tint="-0.499984740745262"/>
                </patternFill>
              </fill>
            </x14:dxf>
          </x14:cfRule>
          <xm:sqref>A22 O22:R22</xm:sqref>
        </x14:conditionalFormatting>
        <x14:conditionalFormatting xmlns:xm="http://schemas.microsoft.com/office/excel/2006/main">
          <x14:cfRule type="expression" priority="79" id="{7A25E051-E02C-4003-8FC5-B970FB5DFB90}">
            <xm:f>Group!$C$20=tech!$A$5</xm:f>
            <x14:dxf>
              <font>
                <b/>
                <i val="0"/>
                <color rgb="FF00B050"/>
              </font>
              <fill>
                <patternFill>
                  <bgColor theme="6" tint="0.39994506668294322"/>
                </patternFill>
              </fill>
            </x14:dxf>
          </x14:cfRule>
          <x14:cfRule type="expression" priority="80" id="{41CC6F02-6D6E-4941-98FA-CC45BEC0CA04}">
            <xm:f>Group!$C$20=tech!$A$4</xm:f>
            <x14:dxf>
              <font>
                <color theme="0"/>
              </font>
              <fill>
                <patternFill>
                  <bgColor theme="0" tint="-0.34998626667073579"/>
                </patternFill>
              </fill>
            </x14:dxf>
          </x14:cfRule>
          <x14:cfRule type="expression" priority="81" id="{9E1A0722-CAF9-41F6-A6F1-8C317483C947}">
            <xm:f>Group!$C$20=tech!$A$2</xm:f>
            <x14:dxf>
              <font>
                <b/>
                <i val="0"/>
                <color theme="0"/>
              </font>
              <fill>
                <patternFill>
                  <bgColor theme="0" tint="-0.499984740745262"/>
                </patternFill>
              </fill>
            </x14:dxf>
          </x14:cfRule>
          <xm:sqref>A21 O21:R21</xm:sqref>
        </x14:conditionalFormatting>
        <x14:conditionalFormatting xmlns:xm="http://schemas.microsoft.com/office/excel/2006/main">
          <x14:cfRule type="expression" priority="82" id="{990D2AA6-F6B7-4CFE-A044-475F0AB3F3A8}">
            <xm:f>Group!$C$19=tech!$A$5</xm:f>
            <x14:dxf>
              <font>
                <b/>
                <i val="0"/>
                <color rgb="FF00B050"/>
              </font>
              <fill>
                <patternFill>
                  <bgColor theme="6" tint="0.39994506668294322"/>
                </patternFill>
              </fill>
            </x14:dxf>
          </x14:cfRule>
          <x14:cfRule type="expression" priority="83" id="{E52EE7C5-5811-4A07-B676-EE67CC249D3A}">
            <xm:f>Group!$C$19=tech!$A$4</xm:f>
            <x14:dxf>
              <font>
                <color theme="0"/>
              </font>
              <fill>
                <patternFill>
                  <bgColor theme="0" tint="-0.34998626667073579"/>
                </patternFill>
              </fill>
            </x14:dxf>
          </x14:cfRule>
          <x14:cfRule type="expression" priority="84" id="{43CE7AF9-C573-4710-89F9-AA79B5C75799}">
            <xm:f>Group!$C$19=tech!$A$2</xm:f>
            <x14:dxf>
              <font>
                <b/>
                <i val="0"/>
                <color theme="0"/>
              </font>
              <fill>
                <patternFill>
                  <bgColor theme="0" tint="-0.499984740745262"/>
                </patternFill>
              </fill>
            </x14:dxf>
          </x14:cfRule>
          <xm:sqref>A20 O20:R20</xm:sqref>
        </x14:conditionalFormatting>
        <x14:conditionalFormatting xmlns:xm="http://schemas.microsoft.com/office/excel/2006/main">
          <x14:cfRule type="expression" priority="85" id="{1F4F81F1-7EB0-4F0C-B373-6D26ACA7283A}">
            <xm:f>Group!$C$18=tech!$A$5</xm:f>
            <x14:dxf>
              <font>
                <b/>
                <i val="0"/>
                <color rgb="FF00B050"/>
              </font>
              <fill>
                <patternFill>
                  <bgColor theme="6" tint="0.39994506668294322"/>
                </patternFill>
              </fill>
            </x14:dxf>
          </x14:cfRule>
          <x14:cfRule type="expression" priority="86" id="{01EE6BF5-31F4-4EA0-9082-DDF529618210}">
            <xm:f>Group!$C$18=tech!$A$4</xm:f>
            <x14:dxf>
              <font>
                <color theme="0"/>
              </font>
              <fill>
                <patternFill>
                  <bgColor theme="0" tint="-0.34998626667073579"/>
                </patternFill>
              </fill>
            </x14:dxf>
          </x14:cfRule>
          <x14:cfRule type="expression" priority="87" id="{DD4550B6-84A2-40DE-9C4D-B5D90F09BC1D}">
            <xm:f>Group!$C$18=tech!$A$2</xm:f>
            <x14:dxf>
              <font>
                <b/>
                <i val="0"/>
                <color theme="0"/>
              </font>
              <fill>
                <patternFill>
                  <bgColor theme="0" tint="-0.499984740745262"/>
                </patternFill>
              </fill>
            </x14:dxf>
          </x14:cfRule>
          <xm:sqref>A19 O19:R19</xm:sqref>
        </x14:conditionalFormatting>
        <x14:conditionalFormatting xmlns:xm="http://schemas.microsoft.com/office/excel/2006/main">
          <x14:cfRule type="expression" priority="88" id="{3B75862E-5671-4F5E-9C1A-5230BED4BC25}">
            <xm:f>Group!$C$17=tech!$A$5</xm:f>
            <x14:dxf>
              <font>
                <b/>
                <i val="0"/>
                <color rgb="FF00B050"/>
              </font>
              <fill>
                <patternFill>
                  <bgColor theme="6" tint="0.39994506668294322"/>
                </patternFill>
              </fill>
            </x14:dxf>
          </x14:cfRule>
          <x14:cfRule type="expression" priority="89" id="{7BB517B4-1671-49B1-969C-8BC1867A07D5}">
            <xm:f>Group!$C$17=tech!$A$4</xm:f>
            <x14:dxf>
              <font>
                <color theme="0"/>
              </font>
              <fill>
                <patternFill>
                  <bgColor theme="0" tint="-0.34998626667073579"/>
                </patternFill>
              </fill>
            </x14:dxf>
          </x14:cfRule>
          <x14:cfRule type="expression" priority="90" id="{3B2CF093-50EB-499C-BCE1-09BB6077225B}">
            <xm:f>Group!$C$17=tech!$A$2</xm:f>
            <x14:dxf>
              <font>
                <b/>
                <i val="0"/>
                <color theme="0"/>
              </font>
              <fill>
                <patternFill>
                  <bgColor theme="0" tint="-0.499984740745262"/>
                </patternFill>
              </fill>
            </x14:dxf>
          </x14:cfRule>
          <xm:sqref>A18 O18:R18</xm:sqref>
        </x14:conditionalFormatting>
        <x14:conditionalFormatting xmlns:xm="http://schemas.microsoft.com/office/excel/2006/main">
          <x14:cfRule type="expression" priority="91" id="{E269C8E7-A290-4CA0-8570-8585B1A8E694}">
            <xm:f>Group!$C$16=tech!$A$5</xm:f>
            <x14:dxf>
              <font>
                <b/>
                <i val="0"/>
                <color rgb="FF00B050"/>
              </font>
              <fill>
                <patternFill>
                  <bgColor theme="6" tint="0.39994506668294322"/>
                </patternFill>
              </fill>
            </x14:dxf>
          </x14:cfRule>
          <x14:cfRule type="expression" priority="92" id="{40D8875D-D6EC-4B77-8AC9-E8A160A82442}">
            <xm:f>Group!$C$16=tech!$A$4</xm:f>
            <x14:dxf>
              <font>
                <color theme="0"/>
              </font>
              <fill>
                <patternFill>
                  <bgColor theme="0" tint="-0.34998626667073579"/>
                </patternFill>
              </fill>
            </x14:dxf>
          </x14:cfRule>
          <x14:cfRule type="expression" priority="93" id="{EDED1F4A-BE02-4DC5-8F20-A7F820043B5A}">
            <xm:f>Group!$C$16=tech!$A$2</xm:f>
            <x14:dxf>
              <font>
                <b/>
                <i val="0"/>
                <color theme="0"/>
              </font>
              <fill>
                <patternFill>
                  <bgColor theme="0" tint="-0.499984740745262"/>
                </patternFill>
              </fill>
            </x14:dxf>
          </x14:cfRule>
          <xm:sqref>A17 O17:R17</xm:sqref>
        </x14:conditionalFormatting>
        <x14:conditionalFormatting xmlns:xm="http://schemas.microsoft.com/office/excel/2006/main">
          <x14:cfRule type="expression" priority="94" id="{43B02B5C-3833-41A9-A357-185347056EB0}">
            <xm:f>Group!$C$15=tech!$A$5</xm:f>
            <x14:dxf>
              <font>
                <b/>
                <i val="0"/>
                <color rgb="FF00B050"/>
              </font>
              <fill>
                <patternFill>
                  <bgColor theme="6" tint="0.39994506668294322"/>
                </patternFill>
              </fill>
            </x14:dxf>
          </x14:cfRule>
          <x14:cfRule type="expression" priority="95" id="{D5B36391-4213-48BB-92A7-BBED3E722E48}">
            <xm:f>Group!$C$15=tech!$A$4</xm:f>
            <x14:dxf>
              <font>
                <color theme="0"/>
              </font>
              <fill>
                <patternFill>
                  <bgColor theme="0" tint="-0.34998626667073579"/>
                </patternFill>
              </fill>
            </x14:dxf>
          </x14:cfRule>
          <x14:cfRule type="expression" priority="96" id="{B5143119-88E0-437D-A9E9-495392902F47}">
            <xm:f>Group!$C$15=tech!$A$2</xm:f>
            <x14:dxf>
              <font>
                <b/>
                <i val="0"/>
                <color theme="0"/>
              </font>
              <fill>
                <patternFill>
                  <bgColor theme="0" tint="-0.499984740745262"/>
                </patternFill>
              </fill>
            </x14:dxf>
          </x14:cfRule>
          <xm:sqref>A16 O16:R16</xm:sqref>
        </x14:conditionalFormatting>
        <x14:conditionalFormatting xmlns:xm="http://schemas.microsoft.com/office/excel/2006/main">
          <x14:cfRule type="expression" priority="8" id="{88746E86-B139-4D4E-973E-3DD76ECB0D9C}">
            <xm:f>Group!$C$2=tech!$A$5</xm:f>
            <x14:dxf>
              <font>
                <b/>
                <i val="0"/>
                <color rgb="FF00B050"/>
              </font>
              <fill>
                <patternFill>
                  <bgColor theme="6" tint="0.39994506668294322"/>
                </patternFill>
              </fill>
            </x14:dxf>
          </x14:cfRule>
          <x14:cfRule type="expression" priority="9" id="{3ACBE50B-E2FB-4A4C-BFC4-364DDE618842}">
            <xm:f>Group!$C$2=tech!$A$4</xm:f>
            <x14:dxf>
              <font>
                <color theme="0"/>
              </font>
              <fill>
                <patternFill>
                  <bgColor theme="0" tint="-0.34998626667073579"/>
                </patternFill>
              </fill>
            </x14:dxf>
          </x14:cfRule>
          <x14:cfRule type="expression" priority="10" id="{1DEC4DF4-37B2-4ACE-ADC3-28D6A85AB508}">
            <xm:f>Group!$C$2=tech!$A$2</xm:f>
            <x14:dxf>
              <font>
                <b/>
                <i val="0"/>
                <color theme="0"/>
              </font>
              <fill>
                <patternFill>
                  <bgColor theme="0" tint="-0.499984740745262"/>
                </patternFill>
              </fill>
            </x14:dxf>
          </x14:cfRule>
          <xm:sqref>N3</xm:sqref>
        </x14:conditionalFormatting>
        <x14:conditionalFormatting xmlns:xm="http://schemas.microsoft.com/office/excel/2006/main">
          <x14:cfRule type="expression" priority="54" id="{CDC341B7-2370-42CF-B546-4E752569B140}">
            <xm:f>Group!$C$6=tech!$A$5</xm:f>
            <x14:dxf>
              <font>
                <b/>
                <i val="0"/>
                <color rgb="FF00B050"/>
              </font>
              <fill>
                <patternFill>
                  <bgColor theme="6" tint="0.39994506668294322"/>
                </patternFill>
              </fill>
            </x14:dxf>
          </x14:cfRule>
          <x14:cfRule type="expression" priority="55" id="{C4B67F4F-C643-4D40-99CB-4E3780E10819}">
            <xm:f>Group!$C$6=tech!$A$4</xm:f>
            <x14:dxf>
              <font>
                <color theme="0"/>
              </font>
              <fill>
                <patternFill>
                  <bgColor theme="0" tint="-0.34998626667073579"/>
                </patternFill>
              </fill>
            </x14:dxf>
          </x14:cfRule>
          <x14:cfRule type="expression" priority="56" id="{DA281CA8-4A1E-4C8E-9C2F-2AD9706C587D}">
            <xm:f>Group!$C$6=tech!$A$2</xm:f>
            <x14:dxf>
              <font>
                <b/>
                <i val="0"/>
                <color theme="0"/>
              </font>
              <fill>
                <patternFill>
                  <bgColor theme="0" tint="-0.499984740745262"/>
                </patternFill>
              </fill>
            </x14:dxf>
          </x14:cfRule>
          <xm:sqref>N7</xm:sqref>
        </x14:conditionalFormatting>
        <x14:conditionalFormatting xmlns:xm="http://schemas.microsoft.com/office/excel/2006/main">
          <x14:cfRule type="expression" priority="63" id="{EFFE2B83-C7A2-4886-887D-518C26CC3DA1}">
            <xm:f>Group!$C$3=tech!$A$5</xm:f>
            <x14:dxf>
              <font>
                <b/>
                <i val="0"/>
                <color rgb="FF00B050"/>
              </font>
              <fill>
                <patternFill>
                  <bgColor theme="6" tint="0.39994506668294322"/>
                </patternFill>
              </fill>
            </x14:dxf>
          </x14:cfRule>
          <x14:cfRule type="expression" priority="64" id="{C62427FE-F6E6-4327-B54F-103613533A0F}">
            <xm:f>Group!$C$3=tech!$A$4</xm:f>
            <x14:dxf>
              <font>
                <color theme="0"/>
              </font>
              <fill>
                <patternFill>
                  <bgColor theme="0" tint="-0.34998626667073579"/>
                </patternFill>
              </fill>
            </x14:dxf>
          </x14:cfRule>
          <x14:cfRule type="expression" priority="65" id="{BAB70D2D-693A-42E1-9CCE-FD0F5CEFF222}">
            <xm:f>Group!$C$3=tech!$A$2</xm:f>
            <x14:dxf>
              <font>
                <b/>
                <i val="0"/>
                <color theme="0"/>
              </font>
              <fill>
                <patternFill>
                  <bgColor theme="0" tint="-0.499984740745262"/>
                </patternFill>
              </fill>
            </x14:dxf>
          </x14:cfRule>
          <xm:sqref>N4</xm:sqref>
        </x14:conditionalFormatting>
        <x14:conditionalFormatting xmlns:xm="http://schemas.microsoft.com/office/excel/2006/main">
          <x14:cfRule type="expression" priority="60" id="{F893991D-AABC-4470-BA61-F81B8E7643A8}">
            <xm:f>Group!$C$4=tech!$A$5</xm:f>
            <x14:dxf>
              <font>
                <b/>
                <i val="0"/>
                <color rgb="FF00B050"/>
              </font>
              <fill>
                <patternFill>
                  <bgColor theme="6" tint="0.39994506668294322"/>
                </patternFill>
              </fill>
            </x14:dxf>
          </x14:cfRule>
          <x14:cfRule type="expression" priority="61" id="{F0ACA55B-B541-4003-81E5-37B9EE7A202A}">
            <xm:f>Group!$C$4=tech!$A$4</xm:f>
            <x14:dxf>
              <font>
                <color theme="0"/>
              </font>
              <fill>
                <patternFill>
                  <bgColor theme="0" tint="-0.34998626667073579"/>
                </patternFill>
              </fill>
            </x14:dxf>
          </x14:cfRule>
          <x14:cfRule type="expression" priority="62" id="{88B76003-6345-452B-AF34-53A265ED2304}">
            <xm:f>Group!$C$4=tech!$A$2</xm:f>
            <x14:dxf>
              <font>
                <b/>
                <i val="0"/>
                <color theme="0"/>
              </font>
              <fill>
                <patternFill>
                  <bgColor theme="0" tint="-0.499984740745262"/>
                </patternFill>
              </fill>
            </x14:dxf>
          </x14:cfRule>
          <xm:sqref>N5</xm:sqref>
        </x14:conditionalFormatting>
        <x14:conditionalFormatting xmlns:xm="http://schemas.microsoft.com/office/excel/2006/main">
          <x14:cfRule type="expression" priority="57" id="{6422B0B9-E69E-45E6-BF5A-57947699FCCF}">
            <xm:f>Group!$C$5=tech!$A$5</xm:f>
            <x14:dxf>
              <font>
                <b/>
                <i val="0"/>
                <color rgb="FF00B050"/>
              </font>
              <fill>
                <patternFill>
                  <bgColor theme="6" tint="0.39994506668294322"/>
                </patternFill>
              </fill>
            </x14:dxf>
          </x14:cfRule>
          <x14:cfRule type="expression" priority="58" id="{346A70DE-CF56-4655-9E76-CB4E21E4FB1F}">
            <xm:f>Group!$C$5=tech!$A$4</xm:f>
            <x14:dxf>
              <font>
                <color theme="0"/>
              </font>
              <fill>
                <patternFill>
                  <bgColor theme="0" tint="-0.34998626667073579"/>
                </patternFill>
              </fill>
            </x14:dxf>
          </x14:cfRule>
          <x14:cfRule type="expression" priority="59" id="{42BE6ABC-E1DA-499E-AB0A-41063E4AB363}">
            <xm:f>Group!$C$5=tech!$A$2</xm:f>
            <x14:dxf>
              <font>
                <b/>
                <i val="0"/>
                <color theme="0"/>
              </font>
              <fill>
                <patternFill>
                  <bgColor theme="0" tint="-0.499984740745262"/>
                </patternFill>
              </fill>
            </x14:dxf>
          </x14:cfRule>
          <xm:sqref>N6</xm:sqref>
        </x14:conditionalFormatting>
        <x14:conditionalFormatting xmlns:xm="http://schemas.microsoft.com/office/excel/2006/main">
          <x14:cfRule type="expression" priority="51" id="{F5F71688-338A-4735-BC64-22DD29543EB1}">
            <xm:f>Group!$C$7=tech!$A$5</xm:f>
            <x14:dxf>
              <font>
                <b/>
                <i val="0"/>
                <color rgb="FF00B050"/>
              </font>
              <fill>
                <patternFill>
                  <bgColor theme="6" tint="0.39994506668294322"/>
                </patternFill>
              </fill>
            </x14:dxf>
          </x14:cfRule>
          <x14:cfRule type="expression" priority="52" id="{7EC14B3D-B809-4025-8E4E-BDE11CC40709}">
            <xm:f>Group!$C$7=tech!$A$4</xm:f>
            <x14:dxf>
              <font>
                <color theme="0"/>
              </font>
              <fill>
                <patternFill>
                  <bgColor theme="0" tint="-0.34998626667073579"/>
                </patternFill>
              </fill>
            </x14:dxf>
          </x14:cfRule>
          <x14:cfRule type="expression" priority="53" id="{5515FD0F-4CB6-4DB7-9C3A-F713332FA234}">
            <xm:f>Group!$C$7=tech!$A$2</xm:f>
            <x14:dxf>
              <font>
                <b/>
                <i val="0"/>
                <color theme="0"/>
              </font>
              <fill>
                <patternFill>
                  <bgColor theme="0" tint="-0.499984740745262"/>
                </patternFill>
              </fill>
            </x14:dxf>
          </x14:cfRule>
          <xm:sqref>N8</xm:sqref>
        </x14:conditionalFormatting>
        <x14:conditionalFormatting xmlns:xm="http://schemas.microsoft.com/office/excel/2006/main">
          <x14:cfRule type="expression" priority="48" id="{FF0336DD-79FF-425B-98D7-95A557CC180D}">
            <xm:f>Group!$C$8=tech!$A$5</xm:f>
            <x14:dxf>
              <font>
                <b/>
                <i val="0"/>
                <color rgb="FF00B050"/>
              </font>
              <fill>
                <patternFill>
                  <bgColor theme="6" tint="0.39994506668294322"/>
                </patternFill>
              </fill>
            </x14:dxf>
          </x14:cfRule>
          <x14:cfRule type="expression" priority="49" id="{CBAE082D-FF92-457A-B1F4-75FD0327A0E2}">
            <xm:f>Group!$C$8=tech!$A$4</xm:f>
            <x14:dxf>
              <font>
                <color theme="0"/>
              </font>
              <fill>
                <patternFill>
                  <bgColor theme="0" tint="-0.34998626667073579"/>
                </patternFill>
              </fill>
            </x14:dxf>
          </x14:cfRule>
          <x14:cfRule type="expression" priority="50" id="{E4FB3683-483B-4885-BED5-F607520007A3}">
            <xm:f>Group!$C$8=tech!$A$2</xm:f>
            <x14:dxf>
              <font>
                <b/>
                <i val="0"/>
                <color theme="0"/>
              </font>
              <fill>
                <patternFill>
                  <bgColor theme="0" tint="-0.499984740745262"/>
                </patternFill>
              </fill>
            </x14:dxf>
          </x14:cfRule>
          <xm:sqref>N9</xm:sqref>
        </x14:conditionalFormatting>
        <x14:conditionalFormatting xmlns:xm="http://schemas.microsoft.com/office/excel/2006/main">
          <x14:cfRule type="expression" priority="45" id="{6D85DDB9-08CA-4BDC-8521-A71CBB7B5B23}">
            <xm:f>Group!$C$9=tech!$A$5</xm:f>
            <x14:dxf>
              <font>
                <b/>
                <i val="0"/>
                <color rgb="FF00B050"/>
              </font>
              <fill>
                <patternFill>
                  <bgColor theme="6" tint="0.39994506668294322"/>
                </patternFill>
              </fill>
            </x14:dxf>
          </x14:cfRule>
          <x14:cfRule type="expression" priority="46" id="{7CD201AB-EC1A-41CF-826A-D1551ABD3107}">
            <xm:f>Group!$C$9=tech!$A$4</xm:f>
            <x14:dxf>
              <font>
                <color theme="0"/>
              </font>
              <fill>
                <patternFill>
                  <bgColor theme="0" tint="-0.34998626667073579"/>
                </patternFill>
              </fill>
            </x14:dxf>
          </x14:cfRule>
          <x14:cfRule type="expression" priority="47" id="{73AD0469-D085-43A2-B950-FC7385DD9063}">
            <xm:f>Group!$C$9=tech!$A$2</xm:f>
            <x14:dxf>
              <font>
                <b/>
                <i val="0"/>
                <color theme="0"/>
              </font>
              <fill>
                <patternFill>
                  <bgColor theme="0" tint="-0.499984740745262"/>
                </patternFill>
              </fill>
            </x14:dxf>
          </x14:cfRule>
          <xm:sqref>N10</xm:sqref>
        </x14:conditionalFormatting>
        <x14:conditionalFormatting xmlns:xm="http://schemas.microsoft.com/office/excel/2006/main">
          <x14:cfRule type="expression" priority="42" id="{D73E120B-A6D8-4421-88E3-704471A88375}">
            <xm:f>Group!$C$10=tech!$A$5</xm:f>
            <x14:dxf>
              <font>
                <b/>
                <i val="0"/>
                <color rgb="FF00B050"/>
              </font>
              <fill>
                <patternFill>
                  <bgColor theme="6" tint="0.39994506668294322"/>
                </patternFill>
              </fill>
            </x14:dxf>
          </x14:cfRule>
          <x14:cfRule type="expression" priority="43" id="{F0149C20-E5E8-4A9D-B97B-C7AAC85ED795}">
            <xm:f>Group!$C$10=tech!$A$4</xm:f>
            <x14:dxf>
              <font>
                <color theme="0"/>
              </font>
              <fill>
                <patternFill>
                  <bgColor theme="0" tint="-0.34998626667073579"/>
                </patternFill>
              </fill>
            </x14:dxf>
          </x14:cfRule>
          <x14:cfRule type="expression" priority="44" id="{C03FD33C-E8A2-4687-B274-06191D23431E}">
            <xm:f>Group!$C$10=tech!$A$2</xm:f>
            <x14:dxf>
              <font>
                <b/>
                <i val="0"/>
                <color theme="0"/>
              </font>
              <fill>
                <patternFill>
                  <bgColor theme="0" tint="-0.499984740745262"/>
                </patternFill>
              </fill>
            </x14:dxf>
          </x14:cfRule>
          <xm:sqref>N11</xm:sqref>
        </x14:conditionalFormatting>
        <x14:conditionalFormatting xmlns:xm="http://schemas.microsoft.com/office/excel/2006/main">
          <x14:cfRule type="expression" priority="39" id="{7B2BAD74-099A-4752-A0C1-DF4E6BA24C08}">
            <xm:f>Group!$C$11=tech!$A$5</xm:f>
            <x14:dxf>
              <font>
                <b/>
                <i val="0"/>
                <color rgb="FF00B050"/>
              </font>
              <fill>
                <patternFill>
                  <bgColor theme="6" tint="0.39994506668294322"/>
                </patternFill>
              </fill>
            </x14:dxf>
          </x14:cfRule>
          <x14:cfRule type="expression" priority="40" id="{565F090A-7B92-4417-8504-822C51E5A8BB}">
            <xm:f>Group!$C$11=tech!$A$4</xm:f>
            <x14:dxf>
              <font>
                <color theme="0"/>
              </font>
              <fill>
                <patternFill>
                  <bgColor theme="0" tint="-0.34998626667073579"/>
                </patternFill>
              </fill>
            </x14:dxf>
          </x14:cfRule>
          <x14:cfRule type="expression" priority="41" id="{5582B8C0-E941-4660-B180-F5F2F2C87570}">
            <xm:f>Group!$C$11=tech!$A$2</xm:f>
            <x14:dxf>
              <font>
                <b/>
                <i val="0"/>
                <color theme="0"/>
              </font>
              <fill>
                <patternFill>
                  <bgColor theme="0" tint="-0.499984740745262"/>
                </patternFill>
              </fill>
            </x14:dxf>
          </x14:cfRule>
          <xm:sqref>N12</xm:sqref>
        </x14:conditionalFormatting>
        <x14:conditionalFormatting xmlns:xm="http://schemas.microsoft.com/office/excel/2006/main">
          <x14:cfRule type="expression" priority="36" id="{598CD2E4-5B0C-4A18-BFDE-2BA26D02D430}">
            <xm:f>Group!$C$12=tech!$A$5</xm:f>
            <x14:dxf>
              <font>
                <b/>
                <i val="0"/>
                <color rgb="FF00B050"/>
              </font>
              <fill>
                <patternFill>
                  <bgColor theme="6" tint="0.39994506668294322"/>
                </patternFill>
              </fill>
            </x14:dxf>
          </x14:cfRule>
          <x14:cfRule type="expression" priority="37" id="{405E09C3-B574-4EE2-8C58-92E36A89F380}">
            <xm:f>Group!$C$12=tech!$A$4</xm:f>
            <x14:dxf>
              <font>
                <color theme="0"/>
              </font>
              <fill>
                <patternFill>
                  <bgColor theme="0" tint="-0.34998626667073579"/>
                </patternFill>
              </fill>
            </x14:dxf>
          </x14:cfRule>
          <x14:cfRule type="expression" priority="38" id="{6F2B9514-0F5E-4951-A1A3-E06B8BF5E1E2}">
            <xm:f>Group!$C$12=tech!$A$2</xm:f>
            <x14:dxf>
              <font>
                <b/>
                <i val="0"/>
                <color theme="0"/>
              </font>
              <fill>
                <patternFill>
                  <bgColor theme="0" tint="-0.499984740745262"/>
                </patternFill>
              </fill>
            </x14:dxf>
          </x14:cfRule>
          <xm:sqref>N13</xm:sqref>
        </x14:conditionalFormatting>
        <x14:conditionalFormatting xmlns:xm="http://schemas.microsoft.com/office/excel/2006/main">
          <x14:cfRule type="expression" priority="33" id="{4EDD8DDE-01E8-4897-8325-E98F397E9CA3}">
            <xm:f>Group!$C$13=tech!$A$5</xm:f>
            <x14:dxf>
              <font>
                <b/>
                <i val="0"/>
                <color rgb="FF00B050"/>
              </font>
              <fill>
                <patternFill>
                  <bgColor theme="6" tint="0.39994506668294322"/>
                </patternFill>
              </fill>
            </x14:dxf>
          </x14:cfRule>
          <x14:cfRule type="expression" priority="34" id="{E2EE3777-1B64-46B2-8B8F-466EBB6F1ED9}">
            <xm:f>Group!$C$13=tech!$A$4</xm:f>
            <x14:dxf>
              <font>
                <color theme="0"/>
              </font>
              <fill>
                <patternFill>
                  <bgColor theme="0" tint="-0.34998626667073579"/>
                </patternFill>
              </fill>
            </x14:dxf>
          </x14:cfRule>
          <x14:cfRule type="expression" priority="35" id="{8CF8D844-2AF6-4660-93D5-F9880EAAC682}">
            <xm:f>Group!$C$13=tech!$A$2</xm:f>
            <x14:dxf>
              <font>
                <b/>
                <i val="0"/>
                <color theme="0"/>
              </font>
              <fill>
                <patternFill>
                  <bgColor theme="0" tint="-0.499984740745262"/>
                </patternFill>
              </fill>
            </x14:dxf>
          </x14:cfRule>
          <xm:sqref>N14</xm:sqref>
        </x14:conditionalFormatting>
        <x14:conditionalFormatting xmlns:xm="http://schemas.microsoft.com/office/excel/2006/main">
          <x14:cfRule type="expression" priority="30" id="{62332AAF-CF14-4BB3-96C7-C1E77083CCA8}">
            <xm:f>Group!$C$14=tech!$A$5</xm:f>
            <x14:dxf>
              <font>
                <b/>
                <i val="0"/>
                <color rgb="FF00B050"/>
              </font>
              <fill>
                <patternFill>
                  <bgColor theme="6" tint="0.39994506668294322"/>
                </patternFill>
              </fill>
            </x14:dxf>
          </x14:cfRule>
          <x14:cfRule type="expression" priority="31" id="{89C57DC0-3DA4-4DB1-B59A-F664ACF880BD}">
            <xm:f>Group!$C$14=tech!$A$4</xm:f>
            <x14:dxf>
              <font>
                <color theme="0"/>
              </font>
              <fill>
                <patternFill>
                  <bgColor theme="0" tint="-0.34998626667073579"/>
                </patternFill>
              </fill>
            </x14:dxf>
          </x14:cfRule>
          <x14:cfRule type="expression" priority="32" id="{328B0823-7372-41F9-9694-E3292E9FE61F}">
            <xm:f>Group!$C$14=tech!$A$2</xm:f>
            <x14:dxf>
              <font>
                <b/>
                <i val="0"/>
                <color theme="0"/>
              </font>
              <fill>
                <patternFill>
                  <bgColor theme="0" tint="-0.499984740745262"/>
                </patternFill>
              </fill>
            </x14:dxf>
          </x14:cfRule>
          <xm:sqref>N15</xm:sqref>
        </x14:conditionalFormatting>
        <x14:conditionalFormatting xmlns:xm="http://schemas.microsoft.com/office/excel/2006/main">
          <x14:cfRule type="expression" priority="7" id="{AA893129-7331-4C08-B9E3-D3E233A4CB0E}">
            <xm:f>Group!$C$21=tech!$A$4</xm:f>
            <x14:dxf>
              <font>
                <color theme="0"/>
              </font>
              <fill>
                <patternFill>
                  <bgColor theme="0" tint="-0.34998626667073579"/>
                </patternFill>
              </fill>
            </x14:dxf>
          </x14:cfRule>
          <x14:cfRule type="expression" priority="11" id="{9D778460-B141-4CEC-B1C4-433085AB219B}">
            <xm:f>Group!$C$21=tech!$A$2</xm:f>
            <x14:dxf>
              <font>
                <b/>
                <i val="0"/>
                <color theme="0"/>
              </font>
              <fill>
                <patternFill>
                  <bgColor theme="0" tint="-0.499984740745262"/>
                </patternFill>
              </fill>
            </x14:dxf>
          </x14:cfRule>
          <xm:sqref>N22</xm:sqref>
        </x14:conditionalFormatting>
        <x14:conditionalFormatting xmlns:xm="http://schemas.microsoft.com/office/excel/2006/main">
          <x14:cfRule type="expression" priority="12" id="{DABD8846-0170-4D7D-8106-829DBE4F783F}">
            <xm:f>Group!$C$20=tech!$A$5</xm:f>
            <x14:dxf>
              <font>
                <b/>
                <i val="0"/>
                <color rgb="FF00B050"/>
              </font>
              <fill>
                <patternFill>
                  <bgColor theme="6" tint="0.39994506668294322"/>
                </patternFill>
              </fill>
            </x14:dxf>
          </x14:cfRule>
          <x14:cfRule type="expression" priority="13" id="{895C0254-422A-46BC-899B-F1C990483CA0}">
            <xm:f>Group!$C$20=tech!$A$4</xm:f>
            <x14:dxf>
              <font>
                <color theme="0"/>
              </font>
              <fill>
                <patternFill>
                  <bgColor theme="0" tint="-0.34998626667073579"/>
                </patternFill>
              </fill>
            </x14:dxf>
          </x14:cfRule>
          <x14:cfRule type="expression" priority="14" id="{CDF9C556-81AB-4DE7-A577-A9CA9CAAAC32}">
            <xm:f>Group!$C$20=tech!$A$2</xm:f>
            <x14:dxf>
              <font>
                <b/>
                <i val="0"/>
                <color theme="0"/>
              </font>
              <fill>
                <patternFill>
                  <bgColor theme="0" tint="-0.499984740745262"/>
                </patternFill>
              </fill>
            </x14:dxf>
          </x14:cfRule>
          <xm:sqref>N21</xm:sqref>
        </x14:conditionalFormatting>
        <x14:conditionalFormatting xmlns:xm="http://schemas.microsoft.com/office/excel/2006/main">
          <x14:cfRule type="expression" priority="15" id="{2DA951E6-AF82-4700-938B-BB9EB8354378}">
            <xm:f>Group!$C$19=tech!$A$5</xm:f>
            <x14:dxf>
              <font>
                <b/>
                <i val="0"/>
                <color rgb="FF00B050"/>
              </font>
              <fill>
                <patternFill>
                  <bgColor theme="6" tint="0.39994506668294322"/>
                </patternFill>
              </fill>
            </x14:dxf>
          </x14:cfRule>
          <x14:cfRule type="expression" priority="16" id="{BC0664A3-6034-4EBE-958A-750CFD25A676}">
            <xm:f>Group!$C$19=tech!$A$4</xm:f>
            <x14:dxf>
              <font>
                <color theme="0"/>
              </font>
              <fill>
                <patternFill>
                  <bgColor theme="0" tint="-0.34998626667073579"/>
                </patternFill>
              </fill>
            </x14:dxf>
          </x14:cfRule>
          <x14:cfRule type="expression" priority="17" id="{013065BA-EF81-40DE-8EDE-4BECB89A5C11}">
            <xm:f>Group!$C$19=tech!$A$2</xm:f>
            <x14:dxf>
              <font>
                <b/>
                <i val="0"/>
                <color theme="0"/>
              </font>
              <fill>
                <patternFill>
                  <bgColor theme="0" tint="-0.499984740745262"/>
                </patternFill>
              </fill>
            </x14:dxf>
          </x14:cfRule>
          <xm:sqref>N20</xm:sqref>
        </x14:conditionalFormatting>
        <x14:conditionalFormatting xmlns:xm="http://schemas.microsoft.com/office/excel/2006/main">
          <x14:cfRule type="expression" priority="18" id="{76355A02-DE11-4DF6-819D-FCDDB271929D}">
            <xm:f>Group!$C$18=tech!$A$5</xm:f>
            <x14:dxf>
              <font>
                <b/>
                <i val="0"/>
                <color rgb="FF00B050"/>
              </font>
              <fill>
                <patternFill>
                  <bgColor theme="6" tint="0.39994506668294322"/>
                </patternFill>
              </fill>
            </x14:dxf>
          </x14:cfRule>
          <x14:cfRule type="expression" priority="19" id="{6826B776-16B8-4E95-A6A1-CE4AED059450}">
            <xm:f>Group!$C$18=tech!$A$4</xm:f>
            <x14:dxf>
              <font>
                <color theme="0"/>
              </font>
              <fill>
                <patternFill>
                  <bgColor theme="0" tint="-0.34998626667073579"/>
                </patternFill>
              </fill>
            </x14:dxf>
          </x14:cfRule>
          <x14:cfRule type="expression" priority="20" id="{CE17FE8B-AD0B-4F30-807A-F532DBEEBDF3}">
            <xm:f>Group!$C$18=tech!$A$2</xm:f>
            <x14:dxf>
              <font>
                <b/>
                <i val="0"/>
                <color theme="0"/>
              </font>
              <fill>
                <patternFill>
                  <bgColor theme="0" tint="-0.499984740745262"/>
                </patternFill>
              </fill>
            </x14:dxf>
          </x14:cfRule>
          <xm:sqref>N19</xm:sqref>
        </x14:conditionalFormatting>
        <x14:conditionalFormatting xmlns:xm="http://schemas.microsoft.com/office/excel/2006/main">
          <x14:cfRule type="expression" priority="21" id="{914BC85A-1447-4B89-9A55-87881D3A4E3D}">
            <xm:f>Group!$C$17=tech!$A$5</xm:f>
            <x14:dxf>
              <font>
                <b/>
                <i val="0"/>
                <color rgb="FF00B050"/>
              </font>
              <fill>
                <patternFill>
                  <bgColor theme="6" tint="0.39994506668294322"/>
                </patternFill>
              </fill>
            </x14:dxf>
          </x14:cfRule>
          <x14:cfRule type="expression" priority="22" id="{B3BB2711-4108-4674-8A52-C91AADA05F72}">
            <xm:f>Group!$C$17=tech!$A$4</xm:f>
            <x14:dxf>
              <font>
                <color theme="0"/>
              </font>
              <fill>
                <patternFill>
                  <bgColor theme="0" tint="-0.34998626667073579"/>
                </patternFill>
              </fill>
            </x14:dxf>
          </x14:cfRule>
          <x14:cfRule type="expression" priority="23" id="{9141A74D-3274-4AEF-8964-79B4C8F6ED30}">
            <xm:f>Group!$C$17=tech!$A$2</xm:f>
            <x14:dxf>
              <font>
                <b/>
                <i val="0"/>
                <color theme="0"/>
              </font>
              <fill>
                <patternFill>
                  <bgColor theme="0" tint="-0.499984740745262"/>
                </patternFill>
              </fill>
            </x14:dxf>
          </x14:cfRule>
          <xm:sqref>N18</xm:sqref>
        </x14:conditionalFormatting>
        <x14:conditionalFormatting xmlns:xm="http://schemas.microsoft.com/office/excel/2006/main">
          <x14:cfRule type="expression" priority="24" id="{A69BF211-F303-4171-98BF-DDF1AEE51ED4}">
            <xm:f>Group!$C$16=tech!$A$5</xm:f>
            <x14:dxf>
              <font>
                <b/>
                <i val="0"/>
                <color rgb="FF00B050"/>
              </font>
              <fill>
                <patternFill>
                  <bgColor theme="6" tint="0.39994506668294322"/>
                </patternFill>
              </fill>
            </x14:dxf>
          </x14:cfRule>
          <x14:cfRule type="expression" priority="25" id="{7BE8299E-1C1E-4AFE-9BA8-3A9306905759}">
            <xm:f>Group!$C$16=tech!$A$4</xm:f>
            <x14:dxf>
              <font>
                <color theme="0"/>
              </font>
              <fill>
                <patternFill>
                  <bgColor theme="0" tint="-0.34998626667073579"/>
                </patternFill>
              </fill>
            </x14:dxf>
          </x14:cfRule>
          <x14:cfRule type="expression" priority="26" id="{19FC5AA0-7682-4B97-80C6-2CAFB90EC3B8}">
            <xm:f>Group!$C$16=tech!$A$2</xm:f>
            <x14:dxf>
              <font>
                <b/>
                <i val="0"/>
                <color theme="0"/>
              </font>
              <fill>
                <patternFill>
                  <bgColor theme="0" tint="-0.499984740745262"/>
                </patternFill>
              </fill>
            </x14:dxf>
          </x14:cfRule>
          <xm:sqref>N17</xm:sqref>
        </x14:conditionalFormatting>
        <x14:conditionalFormatting xmlns:xm="http://schemas.microsoft.com/office/excel/2006/main">
          <x14:cfRule type="expression" priority="27" id="{065EFEB0-4492-4C28-8509-EA38085E06C2}">
            <xm:f>Group!$C$15=tech!$A$5</xm:f>
            <x14:dxf>
              <font>
                <b/>
                <i val="0"/>
                <color rgb="FF00B050"/>
              </font>
              <fill>
                <patternFill>
                  <bgColor theme="6" tint="0.39994506668294322"/>
                </patternFill>
              </fill>
            </x14:dxf>
          </x14:cfRule>
          <x14:cfRule type="expression" priority="28" id="{6B8D0AA2-672B-43A1-9CE5-8B2E9529805C}">
            <xm:f>Group!$C$15=tech!$A$4</xm:f>
            <x14:dxf>
              <font>
                <color theme="0"/>
              </font>
              <fill>
                <patternFill>
                  <bgColor theme="0" tint="-0.34998626667073579"/>
                </patternFill>
              </fill>
            </x14:dxf>
          </x14:cfRule>
          <x14:cfRule type="expression" priority="29" id="{25510998-B708-40B6-9583-876DC0854025}">
            <xm:f>Group!$C$15=tech!$A$2</xm:f>
            <x14:dxf>
              <font>
                <b/>
                <i val="0"/>
                <color theme="0"/>
              </font>
              <fill>
                <patternFill>
                  <bgColor theme="0" tint="-0.499984740745262"/>
                </patternFill>
              </fill>
            </x14:dxf>
          </x14:cfRule>
          <xm:sqref>N16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pageSetUpPr fitToPage="1"/>
  </sheetPr>
  <dimension ref="A1:AD37"/>
  <sheetViews>
    <sheetView zoomScaleNormal="100" zoomScaleSheetLayoutView="100" workbookViewId="0">
      <selection activeCell="AF20" sqref="AF20"/>
    </sheetView>
  </sheetViews>
  <sheetFormatPr defaultColWidth="9.1796875" defaultRowHeight="14.5" x14ac:dyDescent="0.35"/>
  <cols>
    <col min="1" max="1" width="22.453125" style="213" customWidth="1"/>
    <col min="2" max="2" width="13.7265625" style="213" customWidth="1"/>
    <col min="3" max="3" width="11.453125" style="213" customWidth="1"/>
    <col min="4" max="4" width="18.7265625" style="213" customWidth="1"/>
    <col min="5" max="5" width="14" style="213" customWidth="1"/>
    <col min="6" max="6" width="16.1796875" style="213" customWidth="1"/>
    <col min="7" max="7" width="2.54296875" style="213" customWidth="1"/>
    <col min="8" max="30" width="4.81640625" style="213" customWidth="1"/>
    <col min="31" max="16384" width="9.1796875" style="213"/>
  </cols>
  <sheetData>
    <row r="1" spans="1:6" ht="15.5" x14ac:dyDescent="0.35">
      <c r="A1" s="221" t="s">
        <v>990</v>
      </c>
      <c r="B1" s="221" t="s">
        <v>989</v>
      </c>
      <c r="C1" s="221" t="s">
        <v>988</v>
      </c>
      <c r="D1" s="221" t="s">
        <v>987</v>
      </c>
      <c r="E1" s="221" t="s">
        <v>986</v>
      </c>
      <c r="F1" s="221" t="s">
        <v>985</v>
      </c>
    </row>
    <row r="2" spans="1:6" x14ac:dyDescent="0.35">
      <c r="A2" s="379" t="s">
        <v>12</v>
      </c>
      <c r="B2" s="353" t="s">
        <v>1024</v>
      </c>
      <c r="C2" s="215">
        <v>4</v>
      </c>
      <c r="D2" s="216">
        <v>42619.340277777781</v>
      </c>
      <c r="E2" s="234">
        <f t="shared" ref="E2:E8" si="0">D2</f>
        <v>42619.340277777781</v>
      </c>
      <c r="F2" s="214" t="s">
        <v>1023</v>
      </c>
    </row>
    <row r="3" spans="1:6" x14ac:dyDescent="0.35">
      <c r="A3" s="379"/>
      <c r="B3" s="353" t="s">
        <v>1024</v>
      </c>
      <c r="C3" s="215">
        <v>4</v>
      </c>
      <c r="D3" s="278">
        <v>42621.340277777781</v>
      </c>
      <c r="E3" s="234">
        <f t="shared" si="0"/>
        <v>42621.340277777781</v>
      </c>
      <c r="F3" s="214" t="s">
        <v>1023</v>
      </c>
    </row>
    <row r="4" spans="1:6" x14ac:dyDescent="0.35">
      <c r="A4" s="379"/>
      <c r="B4" s="353" t="s">
        <v>1025</v>
      </c>
      <c r="C4" s="215">
        <v>4</v>
      </c>
      <c r="D4" s="216">
        <v>42625.340277777781</v>
      </c>
      <c r="E4" s="234">
        <f t="shared" si="0"/>
        <v>42625.340277777781</v>
      </c>
      <c r="F4" s="214" t="s">
        <v>1023</v>
      </c>
    </row>
    <row r="5" spans="1:6" ht="24" customHeight="1" x14ac:dyDescent="0.35">
      <c r="A5" s="379" t="s">
        <v>87</v>
      </c>
      <c r="B5" s="353" t="s">
        <v>1024</v>
      </c>
      <c r="C5" s="215">
        <v>4</v>
      </c>
      <c r="D5" s="216">
        <v>42627.340277777781</v>
      </c>
      <c r="E5" s="234">
        <f t="shared" si="0"/>
        <v>42627.340277777781</v>
      </c>
      <c r="F5" s="214" t="s">
        <v>1023</v>
      </c>
    </row>
    <row r="6" spans="1:6" ht="24" customHeight="1" x14ac:dyDescent="0.35">
      <c r="A6" s="379"/>
      <c r="B6" s="353" t="s">
        <v>1025</v>
      </c>
      <c r="C6" s="215">
        <v>4</v>
      </c>
      <c r="D6" s="216">
        <v>42633.340277777781</v>
      </c>
      <c r="E6" s="234">
        <f t="shared" si="0"/>
        <v>42633.340277777781</v>
      </c>
      <c r="F6" s="214" t="s">
        <v>1023</v>
      </c>
    </row>
    <row r="7" spans="1:6" ht="24" customHeight="1" x14ac:dyDescent="0.35">
      <c r="A7" s="379"/>
      <c r="B7" s="353" t="s">
        <v>1025</v>
      </c>
      <c r="C7" s="215">
        <v>4</v>
      </c>
      <c r="D7" s="228">
        <v>42635.340277777781</v>
      </c>
      <c r="E7" s="234">
        <f t="shared" si="0"/>
        <v>42635.340277777781</v>
      </c>
      <c r="F7" s="214" t="s">
        <v>1023</v>
      </c>
    </row>
    <row r="8" spans="1:6" x14ac:dyDescent="0.35">
      <c r="A8" s="220" t="s">
        <v>151</v>
      </c>
      <c r="B8" s="353" t="s">
        <v>1024</v>
      </c>
      <c r="C8" s="215">
        <v>2</v>
      </c>
      <c r="D8" s="388">
        <v>42639.340277777781</v>
      </c>
      <c r="E8" s="391">
        <f t="shared" si="0"/>
        <v>42639.340277777781</v>
      </c>
      <c r="F8" s="214" t="s">
        <v>1023</v>
      </c>
    </row>
    <row r="9" spans="1:6" ht="15" customHeight="1" x14ac:dyDescent="0.35">
      <c r="A9" s="282" t="s">
        <v>279</v>
      </c>
      <c r="B9" s="353" t="s">
        <v>1024</v>
      </c>
      <c r="C9" s="215">
        <v>2</v>
      </c>
      <c r="D9" s="389"/>
      <c r="E9" s="392"/>
      <c r="F9" s="214" t="s">
        <v>1023</v>
      </c>
    </row>
    <row r="10" spans="1:6" ht="15" customHeight="1" x14ac:dyDescent="0.35">
      <c r="A10" s="379" t="s">
        <v>6</v>
      </c>
      <c r="B10" s="353" t="s">
        <v>1024</v>
      </c>
      <c r="C10" s="215">
        <v>4</v>
      </c>
      <c r="D10" s="216">
        <v>42641.340277777781</v>
      </c>
      <c r="E10" s="234">
        <f t="shared" ref="E10:E18" si="1">D10</f>
        <v>42641.340277777781</v>
      </c>
      <c r="F10" s="214" t="s">
        <v>1023</v>
      </c>
    </row>
    <row r="11" spans="1:6" x14ac:dyDescent="0.35">
      <c r="A11" s="379"/>
      <c r="B11" s="353" t="s">
        <v>1025</v>
      </c>
      <c r="C11" s="215">
        <v>4</v>
      </c>
      <c r="D11" s="216">
        <v>42647.340277777781</v>
      </c>
      <c r="E11" s="234">
        <f t="shared" si="1"/>
        <v>42647.340277777781</v>
      </c>
      <c r="F11" s="214" t="s">
        <v>1023</v>
      </c>
    </row>
    <row r="12" spans="1:6" x14ac:dyDescent="0.35">
      <c r="A12" s="379" t="s">
        <v>7</v>
      </c>
      <c r="B12" s="353" t="s">
        <v>1024</v>
      </c>
      <c r="C12" s="215">
        <v>4</v>
      </c>
      <c r="D12" s="216">
        <v>42649.340277777781</v>
      </c>
      <c r="E12" s="234">
        <f t="shared" si="1"/>
        <v>42649.340277777781</v>
      </c>
      <c r="F12" s="214" t="s">
        <v>1023</v>
      </c>
    </row>
    <row r="13" spans="1:6" x14ac:dyDescent="0.35">
      <c r="A13" s="379"/>
      <c r="B13" s="353" t="s">
        <v>1025</v>
      </c>
      <c r="C13" s="215">
        <v>4</v>
      </c>
      <c r="D13" s="216">
        <v>42653.340277777781</v>
      </c>
      <c r="E13" s="234">
        <f t="shared" si="1"/>
        <v>42653.340277777781</v>
      </c>
      <c r="F13" s="214" t="s">
        <v>1023</v>
      </c>
    </row>
    <row r="14" spans="1:6" ht="15" customHeight="1" x14ac:dyDescent="0.35">
      <c r="A14" s="380" t="s">
        <v>984</v>
      </c>
      <c r="B14" s="354" t="s">
        <v>1024</v>
      </c>
      <c r="C14" s="215">
        <v>4</v>
      </c>
      <c r="D14" s="216">
        <v>42655.340277777781</v>
      </c>
      <c r="E14" s="234">
        <f t="shared" si="1"/>
        <v>42655.340277777781</v>
      </c>
      <c r="F14" s="214" t="s">
        <v>1023</v>
      </c>
    </row>
    <row r="15" spans="1:6" x14ac:dyDescent="0.35">
      <c r="A15" s="381"/>
      <c r="B15" s="353" t="s">
        <v>1025</v>
      </c>
      <c r="C15" s="227">
        <v>4</v>
      </c>
      <c r="D15" s="216">
        <v>42661.340277777781</v>
      </c>
      <c r="E15" s="234">
        <f t="shared" si="1"/>
        <v>42661.340277777781</v>
      </c>
      <c r="F15" s="214" t="s">
        <v>1023</v>
      </c>
    </row>
    <row r="16" spans="1:6" x14ac:dyDescent="0.35">
      <c r="A16" s="382" t="s">
        <v>9</v>
      </c>
      <c r="B16" s="353" t="s">
        <v>1024</v>
      </c>
      <c r="C16" s="227">
        <v>4</v>
      </c>
      <c r="D16" s="216">
        <v>42663.340277777781</v>
      </c>
      <c r="E16" s="234">
        <f t="shared" si="1"/>
        <v>42663.340277777781</v>
      </c>
      <c r="F16" s="214" t="s">
        <v>1023</v>
      </c>
    </row>
    <row r="17" spans="1:30" x14ac:dyDescent="0.35">
      <c r="A17" s="383"/>
      <c r="B17" s="353" t="s">
        <v>1025</v>
      </c>
      <c r="C17" s="227">
        <v>4</v>
      </c>
      <c r="D17" s="216">
        <v>42667.340277777781</v>
      </c>
      <c r="E17" s="234">
        <f t="shared" si="1"/>
        <v>42667.340277777781</v>
      </c>
      <c r="F17" s="214" t="s">
        <v>1023</v>
      </c>
    </row>
    <row r="18" spans="1:30" ht="24" thickBot="1" x14ac:dyDescent="0.6">
      <c r="A18" s="384"/>
      <c r="B18" s="353" t="s">
        <v>1025</v>
      </c>
      <c r="C18" s="227">
        <v>4</v>
      </c>
      <c r="D18" s="216">
        <v>42669.340277777781</v>
      </c>
      <c r="E18" s="234">
        <f t="shared" si="1"/>
        <v>42669.340277777781</v>
      </c>
      <c r="F18" s="214" t="s">
        <v>1023</v>
      </c>
      <c r="H18" s="393" t="s">
        <v>1205</v>
      </c>
      <c r="I18" s="393"/>
      <c r="J18" s="393"/>
      <c r="K18" s="393"/>
      <c r="L18" s="393"/>
      <c r="M18" s="393"/>
      <c r="N18" s="393"/>
      <c r="O18" s="393"/>
      <c r="P18" s="393"/>
      <c r="Q18" s="393"/>
      <c r="R18" s="393"/>
      <c r="S18" s="393"/>
      <c r="T18" s="393"/>
      <c r="U18" s="393"/>
      <c r="V18" s="393"/>
      <c r="W18" s="393"/>
      <c r="X18" s="393"/>
      <c r="Y18" s="393"/>
      <c r="Z18" s="393"/>
      <c r="AA18" s="393"/>
      <c r="AB18" s="393"/>
      <c r="AC18" s="393"/>
      <c r="AD18" s="393"/>
    </row>
    <row r="19" spans="1:30" ht="20.25" customHeight="1" thickTop="1" x14ac:dyDescent="0.35">
      <c r="A19" s="379" t="s">
        <v>10</v>
      </c>
      <c r="B19" s="353" t="s">
        <v>1024</v>
      </c>
      <c r="C19" s="215">
        <v>2</v>
      </c>
      <c r="D19" s="388">
        <v>42675.340277777781</v>
      </c>
      <c r="E19" s="391">
        <f>D19</f>
        <v>42675.340277777781</v>
      </c>
      <c r="F19" s="214" t="s">
        <v>1023</v>
      </c>
    </row>
    <row r="20" spans="1:30" ht="20.25" customHeight="1" x14ac:dyDescent="0.35">
      <c r="A20" s="379"/>
      <c r="B20" s="353" t="s">
        <v>1025</v>
      </c>
      <c r="C20" s="215">
        <v>2</v>
      </c>
      <c r="D20" s="389"/>
      <c r="E20" s="392"/>
      <c r="F20" s="214" t="s">
        <v>1023</v>
      </c>
      <c r="H20" s="219" t="s">
        <v>981</v>
      </c>
      <c r="I20" s="249" t="s">
        <v>983</v>
      </c>
      <c r="J20" s="249"/>
      <c r="K20" s="249"/>
      <c r="L20" s="249"/>
      <c r="M20" s="249"/>
      <c r="N20" s="249"/>
      <c r="O20" s="249"/>
      <c r="P20" s="390" t="s">
        <v>1204</v>
      </c>
      <c r="Q20" s="390"/>
      <c r="R20" s="390"/>
      <c r="S20" s="390"/>
      <c r="T20" s="390"/>
      <c r="U20" s="390"/>
      <c r="V20" s="390"/>
      <c r="W20" s="249"/>
      <c r="X20" s="249"/>
      <c r="Y20" s="249"/>
      <c r="Z20" s="249"/>
      <c r="AA20" s="249"/>
      <c r="AB20" s="249"/>
      <c r="AC20" s="249"/>
      <c r="AD20" s="249"/>
    </row>
    <row r="21" spans="1:30" ht="18.5" x14ac:dyDescent="0.35">
      <c r="A21" s="379" t="s">
        <v>11</v>
      </c>
      <c r="B21" s="353" t="s">
        <v>1024</v>
      </c>
      <c r="C21" s="215">
        <v>4</v>
      </c>
      <c r="D21" s="216">
        <v>42677.340277777781</v>
      </c>
      <c r="E21" s="234">
        <f>D21</f>
        <v>42677.340277777781</v>
      </c>
      <c r="F21" s="214" t="s">
        <v>1023</v>
      </c>
      <c r="H21" s="218" t="s">
        <v>981</v>
      </c>
      <c r="I21" s="249" t="s">
        <v>982</v>
      </c>
      <c r="J21" s="249"/>
      <c r="K21" s="249"/>
      <c r="L21" s="249"/>
      <c r="M21" s="249"/>
      <c r="N21" s="249"/>
      <c r="O21" s="249"/>
      <c r="P21" s="344" t="s">
        <v>979</v>
      </c>
      <c r="Q21" s="344" t="s">
        <v>978</v>
      </c>
      <c r="R21" s="344" t="s">
        <v>977</v>
      </c>
      <c r="S21" s="344" t="s">
        <v>976</v>
      </c>
      <c r="T21" s="344" t="s">
        <v>975</v>
      </c>
      <c r="U21" s="344" t="s">
        <v>974</v>
      </c>
      <c r="V21" s="344" t="s">
        <v>973</v>
      </c>
      <c r="W21" s="249"/>
      <c r="X21" s="249"/>
      <c r="Y21" s="249"/>
      <c r="Z21" s="249"/>
      <c r="AA21" s="249"/>
      <c r="AB21" s="249"/>
      <c r="AC21" s="249"/>
      <c r="AD21" s="249"/>
    </row>
    <row r="22" spans="1:30" ht="18.5" x14ac:dyDescent="0.35">
      <c r="A22" s="379"/>
      <c r="B22" s="353" t="s">
        <v>1025</v>
      </c>
      <c r="C22" s="215">
        <v>4</v>
      </c>
      <c r="D22" s="216">
        <v>42681.340277777781</v>
      </c>
      <c r="E22" s="234">
        <f t="shared" ref="E22:E33" si="2">D22</f>
        <v>42681.340277777781</v>
      </c>
      <c r="F22" s="214" t="s">
        <v>1023</v>
      </c>
      <c r="H22" s="217" t="s">
        <v>981</v>
      </c>
      <c r="I22" s="249" t="s">
        <v>980</v>
      </c>
      <c r="J22" s="249"/>
      <c r="K22" s="249"/>
      <c r="L22" s="249"/>
      <c r="M22" s="249"/>
      <c r="N22" s="249"/>
      <c r="O22" s="249"/>
      <c r="P22" s="231"/>
      <c r="Q22" s="231"/>
      <c r="R22" s="231"/>
      <c r="S22" s="229">
        <v>1</v>
      </c>
      <c r="T22" s="345">
        <v>2</v>
      </c>
      <c r="U22" s="230">
        <v>3</v>
      </c>
      <c r="V22" s="230">
        <v>4</v>
      </c>
      <c r="W22" s="249"/>
      <c r="X22" s="249"/>
      <c r="Y22" s="249"/>
      <c r="Z22" s="249"/>
      <c r="AA22" s="249"/>
      <c r="AB22" s="249"/>
      <c r="AC22" s="249"/>
      <c r="AD22" s="249"/>
    </row>
    <row r="23" spans="1:30" ht="18.5" x14ac:dyDescent="0.35">
      <c r="A23" s="379" t="s">
        <v>516</v>
      </c>
      <c r="B23" s="353" t="s">
        <v>1024</v>
      </c>
      <c r="C23" s="215">
        <v>4</v>
      </c>
      <c r="D23" s="216">
        <v>42683.340277777781</v>
      </c>
      <c r="E23" s="234">
        <f t="shared" si="2"/>
        <v>42683.340277777781</v>
      </c>
      <c r="F23" s="214" t="s">
        <v>1023</v>
      </c>
      <c r="H23" s="236" t="s">
        <v>981</v>
      </c>
      <c r="I23" s="249" t="s">
        <v>996</v>
      </c>
      <c r="J23" s="249"/>
      <c r="K23" s="249"/>
      <c r="L23" s="249"/>
      <c r="M23" s="249"/>
      <c r="N23" s="249"/>
      <c r="O23" s="249"/>
      <c r="P23" s="343">
        <v>5</v>
      </c>
      <c r="Q23" s="219">
        <v>6</v>
      </c>
      <c r="R23" s="229">
        <v>7</v>
      </c>
      <c r="S23" s="219">
        <v>8</v>
      </c>
      <c r="T23" s="229">
        <v>9</v>
      </c>
      <c r="U23" s="230">
        <v>10</v>
      </c>
      <c r="V23" s="230">
        <v>11</v>
      </c>
      <c r="W23" s="249"/>
      <c r="X23" s="249"/>
      <c r="Y23" s="249"/>
      <c r="Z23" s="249"/>
      <c r="AA23" s="249"/>
      <c r="AB23" s="249"/>
      <c r="AC23" s="249"/>
      <c r="AD23" s="249"/>
    </row>
    <row r="24" spans="1:30" ht="18.5" x14ac:dyDescent="0.35">
      <c r="A24" s="379"/>
      <c r="B24" s="353" t="s">
        <v>1025</v>
      </c>
      <c r="C24" s="215">
        <v>4</v>
      </c>
      <c r="D24" s="216">
        <v>42689.340277777781</v>
      </c>
      <c r="E24" s="234">
        <f t="shared" si="2"/>
        <v>42689.340277777781</v>
      </c>
      <c r="F24" s="214" t="s">
        <v>1023</v>
      </c>
      <c r="J24" s="249"/>
      <c r="K24" s="249"/>
      <c r="L24" s="249"/>
      <c r="M24" s="249"/>
      <c r="N24" s="249"/>
      <c r="O24" s="249"/>
      <c r="P24" s="233">
        <v>12</v>
      </c>
      <c r="Q24" s="229">
        <v>13</v>
      </c>
      <c r="R24" s="346">
        <v>14</v>
      </c>
      <c r="S24" s="229">
        <v>15</v>
      </c>
      <c r="T24" s="229">
        <v>16</v>
      </c>
      <c r="U24" s="230">
        <v>17</v>
      </c>
      <c r="V24" s="230">
        <v>18</v>
      </c>
      <c r="W24" s="249"/>
      <c r="X24" s="249"/>
      <c r="Y24" s="249"/>
      <c r="Z24" s="249"/>
      <c r="AA24" s="249"/>
      <c r="AB24" s="249"/>
      <c r="AC24" s="249"/>
      <c r="AD24" s="249"/>
    </row>
    <row r="25" spans="1:30" ht="18.5" x14ac:dyDescent="0.35">
      <c r="A25" s="379" t="s">
        <v>517</v>
      </c>
      <c r="B25" s="353" t="s">
        <v>1024</v>
      </c>
      <c r="C25" s="215">
        <v>4</v>
      </c>
      <c r="D25" s="216">
        <v>42691.340277777781</v>
      </c>
      <c r="E25" s="234">
        <f t="shared" si="2"/>
        <v>42691.340277777781</v>
      </c>
      <c r="F25" s="214" t="s">
        <v>1023</v>
      </c>
      <c r="P25" s="343">
        <v>19</v>
      </c>
      <c r="Q25" s="346">
        <v>20</v>
      </c>
      <c r="R25" s="229">
        <v>21</v>
      </c>
      <c r="S25" s="346">
        <v>22</v>
      </c>
      <c r="T25" s="229">
        <v>23</v>
      </c>
      <c r="U25" s="230">
        <v>24</v>
      </c>
      <c r="V25" s="230">
        <v>25</v>
      </c>
    </row>
    <row r="26" spans="1:30" ht="18.5" x14ac:dyDescent="0.35">
      <c r="A26" s="379"/>
      <c r="B26" s="353" t="s">
        <v>1025</v>
      </c>
      <c r="C26" s="215">
        <v>4</v>
      </c>
      <c r="D26" s="216">
        <v>42695.340277777781</v>
      </c>
      <c r="E26" s="234">
        <f t="shared" si="2"/>
        <v>42695.340277777781</v>
      </c>
      <c r="F26" s="214" t="s">
        <v>1023</v>
      </c>
      <c r="P26" s="347">
        <v>26</v>
      </c>
      <c r="Q26" s="229">
        <v>27</v>
      </c>
      <c r="R26" s="346">
        <v>28</v>
      </c>
      <c r="S26" s="229">
        <v>29</v>
      </c>
      <c r="T26" s="343">
        <v>30</v>
      </c>
      <c r="U26" s="231"/>
      <c r="V26" s="231"/>
    </row>
    <row r="27" spans="1:30" ht="17.25" customHeight="1" x14ac:dyDescent="0.35">
      <c r="A27" s="385" t="s">
        <v>995</v>
      </c>
      <c r="B27" s="353" t="s">
        <v>1025</v>
      </c>
      <c r="C27" s="215">
        <v>4</v>
      </c>
      <c r="D27" s="216">
        <v>42697.340277777781</v>
      </c>
      <c r="E27" s="234">
        <f t="shared" si="2"/>
        <v>42697.340277777781</v>
      </c>
      <c r="F27" s="214" t="s">
        <v>1023</v>
      </c>
      <c r="P27" s="231"/>
      <c r="Q27" s="231"/>
      <c r="R27" s="231"/>
      <c r="S27" s="231"/>
      <c r="T27" s="231"/>
      <c r="U27" s="231"/>
      <c r="V27" s="231"/>
    </row>
    <row r="28" spans="1:30" x14ac:dyDescent="0.35">
      <c r="A28" s="386"/>
      <c r="B28" s="353" t="s">
        <v>1025</v>
      </c>
      <c r="C28" s="215">
        <v>4</v>
      </c>
      <c r="D28" s="216">
        <v>42699.340277777781</v>
      </c>
      <c r="E28" s="234">
        <f t="shared" si="2"/>
        <v>42699.340277777781</v>
      </c>
      <c r="F28" s="214" t="s">
        <v>1023</v>
      </c>
    </row>
    <row r="29" spans="1:30" ht="15" customHeight="1" x14ac:dyDescent="0.35">
      <c r="A29" s="386"/>
      <c r="B29" s="353" t="s">
        <v>1025</v>
      </c>
      <c r="C29" s="215">
        <v>4</v>
      </c>
      <c r="D29" s="216">
        <v>42703.340277777781</v>
      </c>
      <c r="E29" s="234">
        <f t="shared" si="2"/>
        <v>42703.340277777781</v>
      </c>
      <c r="F29" s="214" t="s">
        <v>1023</v>
      </c>
      <c r="H29" s="390" t="s">
        <v>1206</v>
      </c>
      <c r="I29" s="390"/>
      <c r="J29" s="390"/>
      <c r="K29" s="390"/>
      <c r="L29" s="390"/>
      <c r="M29" s="390"/>
      <c r="N29" s="390"/>
      <c r="O29" s="249"/>
      <c r="P29" s="390" t="s">
        <v>1207</v>
      </c>
      <c r="Q29" s="390"/>
      <c r="R29" s="390"/>
      <c r="S29" s="390"/>
      <c r="T29" s="390"/>
      <c r="U29" s="390"/>
      <c r="V29" s="390"/>
      <c r="W29" s="249"/>
      <c r="X29" s="390" t="s">
        <v>1208</v>
      </c>
      <c r="Y29" s="390"/>
      <c r="Z29" s="390"/>
      <c r="AA29" s="390"/>
      <c r="AB29" s="390"/>
      <c r="AC29" s="390"/>
      <c r="AD29" s="390"/>
    </row>
    <row r="30" spans="1:30" ht="15.75" customHeight="1" x14ac:dyDescent="0.35">
      <c r="A30" s="387"/>
      <c r="B30" s="353" t="s">
        <v>1025</v>
      </c>
      <c r="C30" s="215">
        <v>4</v>
      </c>
      <c r="D30" s="216">
        <v>42705.340277777781</v>
      </c>
      <c r="E30" s="234">
        <f t="shared" si="2"/>
        <v>42705.340277777781</v>
      </c>
      <c r="F30" s="214" t="s">
        <v>1023</v>
      </c>
      <c r="H30" s="344" t="s">
        <v>979</v>
      </c>
      <c r="I30" s="344" t="s">
        <v>978</v>
      </c>
      <c r="J30" s="344" t="s">
        <v>977</v>
      </c>
      <c r="K30" s="344" t="s">
        <v>976</v>
      </c>
      <c r="L30" s="344" t="s">
        <v>975</v>
      </c>
      <c r="M30" s="344" t="s">
        <v>974</v>
      </c>
      <c r="N30" s="344" t="s">
        <v>973</v>
      </c>
      <c r="O30" s="249"/>
      <c r="P30" s="344" t="s">
        <v>979</v>
      </c>
      <c r="Q30" s="344" t="s">
        <v>978</v>
      </c>
      <c r="R30" s="344" t="s">
        <v>977</v>
      </c>
      <c r="S30" s="344" t="s">
        <v>976</v>
      </c>
      <c r="T30" s="344" t="s">
        <v>975</v>
      </c>
      <c r="U30" s="344" t="s">
        <v>974</v>
      </c>
      <c r="V30" s="344" t="s">
        <v>973</v>
      </c>
      <c r="W30" s="249"/>
      <c r="X30" s="344" t="s">
        <v>979</v>
      </c>
      <c r="Y30" s="344" t="s">
        <v>978</v>
      </c>
      <c r="Z30" s="344" t="s">
        <v>977</v>
      </c>
      <c r="AA30" s="344" t="s">
        <v>976</v>
      </c>
      <c r="AB30" s="344" t="s">
        <v>975</v>
      </c>
      <c r="AC30" s="344" t="s">
        <v>974</v>
      </c>
      <c r="AD30" s="344" t="s">
        <v>973</v>
      </c>
    </row>
    <row r="31" spans="1:30" ht="18.5" x14ac:dyDescent="0.35">
      <c r="A31" s="379" t="s">
        <v>607</v>
      </c>
      <c r="B31" s="353" t="s">
        <v>1026</v>
      </c>
      <c r="C31" s="215">
        <v>4</v>
      </c>
      <c r="D31" s="216">
        <v>42706.340277777781</v>
      </c>
      <c r="E31" s="234">
        <f t="shared" si="2"/>
        <v>42706.340277777781</v>
      </c>
      <c r="F31" s="214" t="s">
        <v>1023</v>
      </c>
      <c r="H31" s="231"/>
      <c r="I31" s="231"/>
      <c r="J31" s="231"/>
      <c r="K31" s="231"/>
      <c r="L31" s="231"/>
      <c r="M31" s="230">
        <v>1</v>
      </c>
      <c r="N31" s="230">
        <v>2</v>
      </c>
      <c r="O31" s="249"/>
      <c r="P31" s="231"/>
      <c r="Q31" s="347">
        <v>1</v>
      </c>
      <c r="R31" s="343">
        <v>2</v>
      </c>
      <c r="S31" s="347">
        <v>3</v>
      </c>
      <c r="T31" s="230">
        <v>4</v>
      </c>
      <c r="U31" s="230">
        <v>5</v>
      </c>
      <c r="V31" s="230">
        <v>6</v>
      </c>
      <c r="W31" s="249"/>
      <c r="X31" s="231"/>
      <c r="Y31" s="231"/>
      <c r="Z31" s="231"/>
      <c r="AA31" s="346">
        <v>1</v>
      </c>
      <c r="AB31" s="348">
        <v>2</v>
      </c>
      <c r="AC31" s="230">
        <v>3</v>
      </c>
      <c r="AD31" s="230">
        <v>4</v>
      </c>
    </row>
    <row r="32" spans="1:30" ht="18.5" x14ac:dyDescent="0.35">
      <c r="A32" s="379"/>
      <c r="B32" s="353" t="s">
        <v>1027</v>
      </c>
      <c r="C32" s="215">
        <v>4</v>
      </c>
      <c r="D32" s="342">
        <v>42709.340277777781</v>
      </c>
      <c r="E32" s="234">
        <f t="shared" si="2"/>
        <v>42709.340277777781</v>
      </c>
      <c r="F32" s="214" t="s">
        <v>1023</v>
      </c>
      <c r="H32" s="229">
        <v>3</v>
      </c>
      <c r="I32" s="346">
        <v>4</v>
      </c>
      <c r="J32" s="229">
        <v>5</v>
      </c>
      <c r="K32" s="346">
        <v>6</v>
      </c>
      <c r="L32" s="229">
        <v>7</v>
      </c>
      <c r="M32" s="230">
        <v>8</v>
      </c>
      <c r="N32" s="230">
        <v>9</v>
      </c>
      <c r="O32" s="249"/>
      <c r="P32" s="347">
        <v>7</v>
      </c>
      <c r="Q32" s="343">
        <v>8</v>
      </c>
      <c r="R32" s="347">
        <v>9</v>
      </c>
      <c r="S32" s="343">
        <v>10</v>
      </c>
      <c r="T32" s="343">
        <v>11</v>
      </c>
      <c r="U32" s="230">
        <v>12</v>
      </c>
      <c r="V32" s="230">
        <v>13</v>
      </c>
      <c r="W32" s="249"/>
      <c r="X32" s="347">
        <v>5</v>
      </c>
      <c r="Y32" s="229">
        <v>6</v>
      </c>
      <c r="Z32" s="346">
        <v>7</v>
      </c>
      <c r="AA32" s="349">
        <v>8</v>
      </c>
      <c r="AB32" s="349">
        <v>9</v>
      </c>
      <c r="AC32" s="230">
        <v>10</v>
      </c>
      <c r="AD32" s="230">
        <v>11</v>
      </c>
    </row>
    <row r="33" spans="1:30" ht="18.5" x14ac:dyDescent="0.35">
      <c r="A33" s="379"/>
      <c r="B33" s="353" t="s">
        <v>1028</v>
      </c>
      <c r="C33" s="215">
        <v>4</v>
      </c>
      <c r="D33" s="216">
        <v>42711.340277777781</v>
      </c>
      <c r="E33" s="234">
        <f t="shared" si="2"/>
        <v>42711.340277777781</v>
      </c>
      <c r="F33" s="214" t="s">
        <v>1023</v>
      </c>
      <c r="H33" s="346">
        <v>10</v>
      </c>
      <c r="I33" s="229">
        <v>11</v>
      </c>
      <c r="J33" s="346">
        <v>12</v>
      </c>
      <c r="K33" s="229">
        <v>13</v>
      </c>
      <c r="L33" s="229">
        <v>14</v>
      </c>
      <c r="M33" s="230">
        <v>15</v>
      </c>
      <c r="N33" s="230">
        <v>16</v>
      </c>
      <c r="O33" s="249"/>
      <c r="P33" s="343">
        <v>14</v>
      </c>
      <c r="Q33" s="347">
        <v>15</v>
      </c>
      <c r="R33" s="343">
        <v>16</v>
      </c>
      <c r="S33" s="347">
        <v>17</v>
      </c>
      <c r="T33" s="343">
        <v>18</v>
      </c>
      <c r="U33" s="230">
        <v>19</v>
      </c>
      <c r="V33" s="230">
        <v>20</v>
      </c>
      <c r="W33" s="249"/>
      <c r="X33" s="343">
        <v>12</v>
      </c>
      <c r="Y33" s="229">
        <v>13</v>
      </c>
      <c r="Z33" s="229">
        <v>14</v>
      </c>
      <c r="AA33" s="229">
        <v>15</v>
      </c>
      <c r="AB33" s="229">
        <v>16</v>
      </c>
      <c r="AC33" s="230">
        <v>17</v>
      </c>
      <c r="AD33" s="230">
        <v>18</v>
      </c>
    </row>
    <row r="34" spans="1:30" ht="18.5" x14ac:dyDescent="0.35">
      <c r="D34" s="284"/>
      <c r="H34" s="229">
        <v>17</v>
      </c>
      <c r="I34" s="346">
        <v>18</v>
      </c>
      <c r="J34" s="229">
        <v>19</v>
      </c>
      <c r="K34" s="346">
        <v>20</v>
      </c>
      <c r="L34" s="229">
        <v>21</v>
      </c>
      <c r="M34" s="230">
        <v>22</v>
      </c>
      <c r="N34" s="230">
        <v>23</v>
      </c>
      <c r="O34" s="249"/>
      <c r="P34" s="347">
        <v>21</v>
      </c>
      <c r="Q34" s="343">
        <v>22</v>
      </c>
      <c r="R34" s="347">
        <v>23</v>
      </c>
      <c r="S34" s="343">
        <v>24</v>
      </c>
      <c r="T34" s="347">
        <v>25</v>
      </c>
      <c r="U34" s="230">
        <v>26</v>
      </c>
      <c r="V34" s="230">
        <v>27</v>
      </c>
      <c r="W34" s="249"/>
      <c r="X34" s="343">
        <v>19</v>
      </c>
      <c r="Y34" s="229">
        <v>20</v>
      </c>
      <c r="Z34" s="229">
        <v>21</v>
      </c>
      <c r="AA34" s="229">
        <v>22</v>
      </c>
      <c r="AB34" s="229">
        <v>23</v>
      </c>
      <c r="AC34" s="230">
        <v>24</v>
      </c>
      <c r="AD34" s="230">
        <v>25</v>
      </c>
    </row>
    <row r="35" spans="1:30" ht="18.5" x14ac:dyDescent="0.35">
      <c r="H35" s="346">
        <v>24</v>
      </c>
      <c r="I35" s="229">
        <v>25</v>
      </c>
      <c r="J35" s="346">
        <v>26</v>
      </c>
      <c r="K35" s="229">
        <v>27</v>
      </c>
      <c r="L35" s="229">
        <v>28</v>
      </c>
      <c r="M35" s="230">
        <v>29</v>
      </c>
      <c r="N35" s="230">
        <v>30</v>
      </c>
      <c r="O35" s="249"/>
      <c r="P35" s="343">
        <v>28</v>
      </c>
      <c r="Q35" s="347">
        <v>29</v>
      </c>
      <c r="R35" s="343">
        <v>30</v>
      </c>
      <c r="S35" s="231"/>
      <c r="T35" s="231"/>
      <c r="U35" s="231"/>
      <c r="V35" s="231"/>
      <c r="W35" s="249"/>
      <c r="X35" s="343">
        <v>26</v>
      </c>
      <c r="Y35" s="229">
        <v>27</v>
      </c>
      <c r="Z35" s="229">
        <v>28</v>
      </c>
      <c r="AA35" s="229">
        <v>29</v>
      </c>
      <c r="AB35" s="343">
        <v>30</v>
      </c>
      <c r="AC35" s="230">
        <v>31</v>
      </c>
      <c r="AD35" s="231"/>
    </row>
    <row r="36" spans="1:30" ht="18.5" x14ac:dyDescent="0.35">
      <c r="H36" s="229">
        <v>31</v>
      </c>
      <c r="I36" s="231"/>
      <c r="J36" s="231"/>
      <c r="K36" s="231"/>
      <c r="L36" s="231"/>
      <c r="M36" s="231"/>
      <c r="N36" s="231"/>
      <c r="O36" s="232"/>
      <c r="P36" s="231"/>
      <c r="Q36" s="231"/>
      <c r="R36" s="231"/>
      <c r="S36" s="231"/>
      <c r="T36" s="231"/>
      <c r="U36" s="231"/>
      <c r="V36" s="231"/>
      <c r="W36" s="232"/>
      <c r="X36" s="231"/>
      <c r="Y36" s="231"/>
      <c r="Z36" s="231"/>
      <c r="AA36" s="231"/>
      <c r="AB36" s="231"/>
      <c r="AC36" s="231"/>
      <c r="AD36" s="231"/>
    </row>
    <row r="37" spans="1:30" x14ac:dyDescent="0.35">
      <c r="D37" s="283"/>
    </row>
  </sheetData>
  <mergeCells count="21">
    <mergeCell ref="D8:D9"/>
    <mergeCell ref="D19:D20"/>
    <mergeCell ref="X29:AD29"/>
    <mergeCell ref="E8:E9"/>
    <mergeCell ref="E19:E20"/>
    <mergeCell ref="H18:AD18"/>
    <mergeCell ref="H29:N29"/>
    <mergeCell ref="P29:V29"/>
    <mergeCell ref="P20:V20"/>
    <mergeCell ref="A21:A22"/>
    <mergeCell ref="A14:A15"/>
    <mergeCell ref="A16:A18"/>
    <mergeCell ref="A31:A33"/>
    <mergeCell ref="A27:A30"/>
    <mergeCell ref="A23:A24"/>
    <mergeCell ref="A25:A26"/>
    <mergeCell ref="A2:A4"/>
    <mergeCell ref="A5:A7"/>
    <mergeCell ref="A10:A11"/>
    <mergeCell ref="A12:A13"/>
    <mergeCell ref="A19:A20"/>
  </mergeCells>
  <pageMargins left="0.7" right="0.7" top="0.75" bottom="0.75" header="0.3" footer="0.3"/>
  <pageSetup paperSize="11" scale="79" orientation="landscape" horizontalDpi="300" verticalDpi="3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1">
    <tabColor rgb="FFFF0000"/>
  </sheetPr>
  <dimension ref="A1:J23"/>
  <sheetViews>
    <sheetView topLeftCell="A3" zoomScale="70" zoomScaleNormal="70" workbookViewId="0">
      <selection activeCell="B16" activeCellId="2" sqref="B22 B21 B16"/>
    </sheetView>
  </sheetViews>
  <sheetFormatPr defaultRowHeight="14.5" outlineLevelCol="1" x14ac:dyDescent="0.35"/>
  <cols>
    <col min="1" max="1" width="5.1796875" customWidth="1"/>
    <col min="2" max="2" width="26.26953125" customWidth="1"/>
    <col min="3" max="3" width="10.7265625" customWidth="1"/>
    <col min="4" max="4" width="18" customWidth="1" outlineLevel="1"/>
    <col min="5" max="5" width="17" customWidth="1" outlineLevel="1"/>
    <col min="6" max="6" width="11.26953125" customWidth="1" outlineLevel="1"/>
    <col min="7" max="7" width="13" customWidth="1"/>
    <col min="8" max="8" width="11.54296875" customWidth="1"/>
    <col min="9" max="9" width="78.453125" customWidth="1"/>
  </cols>
  <sheetData>
    <row r="1" spans="1:10" s="1" customFormat="1" ht="58.5" customHeight="1" x14ac:dyDescent="0.35">
      <c r="A1" s="394" t="s">
        <v>669</v>
      </c>
      <c r="B1" s="394" t="s">
        <v>1</v>
      </c>
      <c r="C1" s="397" t="s">
        <v>514</v>
      </c>
      <c r="D1" s="68" t="s">
        <v>515</v>
      </c>
      <c r="E1" s="68" t="s">
        <v>915</v>
      </c>
      <c r="F1" s="69" t="s">
        <v>607</v>
      </c>
      <c r="G1" s="394" t="s">
        <v>609</v>
      </c>
      <c r="H1" s="394" t="s">
        <v>658</v>
      </c>
      <c r="I1" s="394" t="s">
        <v>513</v>
      </c>
    </row>
    <row r="2" spans="1:10" s="1" customFormat="1" ht="15" customHeight="1" x14ac:dyDescent="0.35">
      <c r="A2" s="395"/>
      <c r="B2" s="395"/>
      <c r="C2" s="397"/>
      <c r="D2" s="398" t="s">
        <v>613</v>
      </c>
      <c r="E2" s="399"/>
      <c r="F2" s="70">
        <f>SUM(D3:F3)</f>
        <v>1</v>
      </c>
      <c r="G2" s="395"/>
      <c r="H2" s="395"/>
      <c r="I2" s="395"/>
    </row>
    <row r="3" spans="1:10" s="1" customFormat="1" ht="18.5" x14ac:dyDescent="0.35">
      <c r="A3" s="396"/>
      <c r="B3" s="396"/>
      <c r="C3" s="397"/>
      <c r="D3" s="71">
        <v>0.2</v>
      </c>
      <c r="E3" s="357">
        <v>0</v>
      </c>
      <c r="F3" s="357">
        <v>0.8</v>
      </c>
      <c r="G3" s="396"/>
      <c r="H3" s="396"/>
      <c r="I3" s="396"/>
    </row>
    <row r="4" spans="1:10" ht="109.5" hidden="1" customHeight="1" x14ac:dyDescent="0.35">
      <c r="A4" s="72">
        <v>7</v>
      </c>
      <c r="B4" s="73" t="str">
        <f>Group!A8</f>
        <v>Артем Парфенов</v>
      </c>
      <c r="C4" s="74">
        <f>COUNTIF(Успеваемость!C8:N8,"")</f>
        <v>5</v>
      </c>
      <c r="D4" s="74">
        <f>Посещаемость!B11</f>
        <v>68</v>
      </c>
      <c r="E4" s="74" t="e">
        <f>Успеваемость!B8</f>
        <v>#DIV/0!</v>
      </c>
      <c r="F4" s="74" t="str">
        <f>'Результаты собеседования'!J26</f>
        <v/>
      </c>
      <c r="G4" s="75" t="e">
        <f t="shared" ref="G4:G14" si="0">$D$3*D4+$E$3*E4+$F$3*F4</f>
        <v>#DIV/0!</v>
      </c>
      <c r="H4" s="76" t="str">
        <f>Group!W8</f>
        <v>NORMAL</v>
      </c>
      <c r="I4" s="77" t="str">
        <f>CONCATENATE(Group!V8, "
EL - ",Group!P8,"
Риски: ", Group!X8)</f>
        <v>В конце курса проявилась слабость его знаний. Пытался сдать мне чужое задание.
EL - A2
Риски: Не известны</v>
      </c>
    </row>
    <row r="5" spans="1:10" ht="72.5" hidden="1" customHeight="1" x14ac:dyDescent="0.35">
      <c r="A5" s="72">
        <v>16</v>
      </c>
      <c r="B5" s="73" t="str">
        <f>Group!A17</f>
        <v>Алексей Шемонаев</v>
      </c>
      <c r="C5" s="74">
        <f>COUNTIF(Успеваемость!C17:N17,"")</f>
        <v>10</v>
      </c>
      <c r="D5" s="74">
        <f>Посещаемость!B20</f>
        <v>44</v>
      </c>
      <c r="E5" s="74" t="e">
        <f>Успеваемость!B17</f>
        <v>#DIV/0!</v>
      </c>
      <c r="F5" s="74" t="str">
        <f>'Результаты собеседования'!S26</f>
        <v/>
      </c>
      <c r="G5" s="75" t="e">
        <f t="shared" si="0"/>
        <v>#DIV/0!</v>
      </c>
      <c r="H5" s="76" t="str">
        <f>Group!W17</f>
        <v>NORMAL</v>
      </c>
      <c r="I5" s="77" t="str">
        <f>CONCATENATE(Group!V17, "
EL - ",Group!P17,"
Риски: ", Group!X17)</f>
        <v>Слабая подготовка.
EL - A2
Риски: Не известны</v>
      </c>
    </row>
    <row r="6" spans="1:10" ht="101.25" hidden="1" customHeight="1" x14ac:dyDescent="0.35">
      <c r="A6" s="72">
        <v>17</v>
      </c>
      <c r="B6" s="73" t="str">
        <f>Group!A18</f>
        <v>Сергей Шемонаев</v>
      </c>
      <c r="C6" s="74">
        <f>COUNTIF(Успеваемость!C18:N18,"")</f>
        <v>10</v>
      </c>
      <c r="D6" s="74">
        <f>Посещаемость!B21</f>
        <v>32</v>
      </c>
      <c r="E6" s="74" t="e">
        <f>Успеваемость!B18</f>
        <v>#DIV/0!</v>
      </c>
      <c r="F6" s="74" t="str">
        <f>'Результаты собеседования'!T26</f>
        <v/>
      </c>
      <c r="G6" s="75" t="e">
        <f t="shared" si="0"/>
        <v>#DIV/0!</v>
      </c>
      <c r="H6" s="76" t="str">
        <f>Group!W18</f>
        <v>NORMAL</v>
      </c>
      <c r="I6" s="77" t="str">
        <f>CONCATENATE(Group!V18, "
EL - ",Group!P18,"
Риски: ", Group!X18)</f>
        <v>Слабая подготовка.
EL - A1+
Риски: Не известны</v>
      </c>
    </row>
    <row r="7" spans="1:10" ht="99.75" hidden="1" customHeight="1" x14ac:dyDescent="0.35">
      <c r="A7" s="72">
        <v>13</v>
      </c>
      <c r="B7" s="73" t="str">
        <f>Group!A14</f>
        <v>Егор Лебедев</v>
      </c>
      <c r="C7" s="74">
        <f>COUNTIF(Успеваемость!C14:N14,"")</f>
        <v>10</v>
      </c>
      <c r="D7" s="74">
        <f>Посещаемость!B17</f>
        <v>36</v>
      </c>
      <c r="E7" s="74" t="e">
        <f>Успеваемость!B14</f>
        <v>#DIV/0!</v>
      </c>
      <c r="F7" s="74" t="str">
        <f>'Результаты собеседования'!P26</f>
        <v/>
      </c>
      <c r="G7" s="75" t="e">
        <f t="shared" si="0"/>
        <v>#DIV/0!</v>
      </c>
      <c r="H7" s="76" t="str">
        <f>Group!W14</f>
        <v>NORMAL</v>
      </c>
      <c r="I7" s="77" t="str">
        <f>CONCATENATE(Group!V14, "
EL - ",Group!P14,"
Риски: ", Group!X14)</f>
        <v>Очень слабый. Даже мотивация не помогает.
EL - A2+
Риски: Не известны</v>
      </c>
    </row>
    <row r="8" spans="1:10" ht="72.5" hidden="1" customHeight="1" x14ac:dyDescent="0.35">
      <c r="A8" s="72">
        <v>1</v>
      </c>
      <c r="B8" s="73" t="str">
        <f>Group!A2</f>
        <v>Владимир Абрамов</v>
      </c>
      <c r="C8" s="74">
        <f>COUNTIF(Успеваемость!C2:N2,"")</f>
        <v>11</v>
      </c>
      <c r="D8" s="74">
        <f>Посещаемость!B5</f>
        <v>40</v>
      </c>
      <c r="E8" s="74" t="e">
        <f>Успеваемость!B2</f>
        <v>#DIV/0!</v>
      </c>
      <c r="F8" s="74" t="str">
        <f>'Результаты собеседования'!D26</f>
        <v/>
      </c>
      <c r="G8" s="75" t="e">
        <f t="shared" si="0"/>
        <v>#DIV/0!</v>
      </c>
      <c r="H8" s="76" t="str">
        <f>Group!W2</f>
        <v>NORMAL</v>
      </c>
      <c r="I8" s="77" t="str">
        <f>CONCATENATE(Group!V2, "
EL - ",Group!P2,"
Риски: ", Group!X2)</f>
        <v>Особых знаний не проявил. В конце только ходил на занятия, но ничего не показывал.
EL - А2
Риски: Не известны</v>
      </c>
    </row>
    <row r="9" spans="1:10" ht="72.5" hidden="1" customHeight="1" x14ac:dyDescent="0.35">
      <c r="A9" s="72">
        <v>6</v>
      </c>
      <c r="B9" s="73" t="str">
        <f>Group!A7</f>
        <v>Эрик Бляшев</v>
      </c>
      <c r="C9" s="74">
        <f>COUNTIF(Успеваемость!C7:N7,"")</f>
        <v>11</v>
      </c>
      <c r="D9" s="74">
        <f>Посещаемость!B10</f>
        <v>36</v>
      </c>
      <c r="E9" s="74" t="e">
        <f>Успеваемость!B7</f>
        <v>#DIV/0!</v>
      </c>
      <c r="F9" s="74" t="str">
        <f>'Результаты собеседования'!I26</f>
        <v/>
      </c>
      <c r="G9" s="75" t="e">
        <f t="shared" si="0"/>
        <v>#DIV/0!</v>
      </c>
      <c r="H9" s="76" t="str">
        <f>Group!W7</f>
        <v>NORMAL</v>
      </c>
      <c r="I9" s="77" t="str">
        <f>CONCATENATE(Group!V7, "
EL - ",Group!P7,"
Риски: ", Group!X7)</f>
        <v>Очень медленно всё делает, но любит ходить на дополнительные занятия.
EL - A1
Риски: Не известны</v>
      </c>
    </row>
    <row r="10" spans="1:10" ht="72.5" hidden="1" customHeight="1" x14ac:dyDescent="0.35">
      <c r="A10" s="72">
        <v>19</v>
      </c>
      <c r="B10" s="73">
        <f>Group!A20</f>
        <v>0</v>
      </c>
      <c r="C10" s="74">
        <f>COUNTIF(Успеваемость!C20:N20,"")</f>
        <v>12</v>
      </c>
      <c r="D10" s="74">
        <f>Посещаемость!B23</f>
        <v>0</v>
      </c>
      <c r="E10" s="74" t="e">
        <f>Успеваемость!B20</f>
        <v>#DIV/0!</v>
      </c>
      <c r="F10" s="74" t="str">
        <f>'Результаты собеседования'!V26</f>
        <v/>
      </c>
      <c r="G10" s="75" t="e">
        <f t="shared" si="0"/>
        <v>#DIV/0!</v>
      </c>
      <c r="H10" s="76">
        <f>Group!W20</f>
        <v>0</v>
      </c>
      <c r="I10" s="77" t="str">
        <f>CONCATENATE(Group!V20, "
EL - ",Group!P20,"
Риски: ", Group!X20)</f>
        <v xml:space="preserve">
EL - 
Риски: </v>
      </c>
    </row>
    <row r="11" spans="1:10" ht="72.5" hidden="1" customHeight="1" x14ac:dyDescent="0.35">
      <c r="A11" s="72">
        <v>20</v>
      </c>
      <c r="B11" s="73">
        <f>Group!A21</f>
        <v>0</v>
      </c>
      <c r="C11" s="74">
        <f>COUNTIF(Успеваемость!C21:N21,"")</f>
        <v>12</v>
      </c>
      <c r="D11" s="74">
        <f>Посещаемость!B24</f>
        <v>0</v>
      </c>
      <c r="E11" s="74" t="e">
        <f>Успеваемость!B21</f>
        <v>#DIV/0!</v>
      </c>
      <c r="F11" s="74" t="str">
        <f>'Результаты собеседования'!W26</f>
        <v/>
      </c>
      <c r="G11" s="75" t="e">
        <f t="shared" si="0"/>
        <v>#DIV/0!</v>
      </c>
      <c r="H11" s="76">
        <f>Group!W21</f>
        <v>0</v>
      </c>
      <c r="I11" s="77" t="str">
        <f>CONCATENATE(Group!V21, "
EL - ",Group!P21,"
Риски: ", Group!X21)</f>
        <v xml:space="preserve">
EL - 
Риски: </v>
      </c>
    </row>
    <row r="12" spans="1:10" ht="72.5" hidden="1" customHeight="1" x14ac:dyDescent="0.35">
      <c r="A12" s="72">
        <v>3</v>
      </c>
      <c r="B12" s="73" t="str">
        <f>Group!A4</f>
        <v>Лада Чернышева</v>
      </c>
      <c r="C12" s="74">
        <f>COUNTIF(Успеваемость!C4:N4,"")</f>
        <v>12</v>
      </c>
      <c r="D12" s="74">
        <f>Посещаемость!B7</f>
        <v>4</v>
      </c>
      <c r="E12" s="74" t="e">
        <f>Успеваемость!B4</f>
        <v>#DIV/0!</v>
      </c>
      <c r="F12" s="74" t="str">
        <f>'Результаты собеседования'!F26</f>
        <v/>
      </c>
      <c r="G12" s="75" t="e">
        <f t="shared" si="0"/>
        <v>#DIV/0!</v>
      </c>
      <c r="H12" s="76" t="str">
        <f>Group!W4</f>
        <v>NORMAL</v>
      </c>
      <c r="I12" s="77" t="str">
        <f>CONCATENATE(Group!V4, "
EL - ",Group!P4,"
Риски: ", Group!X4)</f>
        <v>Пришла только один раз. Мнения нет.
EL - 
Риски: Не известны</v>
      </c>
    </row>
    <row r="13" spans="1:10" ht="72.5" hidden="1" customHeight="1" x14ac:dyDescent="0.35">
      <c r="A13" s="72">
        <v>12</v>
      </c>
      <c r="B13" s="73" t="str">
        <f>Group!A13</f>
        <v>Наталья Хизриева</v>
      </c>
      <c r="C13" s="74">
        <f>COUNTIF(Успеваемость!C13:N13,"")</f>
        <v>12</v>
      </c>
      <c r="D13" s="74">
        <f>Посещаемость!B16</f>
        <v>0</v>
      </c>
      <c r="E13" s="74" t="e">
        <f>Успеваемость!B13</f>
        <v>#DIV/0!</v>
      </c>
      <c r="F13" s="74" t="str">
        <f>'Результаты собеседования'!O26</f>
        <v/>
      </c>
      <c r="G13" s="75" t="e">
        <f t="shared" si="0"/>
        <v>#DIV/0!</v>
      </c>
      <c r="H13" s="76" t="str">
        <f>Group!W13</f>
        <v>NORMAL</v>
      </c>
      <c r="I13" s="77" t="str">
        <f>CONCATENATE(Group!V13, "
EL - ",Group!P13,"
Риски: ", Group!X13)</f>
        <v>Не встречался с ней. Мнения нет.
EL - B1
Риски: Не известны</v>
      </c>
    </row>
    <row r="14" spans="1:10" ht="72.5" hidden="1" customHeight="1" x14ac:dyDescent="0.35">
      <c r="A14" s="72">
        <v>9</v>
      </c>
      <c r="B14" s="73" t="str">
        <f>Group!A10</f>
        <v>Алена Кабардинова</v>
      </c>
      <c r="C14" s="74">
        <f>COUNTIF(Успеваемость!C10:N10,"")</f>
        <v>12</v>
      </c>
      <c r="D14" s="74">
        <f>Посещаемость!B13</f>
        <v>0</v>
      </c>
      <c r="E14" s="74" t="e">
        <f>Успеваемость!B10</f>
        <v>#DIV/0!</v>
      </c>
      <c r="F14" s="74" t="str">
        <f>'Результаты собеседования'!L26</f>
        <v/>
      </c>
      <c r="G14" s="75" t="e">
        <f t="shared" si="0"/>
        <v>#DIV/0!</v>
      </c>
      <c r="H14" s="76" t="str">
        <f>Group!W10</f>
        <v>NORMAL</v>
      </c>
      <c r="I14" s="77" t="str">
        <f>CONCATENATE(Group!V10, "
EL - ",Group!P10,"
Риски: ", Group!X10)</f>
        <v>Не встречался с ней. Мнения нет.
EL - B1
Риски: Не известны</v>
      </c>
    </row>
    <row r="15" spans="1:10" ht="72.5" x14ac:dyDescent="0.35">
      <c r="A15" s="72">
        <v>14</v>
      </c>
      <c r="B15" s="358" t="str">
        <f>Group!A15</f>
        <v>Екатерина Компанченко</v>
      </c>
      <c r="C15" s="74">
        <f>COUNTIF(Успеваемость!C15:N15,"")</f>
        <v>0</v>
      </c>
      <c r="D15" s="74">
        <f>Посещаемость!B18</f>
        <v>92</v>
      </c>
      <c r="E15" s="74">
        <f>Успеваемость!B15</f>
        <v>100</v>
      </c>
      <c r="F15" s="74">
        <f>'Результаты собеседования'!Q26</f>
        <v>89.583333333333343</v>
      </c>
      <c r="G15" s="75">
        <f t="shared" ref="G15:G23" si="1">$D$3*D15+$E$3*E15+$F$3*F15</f>
        <v>90.066666666666677</v>
      </c>
      <c r="H15" s="76" t="str">
        <f>Group!W15</f>
        <v>MINOR</v>
      </c>
      <c r="I15" s="77" t="str">
        <f>CONCATENATE(Group!V15, "
EL - ",Group!P15,"
Риски: ", Group!X15)</f>
        <v>Делала всё раньше других. Сдала первой. Хороший код.
EL - B1+
Риски: Не известны</v>
      </c>
      <c r="J15" t="s">
        <v>1247</v>
      </c>
    </row>
    <row r="16" spans="1:10" ht="72.5" x14ac:dyDescent="0.35">
      <c r="A16" s="72">
        <v>15</v>
      </c>
      <c r="B16" s="359" t="str">
        <f>Group!A16</f>
        <v>Никита Верховин</v>
      </c>
      <c r="C16" s="74">
        <f>COUNTIF(Успеваемость!C16:N16,"")</f>
        <v>0</v>
      </c>
      <c r="D16" s="74">
        <f>Посещаемость!B19</f>
        <v>88</v>
      </c>
      <c r="E16" s="74">
        <f>Успеваемость!B16</f>
        <v>100</v>
      </c>
      <c r="F16" s="74">
        <f>'Результаты собеседования'!R26</f>
        <v>89.583333333333343</v>
      </c>
      <c r="G16" s="75">
        <f t="shared" si="1"/>
        <v>89.26666666666668</v>
      </c>
      <c r="H16" s="76" t="str">
        <f>Group!W16</f>
        <v>NORMAL</v>
      </c>
      <c r="I16" s="77" t="str">
        <f>CONCATENATE(Group!V16, "
EL - ",Group!P16,"
Риски: ", Group!X16)</f>
        <v>Пишет грамотный код. Не всегда сдавал вовремя.
EL - B1
Риски: Третий курс</v>
      </c>
    </row>
    <row r="17" spans="1:10" ht="72.5" x14ac:dyDescent="0.35">
      <c r="A17" s="72">
        <v>18</v>
      </c>
      <c r="B17" s="358" t="str">
        <f>Group!A19</f>
        <v>Павел Высоколов</v>
      </c>
      <c r="C17" s="74">
        <f>COUNTIF(Успеваемость!C19:N19,"")</f>
        <v>0</v>
      </c>
      <c r="D17" s="74">
        <f>Посещаемость!B22</f>
        <v>80</v>
      </c>
      <c r="E17" s="74">
        <f>Успеваемость!B19</f>
        <v>100</v>
      </c>
      <c r="F17" s="74">
        <f>'Результаты собеседования'!U26</f>
        <v>87.5</v>
      </c>
      <c r="G17" s="75">
        <f t="shared" si="1"/>
        <v>86</v>
      </c>
      <c r="H17" s="76" t="str">
        <f>Group!W19</f>
        <v>NORMAL</v>
      </c>
      <c r="I17" s="77" t="str">
        <f>CONCATENATE(Group!V19, "
EL - ",Group!P19,"
Риски: ", Group!X19)</f>
        <v>В начале курса писал плохой код, но к концу курса вышел на средний уровень.
EL - A2+
Риски: Заочник. Может найти другую работу</v>
      </c>
      <c r="J17" t="s">
        <v>1248</v>
      </c>
    </row>
    <row r="18" spans="1:10" ht="87" x14ac:dyDescent="0.35">
      <c r="A18" s="72">
        <v>4</v>
      </c>
      <c r="B18" s="358" t="str">
        <f>Group!A5</f>
        <v>Сергей Михеев</v>
      </c>
      <c r="C18" s="74">
        <f>COUNTIF(Успеваемость!C5:N5,"")</f>
        <v>0</v>
      </c>
      <c r="D18" s="74">
        <f>Посещаемость!B8</f>
        <v>96</v>
      </c>
      <c r="E18" s="74">
        <f>Успеваемость!B5</f>
        <v>100</v>
      </c>
      <c r="F18" s="74">
        <f>'Результаты собеседования'!G26</f>
        <v>77.083333333333343</v>
      </c>
      <c r="G18" s="75">
        <f t="shared" si="1"/>
        <v>80.866666666666674</v>
      </c>
      <c r="H18" s="76" t="str">
        <f>Group!W5</f>
        <v>NORMAL</v>
      </c>
      <c r="I18" s="77" t="str">
        <f>CONCATENATE(Group!V5, "
EL - ",Group!P5,"
Риски: ", Group!X5)</f>
        <v>Много раз переписывал код, так как его не был модульным (многоразово пользования).
EL - B1
Риски: Третий курс</v>
      </c>
      <c r="J18" t="s">
        <v>1249</v>
      </c>
    </row>
    <row r="19" spans="1:10" ht="72.5" x14ac:dyDescent="0.35">
      <c r="A19" s="72">
        <v>2</v>
      </c>
      <c r="B19" s="358" t="str">
        <f>Group!A3</f>
        <v>Павел Романенко </v>
      </c>
      <c r="C19" s="74">
        <f>COUNTIF(Успеваемость!C3:N3,"")</f>
        <v>0</v>
      </c>
      <c r="D19" s="74">
        <f>Посещаемость!B6</f>
        <v>79.166666666666671</v>
      </c>
      <c r="E19" s="74">
        <f>Успеваемость!B3</f>
        <v>100</v>
      </c>
      <c r="F19" s="74">
        <f>'Результаты собеседования'!E26</f>
        <v>79.166666666666657</v>
      </c>
      <c r="G19" s="75">
        <f t="shared" si="1"/>
        <v>79.166666666666657</v>
      </c>
      <c r="H19" s="76" t="str">
        <f>Group!W3</f>
        <v>MINOR</v>
      </c>
      <c r="I19" s="77" t="str">
        <f>CONCATENATE(Group!V3, "
EL - ",Group!P3,"
Риски: ", Group!X3)</f>
        <v>Ответственно выполнял задания. Код хороший.
EL - A2
Риски: Не известны</v>
      </c>
      <c r="J19" t="s">
        <v>1250</v>
      </c>
    </row>
    <row r="20" spans="1:10" ht="72.5" x14ac:dyDescent="0.35">
      <c r="A20" s="72">
        <v>11</v>
      </c>
      <c r="B20" s="358" t="str">
        <f>Group!A12</f>
        <v>Никита Щавелев</v>
      </c>
      <c r="C20" s="74">
        <f>COUNTIF(Успеваемость!C12:N12,"")</f>
        <v>0</v>
      </c>
      <c r="D20" s="74">
        <f>Посещаемость!B15</f>
        <v>84</v>
      </c>
      <c r="E20" s="74">
        <f>Успеваемость!B12</f>
        <v>100</v>
      </c>
      <c r="F20" s="74">
        <f>'Результаты собеседования'!N26</f>
        <v>77.083333333333343</v>
      </c>
      <c r="G20" s="75">
        <f t="shared" si="1"/>
        <v>78.466666666666683</v>
      </c>
      <c r="H20" s="76" t="str">
        <f>Group!W12</f>
        <v>NORMAL</v>
      </c>
      <c r="I20" s="77" t="str">
        <f>CONCATENATE(Group!V12, "
EL - ",Group!P12,"
Риски: ", Group!X12)</f>
        <v>Делал всё раньше других. Хороший код.
EL - B1+
Риски: Третий курс</v>
      </c>
      <c r="J20" t="s">
        <v>1249</v>
      </c>
    </row>
    <row r="21" spans="1:10" ht="72.5" x14ac:dyDescent="0.35">
      <c r="A21" s="72">
        <v>5</v>
      </c>
      <c r="B21" s="359" t="str">
        <f>Group!A6</f>
        <v>Владислав Гусев</v>
      </c>
      <c r="C21" s="74">
        <f>COUNTIF(Успеваемость!C6:N6,"")</f>
        <v>0</v>
      </c>
      <c r="D21" s="74">
        <f>Посещаемость!B9</f>
        <v>96</v>
      </c>
      <c r="E21" s="74">
        <f>Успеваемость!B6</f>
        <v>83.333333333333343</v>
      </c>
      <c r="F21" s="74">
        <f>'Результаты собеседования'!H26</f>
        <v>70.833333333333343</v>
      </c>
      <c r="G21" s="75">
        <f t="shared" si="1"/>
        <v>75.866666666666674</v>
      </c>
      <c r="H21" s="76" t="str">
        <f>Group!W6</f>
        <v>MINOR</v>
      </c>
      <c r="I21" s="77" t="str">
        <f>CONCATENATE(Group!V6, "
EL - ",Group!P6,"
Риски: ", Group!X6)</f>
        <v>Задает много вопросов. Не уверен в себе. Пишет хорошо.
EL - A1+
Риски: Не известны</v>
      </c>
    </row>
    <row r="22" spans="1:10" ht="72.5" x14ac:dyDescent="0.35">
      <c r="A22" s="72">
        <v>8</v>
      </c>
      <c r="B22" s="359" t="str">
        <f>Group!A9</f>
        <v>Никита Степанов</v>
      </c>
      <c r="C22" s="74">
        <f>COUNTIF(Успеваемость!C9:N9,"")</f>
        <v>0</v>
      </c>
      <c r="D22" s="74">
        <f>Посещаемость!B12</f>
        <v>76</v>
      </c>
      <c r="E22" s="74">
        <f>Успеваемость!B9</f>
        <v>100</v>
      </c>
      <c r="F22" s="74">
        <f>'Результаты собеседования'!K26</f>
        <v>72.916666666666657</v>
      </c>
      <c r="G22" s="75">
        <f t="shared" si="1"/>
        <v>73.533333333333331</v>
      </c>
      <c r="H22" s="76" t="str">
        <f>Group!W9</f>
        <v>NORMAL</v>
      </c>
      <c r="I22" s="77" t="str">
        <f>CONCATENATE(Group!V9, "
EL - ",Group!P9,"
Риски: ", Group!X9)</f>
        <v>Есть огромное желание учиться. Хороший код.
EL - A2
Риски: Третий курс</v>
      </c>
    </row>
    <row r="23" spans="1:10" ht="72.5" x14ac:dyDescent="0.35">
      <c r="A23" s="72">
        <v>10</v>
      </c>
      <c r="B23" s="358" t="str">
        <f>Group!A11</f>
        <v>Кирилл Шленский</v>
      </c>
      <c r="C23" s="74">
        <f>COUNTIF(Успеваемость!C11:N11,"")</f>
        <v>0</v>
      </c>
      <c r="D23" s="74">
        <f>Посещаемость!B14</f>
        <v>88</v>
      </c>
      <c r="E23" s="74">
        <f>Успеваемость!B11</f>
        <v>100</v>
      </c>
      <c r="F23" s="74">
        <f>'Результаты собеседования'!M26</f>
        <v>66.666666666666657</v>
      </c>
      <c r="G23" s="75">
        <f t="shared" si="1"/>
        <v>70.933333333333337</v>
      </c>
      <c r="H23" s="76" t="str">
        <f>Group!W11</f>
        <v>NORMAL</v>
      </c>
      <c r="I23" s="77" t="str">
        <f>CONCATENATE(Group!V11, "
EL - ",Group!P11,"
Риски: ", Group!X11)</f>
        <v>Увлечен программированием. Хороший код.
EL - B1
Риски: Третий курс</v>
      </c>
      <c r="J23" t="s">
        <v>1251</v>
      </c>
    </row>
  </sheetData>
  <sheetProtection sort="0" autoFilter="0"/>
  <autoFilter ref="A1:I23">
    <sortState ref="A15:I23">
      <sortCondition descending="1" ref="G1:G23"/>
    </sortState>
  </autoFilter>
  <mergeCells count="7">
    <mergeCell ref="A1:A3"/>
    <mergeCell ref="B1:B3"/>
    <mergeCell ref="G1:G3"/>
    <mergeCell ref="I1:I3"/>
    <mergeCell ref="C1:C3"/>
    <mergeCell ref="D2:E2"/>
    <mergeCell ref="H1:H3"/>
  </mergeCells>
  <conditionalFormatting sqref="G4:G23">
    <cfRule type="colorScale" priority="8">
      <colorScale>
        <cfvo type="min"/>
        <cfvo type="percentile" val="50"/>
        <cfvo type="max"/>
        <color rgb="FFF8696B"/>
        <color rgb="FFFFEB84"/>
        <color rgb="FF63BE7B"/>
      </colorScale>
    </cfRule>
  </conditionalFormatting>
  <dataValidations count="1">
    <dataValidation allowBlank="1" showErrorMessage="1" errorTitle="Не известная группа риска" error="Выберите группу из списка" promptTitle="Группы риска" prompt="Выберите группу из списка" sqref="H4:H23"/>
  </dataValidations>
  <pageMargins left="0.7" right="0.7" top="0.75" bottom="0.75" header="0.3" footer="0.3"/>
  <pageSetup paperSize="9" scale="67"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tabColor rgb="FF00B050"/>
  </sheetPr>
  <dimension ref="A1:X22"/>
  <sheetViews>
    <sheetView workbookViewId="0">
      <pane xSplit="1" topLeftCell="B1" activePane="topRight" state="frozen"/>
      <selection activeCell="C5" sqref="C5:AA24"/>
      <selection pane="topRight" activeCell="A26" sqref="A26"/>
    </sheetView>
  </sheetViews>
  <sheetFormatPr defaultRowHeight="14.5" x14ac:dyDescent="0.35"/>
  <cols>
    <col min="1" max="1" width="23.453125" style="40" customWidth="1"/>
    <col min="2" max="2" width="15.54296875" style="40" customWidth="1"/>
    <col min="3" max="3" width="28.1796875" customWidth="1"/>
    <col min="4" max="4" width="31.453125" bestFit="1" customWidth="1"/>
    <col min="5" max="6" width="29" customWidth="1"/>
    <col min="7" max="7" width="18.453125" customWidth="1"/>
    <col min="9" max="9" width="11" customWidth="1"/>
    <col min="10" max="10" width="14.81640625" customWidth="1"/>
    <col min="13" max="13" width="21.54296875" customWidth="1"/>
    <col min="14" max="14" width="26.1796875" style="164" customWidth="1"/>
    <col min="15" max="15" width="13.7265625" customWidth="1"/>
    <col min="19" max="19" width="15.81640625" customWidth="1"/>
    <col min="20" max="20" width="8.7265625" customWidth="1"/>
    <col min="21" max="21" width="52.81640625" customWidth="1"/>
    <col min="22" max="22" width="42" customWidth="1"/>
    <col min="24" max="24" width="20.54296875" customWidth="1"/>
  </cols>
  <sheetData>
    <row r="1" spans="1:24" ht="29" x14ac:dyDescent="0.35">
      <c r="A1" s="95" t="s">
        <v>772</v>
      </c>
      <c r="B1" s="95" t="s">
        <v>670</v>
      </c>
      <c r="C1" s="95" t="s">
        <v>676</v>
      </c>
      <c r="D1" s="95" t="s">
        <v>674</v>
      </c>
      <c r="E1" s="95" t="s">
        <v>706</v>
      </c>
      <c r="F1" s="95" t="s">
        <v>675</v>
      </c>
      <c r="G1" s="95" t="s">
        <v>671</v>
      </c>
      <c r="H1" s="95" t="s">
        <v>704</v>
      </c>
      <c r="I1" s="95" t="s">
        <v>672</v>
      </c>
      <c r="J1" s="95" t="s">
        <v>673</v>
      </c>
      <c r="K1" s="95" t="s">
        <v>681</v>
      </c>
      <c r="L1" s="95" t="s">
        <v>680</v>
      </c>
      <c r="M1" s="95" t="s">
        <v>748</v>
      </c>
      <c r="N1" s="95" t="s">
        <v>679</v>
      </c>
      <c r="O1" s="95" t="s">
        <v>682</v>
      </c>
      <c r="P1" s="95" t="s">
        <v>858</v>
      </c>
      <c r="Q1" s="95" t="s">
        <v>860</v>
      </c>
      <c r="R1" s="95" t="s">
        <v>859</v>
      </c>
      <c r="S1" s="95" t="s">
        <v>686</v>
      </c>
      <c r="T1" s="400" t="s">
        <v>852</v>
      </c>
      <c r="U1" s="401"/>
      <c r="V1" s="95" t="s">
        <v>677</v>
      </c>
      <c r="W1" s="95" t="s">
        <v>678</v>
      </c>
      <c r="X1" s="95" t="s">
        <v>658</v>
      </c>
    </row>
    <row r="2" spans="1:24" ht="14.25" customHeight="1" x14ac:dyDescent="0.35">
      <c r="A2" s="99" t="s">
        <v>1044</v>
      </c>
      <c r="B2" s="83"/>
      <c r="C2" s="86" t="s">
        <v>761</v>
      </c>
      <c r="D2" s="96"/>
      <c r="E2" s="210"/>
      <c r="F2" s="97"/>
      <c r="G2" s="86" t="s">
        <v>1045</v>
      </c>
      <c r="H2" s="86"/>
      <c r="I2" s="86"/>
      <c r="J2" s="86"/>
      <c r="K2" s="86"/>
      <c r="L2" s="86"/>
      <c r="M2" s="86"/>
      <c r="N2" s="163" t="s">
        <v>972</v>
      </c>
      <c r="O2" s="83"/>
      <c r="P2" s="84" t="s">
        <v>1049</v>
      </c>
      <c r="Q2" s="84"/>
      <c r="R2" s="84"/>
      <c r="S2" s="84"/>
      <c r="T2" s="209">
        <v>83.333333333333343</v>
      </c>
      <c r="U2" s="84" t="s">
        <v>1053</v>
      </c>
      <c r="V2" s="83" t="s">
        <v>1226</v>
      </c>
      <c r="W2" s="84" t="s">
        <v>659</v>
      </c>
      <c r="X2" s="84" t="s">
        <v>1227</v>
      </c>
    </row>
    <row r="3" spans="1:24" ht="14.25" customHeight="1" x14ac:dyDescent="0.35">
      <c r="A3" s="99" t="s">
        <v>1016</v>
      </c>
      <c r="B3" s="83"/>
      <c r="C3" s="86" t="s">
        <v>760</v>
      </c>
      <c r="D3" s="96"/>
      <c r="E3" s="210"/>
      <c r="F3" s="97"/>
      <c r="G3" s="86" t="s">
        <v>1013</v>
      </c>
      <c r="H3" s="86"/>
      <c r="I3" s="86"/>
      <c r="J3" s="86"/>
      <c r="K3" s="86"/>
      <c r="L3" s="86"/>
      <c r="M3" s="86"/>
      <c r="N3" s="163" t="s">
        <v>1009</v>
      </c>
      <c r="O3" s="83" t="s">
        <v>518</v>
      </c>
      <c r="P3" s="84" t="s">
        <v>683</v>
      </c>
      <c r="Q3" s="84"/>
      <c r="R3" s="84"/>
      <c r="S3" s="84"/>
      <c r="T3" s="209">
        <v>95.833333333333343</v>
      </c>
      <c r="U3" s="84" t="s">
        <v>1056</v>
      </c>
      <c r="V3" s="84" t="s">
        <v>1228</v>
      </c>
      <c r="W3" s="84" t="s">
        <v>662</v>
      </c>
      <c r="X3" s="84" t="s">
        <v>1227</v>
      </c>
    </row>
    <row r="4" spans="1:24" ht="14.25" customHeight="1" x14ac:dyDescent="0.35">
      <c r="A4" s="99" t="s">
        <v>1058</v>
      </c>
      <c r="B4" s="83"/>
      <c r="C4" s="222" t="s">
        <v>761</v>
      </c>
      <c r="D4" s="96"/>
      <c r="E4" s="210"/>
      <c r="F4" s="97"/>
      <c r="G4" s="86" t="s">
        <v>999</v>
      </c>
      <c r="H4" s="86"/>
      <c r="I4" s="86"/>
      <c r="J4" s="86"/>
      <c r="K4" s="86"/>
      <c r="L4" s="86"/>
      <c r="M4" s="86"/>
      <c r="N4" s="163" t="s">
        <v>518</v>
      </c>
      <c r="O4" s="83"/>
      <c r="P4" s="84"/>
      <c r="Q4" s="84"/>
      <c r="R4" s="84"/>
      <c r="S4" s="84"/>
      <c r="T4" s="209">
        <v>87.5</v>
      </c>
      <c r="U4" s="84" t="s">
        <v>1064</v>
      </c>
      <c r="V4" s="223" t="s">
        <v>1229</v>
      </c>
      <c r="W4" s="84" t="s">
        <v>659</v>
      </c>
      <c r="X4" s="84" t="s">
        <v>1227</v>
      </c>
    </row>
    <row r="5" spans="1:24" ht="14.25" customHeight="1" x14ac:dyDescent="0.35">
      <c r="A5" s="99" t="s">
        <v>1002</v>
      </c>
      <c r="B5" s="83"/>
      <c r="C5" s="222" t="s">
        <v>760</v>
      </c>
      <c r="D5" s="96"/>
      <c r="E5" s="210"/>
      <c r="F5" s="97"/>
      <c r="G5" s="86" t="s">
        <v>999</v>
      </c>
      <c r="H5" s="86"/>
      <c r="I5" s="86"/>
      <c r="J5" s="86"/>
      <c r="K5" s="86"/>
      <c r="L5" s="207"/>
      <c r="M5" s="86"/>
      <c r="N5" s="163" t="s">
        <v>972</v>
      </c>
      <c r="O5" s="83" t="s">
        <v>518</v>
      </c>
      <c r="P5" s="84" t="s">
        <v>752</v>
      </c>
      <c r="Q5" s="84"/>
      <c r="R5" s="84"/>
      <c r="S5" s="84"/>
      <c r="T5" s="209"/>
      <c r="U5" s="84" t="s">
        <v>1011</v>
      </c>
      <c r="V5" s="224" t="s">
        <v>1230</v>
      </c>
      <c r="W5" s="84" t="s">
        <v>659</v>
      </c>
      <c r="X5" s="84" t="s">
        <v>1231</v>
      </c>
    </row>
    <row r="6" spans="1:24" ht="14.25" customHeight="1" x14ac:dyDescent="0.35">
      <c r="A6" s="99" t="s">
        <v>1215</v>
      </c>
      <c r="B6" s="83" t="s">
        <v>1221</v>
      </c>
      <c r="C6" s="222" t="s">
        <v>760</v>
      </c>
      <c r="D6" s="96"/>
      <c r="E6" s="210"/>
      <c r="F6" s="97"/>
      <c r="G6" s="86" t="s">
        <v>1014</v>
      </c>
      <c r="H6" s="86"/>
      <c r="I6" s="86"/>
      <c r="J6" s="86"/>
      <c r="K6" s="86"/>
      <c r="L6" s="86"/>
      <c r="M6" s="86"/>
      <c r="N6" s="163" t="s">
        <v>972</v>
      </c>
      <c r="O6" s="83" t="s">
        <v>518</v>
      </c>
      <c r="P6" s="84" t="s">
        <v>751</v>
      </c>
      <c r="Q6" s="84"/>
      <c r="R6" s="84"/>
      <c r="S6" s="84"/>
      <c r="T6" s="209">
        <v>72.916666666666657</v>
      </c>
      <c r="U6" s="84" t="s">
        <v>1072</v>
      </c>
      <c r="V6" s="223" t="s">
        <v>1232</v>
      </c>
      <c r="W6" s="84" t="s">
        <v>662</v>
      </c>
      <c r="X6" s="84" t="s">
        <v>1227</v>
      </c>
    </row>
    <row r="7" spans="1:24" ht="14.25" customHeight="1" x14ac:dyDescent="0.35">
      <c r="A7" s="99" t="s">
        <v>1073</v>
      </c>
      <c r="B7" s="83"/>
      <c r="C7" s="222" t="s">
        <v>761</v>
      </c>
      <c r="D7" s="96"/>
      <c r="E7" s="210"/>
      <c r="F7" s="97"/>
      <c r="G7" s="86" t="s">
        <v>1014</v>
      </c>
      <c r="H7" s="86"/>
      <c r="I7" s="86"/>
      <c r="J7" s="86"/>
      <c r="K7" s="86"/>
      <c r="L7" s="86"/>
      <c r="M7" s="86"/>
      <c r="N7" s="163" t="s">
        <v>1075</v>
      </c>
      <c r="O7" s="83" t="s">
        <v>518</v>
      </c>
      <c r="P7" s="84" t="s">
        <v>750</v>
      </c>
      <c r="Q7" s="84"/>
      <c r="R7" s="84"/>
      <c r="S7" s="84"/>
      <c r="T7" s="209">
        <v>89.583333333333343</v>
      </c>
      <c r="U7" s="84" t="s">
        <v>1079</v>
      </c>
      <c r="V7" s="223" t="s">
        <v>1233</v>
      </c>
      <c r="W7" s="84" t="s">
        <v>659</v>
      </c>
      <c r="X7" s="84" t="s">
        <v>1227</v>
      </c>
    </row>
    <row r="8" spans="1:24" ht="14.25" customHeight="1" x14ac:dyDescent="0.35">
      <c r="A8" s="99" t="s">
        <v>1216</v>
      </c>
      <c r="B8" s="83"/>
      <c r="C8" s="222" t="s">
        <v>761</v>
      </c>
      <c r="D8" s="98"/>
      <c r="E8" s="211"/>
      <c r="F8" s="84"/>
      <c r="G8" s="86" t="s">
        <v>999</v>
      </c>
      <c r="H8" s="86"/>
      <c r="I8" s="86"/>
      <c r="J8" s="86"/>
      <c r="K8" s="86"/>
      <c r="L8" s="86"/>
      <c r="M8" s="86"/>
      <c r="N8" s="163" t="s">
        <v>972</v>
      </c>
      <c r="O8" s="83"/>
      <c r="P8" s="84" t="s">
        <v>683</v>
      </c>
      <c r="Q8" s="84"/>
      <c r="R8" s="84"/>
      <c r="S8" s="84"/>
      <c r="T8" s="209">
        <v>95.833333333333343</v>
      </c>
      <c r="U8" s="84" t="s">
        <v>1086</v>
      </c>
      <c r="V8" s="223" t="s">
        <v>1234</v>
      </c>
      <c r="W8" s="84" t="s">
        <v>659</v>
      </c>
      <c r="X8" s="84" t="s">
        <v>1227</v>
      </c>
    </row>
    <row r="9" spans="1:24" ht="14.25" customHeight="1" x14ac:dyDescent="0.35">
      <c r="A9" s="99" t="s">
        <v>1217</v>
      </c>
      <c r="B9" s="83" t="s">
        <v>1222</v>
      </c>
      <c r="C9" s="222" t="s">
        <v>760</v>
      </c>
      <c r="D9" s="96"/>
      <c r="E9" s="210"/>
      <c r="F9" s="97"/>
      <c r="G9" s="86" t="s">
        <v>999</v>
      </c>
      <c r="H9" s="86"/>
      <c r="I9" s="86"/>
      <c r="J9" s="86"/>
      <c r="K9" s="86"/>
      <c r="L9" s="86"/>
      <c r="M9" s="86"/>
      <c r="N9" s="163" t="s">
        <v>1009</v>
      </c>
      <c r="O9" s="83"/>
      <c r="P9" s="84" t="s">
        <v>683</v>
      </c>
      <c r="Q9" s="84"/>
      <c r="R9" s="84"/>
      <c r="S9" s="84"/>
      <c r="T9" s="209">
        <v>85.416666666666657</v>
      </c>
      <c r="U9" s="84" t="s">
        <v>1090</v>
      </c>
      <c r="V9" s="223" t="s">
        <v>1235</v>
      </c>
      <c r="W9" s="84" t="s">
        <v>659</v>
      </c>
      <c r="X9" s="84" t="s">
        <v>1231</v>
      </c>
    </row>
    <row r="10" spans="1:24" ht="14.25" customHeight="1" x14ac:dyDescent="0.35">
      <c r="A10" s="99" t="s">
        <v>1218</v>
      </c>
      <c r="B10" s="83" t="s">
        <v>1223</v>
      </c>
      <c r="C10" s="222" t="s">
        <v>761</v>
      </c>
      <c r="D10" s="96"/>
      <c r="E10" s="210"/>
      <c r="F10" s="97"/>
      <c r="G10" s="86" t="s">
        <v>1092</v>
      </c>
      <c r="H10" s="86"/>
      <c r="I10" s="86"/>
      <c r="J10" s="86"/>
      <c r="K10" s="86"/>
      <c r="L10" s="86"/>
      <c r="M10" s="86"/>
      <c r="N10" s="163"/>
      <c r="O10" s="83"/>
      <c r="P10" s="84" t="s">
        <v>752</v>
      </c>
      <c r="Q10" s="84"/>
      <c r="R10" s="84"/>
      <c r="S10" s="84"/>
      <c r="T10" s="209">
        <v>100</v>
      </c>
      <c r="U10" s="84" t="s">
        <v>1098</v>
      </c>
      <c r="V10" s="223" t="s">
        <v>1236</v>
      </c>
      <c r="W10" s="84" t="s">
        <v>659</v>
      </c>
      <c r="X10" s="84" t="s">
        <v>1227</v>
      </c>
    </row>
    <row r="11" spans="1:24" ht="14.25" customHeight="1" x14ac:dyDescent="0.35">
      <c r="A11" s="99" t="s">
        <v>1237</v>
      </c>
      <c r="B11" s="83" t="s">
        <v>1224</v>
      </c>
      <c r="C11" s="222" t="s">
        <v>760</v>
      </c>
      <c r="D11" s="96"/>
      <c r="E11" s="210"/>
      <c r="F11" s="97"/>
      <c r="G11" s="86" t="s">
        <v>1000</v>
      </c>
      <c r="H11" s="86"/>
      <c r="I11" s="86"/>
      <c r="J11" s="86"/>
      <c r="K11" s="86"/>
      <c r="L11" s="86"/>
      <c r="M11" s="86"/>
      <c r="N11" s="163" t="s">
        <v>1009</v>
      </c>
      <c r="O11" s="83"/>
      <c r="P11" s="84" t="s">
        <v>752</v>
      </c>
      <c r="Q11" s="84"/>
      <c r="R11" s="84"/>
      <c r="S11" s="84"/>
      <c r="T11" s="209">
        <v>87.5</v>
      </c>
      <c r="U11" s="84" t="s">
        <v>1109</v>
      </c>
      <c r="V11" s="223" t="s">
        <v>1238</v>
      </c>
      <c r="W11" s="84" t="s">
        <v>659</v>
      </c>
      <c r="X11" s="84" t="s">
        <v>1231</v>
      </c>
    </row>
    <row r="12" spans="1:24" ht="14.25" customHeight="1" x14ac:dyDescent="0.35">
      <c r="A12" s="99" t="s">
        <v>1239</v>
      </c>
      <c r="B12" s="83"/>
      <c r="C12" s="222" t="s">
        <v>760</v>
      </c>
      <c r="D12" s="96"/>
      <c r="E12" s="210"/>
      <c r="F12" s="97"/>
      <c r="G12" s="86" t="s">
        <v>1000</v>
      </c>
      <c r="H12" s="86"/>
      <c r="I12" s="86"/>
      <c r="J12" s="86"/>
      <c r="K12" s="86"/>
      <c r="L12" s="86"/>
      <c r="M12" s="86"/>
      <c r="N12" s="163" t="s">
        <v>1009</v>
      </c>
      <c r="O12" s="83"/>
      <c r="P12" s="84" t="s">
        <v>753</v>
      </c>
      <c r="Q12" s="84" t="s">
        <v>684</v>
      </c>
      <c r="R12" s="84"/>
      <c r="S12" s="84"/>
      <c r="T12" s="209">
        <v>97.916666666666657</v>
      </c>
      <c r="U12" s="84" t="s">
        <v>1117</v>
      </c>
      <c r="V12" s="223" t="s">
        <v>1240</v>
      </c>
      <c r="W12" s="84" t="s">
        <v>659</v>
      </c>
      <c r="X12" s="84" t="s">
        <v>1231</v>
      </c>
    </row>
    <row r="13" spans="1:24" ht="14.25" customHeight="1" x14ac:dyDescent="0.35">
      <c r="A13" s="99" t="s">
        <v>1219</v>
      </c>
      <c r="B13" s="83" t="s">
        <v>1225</v>
      </c>
      <c r="C13" s="86" t="s">
        <v>761</v>
      </c>
      <c r="D13" s="96"/>
      <c r="E13" s="210"/>
      <c r="F13" s="97"/>
      <c r="G13" s="86" t="s">
        <v>1000</v>
      </c>
      <c r="H13" s="86"/>
      <c r="I13" s="86"/>
      <c r="J13" s="86"/>
      <c r="K13" s="86"/>
      <c r="L13" s="86"/>
      <c r="M13" s="86"/>
      <c r="N13" s="163" t="s">
        <v>972</v>
      </c>
      <c r="O13" s="83" t="s">
        <v>518</v>
      </c>
      <c r="P13" s="84" t="s">
        <v>752</v>
      </c>
      <c r="Q13" s="84"/>
      <c r="R13" s="84"/>
      <c r="S13" s="84"/>
      <c r="T13" s="209">
        <v>93.75</v>
      </c>
      <c r="U13" s="84" t="s">
        <v>1124</v>
      </c>
      <c r="V13" s="84" t="s">
        <v>1236</v>
      </c>
      <c r="W13" s="84" t="s">
        <v>659</v>
      </c>
      <c r="X13" s="84" t="s">
        <v>1227</v>
      </c>
    </row>
    <row r="14" spans="1:24" ht="14.25" customHeight="1" x14ac:dyDescent="0.35">
      <c r="A14" s="99" t="s">
        <v>1126</v>
      </c>
      <c r="B14" s="83"/>
      <c r="C14" s="86" t="s">
        <v>761</v>
      </c>
      <c r="D14" s="96"/>
      <c r="E14" s="210"/>
      <c r="F14" s="97"/>
      <c r="G14" s="86" t="s">
        <v>1000</v>
      </c>
      <c r="H14" s="86"/>
      <c r="I14" s="86"/>
      <c r="J14" s="86"/>
      <c r="K14" s="86"/>
      <c r="L14" s="86"/>
      <c r="M14" s="86"/>
      <c r="N14" s="163" t="s">
        <v>1009</v>
      </c>
      <c r="O14" s="83" t="s">
        <v>518</v>
      </c>
      <c r="P14" s="84" t="s">
        <v>684</v>
      </c>
      <c r="Q14" s="84"/>
      <c r="R14" s="84"/>
      <c r="S14" s="84"/>
      <c r="T14" s="209">
        <v>79.166666666666657</v>
      </c>
      <c r="U14" s="84" t="s">
        <v>1135</v>
      </c>
      <c r="V14" s="83" t="s">
        <v>1241</v>
      </c>
      <c r="W14" s="84" t="s">
        <v>659</v>
      </c>
      <c r="X14" s="84" t="s">
        <v>1227</v>
      </c>
    </row>
    <row r="15" spans="1:24" ht="14.25" customHeight="1" x14ac:dyDescent="0.35">
      <c r="A15" s="99" t="s">
        <v>1137</v>
      </c>
      <c r="B15" s="83"/>
      <c r="C15" s="86" t="s">
        <v>760</v>
      </c>
      <c r="D15" s="96"/>
      <c r="E15" s="210"/>
      <c r="F15" s="97"/>
      <c r="G15" s="86" t="s">
        <v>1014</v>
      </c>
      <c r="H15" s="86"/>
      <c r="I15" s="86"/>
      <c r="J15" s="86"/>
      <c r="K15" s="86"/>
      <c r="L15" s="86"/>
      <c r="M15" s="86"/>
      <c r="N15" s="163" t="s">
        <v>518</v>
      </c>
      <c r="O15" s="83" t="s">
        <v>518</v>
      </c>
      <c r="P15" s="84" t="s">
        <v>753</v>
      </c>
      <c r="Q15" s="84"/>
      <c r="R15" s="84"/>
      <c r="S15" s="84"/>
      <c r="T15" s="209">
        <v>97.916666666666657</v>
      </c>
      <c r="U15" s="84" t="s">
        <v>1145</v>
      </c>
      <c r="V15" s="84" t="s">
        <v>1242</v>
      </c>
      <c r="W15" s="84" t="s">
        <v>662</v>
      </c>
      <c r="X15" s="84" t="s">
        <v>1227</v>
      </c>
    </row>
    <row r="16" spans="1:24" ht="14.25" customHeight="1" x14ac:dyDescent="0.35">
      <c r="A16" s="99" t="s">
        <v>1147</v>
      </c>
      <c r="B16" s="83"/>
      <c r="C16" s="86" t="s">
        <v>760</v>
      </c>
      <c r="D16" s="96"/>
      <c r="E16" s="210"/>
      <c r="F16" s="97"/>
      <c r="G16" s="86" t="s">
        <v>1148</v>
      </c>
      <c r="H16" s="86"/>
      <c r="I16" s="86"/>
      <c r="J16" s="86"/>
      <c r="K16" s="86"/>
      <c r="L16" s="86"/>
      <c r="M16" s="86"/>
      <c r="N16" s="163" t="s">
        <v>1009</v>
      </c>
      <c r="O16" s="83" t="s">
        <v>518</v>
      </c>
      <c r="P16" s="84" t="s">
        <v>752</v>
      </c>
      <c r="Q16" s="84"/>
      <c r="R16" s="84"/>
      <c r="S16" s="84"/>
      <c r="T16" s="209">
        <v>100</v>
      </c>
      <c r="U16" s="84" t="s">
        <v>1157</v>
      </c>
      <c r="V16" s="84" t="s">
        <v>1243</v>
      </c>
      <c r="W16" s="84" t="s">
        <v>659</v>
      </c>
      <c r="X16" s="84" t="s">
        <v>1231</v>
      </c>
    </row>
    <row r="17" spans="1:24" ht="14.25" customHeight="1" x14ac:dyDescent="0.35">
      <c r="A17" s="99" t="s">
        <v>1159</v>
      </c>
      <c r="B17" s="83"/>
      <c r="C17" s="86" t="s">
        <v>761</v>
      </c>
      <c r="D17" s="96"/>
      <c r="E17" s="210"/>
      <c r="F17" s="97"/>
      <c r="G17" s="86" t="s">
        <v>999</v>
      </c>
      <c r="H17" s="86"/>
      <c r="I17" s="86"/>
      <c r="J17" s="86"/>
      <c r="K17" s="86"/>
      <c r="L17" s="86"/>
      <c r="M17" s="86"/>
      <c r="N17" s="163" t="s">
        <v>1009</v>
      </c>
      <c r="O17" s="83" t="s">
        <v>518</v>
      </c>
      <c r="P17" s="84" t="s">
        <v>683</v>
      </c>
      <c r="Q17" s="84"/>
      <c r="R17" s="84"/>
      <c r="S17" s="84"/>
      <c r="T17" s="209">
        <v>43.75</v>
      </c>
      <c r="U17" s="84" t="s">
        <v>1164</v>
      </c>
      <c r="V17" s="84" t="s">
        <v>1244</v>
      </c>
      <c r="W17" s="84" t="s">
        <v>659</v>
      </c>
      <c r="X17" s="84" t="s">
        <v>1227</v>
      </c>
    </row>
    <row r="18" spans="1:24" ht="14.25" customHeight="1" x14ac:dyDescent="0.35">
      <c r="A18" s="99" t="s">
        <v>1165</v>
      </c>
      <c r="B18" s="83"/>
      <c r="C18" s="86" t="s">
        <v>761</v>
      </c>
      <c r="D18" s="96"/>
      <c r="E18" s="210"/>
      <c r="F18" s="97"/>
      <c r="G18" s="86" t="s">
        <v>999</v>
      </c>
      <c r="H18" s="86"/>
      <c r="I18" s="86"/>
      <c r="J18" s="86"/>
      <c r="K18" s="86"/>
      <c r="L18" s="86"/>
      <c r="M18" s="86"/>
      <c r="N18" s="163" t="s">
        <v>1009</v>
      </c>
      <c r="O18" s="83" t="s">
        <v>518</v>
      </c>
      <c r="P18" s="84" t="s">
        <v>751</v>
      </c>
      <c r="Q18" s="84"/>
      <c r="R18" s="84"/>
      <c r="S18" s="84"/>
      <c r="T18" s="209">
        <v>58.333333333333336</v>
      </c>
      <c r="U18" s="84" t="s">
        <v>1169</v>
      </c>
      <c r="V18" s="84" t="s">
        <v>1244</v>
      </c>
      <c r="W18" s="84" t="s">
        <v>659</v>
      </c>
      <c r="X18" s="84" t="s">
        <v>1227</v>
      </c>
    </row>
    <row r="19" spans="1:24" ht="14.25" customHeight="1" x14ac:dyDescent="0.35">
      <c r="A19" s="99" t="s">
        <v>1211</v>
      </c>
      <c r="B19" s="83"/>
      <c r="C19" s="86" t="s">
        <v>760</v>
      </c>
      <c r="D19" s="96"/>
      <c r="E19" s="210"/>
      <c r="F19" s="97"/>
      <c r="G19" s="86" t="s">
        <v>999</v>
      </c>
      <c r="H19" s="86"/>
      <c r="I19" s="86"/>
      <c r="J19" s="86"/>
      <c r="K19" s="86"/>
      <c r="L19" s="86"/>
      <c r="M19" s="86"/>
      <c r="N19" s="163" t="s">
        <v>972</v>
      </c>
      <c r="O19" s="83"/>
      <c r="P19" s="84" t="s">
        <v>684</v>
      </c>
      <c r="Q19" s="84"/>
      <c r="R19" s="84"/>
      <c r="S19" s="84"/>
      <c r="T19" s="209">
        <v>79.166666666666657</v>
      </c>
      <c r="U19" s="84" t="s">
        <v>1214</v>
      </c>
      <c r="V19" s="84" t="s">
        <v>1245</v>
      </c>
      <c r="W19" s="84" t="s">
        <v>659</v>
      </c>
      <c r="X19" s="84" t="s">
        <v>1246</v>
      </c>
    </row>
    <row r="20" spans="1:24" ht="14.25" customHeight="1" x14ac:dyDescent="0.35">
      <c r="A20" s="99"/>
      <c r="B20" s="83"/>
      <c r="C20" s="86" t="s">
        <v>759</v>
      </c>
      <c r="D20" s="84"/>
      <c r="E20" s="212"/>
      <c r="F20" s="84"/>
      <c r="G20" s="86"/>
      <c r="H20" s="86"/>
      <c r="I20" s="86"/>
      <c r="J20" s="86"/>
      <c r="K20" s="86"/>
      <c r="L20" s="86"/>
      <c r="M20" s="86"/>
      <c r="N20" s="163"/>
      <c r="O20" s="83"/>
      <c r="P20" s="84"/>
      <c r="Q20" s="84"/>
      <c r="R20" s="84"/>
      <c r="S20" s="84"/>
      <c r="T20" s="209"/>
      <c r="U20" s="84"/>
      <c r="V20" s="84"/>
      <c r="W20" s="84"/>
      <c r="X20" s="84"/>
    </row>
    <row r="21" spans="1:24" ht="14.25" customHeight="1" x14ac:dyDescent="0.35">
      <c r="A21" s="99"/>
      <c r="B21" s="83"/>
      <c r="C21" s="86" t="s">
        <v>759</v>
      </c>
      <c r="D21" s="84"/>
      <c r="E21" s="212"/>
      <c r="F21" s="84"/>
      <c r="G21" s="86"/>
      <c r="H21" s="86"/>
      <c r="I21" s="86"/>
      <c r="J21" s="86"/>
      <c r="K21" s="86"/>
      <c r="L21" s="86"/>
      <c r="M21" s="86"/>
      <c r="N21" s="163"/>
      <c r="O21" s="83"/>
      <c r="P21" s="84"/>
      <c r="Q21" s="84"/>
      <c r="R21" s="84"/>
      <c r="S21" s="84"/>
      <c r="T21" s="209"/>
      <c r="U21" s="84"/>
      <c r="V21" s="84"/>
      <c r="W21" s="84"/>
      <c r="X21" s="84"/>
    </row>
    <row r="22" spans="1:24" ht="14.25" customHeight="1" x14ac:dyDescent="0.35"/>
  </sheetData>
  <autoFilter ref="A1:X21"/>
  <mergeCells count="1">
    <mergeCell ref="T1:U1"/>
  </mergeCells>
  <dataValidations count="6">
    <dataValidation type="list" allowBlank="1" showInputMessage="1" showErrorMessage="1" errorTitle="Unnown Risk Type" error="Enter risk from list" sqref="W2:W21">
      <formula1>Риски</formula1>
    </dataValidation>
    <dataValidation type="list" allowBlank="1" showInputMessage="1" showErrorMessage="1" sqref="C2:C21">
      <formula1>Status</formula1>
    </dataValidation>
    <dataValidation type="list" allowBlank="1" showInputMessage="1" showErrorMessage="1" sqref="G2:G21">
      <formula1>Education</formula1>
    </dataValidation>
    <dataValidation type="list" allowBlank="1" showInputMessage="1" showErrorMessage="1" sqref="P2:R21">
      <formula1>EnglishLevel</formula1>
    </dataValidation>
    <dataValidation type="list" allowBlank="1" showInputMessage="1" showErrorMessage="1" sqref="M2:M21">
      <formula1>Целивик</formula1>
    </dataValidation>
    <dataValidation type="list" allowBlank="1" showInputMessage="1" showErrorMessage="1" sqref="N2:N21">
      <formula1>Армия</formula1>
    </dataValidation>
  </dataValidations>
  <pageMargins left="0.7" right="0.7" top="0.75" bottom="0.75" header="0.3" footer="0.3"/>
  <pageSetup paperSize="9" orientation="portrait" r:id="rId1"/>
  <legacyDrawing r:id="rId2"/>
  <extLst>
    <ext xmlns:x14="http://schemas.microsoft.com/office/spreadsheetml/2009/9/main" uri="{78C0D931-6437-407d-A8EE-F0AAD7539E65}">
      <x14:conditionalFormattings>
        <x14:conditionalFormatting xmlns:xm="http://schemas.microsoft.com/office/excel/2006/main">
          <x14:cfRule type="containsText" priority="37" operator="containsText" id="{C51C28B3-851F-4866-B17C-F24B9550CC9A}">
            <xm:f>NOT(ISERROR(SEARCH(tech!$A$5,C2)))</xm:f>
            <xm:f>tech!$A$5</xm:f>
            <x14:dxf>
              <font>
                <b/>
                <i val="0"/>
                <color rgb="FF00B050"/>
              </font>
              <fill>
                <patternFill>
                  <bgColor theme="6" tint="0.39994506668294322"/>
                </patternFill>
              </fill>
            </x14:dxf>
          </x14:cfRule>
          <x14:cfRule type="containsText" priority="38" operator="containsText" id="{01988C88-B992-4D33-8A48-A6CEC898B227}">
            <xm:f>NOT(ISERROR(SEARCH(tech!$A$4,C2)))</xm:f>
            <xm:f>tech!$A$4</xm:f>
            <x14:dxf>
              <font>
                <b/>
                <i val="0"/>
                <color rgb="FFFF0000"/>
              </font>
              <fill>
                <patternFill>
                  <bgColor theme="5" tint="0.39994506668294322"/>
                </patternFill>
              </fill>
            </x14:dxf>
          </x14:cfRule>
          <x14:cfRule type="containsText" priority="39" operator="containsText" id="{E76C18B8-5CD9-4F44-BA2C-1EB4D3DF326A}">
            <xm:f>NOT(ISERROR(SEARCH(tech!$A$2,C2)))</xm:f>
            <xm:f>tech!$A$2</xm:f>
            <x14:dxf>
              <font>
                <b/>
                <i val="0"/>
                <color theme="0"/>
              </font>
              <fill>
                <patternFill>
                  <bgColor theme="0" tint="-0.499984740745262"/>
                </patternFill>
              </fill>
            </x14:dxf>
          </x14:cfRule>
          <xm:sqref>C2:C21</xm:sqref>
        </x14:conditionalFormatting>
        <x14:conditionalFormatting xmlns:xm="http://schemas.microsoft.com/office/excel/2006/main">
          <x14:cfRule type="expression" priority="16" id="{2333A7AB-2911-4917-ABBE-F18ECBA15CEA}">
            <xm:f>C8=tech!$A$5</xm:f>
            <x14:dxf>
              <font>
                <b/>
                <i val="0"/>
                <color rgb="FF00B050"/>
              </font>
              <fill>
                <patternFill>
                  <bgColor theme="6" tint="0.39994506668294322"/>
                </patternFill>
              </fill>
            </x14:dxf>
          </x14:cfRule>
          <x14:cfRule type="expression" priority="17" id="{D5DE7E71-F774-4E0D-8AE9-0DA0B4E5C90C}">
            <xm:f>C8=tech!$A$4</xm:f>
            <x14:dxf>
              <font>
                <b/>
                <i val="0"/>
                <color rgb="FFFF0000"/>
              </font>
              <fill>
                <patternFill>
                  <bgColor theme="5" tint="0.39994506668294322"/>
                </patternFill>
              </fill>
            </x14:dxf>
          </x14:cfRule>
          <x14:cfRule type="expression" priority="18" id="{606F9A3B-37D2-4A14-A10D-0E4461346A0E}">
            <xm:f>C8=tech!$A$2</xm:f>
            <x14:dxf>
              <font>
                <b/>
                <i val="0"/>
                <color theme="0"/>
              </font>
              <fill>
                <patternFill>
                  <bgColor theme="0" tint="-0.499984740745262"/>
                </patternFill>
              </fill>
            </x14:dxf>
          </x14:cfRule>
          <xm:sqref>A8</xm:sqref>
        </x14:conditionalFormatting>
        <x14:conditionalFormatting xmlns:xm="http://schemas.microsoft.com/office/excel/2006/main">
          <x14:cfRule type="expression" priority="13" id="{49784807-54C2-4645-9AC6-EB27565EB656}">
            <xm:f>C9=tech!$A$5</xm:f>
            <x14:dxf>
              <font>
                <b/>
                <i val="0"/>
                <color rgb="FF00B050"/>
              </font>
              <fill>
                <patternFill>
                  <bgColor theme="6" tint="0.39994506668294322"/>
                </patternFill>
              </fill>
            </x14:dxf>
          </x14:cfRule>
          <x14:cfRule type="expression" priority="14" id="{F18544E9-49DA-4069-B84E-B3CF15737F2A}">
            <xm:f>C9=tech!$A$4</xm:f>
            <x14:dxf>
              <font>
                <b/>
                <i val="0"/>
                <color rgb="FFFF0000"/>
              </font>
              <fill>
                <patternFill>
                  <bgColor theme="5" tint="0.39994506668294322"/>
                </patternFill>
              </fill>
            </x14:dxf>
          </x14:cfRule>
          <x14:cfRule type="expression" priority="15" id="{E2F83222-A991-4D49-B16C-1F6E77A42640}">
            <xm:f>C9=tech!$A$2</xm:f>
            <x14:dxf>
              <font>
                <b/>
                <i val="0"/>
                <color theme="0"/>
              </font>
              <fill>
                <patternFill>
                  <bgColor theme="0" tint="-0.499984740745262"/>
                </patternFill>
              </fill>
            </x14:dxf>
          </x14:cfRule>
          <xm:sqref>A9</xm:sqref>
        </x14:conditionalFormatting>
        <x14:conditionalFormatting xmlns:xm="http://schemas.microsoft.com/office/excel/2006/main">
          <x14:cfRule type="expression" priority="10" id="{61471FA9-3751-4194-9084-857976E8B06A}">
            <xm:f>C10=tech!$A$5</xm:f>
            <x14:dxf>
              <font>
                <b/>
                <i val="0"/>
                <color rgb="FF00B050"/>
              </font>
              <fill>
                <patternFill>
                  <bgColor theme="6" tint="0.39994506668294322"/>
                </patternFill>
              </fill>
            </x14:dxf>
          </x14:cfRule>
          <x14:cfRule type="expression" priority="11" id="{55C83084-4B54-42DD-8B63-80D22C0D07F0}">
            <xm:f>C10=tech!$A$4</xm:f>
            <x14:dxf>
              <font>
                <b/>
                <i val="0"/>
                <color rgb="FFFF0000"/>
              </font>
              <fill>
                <patternFill>
                  <bgColor theme="5" tint="0.39994506668294322"/>
                </patternFill>
              </fill>
            </x14:dxf>
          </x14:cfRule>
          <x14:cfRule type="expression" priority="12" id="{1DF77ECA-FF1A-43CC-BDB7-688F9E3ACAA3}">
            <xm:f>C10=tech!$A$2</xm:f>
            <x14:dxf>
              <font>
                <b/>
                <i val="0"/>
                <color theme="0"/>
              </font>
              <fill>
                <patternFill>
                  <bgColor theme="0" tint="-0.499984740745262"/>
                </patternFill>
              </fill>
            </x14:dxf>
          </x14:cfRule>
          <xm:sqref>A10</xm:sqref>
        </x14:conditionalFormatting>
        <x14:conditionalFormatting xmlns:xm="http://schemas.microsoft.com/office/excel/2006/main">
          <x14:cfRule type="expression" priority="7" id="{CE38FD9D-DE26-40D2-8E02-DB197DDF6CC6}">
            <xm:f>C11=tech!$A$5</xm:f>
            <x14:dxf>
              <font>
                <b/>
                <i val="0"/>
                <color rgb="FF00B050"/>
              </font>
              <fill>
                <patternFill>
                  <bgColor theme="6" tint="0.39994506668294322"/>
                </patternFill>
              </fill>
            </x14:dxf>
          </x14:cfRule>
          <x14:cfRule type="expression" priority="8" id="{49CD1424-626D-42CC-B6E5-127D184F567E}">
            <xm:f>C11=tech!$A$4</xm:f>
            <x14:dxf>
              <font>
                <b/>
                <i val="0"/>
                <color rgb="FFFF0000"/>
              </font>
              <fill>
                <patternFill>
                  <bgColor theme="5" tint="0.39994506668294322"/>
                </patternFill>
              </fill>
            </x14:dxf>
          </x14:cfRule>
          <x14:cfRule type="expression" priority="9" id="{43544A97-A8E9-43D9-ABAF-292451D425D0}">
            <xm:f>C11=tech!$A$2</xm:f>
            <x14:dxf>
              <font>
                <b/>
                <i val="0"/>
                <color theme="0"/>
              </font>
              <fill>
                <patternFill>
                  <bgColor theme="0" tint="-0.499984740745262"/>
                </patternFill>
              </fill>
            </x14:dxf>
          </x14:cfRule>
          <xm:sqref>A11</xm:sqref>
        </x14:conditionalFormatting>
        <x14:conditionalFormatting xmlns:xm="http://schemas.microsoft.com/office/excel/2006/main">
          <x14:cfRule type="expression" priority="4" id="{96FBBA65-193A-4FC4-B5CF-AAE5B57D3A0D}">
            <xm:f>C12=tech!$A$5</xm:f>
            <x14:dxf>
              <font>
                <b/>
                <i val="0"/>
                <color rgb="FF00B050"/>
              </font>
              <fill>
                <patternFill>
                  <bgColor theme="6" tint="0.39994506668294322"/>
                </patternFill>
              </fill>
            </x14:dxf>
          </x14:cfRule>
          <x14:cfRule type="expression" priority="5" id="{84BF5DD0-AB95-4FFC-9259-8B705D9992A9}">
            <xm:f>C12=tech!$A$4</xm:f>
            <x14:dxf>
              <font>
                <b/>
                <i val="0"/>
                <color rgb="FFFF0000"/>
              </font>
              <fill>
                <patternFill>
                  <bgColor theme="5" tint="0.39994506668294322"/>
                </patternFill>
              </fill>
            </x14:dxf>
          </x14:cfRule>
          <x14:cfRule type="expression" priority="6" id="{14F11BAF-F85F-4E51-89DF-3415CADB0B3F}">
            <xm:f>C12=tech!$A$2</xm:f>
            <x14:dxf>
              <font>
                <b/>
                <i val="0"/>
                <color theme="0"/>
              </font>
              <fill>
                <patternFill>
                  <bgColor theme="0" tint="-0.499984740745262"/>
                </patternFill>
              </fill>
            </x14:dxf>
          </x14:cfRule>
          <xm:sqref>A12:A21</xm:sqref>
        </x14:conditionalFormatting>
        <x14:conditionalFormatting xmlns:xm="http://schemas.microsoft.com/office/excel/2006/main">
          <x14:cfRule type="expression" priority="1" id="{EF968863-87DD-46C6-AE42-9E6B938B6E9A}">
            <xm:f>C2=tech!$A$5</xm:f>
            <x14:dxf>
              <font>
                <b/>
                <i val="0"/>
                <color rgb="FF00B050"/>
              </font>
              <fill>
                <patternFill>
                  <bgColor theme="6" tint="0.39994506668294322"/>
                </patternFill>
              </fill>
            </x14:dxf>
          </x14:cfRule>
          <x14:cfRule type="expression" priority="2" id="{00C5DA85-DFCE-4BB6-994C-48FC10673A52}">
            <xm:f>C2=tech!$A$4</xm:f>
            <x14:dxf>
              <font>
                <b/>
                <i val="0"/>
                <color rgb="FFFF0000"/>
              </font>
              <fill>
                <patternFill>
                  <bgColor theme="5" tint="0.39994506668294322"/>
                </patternFill>
              </fill>
            </x14:dxf>
          </x14:cfRule>
          <x14:cfRule type="expression" priority="3" id="{5F4118F2-3F71-48C1-B679-A4F857F75E4F}">
            <xm:f>C2=tech!$A$2</xm:f>
            <x14:dxf>
              <font>
                <b/>
                <i val="0"/>
                <color theme="0"/>
              </font>
              <fill>
                <patternFill>
                  <bgColor theme="0" tint="-0.499984740745262"/>
                </patternFill>
              </fill>
            </x14:dxf>
          </x14:cfRule>
          <xm:sqref>A2:A7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rgb="FFFFFF00"/>
  </sheetPr>
  <dimension ref="A1:D72"/>
  <sheetViews>
    <sheetView view="pageLayout" topLeftCell="A25" zoomScale="55" zoomScaleNormal="70" zoomScaleSheetLayoutView="100" zoomScalePageLayoutView="55" workbookViewId="0">
      <selection activeCell="A33" sqref="A33:D33"/>
    </sheetView>
  </sheetViews>
  <sheetFormatPr defaultColWidth="9.1796875" defaultRowHeight="14.5" x14ac:dyDescent="0.35"/>
  <cols>
    <col min="1" max="1" width="5.7265625" style="33" customWidth="1"/>
    <col min="2" max="2" width="12.54296875" style="32" customWidth="1"/>
    <col min="3" max="3" width="64.7265625" style="32" customWidth="1"/>
    <col min="4" max="4" width="124" style="32" customWidth="1"/>
    <col min="5" max="16384" width="9.1796875" style="32"/>
  </cols>
  <sheetData>
    <row r="1" spans="1:4" ht="22.5" hidden="1" x14ac:dyDescent="0.45">
      <c r="A1" s="405" t="s">
        <v>562</v>
      </c>
      <c r="B1" s="406"/>
      <c r="C1" s="406"/>
      <c r="D1" s="407"/>
    </row>
    <row r="2" spans="1:4" hidden="1" x14ac:dyDescent="0.35">
      <c r="A2" s="59"/>
      <c r="B2" s="60"/>
      <c r="C2" s="60"/>
      <c r="D2" s="61"/>
    </row>
    <row r="3" spans="1:4" ht="15" hidden="1" thickBot="1" x14ac:dyDescent="0.4">
      <c r="A3" s="408" t="s">
        <v>563</v>
      </c>
      <c r="B3" s="409"/>
      <c r="C3" s="410"/>
      <c r="D3" s="411"/>
    </row>
    <row r="4" spans="1:4" hidden="1" x14ac:dyDescent="0.35">
      <c r="A4" s="59"/>
      <c r="B4" s="60"/>
      <c r="C4" s="60"/>
      <c r="D4" s="61"/>
    </row>
    <row r="5" spans="1:4" s="37" customFormat="1" ht="16" hidden="1" thickBot="1" x14ac:dyDescent="0.4">
      <c r="A5" s="34" t="s">
        <v>524</v>
      </c>
      <c r="B5" s="35" t="s">
        <v>564</v>
      </c>
      <c r="C5" s="35" t="s">
        <v>565</v>
      </c>
      <c r="D5" s="36" t="s">
        <v>513</v>
      </c>
    </row>
    <row r="6" spans="1:4" s="37" customFormat="1" ht="15.5" hidden="1" x14ac:dyDescent="0.35">
      <c r="A6" s="412" t="s">
        <v>566</v>
      </c>
      <c r="B6" s="413"/>
      <c r="C6" s="413"/>
      <c r="D6" s="414"/>
    </row>
    <row r="7" spans="1:4" s="37" customFormat="1" ht="21.5" thickBot="1" x14ac:dyDescent="0.4">
      <c r="A7" s="65" t="s">
        <v>524</v>
      </c>
      <c r="B7" s="66" t="s">
        <v>614</v>
      </c>
      <c r="C7" s="66" t="s">
        <v>565</v>
      </c>
      <c r="D7" s="67" t="s">
        <v>615</v>
      </c>
    </row>
    <row r="8" spans="1:4" ht="15" customHeight="1" x14ac:dyDescent="0.35">
      <c r="A8" s="402" t="s">
        <v>1033</v>
      </c>
      <c r="B8" s="403"/>
      <c r="C8" s="403"/>
      <c r="D8" s="404"/>
    </row>
    <row r="9" spans="1:4" ht="48.75" customHeight="1" x14ac:dyDescent="0.35">
      <c r="A9" s="41">
        <v>1</v>
      </c>
      <c r="B9" s="42"/>
      <c r="C9" s="42" t="s">
        <v>628</v>
      </c>
      <c r="D9" s="43" t="s">
        <v>629</v>
      </c>
    </row>
    <row r="10" spans="1:4" ht="129" customHeight="1" x14ac:dyDescent="0.35">
      <c r="A10" s="41">
        <v>2</v>
      </c>
      <c r="B10" s="42"/>
      <c r="C10" s="42" t="s">
        <v>567</v>
      </c>
      <c r="D10" s="43" t="s">
        <v>568</v>
      </c>
    </row>
    <row r="11" spans="1:4" ht="72" customHeight="1" x14ac:dyDescent="0.35">
      <c r="A11" s="41">
        <v>3</v>
      </c>
      <c r="B11" s="42"/>
      <c r="C11" s="42" t="s">
        <v>569</v>
      </c>
      <c r="D11" s="43" t="s">
        <v>570</v>
      </c>
    </row>
    <row r="12" spans="1:4" ht="27.75" customHeight="1" x14ac:dyDescent="0.35">
      <c r="A12" s="41">
        <v>4</v>
      </c>
      <c r="B12" s="42"/>
      <c r="C12" s="42" t="s">
        <v>571</v>
      </c>
      <c r="D12" s="43" t="s">
        <v>597</v>
      </c>
    </row>
    <row r="13" spans="1:4" ht="93.75" customHeight="1" thickBot="1" x14ac:dyDescent="0.4">
      <c r="A13" s="57">
        <v>5</v>
      </c>
      <c r="B13" s="44"/>
      <c r="C13" s="44" t="s">
        <v>621</v>
      </c>
      <c r="D13" s="45" t="s">
        <v>573</v>
      </c>
    </row>
    <row r="14" spans="1:4" ht="15" customHeight="1" x14ac:dyDescent="0.35">
      <c r="A14" s="402" t="s">
        <v>574</v>
      </c>
      <c r="B14" s="403"/>
      <c r="C14" s="403"/>
      <c r="D14" s="404"/>
    </row>
    <row r="15" spans="1:4" ht="135.75" customHeight="1" thickBot="1" x14ac:dyDescent="0.4">
      <c r="A15" s="46">
        <v>6</v>
      </c>
      <c r="B15" s="47"/>
      <c r="C15" s="47" t="s">
        <v>575</v>
      </c>
      <c r="D15" s="50" t="s">
        <v>576</v>
      </c>
    </row>
    <row r="16" spans="1:4" ht="15.5" x14ac:dyDescent="0.35">
      <c r="A16" s="402" t="s">
        <v>577</v>
      </c>
      <c r="B16" s="403"/>
      <c r="C16" s="403"/>
      <c r="D16" s="404"/>
    </row>
    <row r="17" spans="1:4" ht="27.75" customHeight="1" x14ac:dyDescent="0.35">
      <c r="A17" s="54">
        <v>7</v>
      </c>
      <c r="B17" s="55"/>
      <c r="C17" s="55" t="s">
        <v>572</v>
      </c>
      <c r="D17" s="43" t="s">
        <v>598</v>
      </c>
    </row>
    <row r="18" spans="1:4" ht="90.75" customHeight="1" x14ac:dyDescent="0.35">
      <c r="A18" s="54">
        <v>8</v>
      </c>
      <c r="B18" s="55"/>
      <c r="C18" s="55" t="s">
        <v>578</v>
      </c>
      <c r="D18" s="43" t="s">
        <v>579</v>
      </c>
    </row>
    <row r="19" spans="1:4" ht="78" customHeight="1" thickBot="1" x14ac:dyDescent="0.4">
      <c r="A19" s="48">
        <v>9</v>
      </c>
      <c r="B19" s="49"/>
      <c r="C19" s="49" t="s">
        <v>630</v>
      </c>
      <c r="D19" s="45" t="s">
        <v>631</v>
      </c>
    </row>
    <row r="20" spans="1:4" ht="15" customHeight="1" x14ac:dyDescent="0.35">
      <c r="A20" s="402" t="s">
        <v>580</v>
      </c>
      <c r="B20" s="403"/>
      <c r="C20" s="403"/>
      <c r="D20" s="404"/>
    </row>
    <row r="21" spans="1:4" ht="28.5" customHeight="1" x14ac:dyDescent="0.35">
      <c r="A21" s="51">
        <v>10</v>
      </c>
      <c r="B21" s="52"/>
      <c r="C21" s="52" t="s">
        <v>632</v>
      </c>
      <c r="D21" s="53" t="s">
        <v>633</v>
      </c>
    </row>
    <row r="22" spans="1:4" ht="43.5" customHeight="1" thickBot="1" x14ac:dyDescent="0.4">
      <c r="A22" s="46">
        <v>11</v>
      </c>
      <c r="B22" s="47"/>
      <c r="C22" s="47" t="s">
        <v>581</v>
      </c>
      <c r="D22" s="50" t="s">
        <v>582</v>
      </c>
    </row>
    <row r="23" spans="1:4" ht="15" customHeight="1" x14ac:dyDescent="0.35">
      <c r="A23" s="402" t="s">
        <v>583</v>
      </c>
      <c r="B23" s="403"/>
      <c r="C23" s="403"/>
      <c r="D23" s="404"/>
    </row>
    <row r="24" spans="1:4" ht="77.25" customHeight="1" thickBot="1" x14ac:dyDescent="0.4">
      <c r="A24" s="48">
        <v>12</v>
      </c>
      <c r="B24" s="49"/>
      <c r="C24" s="49" t="s">
        <v>584</v>
      </c>
      <c r="D24" s="45" t="s">
        <v>585</v>
      </c>
    </row>
    <row r="25" spans="1:4" ht="15" customHeight="1" x14ac:dyDescent="0.35">
      <c r="A25" s="402" t="s">
        <v>586</v>
      </c>
      <c r="B25" s="403"/>
      <c r="C25" s="403"/>
      <c r="D25" s="404"/>
    </row>
    <row r="26" spans="1:4" ht="21" x14ac:dyDescent="0.35">
      <c r="A26" s="62">
        <v>13</v>
      </c>
      <c r="B26" s="58"/>
      <c r="C26" s="58" t="s">
        <v>587</v>
      </c>
      <c r="D26" s="43" t="s">
        <v>588</v>
      </c>
    </row>
    <row r="27" spans="1:4" ht="242.25" customHeight="1" thickBot="1" x14ac:dyDescent="0.4">
      <c r="A27" s="63">
        <v>14</v>
      </c>
      <c r="B27" s="64"/>
      <c r="C27" s="64" t="s">
        <v>622</v>
      </c>
      <c r="D27" s="45" t="s">
        <v>589</v>
      </c>
    </row>
    <row r="28" spans="1:4" ht="15" customHeight="1" x14ac:dyDescent="0.35">
      <c r="A28" s="402" t="s">
        <v>590</v>
      </c>
      <c r="B28" s="403"/>
      <c r="C28" s="403"/>
      <c r="D28" s="404"/>
    </row>
    <row r="29" spans="1:4" ht="87" customHeight="1" x14ac:dyDescent="0.35">
      <c r="A29" s="51">
        <v>15</v>
      </c>
      <c r="B29" s="52"/>
      <c r="C29" s="52" t="s">
        <v>634</v>
      </c>
      <c r="D29" s="53" t="s">
        <v>646</v>
      </c>
    </row>
    <row r="30" spans="1:4" ht="70.5" customHeight="1" x14ac:dyDescent="0.35">
      <c r="A30" s="51">
        <v>16</v>
      </c>
      <c r="B30" s="52"/>
      <c r="C30" s="52" t="s">
        <v>591</v>
      </c>
      <c r="D30" s="53" t="s">
        <v>592</v>
      </c>
    </row>
    <row r="31" spans="1:4" ht="90.75" customHeight="1" x14ac:dyDescent="0.35">
      <c r="A31" s="51">
        <v>17</v>
      </c>
      <c r="B31" s="52"/>
      <c r="C31" s="52" t="s">
        <v>635</v>
      </c>
      <c r="D31" s="53" t="s">
        <v>636</v>
      </c>
    </row>
    <row r="32" spans="1:4" ht="88.5" customHeight="1" thickBot="1" x14ac:dyDescent="0.4">
      <c r="A32" s="46">
        <v>18</v>
      </c>
      <c r="B32" s="47"/>
      <c r="C32" s="47" t="s">
        <v>647</v>
      </c>
      <c r="D32" s="50" t="s">
        <v>648</v>
      </c>
    </row>
    <row r="33" spans="1:4" ht="15.75" customHeight="1" x14ac:dyDescent="0.35">
      <c r="A33" s="402" t="s">
        <v>593</v>
      </c>
      <c r="B33" s="403"/>
      <c r="C33" s="403"/>
      <c r="D33" s="404"/>
    </row>
    <row r="34" spans="1:4" ht="51.75" customHeight="1" x14ac:dyDescent="0.35">
      <c r="A34" s="54">
        <v>19</v>
      </c>
      <c r="B34" s="55"/>
      <c r="C34" s="55" t="s">
        <v>623</v>
      </c>
      <c r="D34" s="43" t="s">
        <v>594</v>
      </c>
    </row>
    <row r="35" spans="1:4" ht="42.5" thickBot="1" x14ac:dyDescent="0.4">
      <c r="A35" s="48">
        <v>20</v>
      </c>
      <c r="B35" s="49"/>
      <c r="C35" s="49" t="s">
        <v>595</v>
      </c>
      <c r="D35" s="45" t="s">
        <v>596</v>
      </c>
    </row>
    <row r="36" spans="1:4" x14ac:dyDescent="0.35">
      <c r="A36" s="38"/>
      <c r="B36" s="39"/>
      <c r="C36" s="39"/>
      <c r="D36" s="39"/>
    </row>
    <row r="37" spans="1:4" x14ac:dyDescent="0.35">
      <c r="A37" s="38"/>
      <c r="B37" s="39"/>
      <c r="C37" s="39"/>
    </row>
    <row r="38" spans="1:4" ht="35.25" customHeight="1" x14ac:dyDescent="0.6">
      <c r="A38" s="417" t="s">
        <v>616</v>
      </c>
      <c r="B38" s="417"/>
      <c r="C38" s="417"/>
      <c r="D38" s="417"/>
    </row>
    <row r="39" spans="1:4" ht="132.75" customHeight="1" x14ac:dyDescent="0.35">
      <c r="A39" s="416" t="s">
        <v>637</v>
      </c>
      <c r="B39" s="416"/>
      <c r="C39" s="416"/>
      <c r="D39" s="416"/>
    </row>
    <row r="40" spans="1:4" ht="57" customHeight="1" x14ac:dyDescent="0.35">
      <c r="A40" s="56" t="s">
        <v>617</v>
      </c>
      <c r="B40" s="416" t="s">
        <v>624</v>
      </c>
      <c r="C40" s="416"/>
      <c r="D40" s="416"/>
    </row>
    <row r="41" spans="1:4" ht="34.5" customHeight="1" x14ac:dyDescent="0.35">
      <c r="A41" s="56" t="s">
        <v>618</v>
      </c>
      <c r="B41" s="416" t="s">
        <v>625</v>
      </c>
      <c r="C41" s="416"/>
      <c r="D41" s="416"/>
    </row>
    <row r="42" spans="1:4" ht="57.75" customHeight="1" x14ac:dyDescent="0.35">
      <c r="A42" s="56" t="s">
        <v>619</v>
      </c>
      <c r="B42" s="416" t="s">
        <v>626</v>
      </c>
      <c r="C42" s="416"/>
      <c r="D42" s="416"/>
    </row>
    <row r="43" spans="1:4" ht="26" thickBot="1" x14ac:dyDescent="0.6">
      <c r="A43" s="415"/>
      <c r="B43" s="415"/>
      <c r="C43" s="415"/>
      <c r="D43" s="415"/>
    </row>
    <row r="44" spans="1:4" ht="23.25" customHeight="1" x14ac:dyDescent="0.35">
      <c r="A44" s="416" t="s">
        <v>620</v>
      </c>
      <c r="B44" s="416"/>
      <c r="C44" s="416"/>
      <c r="D44" s="416"/>
    </row>
    <row r="45" spans="1:4" x14ac:dyDescent="0.35">
      <c r="A45" s="38"/>
      <c r="B45" s="39"/>
      <c r="C45" s="39"/>
    </row>
    <row r="46" spans="1:4" x14ac:dyDescent="0.35">
      <c r="A46" s="38"/>
      <c r="B46" s="39"/>
      <c r="C46" s="39"/>
    </row>
    <row r="47" spans="1:4" ht="35.25" customHeight="1" x14ac:dyDescent="0.6">
      <c r="A47" s="417" t="s">
        <v>616</v>
      </c>
      <c r="B47" s="417"/>
      <c r="C47" s="417"/>
      <c r="D47" s="417"/>
    </row>
    <row r="48" spans="1:4" ht="135.75" customHeight="1" x14ac:dyDescent="0.35">
      <c r="A48" s="416" t="s">
        <v>638</v>
      </c>
      <c r="B48" s="416"/>
      <c r="C48" s="416"/>
      <c r="D48" s="416"/>
    </row>
    <row r="49" spans="1:4" ht="77.25" customHeight="1" x14ac:dyDescent="0.35">
      <c r="A49" s="56" t="s">
        <v>617</v>
      </c>
      <c r="B49" s="416" t="s">
        <v>639</v>
      </c>
      <c r="C49" s="416"/>
      <c r="D49" s="416"/>
    </row>
    <row r="50" spans="1:4" ht="27" customHeight="1" x14ac:dyDescent="0.35">
      <c r="A50" s="56" t="s">
        <v>618</v>
      </c>
      <c r="B50" s="416" t="s">
        <v>640</v>
      </c>
      <c r="C50" s="416"/>
      <c r="D50" s="416"/>
    </row>
    <row r="51" spans="1:4" ht="77.25" customHeight="1" x14ac:dyDescent="0.35">
      <c r="A51" s="56" t="s">
        <v>619</v>
      </c>
      <c r="B51" s="416" t="s">
        <v>641</v>
      </c>
      <c r="C51" s="416"/>
      <c r="D51" s="416"/>
    </row>
    <row r="52" spans="1:4" ht="26" thickBot="1" x14ac:dyDescent="0.6">
      <c r="A52" s="415"/>
      <c r="B52" s="415"/>
      <c r="C52" s="415"/>
      <c r="D52" s="415"/>
    </row>
    <row r="53" spans="1:4" ht="23.25" customHeight="1" x14ac:dyDescent="0.35">
      <c r="A53" s="416" t="s">
        <v>620</v>
      </c>
      <c r="B53" s="416"/>
      <c r="C53" s="416"/>
      <c r="D53" s="416"/>
    </row>
    <row r="54" spans="1:4" x14ac:dyDescent="0.35">
      <c r="A54" s="38"/>
      <c r="B54" s="39"/>
      <c r="C54" s="39"/>
    </row>
    <row r="55" spans="1:4" x14ac:dyDescent="0.35">
      <c r="A55" s="38"/>
      <c r="B55" s="39"/>
      <c r="C55" s="39"/>
    </row>
    <row r="56" spans="1:4" ht="35.25" customHeight="1" x14ac:dyDescent="0.6">
      <c r="A56" s="417" t="s">
        <v>616</v>
      </c>
      <c r="B56" s="417"/>
      <c r="C56" s="417"/>
      <c r="D56" s="417"/>
    </row>
    <row r="57" spans="1:4" ht="136.5" customHeight="1" x14ac:dyDescent="0.35">
      <c r="A57" s="416" t="s">
        <v>642</v>
      </c>
      <c r="B57" s="416"/>
      <c r="C57" s="416"/>
      <c r="D57" s="416"/>
    </row>
    <row r="58" spans="1:4" ht="78" customHeight="1" x14ac:dyDescent="0.35">
      <c r="A58" s="56" t="s">
        <v>617</v>
      </c>
      <c r="B58" s="416" t="s">
        <v>643</v>
      </c>
      <c r="C58" s="416"/>
      <c r="D58" s="416"/>
    </row>
    <row r="59" spans="1:4" ht="34.5" customHeight="1" x14ac:dyDescent="0.35">
      <c r="A59" s="56" t="s">
        <v>618</v>
      </c>
      <c r="B59" s="416" t="s">
        <v>644</v>
      </c>
      <c r="C59" s="416"/>
      <c r="D59" s="416"/>
    </row>
    <row r="60" spans="1:4" ht="57.75" customHeight="1" x14ac:dyDescent="0.35">
      <c r="A60" s="56" t="s">
        <v>619</v>
      </c>
      <c r="B60" s="416" t="s">
        <v>645</v>
      </c>
      <c r="C60" s="416"/>
      <c r="D60" s="416"/>
    </row>
    <row r="61" spans="1:4" ht="26" thickBot="1" x14ac:dyDescent="0.6">
      <c r="A61" s="415"/>
      <c r="B61" s="415"/>
      <c r="C61" s="415"/>
      <c r="D61" s="415"/>
    </row>
    <row r="62" spans="1:4" ht="23.25" customHeight="1" x14ac:dyDescent="0.35">
      <c r="A62" s="416" t="s">
        <v>620</v>
      </c>
      <c r="B62" s="416"/>
      <c r="C62" s="416"/>
      <c r="D62" s="416"/>
    </row>
    <row r="63" spans="1:4" x14ac:dyDescent="0.35">
      <c r="A63" s="38"/>
      <c r="B63" s="39"/>
      <c r="C63" s="39"/>
    </row>
    <row r="64" spans="1:4" x14ac:dyDescent="0.35">
      <c r="A64" s="38"/>
      <c r="B64" s="39"/>
      <c r="C64" s="39"/>
    </row>
    <row r="65" spans="1:3" x14ac:dyDescent="0.35">
      <c r="A65" s="38"/>
      <c r="B65" s="39"/>
      <c r="C65" s="39"/>
    </row>
    <row r="66" spans="1:3" x14ac:dyDescent="0.35">
      <c r="A66" s="38"/>
      <c r="B66" s="39"/>
      <c r="C66" s="39"/>
    </row>
    <row r="67" spans="1:3" x14ac:dyDescent="0.35">
      <c r="A67" s="38"/>
      <c r="B67" s="39"/>
      <c r="C67" s="39"/>
    </row>
    <row r="68" spans="1:3" x14ac:dyDescent="0.35">
      <c r="A68" s="38"/>
      <c r="B68" s="39"/>
      <c r="C68" s="39"/>
    </row>
    <row r="69" spans="1:3" x14ac:dyDescent="0.35">
      <c r="A69" s="38"/>
      <c r="B69" s="39"/>
      <c r="C69" s="39"/>
    </row>
    <row r="70" spans="1:3" x14ac:dyDescent="0.35">
      <c r="A70" s="38"/>
      <c r="B70" s="39"/>
      <c r="C70" s="39"/>
    </row>
    <row r="71" spans="1:3" x14ac:dyDescent="0.35">
      <c r="A71" s="38"/>
      <c r="B71" s="39"/>
      <c r="C71" s="39"/>
    </row>
    <row r="72" spans="1:3" x14ac:dyDescent="0.35">
      <c r="A72" s="38"/>
      <c r="B72" s="39"/>
      <c r="C72" s="39"/>
    </row>
  </sheetData>
  <autoFilter ref="A7:D35"/>
  <mergeCells count="33">
    <mergeCell ref="B59:D59"/>
    <mergeCell ref="B60:D60"/>
    <mergeCell ref="A61:D61"/>
    <mergeCell ref="A62:D62"/>
    <mergeCell ref="A52:D52"/>
    <mergeCell ref="A53:D53"/>
    <mergeCell ref="A56:D56"/>
    <mergeCell ref="A57:D57"/>
    <mergeCell ref="B58:D58"/>
    <mergeCell ref="A47:D47"/>
    <mergeCell ref="A48:D48"/>
    <mergeCell ref="B49:D49"/>
    <mergeCell ref="B50:D50"/>
    <mergeCell ref="B51:D51"/>
    <mergeCell ref="A43:D43"/>
    <mergeCell ref="A44:D44"/>
    <mergeCell ref="A38:D38"/>
    <mergeCell ref="A33:D33"/>
    <mergeCell ref="A39:D39"/>
    <mergeCell ref="B40:D40"/>
    <mergeCell ref="B41:D41"/>
    <mergeCell ref="B42:D42"/>
    <mergeCell ref="A1:D1"/>
    <mergeCell ref="A3:B3"/>
    <mergeCell ref="C3:D3"/>
    <mergeCell ref="A6:D6"/>
    <mergeCell ref="A14:D14"/>
    <mergeCell ref="A28:D28"/>
    <mergeCell ref="A8:D8"/>
    <mergeCell ref="A16:D16"/>
    <mergeCell ref="A20:D20"/>
    <mergeCell ref="A23:D23"/>
    <mergeCell ref="A25:D25"/>
  </mergeCells>
  <pageMargins left="0.34090909090909088" right="0.42613636363636365" top="0.45454545454545453" bottom="0.14204545454545456" header="0.31496062992125984" footer="0.31496062992125984"/>
  <pageSetup paperSize="9" scale="46" orientation="portrait" r:id="rId1"/>
  <rowBreaks count="3" manualBreakCount="3">
    <brk id="35" max="16383" man="1"/>
    <brk id="46" max="16383" man="1"/>
    <brk id="55" max="16383"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FF00"/>
  </sheetPr>
  <dimension ref="A1:Y26"/>
  <sheetViews>
    <sheetView zoomScale="85" zoomScaleNormal="85" workbookViewId="0">
      <selection activeCell="D2" sqref="D2:W25"/>
    </sheetView>
  </sheetViews>
  <sheetFormatPr defaultColWidth="9.1796875" defaultRowHeight="14.5" x14ac:dyDescent="0.35"/>
  <cols>
    <col min="1" max="1" width="4.453125" style="40" customWidth="1"/>
    <col min="2" max="2" width="10.81640625" style="40" bestFit="1" customWidth="1"/>
    <col min="3" max="3" width="64" style="3" customWidth="1"/>
    <col min="4" max="4" width="12.81640625" style="40" customWidth="1"/>
    <col min="5" max="5" width="9" style="40" customWidth="1"/>
    <col min="6" max="6" width="9.7265625" style="40" customWidth="1"/>
    <col min="7" max="7" width="9.81640625" style="40" customWidth="1"/>
    <col min="8" max="8" width="10.81640625" style="40" customWidth="1"/>
    <col min="9" max="9" width="11.26953125" style="40" customWidth="1"/>
    <col min="10" max="10" width="9.26953125" style="40" customWidth="1"/>
    <col min="11" max="11" width="8" style="40" customWidth="1"/>
    <col min="12" max="12" width="9" style="40" customWidth="1"/>
    <col min="13" max="13" width="12" style="40" customWidth="1"/>
    <col min="14" max="14" width="11.26953125" style="40" customWidth="1"/>
    <col min="15" max="15" width="8.1796875" style="40" customWidth="1"/>
    <col min="16" max="16" width="11" style="40" customWidth="1"/>
    <col min="17" max="17" width="10" style="40" customWidth="1"/>
    <col min="18" max="18" width="6.7265625" style="40" customWidth="1"/>
    <col min="19" max="19" width="12" style="40" customWidth="1"/>
    <col min="20" max="20" width="9.453125" style="40" customWidth="1"/>
    <col min="21" max="21" width="10.453125" style="40" customWidth="1"/>
    <col min="22" max="23" width="10" style="40" customWidth="1"/>
    <col min="24" max="16384" width="9.1796875" style="40"/>
  </cols>
  <sheetData>
    <row r="1" spans="1:25" ht="58.5" thickBot="1" x14ac:dyDescent="0.4">
      <c r="A1" s="294" t="s">
        <v>524</v>
      </c>
      <c r="B1" s="307" t="s">
        <v>3</v>
      </c>
      <c r="C1" s="295" t="s">
        <v>565</v>
      </c>
      <c r="D1" s="309" t="str">
        <f>Group!$A$2</f>
        <v>Владимир Абрамов</v>
      </c>
      <c r="E1" s="310" t="str">
        <f>Group!$A$3</f>
        <v>Павел Романенко </v>
      </c>
      <c r="F1" s="310" t="str">
        <f>Group!$A$4</f>
        <v>Лада Чернышева</v>
      </c>
      <c r="G1" s="310" t="str">
        <f>Group!$A$5</f>
        <v>Сергей Михеев</v>
      </c>
      <c r="H1" s="310" t="str">
        <f>Group!$A$6</f>
        <v>Владислав Гусев</v>
      </c>
      <c r="I1" s="310" t="str">
        <f>Group!$A$7</f>
        <v>Эрик Бляшев</v>
      </c>
      <c r="J1" s="310" t="str">
        <f>Group!$A$8</f>
        <v>Артем Парфенов</v>
      </c>
      <c r="K1" s="310" t="str">
        <f>Group!$A$9</f>
        <v>Никита Степанов</v>
      </c>
      <c r="L1" s="310" t="str">
        <f>Group!$A$10</f>
        <v>Алена Кабардинова</v>
      </c>
      <c r="M1" s="310" t="str">
        <f>Group!$A$11</f>
        <v>Кирилл Шленский</v>
      </c>
      <c r="N1" s="310" t="str">
        <f>Group!$A$12</f>
        <v>Никита Щавелев</v>
      </c>
      <c r="O1" s="310" t="str">
        <f>Group!$A$13</f>
        <v>Наталья Хизриева</v>
      </c>
      <c r="P1" s="310" t="str">
        <f>Group!$A$14</f>
        <v>Егор Лебедев</v>
      </c>
      <c r="Q1" s="310" t="str">
        <f>Group!$A$15</f>
        <v>Екатерина Компанченко</v>
      </c>
      <c r="R1" s="310" t="str">
        <f>Group!$A$16</f>
        <v>Никита Верховин</v>
      </c>
      <c r="S1" s="310" t="str">
        <f>Group!$A$17</f>
        <v>Алексей Шемонаев</v>
      </c>
      <c r="T1" s="310" t="str">
        <f>Group!$A$18</f>
        <v>Сергей Шемонаев</v>
      </c>
      <c r="U1" s="310" t="str">
        <f>Group!$A$19</f>
        <v>Павел Высоколов</v>
      </c>
      <c r="V1" s="310">
        <f>Group!$A$20</f>
        <v>0</v>
      </c>
      <c r="W1" s="311">
        <f>Group!$A$21</f>
        <v>0</v>
      </c>
    </row>
    <row r="2" spans="1:25" x14ac:dyDescent="0.35">
      <c r="A2" s="296">
        <v>1</v>
      </c>
      <c r="B2" s="420" t="str">
        <f>'Выпускной вопросник'!$A$8</f>
        <v>OOP</v>
      </c>
      <c r="C2" s="297" t="str">
        <f>'Выпускной вопросник'!C9</f>
        <v>Что такое ООП? Основные принципы? В чем суть каждого из них? </v>
      </c>
      <c r="D2" s="312"/>
      <c r="E2" s="313">
        <v>2</v>
      </c>
      <c r="F2" s="313"/>
      <c r="G2" s="313">
        <v>2</v>
      </c>
      <c r="H2" s="313">
        <v>2</v>
      </c>
      <c r="I2" s="313"/>
      <c r="J2" s="313"/>
      <c r="K2" s="313">
        <v>1</v>
      </c>
      <c r="L2" s="313"/>
      <c r="M2" s="313">
        <v>2</v>
      </c>
      <c r="N2" s="313">
        <v>2</v>
      </c>
      <c r="O2" s="313"/>
      <c r="P2" s="313"/>
      <c r="Q2" s="313">
        <v>2</v>
      </c>
      <c r="R2" s="313">
        <v>2</v>
      </c>
      <c r="S2" s="313"/>
      <c r="T2" s="313"/>
      <c r="U2" s="313">
        <v>2</v>
      </c>
      <c r="V2" s="313"/>
      <c r="W2" s="314"/>
      <c r="X2" s="328">
        <f>AVERAGEA(D2:W2)/tech!$D$4*100</f>
        <v>94.444444444444443</v>
      </c>
      <c r="Y2" s="425">
        <f>AVERAGE(X2:X6)</f>
        <v>90</v>
      </c>
    </row>
    <row r="3" spans="1:25" x14ac:dyDescent="0.35">
      <c r="A3" s="298">
        <v>2</v>
      </c>
      <c r="B3" s="421"/>
      <c r="C3" s="299" t="str">
        <f>'Выпускной вопросник'!C10</f>
        <v>Как сравнить 2 объекта? Что такое hashcode, зачем он нужен?</v>
      </c>
      <c r="D3" s="160"/>
      <c r="E3" s="161">
        <v>1</v>
      </c>
      <c r="F3" s="161"/>
      <c r="G3" s="161">
        <v>2</v>
      </c>
      <c r="H3" s="161">
        <v>1</v>
      </c>
      <c r="I3" s="161"/>
      <c r="J3" s="161"/>
      <c r="K3" s="161">
        <v>1</v>
      </c>
      <c r="L3" s="161"/>
      <c r="M3" s="161">
        <v>1</v>
      </c>
      <c r="N3" s="161">
        <v>2</v>
      </c>
      <c r="O3" s="161"/>
      <c r="P3" s="161"/>
      <c r="Q3" s="161">
        <v>2</v>
      </c>
      <c r="R3" s="161">
        <v>2</v>
      </c>
      <c r="S3" s="161"/>
      <c r="T3" s="161"/>
      <c r="U3" s="161">
        <v>2</v>
      </c>
      <c r="V3" s="161"/>
      <c r="W3" s="162"/>
      <c r="X3" s="328">
        <f>AVERAGEA(D3:W3)/tech!$D$4*100</f>
        <v>77.777777777777786</v>
      </c>
      <c r="Y3" s="426"/>
    </row>
    <row r="4" spans="1:25" ht="29" x14ac:dyDescent="0.35">
      <c r="A4" s="298">
        <v>3</v>
      </c>
      <c r="B4" s="421"/>
      <c r="C4" s="299" t="str">
        <f>'Выпускной вопросник'!C11</f>
        <v>Какие модификаторы доступа используются в Java? Расставить по убыванию уровня доступа.</v>
      </c>
      <c r="D4" s="160"/>
      <c r="E4" s="161">
        <v>2</v>
      </c>
      <c r="F4" s="161"/>
      <c r="G4" s="161">
        <v>2</v>
      </c>
      <c r="H4" s="161">
        <v>2</v>
      </c>
      <c r="I4" s="161"/>
      <c r="J4" s="161"/>
      <c r="K4" s="161">
        <v>1</v>
      </c>
      <c r="L4" s="161"/>
      <c r="M4" s="161">
        <v>2</v>
      </c>
      <c r="N4" s="161">
        <v>2</v>
      </c>
      <c r="O4" s="161"/>
      <c r="P4" s="161"/>
      <c r="Q4" s="161">
        <v>2</v>
      </c>
      <c r="R4" s="161">
        <v>2</v>
      </c>
      <c r="S4" s="161"/>
      <c r="T4" s="161"/>
      <c r="U4" s="161">
        <v>1</v>
      </c>
      <c r="V4" s="161"/>
      <c r="W4" s="162"/>
      <c r="X4" s="328">
        <f>AVERAGEA(D4:W4)/tech!$D$4*100</f>
        <v>88.888888888888886</v>
      </c>
      <c r="Y4" s="426"/>
    </row>
    <row r="5" spans="1:25" x14ac:dyDescent="0.35">
      <c r="A5" s="298">
        <v>4</v>
      </c>
      <c r="B5" s="421"/>
      <c r="C5" s="299" t="str">
        <f>'Выпускной вопросник'!C12</f>
        <v>Что такое пакет?</v>
      </c>
      <c r="D5" s="160"/>
      <c r="E5" s="161">
        <v>2</v>
      </c>
      <c r="F5" s="161"/>
      <c r="G5" s="161">
        <v>2</v>
      </c>
      <c r="H5" s="161">
        <v>1</v>
      </c>
      <c r="I5" s="161"/>
      <c r="J5" s="161"/>
      <c r="K5" s="161">
        <v>2</v>
      </c>
      <c r="L5" s="161"/>
      <c r="M5" s="161">
        <v>2</v>
      </c>
      <c r="N5" s="161">
        <v>2</v>
      </c>
      <c r="O5" s="161"/>
      <c r="P5" s="161"/>
      <c r="Q5" s="161">
        <v>2</v>
      </c>
      <c r="R5" s="161">
        <v>2</v>
      </c>
      <c r="S5" s="161"/>
      <c r="T5" s="161"/>
      <c r="U5" s="161">
        <v>2</v>
      </c>
      <c r="V5" s="161"/>
      <c r="W5" s="162"/>
      <c r="X5" s="328">
        <f>AVERAGEA(D5:W5)/tech!$D$4*100</f>
        <v>94.444444444444443</v>
      </c>
      <c r="Y5" s="426"/>
    </row>
    <row r="6" spans="1:25" ht="15" thickBot="1" x14ac:dyDescent="0.4">
      <c r="A6" s="300">
        <v>5</v>
      </c>
      <c r="B6" s="422"/>
      <c r="C6" s="301" t="str">
        <f>'Выпускной вопросник'!C13</f>
        <v>Понятие интерфейса, абстрактного класса. Основные отличия. </v>
      </c>
      <c r="D6" s="316"/>
      <c r="E6" s="317">
        <v>2</v>
      </c>
      <c r="F6" s="317"/>
      <c r="G6" s="317">
        <v>2</v>
      </c>
      <c r="H6" s="317">
        <v>2</v>
      </c>
      <c r="I6" s="317"/>
      <c r="J6" s="317"/>
      <c r="K6" s="317">
        <v>2</v>
      </c>
      <c r="L6" s="317"/>
      <c r="M6" s="317">
        <v>1</v>
      </c>
      <c r="N6" s="317">
        <v>2</v>
      </c>
      <c r="O6" s="317"/>
      <c r="P6" s="317"/>
      <c r="Q6" s="317">
        <v>2</v>
      </c>
      <c r="R6" s="317">
        <v>2</v>
      </c>
      <c r="S6" s="317"/>
      <c r="T6" s="317"/>
      <c r="U6" s="317">
        <v>2</v>
      </c>
      <c r="V6" s="317"/>
      <c r="W6" s="318"/>
      <c r="X6" s="328">
        <f>AVERAGEA(D6:W6)/tech!$D$4*100</f>
        <v>94.444444444444443</v>
      </c>
      <c r="Y6" s="426"/>
    </row>
    <row r="7" spans="1:25" ht="95.5" thickBot="1" x14ac:dyDescent="0.4">
      <c r="A7" s="302">
        <v>6</v>
      </c>
      <c r="B7" s="308" t="str">
        <f>'Выпускной вопросник'!$A$14</f>
        <v>Exceptions &amp; Errors</v>
      </c>
      <c r="C7" s="303" t="str">
        <f>'Выпускной вопросник'!C15</f>
        <v>Что такое Exception? Как обработать Исключение?</v>
      </c>
      <c r="D7" s="319"/>
      <c r="E7" s="320">
        <v>2</v>
      </c>
      <c r="F7" s="320"/>
      <c r="G7" s="320">
        <v>1</v>
      </c>
      <c r="H7" s="320">
        <v>2</v>
      </c>
      <c r="I7" s="320"/>
      <c r="J7" s="320"/>
      <c r="K7" s="320">
        <v>1</v>
      </c>
      <c r="L7" s="320"/>
      <c r="M7" s="320">
        <v>1</v>
      </c>
      <c r="N7" s="320">
        <v>1</v>
      </c>
      <c r="O7" s="320"/>
      <c r="P7" s="320"/>
      <c r="Q7" s="320">
        <v>2</v>
      </c>
      <c r="R7" s="320">
        <v>1</v>
      </c>
      <c r="S7" s="320"/>
      <c r="T7" s="320"/>
      <c r="U7" s="320">
        <v>1</v>
      </c>
      <c r="V7" s="320"/>
      <c r="W7" s="321"/>
      <c r="X7" s="328">
        <f>AVERAGEA(D7:W7)/tech!$D$4*100</f>
        <v>66.666666666666657</v>
      </c>
      <c r="Y7" s="328">
        <f>AVERAGE(X7)</f>
        <v>66.666666666666657</v>
      </c>
    </row>
    <row r="8" spans="1:25" ht="23.25" customHeight="1" x14ac:dyDescent="0.35">
      <c r="A8" s="296">
        <v>7</v>
      </c>
      <c r="B8" s="420" t="str">
        <f>'Выпускной вопросник'!$A$16</f>
        <v>Collections</v>
      </c>
      <c r="C8" s="297" t="str">
        <f>'Выпускной вопросник'!C17</f>
        <v>Что такое итератор?</v>
      </c>
      <c r="D8" s="312"/>
      <c r="E8" s="313">
        <v>1</v>
      </c>
      <c r="F8" s="313"/>
      <c r="G8" s="313">
        <v>1</v>
      </c>
      <c r="H8" s="313">
        <v>1</v>
      </c>
      <c r="I8" s="313"/>
      <c r="J8" s="313"/>
      <c r="K8" s="313">
        <v>0</v>
      </c>
      <c r="L8" s="313"/>
      <c r="M8" s="313">
        <v>2</v>
      </c>
      <c r="N8" s="313">
        <v>1</v>
      </c>
      <c r="O8" s="313"/>
      <c r="P8" s="313"/>
      <c r="Q8" s="313">
        <v>1</v>
      </c>
      <c r="R8" s="313">
        <v>2</v>
      </c>
      <c r="S8" s="313"/>
      <c r="T8" s="313"/>
      <c r="U8" s="313">
        <v>2</v>
      </c>
      <c r="V8" s="313"/>
      <c r="W8" s="314"/>
      <c r="X8" s="328">
        <f>AVERAGEA(D8:W8)/tech!$D$4*100</f>
        <v>61.111111111111114</v>
      </c>
      <c r="Y8" s="425">
        <f>AVERAGE(X8:X10)</f>
        <v>68.518518518518519</v>
      </c>
    </row>
    <row r="9" spans="1:25" ht="23.25" customHeight="1" x14ac:dyDescent="0.35">
      <c r="A9" s="298">
        <v>8</v>
      </c>
      <c r="B9" s="423"/>
      <c r="C9" s="299" t="str">
        <f>'Выпускной вопросник'!C18</f>
        <v xml:space="preserve">Плюсы, минусы массива и списка? </v>
      </c>
      <c r="D9" s="160"/>
      <c r="E9" s="161">
        <v>2</v>
      </c>
      <c r="F9" s="161"/>
      <c r="G9" s="161">
        <v>1</v>
      </c>
      <c r="H9" s="161">
        <v>1</v>
      </c>
      <c r="I9" s="161"/>
      <c r="J9" s="161"/>
      <c r="K9" s="161">
        <v>2</v>
      </c>
      <c r="L9" s="161"/>
      <c r="M9" s="161">
        <v>1</v>
      </c>
      <c r="N9" s="161">
        <v>1</v>
      </c>
      <c r="O9" s="161"/>
      <c r="P9" s="161"/>
      <c r="Q9" s="161">
        <v>1</v>
      </c>
      <c r="R9" s="161">
        <v>1</v>
      </c>
      <c r="S9" s="161"/>
      <c r="T9" s="161"/>
      <c r="U9" s="161">
        <v>2</v>
      </c>
      <c r="V9" s="161"/>
      <c r="W9" s="162"/>
      <c r="X9" s="328">
        <f>AVERAGEA(D9:W9)/tech!$D$4*100</f>
        <v>66.666666666666657</v>
      </c>
      <c r="Y9" s="426"/>
    </row>
    <row r="10" spans="1:25" ht="23.25" customHeight="1" thickBot="1" x14ac:dyDescent="0.4">
      <c r="A10" s="300">
        <v>9</v>
      </c>
      <c r="B10" s="424"/>
      <c r="C10" s="301" t="str">
        <f>'Выпускной вопросник'!C19</f>
        <v>Зачем нужен и как работает HashMap?</v>
      </c>
      <c r="D10" s="316"/>
      <c r="E10" s="317">
        <v>2</v>
      </c>
      <c r="F10" s="317"/>
      <c r="G10" s="317">
        <v>1</v>
      </c>
      <c r="H10" s="317">
        <v>2</v>
      </c>
      <c r="I10" s="317"/>
      <c r="J10" s="317"/>
      <c r="K10" s="317">
        <v>1</v>
      </c>
      <c r="L10" s="317"/>
      <c r="M10" s="317">
        <v>1</v>
      </c>
      <c r="N10" s="317">
        <v>1</v>
      </c>
      <c r="O10" s="317"/>
      <c r="P10" s="317"/>
      <c r="Q10" s="317">
        <v>2</v>
      </c>
      <c r="R10" s="317">
        <v>2</v>
      </c>
      <c r="S10" s="317"/>
      <c r="T10" s="317"/>
      <c r="U10" s="317">
        <v>2</v>
      </c>
      <c r="V10" s="317"/>
      <c r="W10" s="318"/>
      <c r="X10" s="328">
        <f>AVERAGEA(D10:W10)/tech!$D$4*100</f>
        <v>77.777777777777786</v>
      </c>
      <c r="Y10" s="426"/>
    </row>
    <row r="11" spans="1:25" x14ac:dyDescent="0.35">
      <c r="A11" s="296">
        <v>10</v>
      </c>
      <c r="B11" s="420" t="str">
        <f>'Выпускной вопросник'!$A$20</f>
        <v>Threads</v>
      </c>
      <c r="C11" s="297" t="str">
        <f>'Выпускной вопросник'!C21</f>
        <v>Как создать поток</v>
      </c>
      <c r="D11" s="312"/>
      <c r="E11" s="313">
        <v>2</v>
      </c>
      <c r="F11" s="313"/>
      <c r="G11" s="313">
        <v>1</v>
      </c>
      <c r="H11" s="313">
        <v>2</v>
      </c>
      <c r="I11" s="313"/>
      <c r="J11" s="313"/>
      <c r="K11" s="313">
        <v>1</v>
      </c>
      <c r="L11" s="313"/>
      <c r="M11" s="313">
        <v>2</v>
      </c>
      <c r="N11" s="313">
        <v>2</v>
      </c>
      <c r="O11" s="313"/>
      <c r="P11" s="313"/>
      <c r="Q11" s="313">
        <v>2</v>
      </c>
      <c r="R11" s="313">
        <v>2</v>
      </c>
      <c r="S11" s="313"/>
      <c r="T11" s="313"/>
      <c r="U11" s="313">
        <v>2</v>
      </c>
      <c r="V11" s="313"/>
      <c r="W11" s="314"/>
      <c r="X11" s="328">
        <f>AVERAGEA(D11:W11)/tech!$D$4*100</f>
        <v>88.888888888888886</v>
      </c>
      <c r="Y11" s="425">
        <f>AVERAGE(X11:X12)</f>
        <v>77.777777777777771</v>
      </c>
    </row>
    <row r="12" spans="1:25" ht="29.5" thickBot="1" x14ac:dyDescent="0.4">
      <c r="A12" s="300">
        <v>11</v>
      </c>
      <c r="B12" s="424"/>
      <c r="C12" s="301" t="str">
        <f>'Выпускной вопросник'!C22</f>
        <v>Что такое синхронизация. Как можно орагнизовать синхранизацию потоков?</v>
      </c>
      <c r="D12" s="316"/>
      <c r="E12" s="317">
        <v>1</v>
      </c>
      <c r="F12" s="317"/>
      <c r="G12" s="317">
        <v>2</v>
      </c>
      <c r="H12" s="317">
        <v>1</v>
      </c>
      <c r="I12" s="317"/>
      <c r="J12" s="317"/>
      <c r="K12" s="317">
        <v>1</v>
      </c>
      <c r="L12" s="317"/>
      <c r="M12" s="317">
        <v>1</v>
      </c>
      <c r="N12" s="317">
        <v>2</v>
      </c>
      <c r="O12" s="317"/>
      <c r="P12" s="317"/>
      <c r="Q12" s="317">
        <v>2</v>
      </c>
      <c r="R12" s="317">
        <v>1</v>
      </c>
      <c r="S12" s="317"/>
      <c r="T12" s="317"/>
      <c r="U12" s="317">
        <v>1</v>
      </c>
      <c r="V12" s="317"/>
      <c r="W12" s="318"/>
      <c r="X12" s="328">
        <f>AVERAGEA(D12:W12)/tech!$D$4*100</f>
        <v>66.666666666666657</v>
      </c>
      <c r="Y12" s="426"/>
    </row>
    <row r="13" spans="1:25" ht="50.5" thickBot="1" x14ac:dyDescent="0.4">
      <c r="A13" s="302">
        <v>12</v>
      </c>
      <c r="B13" s="308" t="str">
        <f>'Выпускной вопросник'!$A$23</f>
        <v>XML, JAXP</v>
      </c>
      <c r="C13" s="303" t="str">
        <f>'Выпускной вопросник'!C24</f>
        <v>Какие плюсы и минусы SAX и DOM парсера?</v>
      </c>
      <c r="D13" s="319"/>
      <c r="E13" s="320">
        <v>2</v>
      </c>
      <c r="F13" s="320"/>
      <c r="G13" s="320">
        <v>1</v>
      </c>
      <c r="H13" s="320">
        <v>2</v>
      </c>
      <c r="I13" s="320"/>
      <c r="J13" s="320"/>
      <c r="K13" s="320">
        <v>2</v>
      </c>
      <c r="L13" s="320"/>
      <c r="M13" s="320">
        <v>1</v>
      </c>
      <c r="N13" s="320">
        <v>2</v>
      </c>
      <c r="O13" s="320"/>
      <c r="P13" s="320"/>
      <c r="Q13" s="320">
        <v>2</v>
      </c>
      <c r="R13" s="320">
        <v>2</v>
      </c>
      <c r="S13" s="320"/>
      <c r="T13" s="320"/>
      <c r="U13" s="320">
        <v>2</v>
      </c>
      <c r="V13" s="320"/>
      <c r="W13" s="321"/>
      <c r="X13" s="328">
        <f>AVERAGEA(D13:W13)/tech!$D$4*100</f>
        <v>88.888888888888886</v>
      </c>
      <c r="Y13" s="328">
        <f>AVERAGE(X13)</f>
        <v>88.888888888888886</v>
      </c>
    </row>
    <row r="14" spans="1:25" x14ac:dyDescent="0.35">
      <c r="A14" s="296">
        <v>13</v>
      </c>
      <c r="B14" s="420" t="str">
        <f>'Выпускной вопросник'!$A$25</f>
        <v>JDBC</v>
      </c>
      <c r="C14" s="297" t="str">
        <f>'Выпускной вопросник'!C26</f>
        <v>Зачем нужен JDBC?</v>
      </c>
      <c r="D14" s="322"/>
      <c r="E14" s="313">
        <v>2</v>
      </c>
      <c r="F14" s="313"/>
      <c r="G14" s="313">
        <v>2</v>
      </c>
      <c r="H14" s="313">
        <v>2</v>
      </c>
      <c r="I14" s="313"/>
      <c r="J14" s="313"/>
      <c r="K14" s="313">
        <v>2</v>
      </c>
      <c r="L14" s="313"/>
      <c r="M14" s="313">
        <v>1</v>
      </c>
      <c r="N14" s="313">
        <v>2</v>
      </c>
      <c r="O14" s="313"/>
      <c r="P14" s="313"/>
      <c r="Q14" s="313">
        <v>2</v>
      </c>
      <c r="R14" s="313">
        <v>2</v>
      </c>
      <c r="S14" s="313"/>
      <c r="T14" s="313"/>
      <c r="U14" s="313">
        <v>2</v>
      </c>
      <c r="V14" s="313"/>
      <c r="W14" s="314"/>
      <c r="X14" s="328">
        <f>AVERAGEA(D14:W14)/tech!$D$4*100</f>
        <v>94.444444444444443</v>
      </c>
      <c r="Y14" s="425">
        <f>AVERAGE(X14:X15)</f>
        <v>83.333333333333329</v>
      </c>
    </row>
    <row r="15" spans="1:25" ht="29.5" thickBot="1" x14ac:dyDescent="0.4">
      <c r="A15" s="305">
        <v>14</v>
      </c>
      <c r="B15" s="422"/>
      <c r="C15" s="306" t="str">
        <f>'Выпускной вопросник'!C27</f>
        <v>Необходимо написать программу для выполнения select запроса, опиши последовательность действий по шагам? </v>
      </c>
      <c r="D15" s="323"/>
      <c r="E15" s="317">
        <v>1</v>
      </c>
      <c r="F15" s="317"/>
      <c r="G15" s="317">
        <v>2</v>
      </c>
      <c r="H15" s="317">
        <v>1</v>
      </c>
      <c r="I15" s="317"/>
      <c r="J15" s="317"/>
      <c r="K15" s="317">
        <v>1</v>
      </c>
      <c r="L15" s="317"/>
      <c r="M15" s="317">
        <v>1</v>
      </c>
      <c r="N15" s="317">
        <v>2</v>
      </c>
      <c r="O15" s="317"/>
      <c r="P15" s="317"/>
      <c r="Q15" s="317">
        <v>1</v>
      </c>
      <c r="R15" s="317">
        <v>2</v>
      </c>
      <c r="S15" s="317"/>
      <c r="T15" s="317"/>
      <c r="U15" s="317">
        <v>2</v>
      </c>
      <c r="V15" s="317"/>
      <c r="W15" s="318"/>
      <c r="X15" s="328">
        <f>AVERAGEA(D15:W15)/tech!$D$4*100</f>
        <v>72.222222222222214</v>
      </c>
      <c r="Y15" s="426"/>
    </row>
    <row r="16" spans="1:25" x14ac:dyDescent="0.35">
      <c r="A16" s="296">
        <v>15</v>
      </c>
      <c r="B16" s="420" t="str">
        <f>'Выпускной вопросник'!$A$28</f>
        <v>Servlets</v>
      </c>
      <c r="C16" s="297" t="str">
        <f>'Выпускной вопросник'!C29</f>
        <v>Что такое Servlet? Жизненный цикл сервлета?</v>
      </c>
      <c r="D16" s="312"/>
      <c r="E16" s="313">
        <v>2</v>
      </c>
      <c r="F16" s="313"/>
      <c r="G16" s="313">
        <v>1</v>
      </c>
      <c r="H16" s="313">
        <v>1</v>
      </c>
      <c r="I16" s="313"/>
      <c r="J16" s="313"/>
      <c r="K16" s="313">
        <v>1</v>
      </c>
      <c r="L16" s="313"/>
      <c r="M16" s="313">
        <v>0</v>
      </c>
      <c r="N16" s="313">
        <v>2</v>
      </c>
      <c r="O16" s="313"/>
      <c r="P16" s="313"/>
      <c r="Q16" s="313">
        <v>1</v>
      </c>
      <c r="R16" s="313">
        <v>2</v>
      </c>
      <c r="S16" s="313"/>
      <c r="T16" s="313"/>
      <c r="U16" s="313">
        <v>2</v>
      </c>
      <c r="V16" s="313"/>
      <c r="W16" s="314"/>
      <c r="X16" s="328">
        <f>AVERAGEA(D16:W16)/tech!$D$4*100</f>
        <v>66.666666666666657</v>
      </c>
      <c r="Y16" s="425">
        <f>AVERAGE(X16:X19)</f>
        <v>83.333333333333343</v>
      </c>
    </row>
    <row r="17" spans="1:25" x14ac:dyDescent="0.35">
      <c r="A17" s="298">
        <v>16</v>
      </c>
      <c r="B17" s="421"/>
      <c r="C17" s="299" t="str">
        <f>'Выпускной вопросник'!C30</f>
        <v>Что такое дескриптор развертывания? Где он должен находиться?</v>
      </c>
      <c r="D17" s="160"/>
      <c r="E17" s="161">
        <v>2</v>
      </c>
      <c r="F17" s="161"/>
      <c r="G17" s="161">
        <v>2</v>
      </c>
      <c r="H17" s="161">
        <v>1</v>
      </c>
      <c r="I17" s="161"/>
      <c r="J17" s="161"/>
      <c r="K17" s="161">
        <v>1</v>
      </c>
      <c r="L17" s="161"/>
      <c r="M17" s="161">
        <v>2</v>
      </c>
      <c r="N17" s="161">
        <v>2</v>
      </c>
      <c r="O17" s="161"/>
      <c r="P17" s="161"/>
      <c r="Q17" s="161">
        <v>2</v>
      </c>
      <c r="R17" s="161">
        <v>1</v>
      </c>
      <c r="S17" s="161"/>
      <c r="T17" s="161"/>
      <c r="U17" s="161">
        <v>2</v>
      </c>
      <c r="V17" s="161"/>
      <c r="W17" s="162"/>
      <c r="X17" s="328">
        <f>AVERAGEA(D17:W17)/tech!$D$4*100</f>
        <v>83.333333333333343</v>
      </c>
      <c r="Y17" s="426"/>
    </row>
    <row r="18" spans="1:25" x14ac:dyDescent="0.35">
      <c r="A18" s="298">
        <v>17</v>
      </c>
      <c r="B18" s="421"/>
      <c r="C18" s="299" t="str">
        <f>'Выпускной вопросник'!C31</f>
        <v>Что такое Filter? Как работает? Где можно использовать?</v>
      </c>
      <c r="D18" s="160"/>
      <c r="E18" s="161">
        <v>2</v>
      </c>
      <c r="F18" s="161"/>
      <c r="G18" s="161">
        <v>2</v>
      </c>
      <c r="H18" s="161">
        <v>2</v>
      </c>
      <c r="I18" s="161"/>
      <c r="J18" s="161"/>
      <c r="K18" s="161">
        <v>2</v>
      </c>
      <c r="L18" s="161"/>
      <c r="M18" s="161">
        <v>2</v>
      </c>
      <c r="N18" s="161">
        <v>1</v>
      </c>
      <c r="O18" s="161"/>
      <c r="P18" s="161"/>
      <c r="Q18" s="161">
        <v>2</v>
      </c>
      <c r="R18" s="161">
        <v>2</v>
      </c>
      <c r="S18" s="161"/>
      <c r="T18" s="161"/>
      <c r="U18" s="161">
        <v>2</v>
      </c>
      <c r="V18" s="161"/>
      <c r="W18" s="162"/>
      <c r="X18" s="328">
        <f>AVERAGEA(D18:W18)/tech!$D$4*100</f>
        <v>94.444444444444443</v>
      </c>
      <c r="Y18" s="426"/>
    </row>
    <row r="19" spans="1:25" ht="15" thickBot="1" x14ac:dyDescent="0.4">
      <c r="A19" s="300">
        <v>18</v>
      </c>
      <c r="B19" s="422"/>
      <c r="C19" s="301" t="str">
        <f>'Выпускной вопросник'!C32</f>
        <v>Как можно отследить уничтожение сессии клиента?</v>
      </c>
      <c r="D19" s="316"/>
      <c r="E19" s="317">
        <v>2</v>
      </c>
      <c r="F19" s="317"/>
      <c r="G19" s="317">
        <v>2</v>
      </c>
      <c r="H19" s="317">
        <v>1</v>
      </c>
      <c r="I19" s="317"/>
      <c r="J19" s="317"/>
      <c r="K19" s="317">
        <v>2</v>
      </c>
      <c r="L19" s="317"/>
      <c r="M19" s="317">
        <v>1</v>
      </c>
      <c r="N19" s="317">
        <v>2</v>
      </c>
      <c r="O19" s="317"/>
      <c r="P19" s="317"/>
      <c r="Q19" s="317">
        <v>2</v>
      </c>
      <c r="R19" s="317">
        <v>2</v>
      </c>
      <c r="S19" s="317"/>
      <c r="T19" s="317"/>
      <c r="U19" s="317">
        <v>2</v>
      </c>
      <c r="V19" s="317"/>
      <c r="W19" s="318"/>
      <c r="X19" s="328">
        <f>AVERAGEA(D19:W19)/tech!$D$4*100</f>
        <v>88.888888888888886</v>
      </c>
      <c r="Y19" s="426"/>
    </row>
    <row r="20" spans="1:25" x14ac:dyDescent="0.35">
      <c r="A20" s="296">
        <v>19</v>
      </c>
      <c r="B20" s="420" t="str">
        <f>'Выпускной вопросник'!$A$33</f>
        <v>JSP</v>
      </c>
      <c r="C20" s="297" t="str">
        <f>'Выпускной вопросник'!C34</f>
        <v>Что такое JSP? </v>
      </c>
      <c r="D20" s="312"/>
      <c r="E20" s="313">
        <v>2</v>
      </c>
      <c r="F20" s="313"/>
      <c r="G20" s="313">
        <v>2</v>
      </c>
      <c r="H20" s="313">
        <v>2</v>
      </c>
      <c r="I20" s="313"/>
      <c r="J20" s="313"/>
      <c r="K20" s="313">
        <v>2</v>
      </c>
      <c r="L20" s="313"/>
      <c r="M20" s="313">
        <v>1</v>
      </c>
      <c r="N20" s="313">
        <v>2</v>
      </c>
      <c r="O20" s="313"/>
      <c r="P20" s="313"/>
      <c r="Q20" s="313">
        <v>2</v>
      </c>
      <c r="R20" s="313">
        <v>2</v>
      </c>
      <c r="S20" s="313"/>
      <c r="T20" s="313"/>
      <c r="U20" s="313">
        <v>2</v>
      </c>
      <c r="V20" s="313"/>
      <c r="W20" s="314"/>
      <c r="X20" s="328">
        <f>AVERAGEA(D20:W20)/tech!$D$4*100</f>
        <v>94.444444444444443</v>
      </c>
      <c r="Y20" s="425">
        <f>AVERAGE(X20:X21)</f>
        <v>97.222222222222229</v>
      </c>
    </row>
    <row r="21" spans="1:25" ht="15" thickBot="1" x14ac:dyDescent="0.4">
      <c r="A21" s="300">
        <v>20</v>
      </c>
      <c r="B21" s="422"/>
      <c r="C21" s="301" t="str">
        <f>'Выпускной вопросник'!C35</f>
        <v>Какие области видимости JSP вы знаете? А response?</v>
      </c>
      <c r="D21" s="316"/>
      <c r="E21" s="317">
        <v>2</v>
      </c>
      <c r="F21" s="317"/>
      <c r="G21" s="317">
        <v>2</v>
      </c>
      <c r="H21" s="317">
        <v>2</v>
      </c>
      <c r="I21" s="317"/>
      <c r="J21" s="317"/>
      <c r="K21" s="317">
        <v>2</v>
      </c>
      <c r="L21" s="317"/>
      <c r="M21" s="317">
        <v>2</v>
      </c>
      <c r="N21" s="317">
        <v>2</v>
      </c>
      <c r="O21" s="317"/>
      <c r="P21" s="317"/>
      <c r="Q21" s="317">
        <v>2</v>
      </c>
      <c r="R21" s="317">
        <v>2</v>
      </c>
      <c r="S21" s="317"/>
      <c r="T21" s="317"/>
      <c r="U21" s="317">
        <v>2</v>
      </c>
      <c r="V21" s="317"/>
      <c r="W21" s="318"/>
      <c r="X21" s="328">
        <f>AVERAGEA(D21:W21)/tech!$D$4*100</f>
        <v>100</v>
      </c>
      <c r="Y21" s="425"/>
    </row>
    <row r="22" spans="1:25" ht="31.5" customHeight="1" x14ac:dyDescent="0.35">
      <c r="A22" s="296">
        <v>21</v>
      </c>
      <c r="B22" s="420" t="str">
        <f>'Выпускной вопросник'!$A$38</f>
        <v>Тестовое задание по SQL</v>
      </c>
      <c r="C22" s="297" t="s">
        <v>627</v>
      </c>
      <c r="D22" s="322"/>
      <c r="E22" s="313">
        <v>2</v>
      </c>
      <c r="F22" s="313"/>
      <c r="G22" s="313">
        <v>1</v>
      </c>
      <c r="H22" s="313">
        <v>1</v>
      </c>
      <c r="I22" s="313"/>
      <c r="J22" s="313"/>
      <c r="K22" s="313">
        <v>2</v>
      </c>
      <c r="L22" s="313"/>
      <c r="M22" s="313">
        <v>0</v>
      </c>
      <c r="N22" s="313">
        <v>2</v>
      </c>
      <c r="O22" s="313"/>
      <c r="P22" s="313"/>
      <c r="Q22" s="313">
        <v>2</v>
      </c>
      <c r="R22" s="313">
        <v>2</v>
      </c>
      <c r="S22" s="313"/>
      <c r="T22" s="313"/>
      <c r="U22" s="313">
        <v>2</v>
      </c>
      <c r="V22" s="313"/>
      <c r="W22" s="314"/>
      <c r="X22" s="328">
        <f>AVERAGEA(D22:W22)/tech!$D$4*100</f>
        <v>77.777777777777786</v>
      </c>
      <c r="Y22" s="425">
        <f>AVERAGE(X22:X25)</f>
        <v>58.333333333333329</v>
      </c>
    </row>
    <row r="23" spans="1:25" ht="31.5" customHeight="1" x14ac:dyDescent="0.35">
      <c r="A23" s="298">
        <v>22</v>
      </c>
      <c r="B23" s="421"/>
      <c r="C23" s="299" t="s">
        <v>599</v>
      </c>
      <c r="D23" s="304"/>
      <c r="E23" s="161">
        <v>0</v>
      </c>
      <c r="F23" s="161"/>
      <c r="G23" s="161">
        <v>2</v>
      </c>
      <c r="H23" s="161">
        <v>2</v>
      </c>
      <c r="I23" s="161"/>
      <c r="J23" s="161"/>
      <c r="K23" s="161">
        <v>2</v>
      </c>
      <c r="L23" s="161"/>
      <c r="M23" s="161">
        <v>1</v>
      </c>
      <c r="N23" s="161">
        <v>0</v>
      </c>
      <c r="O23" s="161"/>
      <c r="P23" s="161"/>
      <c r="Q23" s="161">
        <v>2</v>
      </c>
      <c r="R23" s="161">
        <v>2</v>
      </c>
      <c r="S23" s="161"/>
      <c r="T23" s="161"/>
      <c r="U23" s="161">
        <v>2</v>
      </c>
      <c r="V23" s="161"/>
      <c r="W23" s="162"/>
      <c r="X23" s="328">
        <f>AVERAGEA(D23:W23)/tech!$D$4*100</f>
        <v>72.222222222222214</v>
      </c>
      <c r="Y23" s="426"/>
    </row>
    <row r="24" spans="1:25" ht="31.5" customHeight="1" x14ac:dyDescent="0.35">
      <c r="A24" s="298">
        <v>23</v>
      </c>
      <c r="B24" s="421"/>
      <c r="C24" s="299" t="s">
        <v>600</v>
      </c>
      <c r="D24" s="304"/>
      <c r="E24" s="161">
        <v>0</v>
      </c>
      <c r="F24" s="161"/>
      <c r="G24" s="161">
        <v>0</v>
      </c>
      <c r="H24" s="161">
        <v>0</v>
      </c>
      <c r="I24" s="161"/>
      <c r="J24" s="161"/>
      <c r="K24" s="161">
        <v>1</v>
      </c>
      <c r="L24" s="161"/>
      <c r="M24" s="161">
        <v>2</v>
      </c>
      <c r="N24" s="161">
        <v>0</v>
      </c>
      <c r="O24" s="161"/>
      <c r="P24" s="161"/>
      <c r="Q24" s="161">
        <v>1</v>
      </c>
      <c r="R24" s="161">
        <v>2</v>
      </c>
      <c r="S24" s="161"/>
      <c r="T24" s="161"/>
      <c r="U24" s="161">
        <v>1</v>
      </c>
      <c r="V24" s="161"/>
      <c r="W24" s="162"/>
      <c r="X24" s="328">
        <f>AVERAGEA(D24:W24)/tech!$D$4*100</f>
        <v>38.888888888888893</v>
      </c>
      <c r="Y24" s="426"/>
    </row>
    <row r="25" spans="1:25" ht="31.5" customHeight="1" thickBot="1" x14ac:dyDescent="0.4">
      <c r="A25" s="300">
        <v>24</v>
      </c>
      <c r="B25" s="422"/>
      <c r="C25" s="301" t="s">
        <v>601</v>
      </c>
      <c r="D25" s="323"/>
      <c r="E25" s="317">
        <v>0</v>
      </c>
      <c r="F25" s="317"/>
      <c r="G25" s="317">
        <v>1</v>
      </c>
      <c r="H25" s="317">
        <v>0</v>
      </c>
      <c r="I25" s="317"/>
      <c r="J25" s="317"/>
      <c r="K25" s="317">
        <v>2</v>
      </c>
      <c r="L25" s="317"/>
      <c r="M25" s="317">
        <v>2</v>
      </c>
      <c r="N25" s="317">
        <v>0</v>
      </c>
      <c r="O25" s="317"/>
      <c r="P25" s="317"/>
      <c r="Q25" s="317">
        <v>2</v>
      </c>
      <c r="R25" s="317">
        <v>1</v>
      </c>
      <c r="S25" s="317"/>
      <c r="T25" s="317"/>
      <c r="U25" s="317">
        <v>0</v>
      </c>
      <c r="V25" s="317"/>
      <c r="W25" s="318"/>
      <c r="X25" s="328">
        <f>AVERAGEA(D25:W25)/tech!$D$4*100</f>
        <v>44.444444444444443</v>
      </c>
      <c r="Y25" s="426"/>
    </row>
    <row r="26" spans="1:25" ht="19" thickBot="1" x14ac:dyDescent="0.4">
      <c r="A26" s="418" t="s">
        <v>606</v>
      </c>
      <c r="B26" s="419"/>
      <c r="C26" s="419"/>
      <c r="D26" s="324" t="str">
        <f>IFERROR(AVERAGEA(D2:D25)/tech!$D$4*100,"")</f>
        <v/>
      </c>
      <c r="E26" s="325">
        <f>IFERROR(AVERAGEA(E2:E25)/tech!$D$4*100,"")</f>
        <v>79.166666666666657</v>
      </c>
      <c r="F26" s="325" t="str">
        <f>IFERROR(AVERAGEA(F2:F25)/tech!$D$4*100,"")</f>
        <v/>
      </c>
      <c r="G26" s="325">
        <f>IFERROR(AVERAGEA(G2:G25)/tech!$D$4*100,"")</f>
        <v>77.083333333333343</v>
      </c>
      <c r="H26" s="325">
        <f>IFERROR(AVERAGEA(H2:H25)/tech!$D$4*100,"")</f>
        <v>70.833333333333343</v>
      </c>
      <c r="I26" s="325" t="str">
        <f>IFERROR(AVERAGEA(I2:I25)/tech!$D$4*100,"")</f>
        <v/>
      </c>
      <c r="J26" s="325" t="str">
        <f>IFERROR(AVERAGEA(J2:J25)/tech!$D$4*100,"")</f>
        <v/>
      </c>
      <c r="K26" s="325">
        <f>IFERROR(AVERAGEA(K2:K25)/tech!$D$4*100,"")</f>
        <v>72.916666666666657</v>
      </c>
      <c r="L26" s="325" t="str">
        <f>IFERROR(AVERAGEA(L2:L25)/tech!$D$4*100,"")</f>
        <v/>
      </c>
      <c r="M26" s="325">
        <f>IFERROR(AVERAGEA(M2:M25)/tech!$D$4*100,"")</f>
        <v>66.666666666666657</v>
      </c>
      <c r="N26" s="325">
        <f>IFERROR(AVERAGEA(N2:N25)/tech!$D$4*100,"")</f>
        <v>77.083333333333343</v>
      </c>
      <c r="O26" s="325" t="str">
        <f>IFERROR(AVERAGEA(O2:O25)/tech!$D$4*100,"")</f>
        <v/>
      </c>
      <c r="P26" s="325" t="str">
        <f>IFERROR(AVERAGEA(P2:P25)/tech!$D$4*100,"")</f>
        <v/>
      </c>
      <c r="Q26" s="325">
        <f>IFERROR(AVERAGEA(Q2:Q25)/tech!$D$4*100,"")</f>
        <v>89.583333333333343</v>
      </c>
      <c r="R26" s="325">
        <f>IFERROR(AVERAGEA(R2:R25)/tech!$D$4*100,"")</f>
        <v>89.583333333333343</v>
      </c>
      <c r="S26" s="325" t="str">
        <f>IFERROR(AVERAGEA(S2:S25)/tech!$D$4*100,"")</f>
        <v/>
      </c>
      <c r="T26" s="325" t="str">
        <f>IFERROR(AVERAGEA(T2:T25)/tech!$D$4*100,"")</f>
        <v/>
      </c>
      <c r="U26" s="325">
        <f>IFERROR(AVERAGEA(U2:U25)/tech!$D$4*100,"")</f>
        <v>87.5</v>
      </c>
      <c r="V26" s="325" t="str">
        <f>IFERROR(AVERAGEA(V2:V25)/tech!$D$4*100,"")</f>
        <v/>
      </c>
      <c r="W26" s="326" t="str">
        <f>IFERROR(AVERAGEA(W2:W25)/tech!$D$4*100,"")</f>
        <v/>
      </c>
      <c r="X26" s="427">
        <f>AVERAGE(D26:W26)</f>
        <v>78.93518518518519</v>
      </c>
      <c r="Y26" s="427"/>
    </row>
  </sheetData>
  <mergeCells count="16">
    <mergeCell ref="Y20:Y21"/>
    <mergeCell ref="Y22:Y25"/>
    <mergeCell ref="X26:Y26"/>
    <mergeCell ref="Y2:Y6"/>
    <mergeCell ref="Y8:Y10"/>
    <mergeCell ref="Y11:Y12"/>
    <mergeCell ref="Y14:Y15"/>
    <mergeCell ref="Y16:Y19"/>
    <mergeCell ref="A26:C26"/>
    <mergeCell ref="B2:B6"/>
    <mergeCell ref="B8:B10"/>
    <mergeCell ref="B11:B12"/>
    <mergeCell ref="B14:B15"/>
    <mergeCell ref="B16:B19"/>
    <mergeCell ref="B20:B21"/>
    <mergeCell ref="B22:B25"/>
  </mergeCells>
  <conditionalFormatting sqref="X2:X25">
    <cfRule type="colorScale" priority="2">
      <colorScale>
        <cfvo type="min"/>
        <cfvo type="percentile" val="50"/>
        <cfvo type="max"/>
        <color rgb="FFF8696B"/>
        <color rgb="FFFFEB84"/>
        <color rgb="FF63BE7B"/>
      </colorScale>
    </cfRule>
  </conditionalFormatting>
  <conditionalFormatting sqref="Y2:Y25">
    <cfRule type="colorScale" priority="1">
      <colorScale>
        <cfvo type="min"/>
        <cfvo type="percentile" val="50"/>
        <cfvo type="max"/>
        <color rgb="FFF8696B"/>
        <color rgb="FFFFEB84"/>
        <color rgb="FF63BE7B"/>
      </colorScale>
    </cfRule>
  </conditionalFormatting>
  <dataValidations count="1">
    <dataValidation type="list" allowBlank="1" showInputMessage="1" showErrorMessage="1" errorTitle="Оценка не существует" error="Введите оценку из списка ценок таблицы &quot;Система оценивания&quot; на вкладке &quot;tech&quot;" sqref="D2:W25">
      <formula1>оценки</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61" id="{9E2F594A-102D-4988-AD47-94241C887B76}">
            <xm:f>Group!$C$2=tech!$A$5</xm:f>
            <x14:dxf>
              <font>
                <b/>
                <i val="0"/>
                <color rgb="FF00B050"/>
              </font>
              <fill>
                <patternFill>
                  <bgColor theme="6" tint="0.39994506668294322"/>
                </patternFill>
              </fill>
            </x14:dxf>
          </x14:cfRule>
          <x14:cfRule type="expression" priority="62" id="{5D06CA30-7630-4E0E-A71A-661BB1B67D35}">
            <xm:f>Group!$C$2=tech!$A$4</xm:f>
            <x14:dxf>
              <font>
                <color theme="0"/>
              </font>
              <fill>
                <patternFill>
                  <bgColor theme="0" tint="-0.34998626667073579"/>
                </patternFill>
              </fill>
            </x14:dxf>
          </x14:cfRule>
          <x14:cfRule type="expression" priority="63" id="{AB7D25FE-A777-49C2-ACB2-227B31D06A34}">
            <xm:f>Group!$C$2=tech!$A$2</xm:f>
            <x14:dxf>
              <font>
                <b/>
                <i val="0"/>
                <color theme="0"/>
              </font>
              <fill>
                <patternFill>
                  <bgColor theme="0" tint="-0.499984740745262"/>
                </patternFill>
              </fill>
            </x14:dxf>
          </x14:cfRule>
          <xm:sqref>D1:D26</xm:sqref>
        </x14:conditionalFormatting>
        <x14:conditionalFormatting xmlns:xm="http://schemas.microsoft.com/office/excel/2006/main">
          <x14:cfRule type="expression" priority="58" id="{E21C69B7-433D-4DEE-98A9-6B7C7123F638}">
            <xm:f>Group!$C$3=tech!$A$5</xm:f>
            <x14:dxf>
              <font>
                <b/>
                <i val="0"/>
                <color rgb="FF00B050"/>
              </font>
              <fill>
                <patternFill>
                  <bgColor theme="6" tint="0.39994506668294322"/>
                </patternFill>
              </fill>
            </x14:dxf>
          </x14:cfRule>
          <x14:cfRule type="expression" priority="59" id="{157FF19C-A4A7-4EC7-B5F7-F3F368ADE495}">
            <xm:f>Group!$C$3=tech!$A$4</xm:f>
            <x14:dxf>
              <font>
                <color theme="0"/>
              </font>
              <fill>
                <patternFill>
                  <bgColor theme="0" tint="-0.34998626667073579"/>
                </patternFill>
              </fill>
            </x14:dxf>
          </x14:cfRule>
          <x14:cfRule type="expression" priority="60" id="{0C3CABE4-1DD5-45E5-8A24-1F9F43F0FE19}">
            <xm:f>Group!$C$3=tech!$A$2</xm:f>
            <x14:dxf>
              <font>
                <b/>
                <i val="0"/>
                <color theme="0"/>
              </font>
              <fill>
                <patternFill>
                  <bgColor theme="0" tint="-0.499984740745262"/>
                </patternFill>
              </fill>
            </x14:dxf>
          </x14:cfRule>
          <xm:sqref>E1:E26</xm:sqref>
        </x14:conditionalFormatting>
        <x14:conditionalFormatting xmlns:xm="http://schemas.microsoft.com/office/excel/2006/main">
          <x14:cfRule type="expression" priority="55" id="{A4A0C52C-4852-4925-A4DC-17F493395B1F}">
            <xm:f>Group!$C$4=tech!$A$5</xm:f>
            <x14:dxf>
              <font>
                <b/>
                <i val="0"/>
                <color rgb="FF00B050"/>
              </font>
              <fill>
                <patternFill>
                  <bgColor theme="6" tint="0.39994506668294322"/>
                </patternFill>
              </fill>
            </x14:dxf>
          </x14:cfRule>
          <x14:cfRule type="expression" priority="56" id="{05B92598-A9DD-4CD1-8176-D6D9DD6ADD8C}">
            <xm:f>Group!$C$4=tech!$A$4</xm:f>
            <x14:dxf>
              <font>
                <color theme="0"/>
              </font>
              <fill>
                <patternFill>
                  <bgColor theme="0" tint="-0.34998626667073579"/>
                </patternFill>
              </fill>
            </x14:dxf>
          </x14:cfRule>
          <x14:cfRule type="expression" priority="57" id="{F27A6AC8-9E6F-4D91-B541-8FA2DF6C2848}">
            <xm:f>Group!$C$4=tech!$A$2</xm:f>
            <x14:dxf>
              <font>
                <b/>
                <i val="0"/>
                <color theme="0"/>
              </font>
              <fill>
                <patternFill>
                  <bgColor theme="0" tint="-0.499984740745262"/>
                </patternFill>
              </fill>
            </x14:dxf>
          </x14:cfRule>
          <xm:sqref>F1:F26</xm:sqref>
        </x14:conditionalFormatting>
        <x14:conditionalFormatting xmlns:xm="http://schemas.microsoft.com/office/excel/2006/main">
          <x14:cfRule type="expression" priority="52" id="{FD521B4F-82DB-4E25-B136-95EE813C0BCB}">
            <xm:f>Group!$C$5=tech!$A$5</xm:f>
            <x14:dxf>
              <font>
                <b/>
                <i val="0"/>
                <color rgb="FF00B050"/>
              </font>
              <fill>
                <patternFill>
                  <bgColor theme="6" tint="0.39994506668294322"/>
                </patternFill>
              </fill>
            </x14:dxf>
          </x14:cfRule>
          <x14:cfRule type="expression" priority="53" id="{12C37B2D-A53A-46FF-9CBA-29BD2EB4AB20}">
            <xm:f>Group!$C$5=tech!$A$4</xm:f>
            <x14:dxf>
              <font>
                <color theme="0"/>
              </font>
              <fill>
                <patternFill>
                  <bgColor theme="0" tint="-0.34998626667073579"/>
                </patternFill>
              </fill>
            </x14:dxf>
          </x14:cfRule>
          <x14:cfRule type="expression" priority="54" id="{3823A76E-C3A0-4D40-8FDA-AA849F4F5990}">
            <xm:f>Group!$C$5=tech!$A$2</xm:f>
            <x14:dxf>
              <font>
                <b/>
                <i val="0"/>
                <color theme="0"/>
              </font>
              <fill>
                <patternFill>
                  <bgColor theme="0" tint="-0.499984740745262"/>
                </patternFill>
              </fill>
            </x14:dxf>
          </x14:cfRule>
          <xm:sqref>G1:G26</xm:sqref>
        </x14:conditionalFormatting>
        <x14:conditionalFormatting xmlns:xm="http://schemas.microsoft.com/office/excel/2006/main">
          <x14:cfRule type="expression" priority="49" id="{CC1B67DB-48A7-40F4-BA01-F2DB6FD27CCD}">
            <xm:f>Group!$C$6=tech!$A$5</xm:f>
            <x14:dxf>
              <font>
                <b/>
                <i val="0"/>
                <color rgb="FF00B050"/>
              </font>
              <fill>
                <patternFill>
                  <bgColor theme="6" tint="0.39994506668294322"/>
                </patternFill>
              </fill>
            </x14:dxf>
          </x14:cfRule>
          <x14:cfRule type="expression" priority="50" id="{0BE87067-35F3-4C38-BC90-D14E504340C6}">
            <xm:f>Group!$C$6=tech!$A$4</xm:f>
            <x14:dxf>
              <font>
                <color theme="0"/>
              </font>
              <fill>
                <patternFill>
                  <bgColor theme="0" tint="-0.34998626667073579"/>
                </patternFill>
              </fill>
            </x14:dxf>
          </x14:cfRule>
          <x14:cfRule type="expression" priority="51" id="{2684431A-F1E1-4D1A-AED2-FD31B62A698B}">
            <xm:f>Group!$C$6=tech!$A$2</xm:f>
            <x14:dxf>
              <font>
                <b/>
                <i val="0"/>
                <color theme="0"/>
              </font>
              <fill>
                <patternFill>
                  <bgColor theme="0" tint="-0.499984740745262"/>
                </patternFill>
              </fill>
            </x14:dxf>
          </x14:cfRule>
          <xm:sqref>H1:H26</xm:sqref>
        </x14:conditionalFormatting>
        <x14:conditionalFormatting xmlns:xm="http://schemas.microsoft.com/office/excel/2006/main">
          <x14:cfRule type="expression" priority="46" id="{83957B55-54E0-4038-B072-27AF45D99EE2}">
            <xm:f>Group!$C$7=tech!$A$5</xm:f>
            <x14:dxf>
              <font>
                <b/>
                <i val="0"/>
                <color rgb="FF00B050"/>
              </font>
              <fill>
                <patternFill>
                  <bgColor theme="6" tint="0.39994506668294322"/>
                </patternFill>
              </fill>
            </x14:dxf>
          </x14:cfRule>
          <x14:cfRule type="expression" priority="47" id="{487D982F-70C8-40BD-B148-648AEF9C25F6}">
            <xm:f>Group!$C$7=tech!$A$4</xm:f>
            <x14:dxf>
              <font>
                <color theme="0"/>
              </font>
              <fill>
                <patternFill>
                  <bgColor theme="0" tint="-0.34998626667073579"/>
                </patternFill>
              </fill>
            </x14:dxf>
          </x14:cfRule>
          <x14:cfRule type="expression" priority="48" id="{476059C2-6F4B-4973-A9C5-64448B4AD647}">
            <xm:f>Group!$C$7=tech!$A$2</xm:f>
            <x14:dxf>
              <font>
                <b/>
                <i val="0"/>
                <color theme="0"/>
              </font>
              <fill>
                <patternFill>
                  <bgColor theme="0" tint="-0.499984740745262"/>
                </patternFill>
              </fill>
            </x14:dxf>
          </x14:cfRule>
          <xm:sqref>I1:I26</xm:sqref>
        </x14:conditionalFormatting>
        <x14:conditionalFormatting xmlns:xm="http://schemas.microsoft.com/office/excel/2006/main">
          <x14:cfRule type="expression" priority="43" id="{69147244-B6D3-4A5F-9D6F-3DF3F58A3A2A}">
            <xm:f>Group!$C$8=tech!$A$5</xm:f>
            <x14:dxf>
              <font>
                <b/>
                <i val="0"/>
                <color rgb="FF00B050"/>
              </font>
              <fill>
                <patternFill>
                  <bgColor theme="6" tint="0.39994506668294322"/>
                </patternFill>
              </fill>
            </x14:dxf>
          </x14:cfRule>
          <x14:cfRule type="expression" priority="44" id="{DD5C055C-133C-4272-B429-EA9541EEBA1D}">
            <xm:f>Group!$C$8=tech!$A$4</xm:f>
            <x14:dxf>
              <font>
                <color theme="0"/>
              </font>
              <fill>
                <patternFill>
                  <bgColor theme="0" tint="-0.34998626667073579"/>
                </patternFill>
              </fill>
            </x14:dxf>
          </x14:cfRule>
          <x14:cfRule type="expression" priority="45" id="{F83DCA94-7026-4A47-854D-652F66E4B3C5}">
            <xm:f>Group!$C$8=tech!$A$2</xm:f>
            <x14:dxf>
              <font>
                <b/>
                <i val="0"/>
                <color theme="0"/>
              </font>
              <fill>
                <patternFill>
                  <bgColor theme="0" tint="-0.499984740745262"/>
                </patternFill>
              </fill>
            </x14:dxf>
          </x14:cfRule>
          <xm:sqref>J1:J26</xm:sqref>
        </x14:conditionalFormatting>
        <x14:conditionalFormatting xmlns:xm="http://schemas.microsoft.com/office/excel/2006/main">
          <x14:cfRule type="expression" priority="40" id="{CA3F9F46-CC8E-4BE7-B93C-A229663A36BC}">
            <xm:f>Group!$C$9=tech!$A$5</xm:f>
            <x14:dxf>
              <font>
                <b/>
                <i val="0"/>
                <color rgb="FF00B050"/>
              </font>
              <fill>
                <patternFill>
                  <bgColor theme="6" tint="0.39994506668294322"/>
                </patternFill>
              </fill>
            </x14:dxf>
          </x14:cfRule>
          <x14:cfRule type="expression" priority="41" id="{AE7D37D2-BA8B-4E15-BECA-FBB756B331A6}">
            <xm:f>Group!$C$9=tech!$A$4</xm:f>
            <x14:dxf>
              <font>
                <color theme="0"/>
              </font>
              <fill>
                <patternFill>
                  <bgColor theme="0" tint="-0.34998626667073579"/>
                </patternFill>
              </fill>
            </x14:dxf>
          </x14:cfRule>
          <x14:cfRule type="expression" priority="42" id="{29E3E4A3-F1E6-451A-A9D2-94ADA11715CC}">
            <xm:f>Group!$C$9=tech!$A$2</xm:f>
            <x14:dxf>
              <font>
                <b/>
                <i val="0"/>
                <color theme="0"/>
              </font>
              <fill>
                <patternFill>
                  <bgColor theme="0" tint="-0.499984740745262"/>
                </patternFill>
              </fill>
            </x14:dxf>
          </x14:cfRule>
          <xm:sqref>K1:K26</xm:sqref>
        </x14:conditionalFormatting>
        <x14:conditionalFormatting xmlns:xm="http://schemas.microsoft.com/office/excel/2006/main">
          <x14:cfRule type="expression" priority="37" id="{C3D525A0-2FF2-4B6A-80F7-DAF8C4915F9B}">
            <xm:f>Group!$C$10=tech!$A$5</xm:f>
            <x14:dxf>
              <font>
                <b/>
                <i val="0"/>
                <color rgb="FF00B050"/>
              </font>
              <fill>
                <patternFill>
                  <bgColor theme="6" tint="0.39994506668294322"/>
                </patternFill>
              </fill>
            </x14:dxf>
          </x14:cfRule>
          <x14:cfRule type="expression" priority="38" id="{9145B6B0-8615-4776-8721-2E96D1BCD4A5}">
            <xm:f>Group!$C$10=tech!$A$4</xm:f>
            <x14:dxf>
              <font>
                <color theme="0"/>
              </font>
              <fill>
                <patternFill>
                  <bgColor theme="0" tint="-0.34998626667073579"/>
                </patternFill>
              </fill>
            </x14:dxf>
          </x14:cfRule>
          <x14:cfRule type="expression" priority="39" id="{957111A0-D937-4670-8C78-EF1838AC55F5}">
            <xm:f>Group!$C$10=tech!$A$2</xm:f>
            <x14:dxf>
              <font>
                <b/>
                <i val="0"/>
                <color theme="0"/>
              </font>
              <fill>
                <patternFill>
                  <bgColor theme="0" tint="-0.499984740745262"/>
                </patternFill>
              </fill>
            </x14:dxf>
          </x14:cfRule>
          <xm:sqref>L1:L26</xm:sqref>
        </x14:conditionalFormatting>
        <x14:conditionalFormatting xmlns:xm="http://schemas.microsoft.com/office/excel/2006/main">
          <x14:cfRule type="expression" priority="34" id="{13F38593-C687-4E94-BA3D-68305A4B4EA4}">
            <xm:f>Group!$C$11=tech!$A$5</xm:f>
            <x14:dxf>
              <font>
                <b/>
                <i val="0"/>
                <color rgb="FF00B050"/>
              </font>
              <fill>
                <patternFill>
                  <bgColor theme="6" tint="0.39994506668294322"/>
                </patternFill>
              </fill>
            </x14:dxf>
          </x14:cfRule>
          <x14:cfRule type="expression" priority="35" id="{A5864ACC-BABF-4D9D-83CD-3C90A138E2D1}">
            <xm:f>Group!$C$11=tech!$A$4</xm:f>
            <x14:dxf>
              <font>
                <color theme="0"/>
              </font>
              <fill>
                <patternFill>
                  <bgColor theme="0" tint="-0.34998626667073579"/>
                </patternFill>
              </fill>
            </x14:dxf>
          </x14:cfRule>
          <x14:cfRule type="expression" priority="36" id="{C7C6B763-D88D-4761-BE5D-D8828435F615}">
            <xm:f>Group!$C$11=tech!$A$2</xm:f>
            <x14:dxf>
              <font>
                <b/>
                <i val="0"/>
                <color theme="0"/>
              </font>
              <fill>
                <patternFill>
                  <bgColor theme="0" tint="-0.499984740745262"/>
                </patternFill>
              </fill>
            </x14:dxf>
          </x14:cfRule>
          <xm:sqref>M1:M26</xm:sqref>
        </x14:conditionalFormatting>
        <x14:conditionalFormatting xmlns:xm="http://schemas.microsoft.com/office/excel/2006/main">
          <x14:cfRule type="expression" priority="31" id="{E1E2E081-AA94-4230-8413-202C5CFA32B7}">
            <xm:f>Group!$C$12=tech!$A$5</xm:f>
            <x14:dxf>
              <font>
                <b/>
                <i val="0"/>
                <color rgb="FF00B050"/>
              </font>
              <fill>
                <patternFill>
                  <bgColor theme="6" tint="0.39994506668294322"/>
                </patternFill>
              </fill>
            </x14:dxf>
          </x14:cfRule>
          <x14:cfRule type="expression" priority="32" id="{EE5A1DD4-BDF2-4AF7-B3D3-AC73BE17E64F}">
            <xm:f>Group!$C$12=tech!$A$4</xm:f>
            <x14:dxf>
              <font>
                <color theme="0"/>
              </font>
              <fill>
                <patternFill>
                  <bgColor theme="0" tint="-0.34998626667073579"/>
                </patternFill>
              </fill>
            </x14:dxf>
          </x14:cfRule>
          <x14:cfRule type="expression" priority="33" id="{C2DDA259-E37D-4EF6-844D-40E86D4CCD62}">
            <xm:f>Group!$C$12=tech!$A$2</xm:f>
            <x14:dxf>
              <font>
                <b/>
                <i val="0"/>
                <color theme="0"/>
              </font>
              <fill>
                <patternFill>
                  <bgColor theme="0" tint="-0.499984740745262"/>
                </patternFill>
              </fill>
            </x14:dxf>
          </x14:cfRule>
          <xm:sqref>N1:N26</xm:sqref>
        </x14:conditionalFormatting>
        <x14:conditionalFormatting xmlns:xm="http://schemas.microsoft.com/office/excel/2006/main">
          <x14:cfRule type="expression" priority="28" id="{F0E5EA4D-B528-4C5F-BC67-145A15E22D2E}">
            <xm:f>Group!$C$13=tech!$A$5</xm:f>
            <x14:dxf>
              <font>
                <b/>
                <i val="0"/>
                <color rgb="FF00B050"/>
              </font>
              <fill>
                <patternFill>
                  <bgColor theme="6" tint="0.39994506668294322"/>
                </patternFill>
              </fill>
            </x14:dxf>
          </x14:cfRule>
          <x14:cfRule type="expression" priority="29" id="{9BF18F7F-4DD0-4FD8-98C2-91F489A9383E}">
            <xm:f>Group!$C$13=tech!$A$4</xm:f>
            <x14:dxf>
              <font>
                <color theme="0"/>
              </font>
              <fill>
                <patternFill>
                  <bgColor theme="0" tint="-0.34998626667073579"/>
                </patternFill>
              </fill>
            </x14:dxf>
          </x14:cfRule>
          <x14:cfRule type="expression" priority="30" id="{8CE8E4A7-C9BF-4D23-A84C-5C6A256EBE27}">
            <xm:f>Group!$C$13=tech!$A$2</xm:f>
            <x14:dxf>
              <font>
                <b/>
                <i val="0"/>
                <color theme="0"/>
              </font>
              <fill>
                <patternFill>
                  <bgColor theme="0" tint="-0.499984740745262"/>
                </patternFill>
              </fill>
            </x14:dxf>
          </x14:cfRule>
          <xm:sqref>O1:O26</xm:sqref>
        </x14:conditionalFormatting>
        <x14:conditionalFormatting xmlns:xm="http://schemas.microsoft.com/office/excel/2006/main">
          <x14:cfRule type="expression" priority="25" id="{102064EC-AE3A-4340-96BA-C984A5805EE4}">
            <xm:f>Group!$C$14=tech!$A$5</xm:f>
            <x14:dxf>
              <font>
                <b/>
                <i val="0"/>
                <color rgb="FF00B050"/>
              </font>
              <fill>
                <patternFill>
                  <bgColor theme="6" tint="0.39994506668294322"/>
                </patternFill>
              </fill>
            </x14:dxf>
          </x14:cfRule>
          <x14:cfRule type="expression" priority="26" id="{F9047FA2-3F08-4D16-8439-DB0ABD53E216}">
            <xm:f>Group!$C$14=tech!$A$4</xm:f>
            <x14:dxf>
              <font>
                <color theme="0"/>
              </font>
              <fill>
                <patternFill>
                  <bgColor theme="0" tint="-0.34998626667073579"/>
                </patternFill>
              </fill>
            </x14:dxf>
          </x14:cfRule>
          <x14:cfRule type="expression" priority="27" id="{17B20DBF-4C31-49F3-B81B-DCB0EF99F6D3}">
            <xm:f>Group!$C$14=tech!$A$2</xm:f>
            <x14:dxf>
              <font>
                <b/>
                <i val="0"/>
                <color theme="0"/>
              </font>
              <fill>
                <patternFill>
                  <bgColor theme="0" tint="-0.499984740745262"/>
                </patternFill>
              </fill>
            </x14:dxf>
          </x14:cfRule>
          <xm:sqref>P1:P26</xm:sqref>
        </x14:conditionalFormatting>
        <x14:conditionalFormatting xmlns:xm="http://schemas.microsoft.com/office/excel/2006/main">
          <x14:cfRule type="expression" priority="22" id="{15EAFE40-437C-4D13-9695-7ABD7DB166B7}">
            <xm:f>Group!$C$15=tech!$A$5</xm:f>
            <x14:dxf>
              <font>
                <b/>
                <i val="0"/>
                <color rgb="FF00B050"/>
              </font>
              <fill>
                <patternFill>
                  <bgColor theme="6" tint="0.39994506668294322"/>
                </patternFill>
              </fill>
            </x14:dxf>
          </x14:cfRule>
          <x14:cfRule type="expression" priority="23" id="{1DD7E49C-A468-4171-90C0-6C48FDB1A026}">
            <xm:f>Group!$C$15=tech!$A$4</xm:f>
            <x14:dxf>
              <font>
                <color theme="0"/>
              </font>
              <fill>
                <patternFill>
                  <bgColor theme="0" tint="-0.34998626667073579"/>
                </patternFill>
              </fill>
            </x14:dxf>
          </x14:cfRule>
          <x14:cfRule type="expression" priority="24" id="{05EC1DB5-A09D-4B0C-8D16-1C309DA6F484}">
            <xm:f>Group!$C$15=tech!$A$2</xm:f>
            <x14:dxf>
              <font>
                <b/>
                <i val="0"/>
                <color theme="0"/>
              </font>
              <fill>
                <patternFill>
                  <bgColor theme="0" tint="-0.499984740745262"/>
                </patternFill>
              </fill>
            </x14:dxf>
          </x14:cfRule>
          <xm:sqref>Q1:Q26</xm:sqref>
        </x14:conditionalFormatting>
        <x14:conditionalFormatting xmlns:xm="http://schemas.microsoft.com/office/excel/2006/main">
          <x14:cfRule type="expression" priority="19" id="{F66123E2-121E-4651-AC4A-7E6AC256D839}">
            <xm:f>Group!$C$16=tech!$A$5</xm:f>
            <x14:dxf>
              <font>
                <b/>
                <i val="0"/>
                <color rgb="FF00B050"/>
              </font>
              <fill>
                <patternFill>
                  <bgColor theme="6" tint="0.39994506668294322"/>
                </patternFill>
              </fill>
            </x14:dxf>
          </x14:cfRule>
          <x14:cfRule type="expression" priority="20" id="{10C4FBD3-75A5-4A21-9D94-520CFDE6856F}">
            <xm:f>Group!$C$16=tech!$A$4</xm:f>
            <x14:dxf>
              <font>
                <color theme="0"/>
              </font>
              <fill>
                <patternFill>
                  <bgColor theme="0" tint="-0.34998626667073579"/>
                </patternFill>
              </fill>
            </x14:dxf>
          </x14:cfRule>
          <x14:cfRule type="expression" priority="21" id="{499197BD-B97F-418D-B7F1-5C6649FDB80F}">
            <xm:f>Group!$C$16=tech!$A$2</xm:f>
            <x14:dxf>
              <font>
                <b/>
                <i val="0"/>
                <color theme="0"/>
              </font>
              <fill>
                <patternFill>
                  <bgColor theme="0" tint="-0.499984740745262"/>
                </patternFill>
              </fill>
            </x14:dxf>
          </x14:cfRule>
          <xm:sqref>R1:R26</xm:sqref>
        </x14:conditionalFormatting>
        <x14:conditionalFormatting xmlns:xm="http://schemas.microsoft.com/office/excel/2006/main">
          <x14:cfRule type="expression" priority="16" id="{E2805561-A807-4F33-BDF7-35C2C8A4824B}">
            <xm:f>Group!$C$17=tech!$A$5</xm:f>
            <x14:dxf>
              <font>
                <b/>
                <i val="0"/>
                <color rgb="FF00B050"/>
              </font>
              <fill>
                <patternFill>
                  <bgColor theme="6" tint="0.39994506668294322"/>
                </patternFill>
              </fill>
            </x14:dxf>
          </x14:cfRule>
          <x14:cfRule type="expression" priority="17" id="{79D9348E-F518-4DBF-B0C4-A08E322E58AF}">
            <xm:f>Group!$C$17=tech!$A$4</xm:f>
            <x14:dxf>
              <font>
                <color theme="0"/>
              </font>
              <fill>
                <patternFill>
                  <bgColor theme="0" tint="-0.34998626667073579"/>
                </patternFill>
              </fill>
            </x14:dxf>
          </x14:cfRule>
          <x14:cfRule type="expression" priority="18" id="{DF1022D5-AC4A-46A8-9FF9-7E80F92526CB}">
            <xm:f>Group!$C$17=tech!$A$2</xm:f>
            <x14:dxf>
              <font>
                <b/>
                <i val="0"/>
                <color theme="0"/>
              </font>
              <fill>
                <patternFill>
                  <bgColor theme="0" tint="-0.499984740745262"/>
                </patternFill>
              </fill>
            </x14:dxf>
          </x14:cfRule>
          <xm:sqref>S1:S26</xm:sqref>
        </x14:conditionalFormatting>
        <x14:conditionalFormatting xmlns:xm="http://schemas.microsoft.com/office/excel/2006/main">
          <x14:cfRule type="expression" priority="13" id="{2BB26961-A8AA-43B4-A848-245B852FEF6F}">
            <xm:f>Group!$C$18=tech!$A$5</xm:f>
            <x14:dxf>
              <font>
                <b/>
                <i val="0"/>
                <color rgb="FF00B050"/>
              </font>
              <fill>
                <patternFill>
                  <bgColor theme="6" tint="0.39994506668294322"/>
                </patternFill>
              </fill>
            </x14:dxf>
          </x14:cfRule>
          <x14:cfRule type="expression" priority="14" id="{8623DABA-053C-48AC-AB6E-7A94E6DA9A33}">
            <xm:f>Group!$C$18=tech!$A$4</xm:f>
            <x14:dxf>
              <font>
                <color theme="0"/>
              </font>
              <fill>
                <patternFill>
                  <bgColor theme="0" tint="-0.34998626667073579"/>
                </patternFill>
              </fill>
            </x14:dxf>
          </x14:cfRule>
          <x14:cfRule type="expression" priority="15" id="{46A9B926-FF1B-46BF-93E1-752437A54391}">
            <xm:f>Group!$C$18=tech!$A$2</xm:f>
            <x14:dxf>
              <font>
                <b/>
                <i val="0"/>
                <color theme="0"/>
              </font>
              <fill>
                <patternFill>
                  <bgColor theme="0" tint="-0.499984740745262"/>
                </patternFill>
              </fill>
            </x14:dxf>
          </x14:cfRule>
          <xm:sqref>T1:T26</xm:sqref>
        </x14:conditionalFormatting>
        <x14:conditionalFormatting xmlns:xm="http://schemas.microsoft.com/office/excel/2006/main">
          <x14:cfRule type="expression" priority="10" id="{C8DA9588-4779-4573-9D36-6D00007EA2E0}">
            <xm:f>Group!$C$19=tech!$A$5</xm:f>
            <x14:dxf>
              <font>
                <b/>
                <i val="0"/>
                <color rgb="FF00B050"/>
              </font>
              <fill>
                <patternFill>
                  <bgColor theme="6" tint="0.39994506668294322"/>
                </patternFill>
              </fill>
            </x14:dxf>
          </x14:cfRule>
          <x14:cfRule type="expression" priority="11" id="{AB13C66D-5769-46A3-B945-DCF8E7DA47AC}">
            <xm:f>Group!$C$19=tech!$A$4</xm:f>
            <x14:dxf>
              <font>
                <color theme="0"/>
              </font>
              <fill>
                <patternFill>
                  <bgColor theme="0" tint="-0.34998626667073579"/>
                </patternFill>
              </fill>
            </x14:dxf>
          </x14:cfRule>
          <x14:cfRule type="expression" priority="12" id="{4CAE4D21-0914-4538-A387-C668E4FA7BE0}">
            <xm:f>Group!$C$19=tech!$A$2</xm:f>
            <x14:dxf>
              <font>
                <b/>
                <i val="0"/>
                <color theme="0"/>
              </font>
              <fill>
                <patternFill>
                  <bgColor theme="0" tint="-0.499984740745262"/>
                </patternFill>
              </fill>
            </x14:dxf>
          </x14:cfRule>
          <xm:sqref>U1:U26</xm:sqref>
        </x14:conditionalFormatting>
        <x14:conditionalFormatting xmlns:xm="http://schemas.microsoft.com/office/excel/2006/main">
          <x14:cfRule type="expression" priority="7" id="{345AEA35-C974-48BE-B7E2-42DA10EA08ED}">
            <xm:f>Group!$C$20=tech!$A$5</xm:f>
            <x14:dxf>
              <font>
                <b/>
                <i val="0"/>
                <color rgb="FF00B050"/>
              </font>
              <fill>
                <patternFill>
                  <bgColor theme="6" tint="0.39994506668294322"/>
                </patternFill>
              </fill>
            </x14:dxf>
          </x14:cfRule>
          <x14:cfRule type="expression" priority="8" id="{7114BAF3-F39A-4996-8612-3CD77F4D66F3}">
            <xm:f>Group!$C$20=tech!$A$4</xm:f>
            <x14:dxf>
              <font>
                <color theme="0"/>
              </font>
              <fill>
                <patternFill>
                  <bgColor theme="0" tint="-0.34998626667073579"/>
                </patternFill>
              </fill>
            </x14:dxf>
          </x14:cfRule>
          <x14:cfRule type="expression" priority="9" id="{CB94F228-C3FA-4152-B9EC-A520608B2DD1}">
            <xm:f>Group!$C$20=tech!$A$2</xm:f>
            <x14:dxf>
              <font>
                <b/>
                <i val="0"/>
                <color theme="0"/>
              </font>
              <fill>
                <patternFill>
                  <bgColor theme="0" tint="-0.499984740745262"/>
                </patternFill>
              </fill>
            </x14:dxf>
          </x14:cfRule>
          <xm:sqref>V1:V26</xm:sqref>
        </x14:conditionalFormatting>
        <x14:conditionalFormatting xmlns:xm="http://schemas.microsoft.com/office/excel/2006/main">
          <x14:cfRule type="expression" priority="4" id="{D671B673-0C1C-4217-89D4-2A8C7AE7529B}">
            <xm:f>Group!$C$21=tech!$A$5</xm:f>
            <x14:dxf>
              <font>
                <b/>
                <i val="0"/>
                <color rgb="FF00B050"/>
              </font>
              <fill>
                <patternFill>
                  <bgColor theme="6" tint="0.39994506668294322"/>
                </patternFill>
              </fill>
            </x14:dxf>
          </x14:cfRule>
          <x14:cfRule type="expression" priority="5" id="{04EAE8C2-0207-47A4-BCEA-9EFDBB3BFBC5}">
            <xm:f>Group!$C$21=tech!$A$4</xm:f>
            <x14:dxf>
              <font>
                <color theme="0"/>
              </font>
              <fill>
                <patternFill>
                  <bgColor theme="0" tint="-0.34998626667073579"/>
                </patternFill>
              </fill>
            </x14:dxf>
          </x14:cfRule>
          <x14:cfRule type="expression" priority="6" id="{965777C6-E7B5-40BC-B93F-AE5286564868}">
            <xm:f>Group!$C$21=tech!$A$2</xm:f>
            <x14:dxf>
              <font>
                <b/>
                <i val="0"/>
                <color theme="0"/>
              </font>
              <fill>
                <patternFill>
                  <bgColor theme="0" tint="-0.499984740745262"/>
                </patternFill>
              </fill>
            </x14:dxf>
          </x14:cfRule>
          <xm:sqref>W1:W26</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FF00"/>
  </sheetPr>
  <dimension ref="A1:D50"/>
  <sheetViews>
    <sheetView view="pageLayout" zoomScale="130" zoomScaleNormal="100" zoomScalePageLayoutView="130" workbookViewId="0">
      <selection activeCell="B48" sqref="B25:B48"/>
    </sheetView>
  </sheetViews>
  <sheetFormatPr defaultRowHeight="14.5" x14ac:dyDescent="0.35"/>
  <cols>
    <col min="1" max="1" width="3.26953125" style="40" customWidth="1"/>
    <col min="2" max="2" width="4.453125" style="40" customWidth="1"/>
    <col min="3" max="3" width="39.26953125" style="3" customWidth="1"/>
    <col min="4" max="4" width="92" style="78" customWidth="1"/>
  </cols>
  <sheetData>
    <row r="1" spans="1:4" ht="15.5" x14ac:dyDescent="0.35">
      <c r="A1" s="93" t="s">
        <v>524</v>
      </c>
      <c r="B1" s="94" t="s">
        <v>743</v>
      </c>
      <c r="C1" s="92" t="s">
        <v>565</v>
      </c>
      <c r="D1" s="92" t="s">
        <v>615</v>
      </c>
    </row>
    <row r="2" spans="1:4" ht="15.5" x14ac:dyDescent="0.35">
      <c r="A2" s="428" t="s">
        <v>702</v>
      </c>
      <c r="B2" s="428"/>
      <c r="C2" s="428"/>
      <c r="D2" s="428"/>
    </row>
    <row r="3" spans="1:4" x14ac:dyDescent="0.35">
      <c r="A3" s="82">
        <v>1</v>
      </c>
      <c r="B3" s="82"/>
      <c r="C3" s="83" t="s">
        <v>1</v>
      </c>
      <c r="D3" s="82"/>
    </row>
    <row r="4" spans="1:4" x14ac:dyDescent="0.35">
      <c r="A4" s="82">
        <v>2</v>
      </c>
      <c r="B4" s="82"/>
      <c r="C4" s="83" t="s">
        <v>703</v>
      </c>
      <c r="D4" s="245"/>
    </row>
    <row r="5" spans="1:4" x14ac:dyDescent="0.35">
      <c r="A5" s="82">
        <v>3</v>
      </c>
      <c r="B5" s="82"/>
      <c r="C5" s="83" t="s">
        <v>704</v>
      </c>
      <c r="D5" s="350"/>
    </row>
    <row r="6" spans="1:4" x14ac:dyDescent="0.35">
      <c r="A6" s="82">
        <v>4</v>
      </c>
      <c r="B6" s="82"/>
      <c r="C6" s="83" t="s">
        <v>672</v>
      </c>
      <c r="D6" s="245"/>
    </row>
    <row r="7" spans="1:4" x14ac:dyDescent="0.35">
      <c r="A7" s="82">
        <v>5</v>
      </c>
      <c r="B7" s="82"/>
      <c r="C7" s="83" t="s">
        <v>673</v>
      </c>
      <c r="D7" s="245"/>
    </row>
    <row r="8" spans="1:4" x14ac:dyDescent="0.35">
      <c r="A8" s="82">
        <v>6</v>
      </c>
      <c r="B8" s="82"/>
      <c r="C8" s="83" t="s">
        <v>681</v>
      </c>
      <c r="D8" s="245"/>
    </row>
    <row r="9" spans="1:4" x14ac:dyDescent="0.35">
      <c r="A9" s="82">
        <v>7</v>
      </c>
      <c r="B9" s="82"/>
      <c r="C9" s="83" t="s">
        <v>680</v>
      </c>
      <c r="D9" s="245"/>
    </row>
    <row r="10" spans="1:4" x14ac:dyDescent="0.35">
      <c r="A10" s="82">
        <v>8</v>
      </c>
      <c r="B10" s="82"/>
      <c r="C10" s="83" t="s">
        <v>705</v>
      </c>
      <c r="D10" s="245"/>
    </row>
    <row r="11" spans="1:4" x14ac:dyDescent="0.35">
      <c r="A11" s="82">
        <v>9</v>
      </c>
      <c r="B11" s="82"/>
      <c r="C11" s="83" t="s">
        <v>679</v>
      </c>
      <c r="D11" s="245"/>
    </row>
    <row r="12" spans="1:4" x14ac:dyDescent="0.35">
      <c r="A12" s="82">
        <v>10</v>
      </c>
      <c r="B12" s="82"/>
      <c r="C12" s="83" t="s">
        <v>682</v>
      </c>
      <c r="D12" s="245"/>
    </row>
    <row r="13" spans="1:4" x14ac:dyDescent="0.35">
      <c r="A13" s="82">
        <v>11</v>
      </c>
      <c r="B13" s="82"/>
      <c r="C13" s="83" t="s">
        <v>674</v>
      </c>
      <c r="D13" s="205"/>
    </row>
    <row r="14" spans="1:4" x14ac:dyDescent="0.35">
      <c r="A14" s="82">
        <v>12</v>
      </c>
      <c r="B14" s="82"/>
      <c r="C14" s="83" t="s">
        <v>675</v>
      </c>
      <c r="D14" s="275"/>
    </row>
    <row r="15" spans="1:4" x14ac:dyDescent="0.35">
      <c r="A15" s="82">
        <v>13</v>
      </c>
      <c r="B15" s="82"/>
      <c r="C15" s="83" t="s">
        <v>706</v>
      </c>
      <c r="D15" s="245"/>
    </row>
    <row r="16" spans="1:4" x14ac:dyDescent="0.35">
      <c r="A16" s="82">
        <v>14</v>
      </c>
      <c r="B16" s="82"/>
      <c r="C16" s="83" t="s">
        <v>839</v>
      </c>
      <c r="D16" s="245"/>
    </row>
    <row r="17" spans="1:4" ht="29" x14ac:dyDescent="0.35">
      <c r="A17" s="82">
        <v>15</v>
      </c>
      <c r="B17" s="82"/>
      <c r="C17" s="83" t="s">
        <v>842</v>
      </c>
      <c r="D17" s="245"/>
    </row>
    <row r="18" spans="1:4" ht="29" x14ac:dyDescent="0.35">
      <c r="A18" s="82">
        <v>16</v>
      </c>
      <c r="B18" s="82"/>
      <c r="C18" s="83" t="s">
        <v>707</v>
      </c>
      <c r="D18" s="245"/>
    </row>
    <row r="19" spans="1:4" ht="29" x14ac:dyDescent="0.35">
      <c r="A19" s="82">
        <v>17</v>
      </c>
      <c r="B19" s="82"/>
      <c r="C19" s="83" t="s">
        <v>708</v>
      </c>
      <c r="D19" s="245"/>
    </row>
    <row r="20" spans="1:4" ht="29" x14ac:dyDescent="0.35">
      <c r="A20" s="82">
        <v>18</v>
      </c>
      <c r="B20" s="82"/>
      <c r="C20" s="83" t="s">
        <v>840</v>
      </c>
      <c r="D20" s="245"/>
    </row>
    <row r="21" spans="1:4" ht="43.5" x14ac:dyDescent="0.35">
      <c r="A21" s="82">
        <v>19</v>
      </c>
      <c r="B21" s="82"/>
      <c r="C21" s="83" t="s">
        <v>841</v>
      </c>
      <c r="D21" s="245"/>
    </row>
    <row r="22" spans="1:4" ht="29" x14ac:dyDescent="0.35">
      <c r="A22" s="82">
        <v>20</v>
      </c>
      <c r="B22" s="82"/>
      <c r="C22" s="83" t="s">
        <v>838</v>
      </c>
      <c r="D22" s="274"/>
    </row>
    <row r="23" spans="1:4" x14ac:dyDescent="0.35">
      <c r="A23" s="82">
        <v>21</v>
      </c>
      <c r="B23" s="82"/>
      <c r="C23" s="83" t="s">
        <v>709</v>
      </c>
      <c r="D23" s="245"/>
    </row>
    <row r="24" spans="1:4" ht="15.5" x14ac:dyDescent="0.35">
      <c r="A24" s="428" t="s">
        <v>701</v>
      </c>
      <c r="B24" s="428"/>
      <c r="C24" s="428"/>
      <c r="D24" s="428"/>
    </row>
    <row r="25" spans="1:4" x14ac:dyDescent="0.35">
      <c r="A25" s="82">
        <v>1</v>
      </c>
      <c r="B25" s="82"/>
      <c r="C25" s="83" t="s">
        <v>687</v>
      </c>
      <c r="D25" s="84" t="s">
        <v>694</v>
      </c>
    </row>
    <row r="26" spans="1:4" x14ac:dyDescent="0.35">
      <c r="A26" s="82">
        <v>2</v>
      </c>
      <c r="B26" s="82"/>
      <c r="C26" s="83" t="s">
        <v>712</v>
      </c>
      <c r="D26" s="84" t="s">
        <v>695</v>
      </c>
    </row>
    <row r="27" spans="1:4" x14ac:dyDescent="0.35">
      <c r="A27" s="82">
        <v>3</v>
      </c>
      <c r="B27" s="82"/>
      <c r="C27" s="87" t="s">
        <v>718</v>
      </c>
      <c r="D27" s="84" t="s">
        <v>744</v>
      </c>
    </row>
    <row r="28" spans="1:4" x14ac:dyDescent="0.35">
      <c r="A28" s="82">
        <v>4</v>
      </c>
      <c r="B28" s="82"/>
      <c r="C28" s="87" t="s">
        <v>719</v>
      </c>
      <c r="D28" s="84" t="s">
        <v>721</v>
      </c>
    </row>
    <row r="29" spans="1:4" x14ac:dyDescent="0.35">
      <c r="A29" s="82">
        <v>5</v>
      </c>
      <c r="B29" s="82"/>
      <c r="C29" s="87" t="s">
        <v>720</v>
      </c>
      <c r="D29" s="84" t="s">
        <v>722</v>
      </c>
    </row>
    <row r="30" spans="1:4" ht="15" customHeight="1" x14ac:dyDescent="0.35">
      <c r="A30" s="82">
        <v>6</v>
      </c>
      <c r="B30" s="82"/>
      <c r="C30" s="84" t="s">
        <v>691</v>
      </c>
      <c r="D30" s="84" t="s">
        <v>570</v>
      </c>
    </row>
    <row r="31" spans="1:4" x14ac:dyDescent="0.35">
      <c r="A31" s="82">
        <v>7</v>
      </c>
      <c r="B31" s="82"/>
      <c r="C31" s="87" t="s">
        <v>723</v>
      </c>
      <c r="D31" s="84" t="s">
        <v>727</v>
      </c>
    </row>
    <row r="32" spans="1:4" x14ac:dyDescent="0.35">
      <c r="A32" s="82">
        <v>8</v>
      </c>
      <c r="B32" s="82"/>
      <c r="C32" s="87" t="s">
        <v>724</v>
      </c>
      <c r="D32" s="84" t="s">
        <v>728</v>
      </c>
    </row>
    <row r="33" spans="1:4" x14ac:dyDescent="0.35">
      <c r="A33" s="82">
        <v>9</v>
      </c>
      <c r="B33" s="82"/>
      <c r="C33" s="87" t="s">
        <v>725</v>
      </c>
      <c r="D33" s="84" t="s">
        <v>729</v>
      </c>
    </row>
    <row r="34" spans="1:4" x14ac:dyDescent="0.35">
      <c r="A34" s="82">
        <v>10</v>
      </c>
      <c r="B34" s="82"/>
      <c r="C34" s="87" t="s">
        <v>726</v>
      </c>
      <c r="D34" s="84" t="s">
        <v>730</v>
      </c>
    </row>
    <row r="35" spans="1:4" ht="29" x14ac:dyDescent="0.35">
      <c r="A35" s="82">
        <v>11</v>
      </c>
      <c r="B35" s="82"/>
      <c r="C35" s="83" t="s">
        <v>689</v>
      </c>
      <c r="D35" s="84" t="s">
        <v>696</v>
      </c>
    </row>
    <row r="36" spans="1:4" x14ac:dyDescent="0.35">
      <c r="A36" s="82">
        <v>12</v>
      </c>
      <c r="B36" s="82"/>
      <c r="C36" s="83" t="s">
        <v>688</v>
      </c>
      <c r="D36" s="84" t="s">
        <v>697</v>
      </c>
    </row>
    <row r="37" spans="1:4" ht="29" x14ac:dyDescent="0.35">
      <c r="A37" s="82">
        <v>13</v>
      </c>
      <c r="B37" s="82"/>
      <c r="C37" s="83" t="s">
        <v>690</v>
      </c>
      <c r="D37" s="84" t="s">
        <v>698</v>
      </c>
    </row>
    <row r="38" spans="1:4" x14ac:dyDescent="0.35">
      <c r="A38" s="82">
        <v>14</v>
      </c>
      <c r="B38" s="82"/>
      <c r="C38" s="83" t="s">
        <v>714</v>
      </c>
      <c r="D38" s="84" t="s">
        <v>716</v>
      </c>
    </row>
    <row r="39" spans="1:4" x14ac:dyDescent="0.35">
      <c r="A39" s="82">
        <v>15</v>
      </c>
      <c r="B39" s="82"/>
      <c r="C39" s="83" t="s">
        <v>713</v>
      </c>
      <c r="D39" s="84" t="s">
        <v>715</v>
      </c>
    </row>
    <row r="40" spans="1:4" x14ac:dyDescent="0.35">
      <c r="A40" s="82">
        <v>16</v>
      </c>
      <c r="B40" s="82"/>
      <c r="C40" s="83" t="s">
        <v>571</v>
      </c>
      <c r="D40" s="84" t="s">
        <v>717</v>
      </c>
    </row>
    <row r="41" spans="1:4" x14ac:dyDescent="0.35">
      <c r="A41" s="82">
        <v>17</v>
      </c>
      <c r="B41" s="82"/>
      <c r="C41" s="84" t="s">
        <v>731</v>
      </c>
      <c r="D41" s="84" t="s">
        <v>742</v>
      </c>
    </row>
    <row r="42" spans="1:4" x14ac:dyDescent="0.35">
      <c r="A42" s="82">
        <v>18</v>
      </c>
      <c r="B42" s="82"/>
      <c r="C42" s="87" t="s">
        <v>732</v>
      </c>
      <c r="D42" s="84" t="s">
        <v>741</v>
      </c>
    </row>
    <row r="43" spans="1:4" x14ac:dyDescent="0.35">
      <c r="A43" s="82">
        <v>19</v>
      </c>
      <c r="B43" s="82"/>
      <c r="C43" s="87" t="s">
        <v>734</v>
      </c>
      <c r="D43" s="84" t="s">
        <v>733</v>
      </c>
    </row>
    <row r="44" spans="1:4" x14ac:dyDescent="0.35">
      <c r="A44" s="82">
        <v>20</v>
      </c>
      <c r="B44" s="82"/>
      <c r="C44" s="87" t="s">
        <v>736</v>
      </c>
      <c r="D44" s="84" t="s">
        <v>735</v>
      </c>
    </row>
    <row r="45" spans="1:4" x14ac:dyDescent="0.35">
      <c r="A45" s="82">
        <v>21</v>
      </c>
      <c r="B45" s="82"/>
      <c r="C45" s="87" t="s">
        <v>738</v>
      </c>
      <c r="D45" s="84" t="s">
        <v>737</v>
      </c>
    </row>
    <row r="46" spans="1:4" x14ac:dyDescent="0.35">
      <c r="A46" s="82">
        <v>22</v>
      </c>
      <c r="B46" s="82"/>
      <c r="C46" s="87" t="s">
        <v>740</v>
      </c>
      <c r="D46" s="84" t="s">
        <v>739</v>
      </c>
    </row>
    <row r="47" spans="1:4" ht="29" x14ac:dyDescent="0.35">
      <c r="A47" s="82">
        <v>23</v>
      </c>
      <c r="B47" s="82"/>
      <c r="C47" s="83" t="s">
        <v>692</v>
      </c>
      <c r="D47" s="84" t="s">
        <v>699</v>
      </c>
    </row>
    <row r="48" spans="1:4" x14ac:dyDescent="0.35">
      <c r="A48" s="82">
        <v>24</v>
      </c>
      <c r="B48" s="82"/>
      <c r="C48" s="83" t="s">
        <v>693</v>
      </c>
      <c r="D48" s="84" t="s">
        <v>700</v>
      </c>
    </row>
    <row r="49" spans="1:4" x14ac:dyDescent="0.35">
      <c r="A49" s="429" t="s">
        <v>710</v>
      </c>
      <c r="B49" s="429"/>
      <c r="C49" s="429"/>
      <c r="D49" s="429"/>
    </row>
    <row r="50" spans="1:4" ht="107.25" customHeight="1" x14ac:dyDescent="0.35">
      <c r="A50" s="82">
        <v>1</v>
      </c>
      <c r="B50" s="82"/>
      <c r="C50" s="88" t="s">
        <v>745</v>
      </c>
      <c r="D50" s="84"/>
    </row>
  </sheetData>
  <mergeCells count="3">
    <mergeCell ref="A24:D24"/>
    <mergeCell ref="A2:D2"/>
    <mergeCell ref="A49:D49"/>
  </mergeCells>
  <dataValidations count="1">
    <dataValidation showInputMessage="1" showErrorMessage="1" errorTitle="Incorrect mark" error="Select mark from dropdown" sqref="D23"/>
  </dataValidations>
  <pageMargins left="0.35416666666666669" right="0.42708333333333331" top="0.41666666666666669" bottom="0.36458333333333331" header="0.3" footer="0.3"/>
  <pageSetup paperSize="9" orientation="landscape" r:id="rId1"/>
  <rowBreaks count="1" manualBreakCount="1">
    <brk id="23"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12</vt:i4>
      </vt:variant>
    </vt:vector>
  </HeadingPairs>
  <TitlesOfParts>
    <vt:vector size="28" baseType="lpstr">
      <vt:lpstr>Посещаемость</vt:lpstr>
      <vt:lpstr>Успеваемость</vt:lpstr>
      <vt:lpstr>Анализ</vt:lpstr>
      <vt:lpstr>Schedule</vt:lpstr>
      <vt:lpstr>Рейтинг</vt:lpstr>
      <vt:lpstr>Group</vt:lpstr>
      <vt:lpstr>Выпускной вопросник</vt:lpstr>
      <vt:lpstr>Результаты собеседования</vt:lpstr>
      <vt:lpstr>Вступит.собес. вопросник</vt:lpstr>
      <vt:lpstr>Результаты вступит. собес-я</vt:lpstr>
      <vt:lpstr>Анкета обратной связи</vt:lpstr>
      <vt:lpstr>Анкета обратной связи (2)</vt:lpstr>
      <vt:lpstr>Учебная программа</vt:lpstr>
      <vt:lpstr>Workflow</vt:lpstr>
      <vt:lpstr>Выпускной</vt:lpstr>
      <vt:lpstr>tech</vt:lpstr>
      <vt:lpstr>Education</vt:lpstr>
      <vt:lpstr>EnglishLevel</vt:lpstr>
      <vt:lpstr>Schedule!Print_Area</vt:lpstr>
      <vt:lpstr>Risk</vt:lpstr>
      <vt:lpstr>Status</vt:lpstr>
      <vt:lpstr>Армия</vt:lpstr>
      <vt:lpstr>Ответственные</vt:lpstr>
      <vt:lpstr>оценки</vt:lpstr>
      <vt:lpstr>Посещение</vt:lpstr>
      <vt:lpstr>Риски</vt:lpstr>
      <vt:lpstr>Успеваемость</vt:lpstr>
      <vt:lpstr>Целивик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2017-05-15T12:06:27Z</dcterms:modified>
</cp:coreProperties>
</file>