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onwatt/Library/CloudStorage/Box-Box/CS3550/"/>
    </mc:Choice>
  </mc:AlternateContent>
  <xr:revisionPtr revIDLastSave="0" documentId="13_ncr:1_{06026EA5-21C9-0540-B398-DBE2BC71F9D4}" xr6:coauthVersionLast="47" xr6:coauthVersionMax="47" xr10:uidLastSave="{00000000-0000-0000-0000-000000000000}"/>
  <bookViews>
    <workbookView minimized="1" xWindow="780" yWindow="760" windowWidth="29460" windowHeight="18880" activeTab="2" xr2:uid="{00000000-000D-0000-FFFF-FFFF00000000}"/>
  </bookViews>
  <sheets>
    <sheet name="Customer" sheetId="1" r:id="rId1"/>
    <sheet name="OrderItem" sheetId="4" r:id="rId2"/>
    <sheet name="Vendor" sheetId="2" r:id="rId3"/>
    <sheet name="Supplier" sheetId="5" r:id="rId4"/>
    <sheet name="Product" sheetId="6" r:id="rId5"/>
    <sheet name="Order" sheetId="3" r:id="rId6"/>
    <sheet name="VendorProduc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H2" i="4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C3" i="3"/>
  <c r="C4" i="3"/>
  <c r="C5" i="3"/>
  <c r="C6" i="3"/>
  <c r="C7" i="3"/>
  <c r="C8" i="3"/>
  <c r="C9" i="3"/>
  <c r="C10" i="3"/>
  <c r="C11" i="3"/>
  <c r="C12" i="3"/>
  <c r="C13" i="3"/>
  <c r="C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H3" i="2"/>
  <c r="H4" i="2"/>
  <c r="H5" i="2"/>
  <c r="H6" i="2"/>
  <c r="H7" i="2"/>
  <c r="H8" i="2"/>
  <c r="H9" i="2"/>
  <c r="H10" i="2"/>
  <c r="H11" i="2"/>
  <c r="H2" i="2"/>
  <c r="H3" i="1"/>
  <c r="H4" i="1"/>
  <c r="H5" i="1"/>
  <c r="H6" i="1"/>
  <c r="H7" i="1"/>
  <c r="H8" i="1"/>
  <c r="H9" i="1"/>
  <c r="H10" i="1"/>
  <c r="H11" i="1"/>
  <c r="H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G30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I2" i="2"/>
  <c r="I3" i="2"/>
  <c r="I4" i="2"/>
  <c r="I5" i="2"/>
  <c r="I6" i="2"/>
  <c r="I7" i="2"/>
  <c r="I8" i="2"/>
  <c r="I9" i="2"/>
  <c r="I10" i="2"/>
  <c r="I11" i="2"/>
  <c r="I2" i="1"/>
  <c r="I3" i="1"/>
  <c r="I4" i="1"/>
  <c r="I5" i="1"/>
  <c r="I6" i="1"/>
  <c r="I7" i="1"/>
  <c r="I8" i="1"/>
  <c r="I9" i="1"/>
  <c r="I10" i="1"/>
  <c r="I1" i="1"/>
  <c r="D3" i="3"/>
  <c r="D4" i="3"/>
  <c r="D5" i="3"/>
  <c r="D6" i="3"/>
  <c r="D7" i="3"/>
  <c r="D8" i="3"/>
  <c r="D9" i="3"/>
  <c r="D10" i="3"/>
  <c r="D11" i="3"/>
  <c r="D12" i="3"/>
  <c r="D13" i="3"/>
  <c r="D2" i="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2" i="7"/>
  <c r="G31" i="7" l="1"/>
  <c r="G19" i="7"/>
  <c r="G7" i="7"/>
  <c r="G18" i="7"/>
  <c r="G6" i="7"/>
  <c r="G29" i="7"/>
  <c r="G17" i="7"/>
  <c r="G28" i="7"/>
  <c r="G16" i="7"/>
  <c r="G27" i="7"/>
  <c r="G15" i="7"/>
  <c r="G26" i="7"/>
  <c r="G14" i="7"/>
  <c r="G25" i="7"/>
  <c r="G13" i="7"/>
  <c r="G24" i="7"/>
  <c r="G12" i="7"/>
  <c r="G20" i="7"/>
  <c r="G8" i="7"/>
  <c r="G23" i="7"/>
  <c r="G11" i="7"/>
  <c r="G22" i="7"/>
  <c r="G10" i="7"/>
  <c r="G21" i="7"/>
  <c r="G9" i="7"/>
  <c r="G5" i="7"/>
  <c r="G4" i="7"/>
  <c r="G2" i="7"/>
  <c r="G3" i="7"/>
</calcChain>
</file>

<file path=xl/sharedStrings.xml><?xml version="1.0" encoding="utf-8"?>
<sst xmlns="http://schemas.openxmlformats.org/spreadsheetml/2006/main" count="536" uniqueCount="235">
  <si>
    <t>Donette</t>
  </si>
  <si>
    <t>Foller</t>
  </si>
  <si>
    <t>Printing Dimensions</t>
  </si>
  <si>
    <t>34 Center St</t>
  </si>
  <si>
    <t>Hamilton</t>
  </si>
  <si>
    <t>OH</t>
  </si>
  <si>
    <t>donette.foller@cox.net</t>
  </si>
  <si>
    <t>Maryann</t>
  </si>
  <si>
    <t>Royster</t>
  </si>
  <si>
    <t>74 S Westgate St</t>
  </si>
  <si>
    <t>Albany</t>
  </si>
  <si>
    <t>NY</t>
  </si>
  <si>
    <t>mroyster@royster.com</t>
  </si>
  <si>
    <t>Ernie</t>
  </si>
  <si>
    <t>Stenseth</t>
  </si>
  <si>
    <t>45 E Liberty St</t>
  </si>
  <si>
    <t>Ridgefield Park</t>
  </si>
  <si>
    <t>NJ</t>
  </si>
  <si>
    <t>ernie_stenseth@aol.com</t>
  </si>
  <si>
    <t>Jina</t>
  </si>
  <si>
    <t>Briddick</t>
  </si>
  <si>
    <t>Grace Pastries Inc</t>
  </si>
  <si>
    <t>38938 Park Blvd</t>
  </si>
  <si>
    <t>Boston</t>
  </si>
  <si>
    <t>MA</t>
  </si>
  <si>
    <t>jina_briddick@briddick.com</t>
  </si>
  <si>
    <t>Sabra</t>
  </si>
  <si>
    <t>Uyetake</t>
  </si>
  <si>
    <t>98839 Hawthorne Blvd #6101</t>
  </si>
  <si>
    <t>Columbia</t>
  </si>
  <si>
    <t>SC</t>
  </si>
  <si>
    <t>sabra@uyetake.org</t>
  </si>
  <si>
    <t>Bobbye</t>
  </si>
  <si>
    <t>Rhym</t>
  </si>
  <si>
    <t>Smits, Patricia Garity</t>
  </si>
  <si>
    <t>30 W 80th St #1995</t>
  </si>
  <si>
    <t>San Carlos</t>
  </si>
  <si>
    <t>CA</t>
  </si>
  <si>
    <t>brhym@rhym.com</t>
  </si>
  <si>
    <t>Viva</t>
  </si>
  <si>
    <t>Toelkes</t>
  </si>
  <si>
    <t>4284 Dorigo Ln</t>
  </si>
  <si>
    <t>Chicago</t>
  </si>
  <si>
    <t>IL</t>
  </si>
  <si>
    <t>viva.toelkes@gmail.com</t>
  </si>
  <si>
    <t>Dominque</t>
  </si>
  <si>
    <t>Dickerson</t>
  </si>
  <si>
    <t>E A I Electronic Assocs Inc</t>
  </si>
  <si>
    <t>69 Marquette Ave</t>
  </si>
  <si>
    <t>Hayward</t>
  </si>
  <si>
    <t>dominque.dickerson@dickerson.org</t>
  </si>
  <si>
    <t>Latrice</t>
  </si>
  <si>
    <t>Tolfree</t>
  </si>
  <si>
    <t>81 Norris Ave #525</t>
  </si>
  <si>
    <t>Ronkonkoma</t>
  </si>
  <si>
    <t>latrice.tolfree@hotmail.com</t>
  </si>
  <si>
    <t>Stephaine</t>
  </si>
  <si>
    <t>Vinning</t>
  </si>
  <si>
    <t>3717 Hamann Industrial Pky</t>
  </si>
  <si>
    <t>San Francisco</t>
  </si>
  <si>
    <t>stephaine@cox.net</t>
  </si>
  <si>
    <t>customerFirstName</t>
  </si>
  <si>
    <t>customerLastName</t>
  </si>
  <si>
    <t>customerEmailAddress</t>
  </si>
  <si>
    <t>customerStreetAddress</t>
  </si>
  <si>
    <t>customerCity</t>
  </si>
  <si>
    <t>customerState</t>
  </si>
  <si>
    <t>customerZip</t>
  </si>
  <si>
    <t>Roberts Supply Co Inc</t>
  </si>
  <si>
    <t>8429 Miller Rd</t>
  </si>
  <si>
    <t>Pelham</t>
  </si>
  <si>
    <t>Harris Corporation</t>
  </si>
  <si>
    <t>4 Iwaena St</t>
  </si>
  <si>
    <t>Baltimore</t>
  </si>
  <si>
    <t>MD</t>
  </si>
  <si>
    <t>Armon Communications</t>
  </si>
  <si>
    <t>9 State Highway 57 #22</t>
  </si>
  <si>
    <t>Jersey City</t>
  </si>
  <si>
    <t>Tipiak Inc</t>
  </si>
  <si>
    <t>80312 W 32nd St</t>
  </si>
  <si>
    <t>Conroe</t>
  </si>
  <si>
    <t>TX</t>
  </si>
  <si>
    <t>6 Sunrise Ave</t>
  </si>
  <si>
    <t>Utica</t>
  </si>
  <si>
    <t>Acme Supply Co</t>
  </si>
  <si>
    <t>1953 Telegraph Rd</t>
  </si>
  <si>
    <t>Saint Joseph</t>
  </si>
  <si>
    <t>MO</t>
  </si>
  <si>
    <t>Warehouse Office &amp; Paper Prod</t>
  </si>
  <si>
    <t>61556 W 20th Ave</t>
  </si>
  <si>
    <t>Seattle</t>
  </si>
  <si>
    <t>WA</t>
  </si>
  <si>
    <t>Franklin Peters Inc</t>
  </si>
  <si>
    <t>Knwz Products</t>
  </si>
  <si>
    <t>Lowy Products and Service</t>
  </si>
  <si>
    <t>Mark Iv Press</t>
  </si>
  <si>
    <t>United Product Lines</t>
  </si>
  <si>
    <t>Birite Foodservice</t>
  </si>
  <si>
    <t>Sportmaster International</t>
  </si>
  <si>
    <t>Eagle Software Inc</t>
  </si>
  <si>
    <t>5384 Southwyck Blvd</t>
  </si>
  <si>
    <t>Douglasville</t>
  </si>
  <si>
    <t>GA</t>
  </si>
  <si>
    <t>Art Crafters</t>
  </si>
  <si>
    <t>703 Beville Rd</t>
  </si>
  <si>
    <t>Opa Locka</t>
  </si>
  <si>
    <t>FL</t>
  </si>
  <si>
    <t>Burton &amp; Davis</t>
  </si>
  <si>
    <t>70 Mechanic St</t>
  </si>
  <si>
    <t>Northridge</t>
  </si>
  <si>
    <t>Jets Cybernetics</t>
  </si>
  <si>
    <t>99586 Main St</t>
  </si>
  <si>
    <t>Dallas</t>
  </si>
  <si>
    <t>Professionals Unlimited</t>
  </si>
  <si>
    <t>66697 Park Pl #3224</t>
  </si>
  <si>
    <t>Riverton</t>
  </si>
  <si>
    <t>WY</t>
  </si>
  <si>
    <t>Linguistic Systems Inc</t>
  </si>
  <si>
    <t>506 S Hacienda Dr</t>
  </si>
  <si>
    <t>Atlantic City</t>
  </si>
  <si>
    <t>Price Business Services</t>
  </si>
  <si>
    <t>7 West Ave #1</t>
  </si>
  <si>
    <t>Palatine</t>
  </si>
  <si>
    <t>Mitsumi Electronics Corp</t>
  </si>
  <si>
    <t>9677 Commerce Dr</t>
  </si>
  <si>
    <t>Richmond</t>
  </si>
  <si>
    <t>VA</t>
  </si>
  <si>
    <t>Sidewinder Products Corp</t>
  </si>
  <si>
    <t>8573 Lincoln Blvd</t>
  </si>
  <si>
    <t>York</t>
  </si>
  <si>
    <t>PA</t>
  </si>
  <si>
    <t>Circuit Solution Inc</t>
  </si>
  <si>
    <t>39 Moccasin Dr</t>
  </si>
  <si>
    <t>7705078791</t>
  </si>
  <si>
    <t>3056709628</t>
  </si>
  <si>
    <t>8188644875</t>
  </si>
  <si>
    <t>2144282285</t>
  </si>
  <si>
    <t>3073427795</t>
  </si>
  <si>
    <t>6092285265</t>
  </si>
  <si>
    <t>8472221734</t>
  </si>
  <si>
    <t>8045505097</t>
  </si>
  <si>
    <t>7178093119</t>
  </si>
  <si>
    <t>4154111775</t>
  </si>
  <si>
    <t>info@eaglesoftwareinc.com</t>
  </si>
  <si>
    <t>support@artcrafters.com</t>
  </si>
  <si>
    <t>helpdesk@burtondavis.com</t>
  </si>
  <si>
    <t>info@jetscybernetics.com</t>
  </si>
  <si>
    <t>inquiry@professionalsunlimited.com</t>
  </si>
  <si>
    <t>help@linguisticsystemsinc.com</t>
  </si>
  <si>
    <t>support@pricebusinessservices.com</t>
  </si>
  <si>
    <t>support@mitsumielectronicscorp.com</t>
  </si>
  <si>
    <t>helpdesk@sidewinderproductscorp.com</t>
  </si>
  <si>
    <t>answers@circuitsolutioninc.com</t>
  </si>
  <si>
    <t>White Weber State University Women's Tank Top</t>
  </si>
  <si>
    <t>Black Weber State University Women's Hooded Sweatshirt</t>
  </si>
  <si>
    <t>Steel Grey Weber State University Women's Cropped Short Sleeve T-Shirt</t>
  </si>
  <si>
    <t>Yellow Weber State University 16 oz. Tumbler</t>
  </si>
  <si>
    <t>Weber State University Academic Year Planner</t>
  </si>
  <si>
    <t>White Weber State University Orbiter Pen</t>
  </si>
  <si>
    <t>Silver Weber State University Wildcats Keytag</t>
  </si>
  <si>
    <t>Silver Weber State University Money Clip</t>
  </si>
  <si>
    <t>Weber State University Rain Poncho</t>
  </si>
  <si>
    <t>Weber State University Crew Neck Sweatshirt</t>
  </si>
  <si>
    <t>Weber State University Lip Balm</t>
  </si>
  <si>
    <t>Weber State University Alumni T-Shirt</t>
  </si>
  <si>
    <t>Weber State University Dad Short Sleeve T-Shirt</t>
  </si>
  <si>
    <t>Weber State University Volleyball Short Sleeve T-Shirt</t>
  </si>
  <si>
    <t>Weber State University Wildcats Rambler 20 oz. Tumbler</t>
  </si>
  <si>
    <t>Weber State University OtterBox iPhone 7/8 Symmetry Series Case</t>
  </si>
  <si>
    <t>Weber State University Wildcats State Decal</t>
  </si>
  <si>
    <t>Weber State University Mom Decal</t>
  </si>
  <si>
    <t>Weber State University Wildcats Decal</t>
  </si>
  <si>
    <t>Weber State University Putter Cover</t>
  </si>
  <si>
    <t>Weber State University Jersey</t>
  </si>
  <si>
    <t>Weber State University Crew Socks</t>
  </si>
  <si>
    <t>Weber State University Short Sleeve T-Shirt</t>
  </si>
  <si>
    <t>Weber State University .75L Camelbak Bottle</t>
  </si>
  <si>
    <t>Weber State University Boys' Tri-Blend Short Sleeve T-Shirt</t>
  </si>
  <si>
    <t>Weber State University Coaches Hat</t>
  </si>
  <si>
    <t>vendorName</t>
  </si>
  <si>
    <t>ProductName</t>
  </si>
  <si>
    <t xml:space="preserve">Donette </t>
  </si>
  <si>
    <t xml:space="preserve">Foller </t>
  </si>
  <si>
    <t xml:space="preserve">Maryann </t>
  </si>
  <si>
    <t xml:space="preserve">Royster </t>
  </si>
  <si>
    <t xml:space="preserve">Ernie </t>
  </si>
  <si>
    <t xml:space="preserve">Stenseth </t>
  </si>
  <si>
    <t xml:space="preserve">Jina </t>
  </si>
  <si>
    <t xml:space="preserve">Briddick </t>
  </si>
  <si>
    <t xml:space="preserve">Sabra </t>
  </si>
  <si>
    <t xml:space="preserve">Uyetake </t>
  </si>
  <si>
    <t xml:space="preserve">Bobbye </t>
  </si>
  <si>
    <t xml:space="preserve">Rhym </t>
  </si>
  <si>
    <t xml:space="preserve">Viva </t>
  </si>
  <si>
    <t xml:space="preserve">Toelkes </t>
  </si>
  <si>
    <t xml:space="preserve">Dominque </t>
  </si>
  <si>
    <t xml:space="preserve">Dickerson </t>
  </si>
  <si>
    <t xml:space="preserve">Latrice </t>
  </si>
  <si>
    <t xml:space="preserve">Tolfree </t>
  </si>
  <si>
    <t xml:space="preserve">Stephaine </t>
  </si>
  <si>
    <t xml:space="preserve">Vinning </t>
  </si>
  <si>
    <t>02/14/2023  7:18:00 AM</t>
  </si>
  <si>
    <t>02/18/2023  5:54:00 AM</t>
  </si>
  <si>
    <t>01/19/2023  10:03:00 AM</t>
  </si>
  <si>
    <t>01/21/2023  8:26:00 AM</t>
  </si>
  <si>
    <t>01/14/2023  9:16:00 AM</t>
  </si>
  <si>
    <t>02/24/2023  8:14:00 AM</t>
  </si>
  <si>
    <t>02/17/2023  10:36:00 AM</t>
  </si>
  <si>
    <t>02/16/2023  1:54:00 AM</t>
  </si>
  <si>
    <t>01/24/2023  2:50:00 AM</t>
  </si>
  <si>
    <t>01/8/2023  10:28:00 PM</t>
  </si>
  <si>
    <t>01/20/2023  4:24:00 AM</t>
  </si>
  <si>
    <t>01/08/2023  10:28:00 PM</t>
  </si>
  <si>
    <t>01/03/2023  8:49:00 PM</t>
  </si>
  <si>
    <t>07660</t>
  </si>
  <si>
    <t>02128</t>
  </si>
  <si>
    <t>07306</t>
  </si>
  <si>
    <t>Supplier</t>
  </si>
  <si>
    <t>vendorEmailAddress</t>
  </si>
  <si>
    <t>vendorPhone</t>
  </si>
  <si>
    <t>vendorStreetAddress</t>
  </si>
  <si>
    <t>vendorCity</t>
  </si>
  <si>
    <t>vendorState</t>
  </si>
  <si>
    <t>vendorZip</t>
  </si>
  <si>
    <t>productPrice</t>
  </si>
  <si>
    <t>productName</t>
  </si>
  <si>
    <t>supplierName</t>
  </si>
  <si>
    <t>supplierStreetAddress</t>
  </si>
  <si>
    <t>supplierCity</t>
  </si>
  <si>
    <t>supplierState</t>
  </si>
  <si>
    <t>supplierZip</t>
  </si>
  <si>
    <t>customerFirstname</t>
  </si>
  <si>
    <t>Order Date</t>
  </si>
  <si>
    <t>quantity</t>
  </si>
  <si>
    <t>08401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</si>
</sst>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C0D0E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mitsumielectronicscorp.com" TargetMode="External"/><Relationship Id="rId3" Type="http://schemas.openxmlformats.org/officeDocument/2006/relationships/hyperlink" Target="mailto:helpdesk@burtondavis.com" TargetMode="External"/><Relationship Id="rId7" Type="http://schemas.openxmlformats.org/officeDocument/2006/relationships/hyperlink" Target="mailto:support@pricebusinessservices.com" TargetMode="External"/><Relationship Id="rId2" Type="http://schemas.openxmlformats.org/officeDocument/2006/relationships/hyperlink" Target="mailto:support@artcrafters.com" TargetMode="External"/><Relationship Id="rId1" Type="http://schemas.openxmlformats.org/officeDocument/2006/relationships/hyperlink" Target="mailto:info@eaglesoftwareinc.com" TargetMode="External"/><Relationship Id="rId6" Type="http://schemas.openxmlformats.org/officeDocument/2006/relationships/hyperlink" Target="mailto:help@linguisticsystemsinc.com" TargetMode="External"/><Relationship Id="rId5" Type="http://schemas.openxmlformats.org/officeDocument/2006/relationships/hyperlink" Target="mailto:inquiry@professionalsunlimited.com" TargetMode="External"/><Relationship Id="rId10" Type="http://schemas.openxmlformats.org/officeDocument/2006/relationships/hyperlink" Target="mailto:answers@circuitsolutioninc.com" TargetMode="External"/><Relationship Id="rId4" Type="http://schemas.openxmlformats.org/officeDocument/2006/relationships/hyperlink" Target="mailto:info@jetscybernetics.com" TargetMode="External"/><Relationship Id="rId9" Type="http://schemas.openxmlformats.org/officeDocument/2006/relationships/hyperlink" Target="mailto:helpdesk@sidewinderproduct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H1" zoomScaleNormal="100" workbookViewId="0">
      <selection activeCell="H4" sqref="H4"/>
    </sheetView>
  </sheetViews>
  <sheetFormatPr baseColWidth="10" defaultColWidth="8.83203125" defaultRowHeight="15"/>
  <cols>
    <col min="1" max="1" width="34" bestFit="1" customWidth="1"/>
    <col min="2" max="2" width="27.83203125" customWidth="1"/>
    <col min="3" max="3" width="25.33203125" customWidth="1"/>
    <col min="4" max="4" width="26.5" bestFit="1" customWidth="1"/>
    <col min="5" max="5" width="14.5" bestFit="1" customWidth="1"/>
    <col min="6" max="6" width="14" customWidth="1"/>
    <col min="7" max="7" width="12" bestFit="1" customWidth="1"/>
    <col min="8" max="8" width="255.6640625" customWidth="1"/>
    <col min="9" max="9" width="8.83203125" customWidth="1"/>
  </cols>
  <sheetData>
    <row r="1" spans="1:9" ht="17">
      <c r="A1" t="s">
        <v>63</v>
      </c>
      <c r="B1" t="s">
        <v>61</v>
      </c>
      <c r="C1" t="s">
        <v>62</v>
      </c>
      <c r="D1" t="s">
        <v>64</v>
      </c>
      <c r="E1" t="s">
        <v>65</v>
      </c>
      <c r="F1" t="s">
        <v>66</v>
      </c>
      <c r="G1" t="s">
        <v>67</v>
      </c>
      <c r="I1" s="6" t="str">
        <f>"INSERT INTO customer("&amp;$A$1&amp;","&amp;$B$1&amp;","&amp;$C$1&amp;", "&amp;$D$1&amp;", "&amp;$E$1&amp;", "&amp;F$1&amp;", "&amp;$G$1&amp;") VALUES('"&amp;SUBSTITUTE(A2, "'", "''")&amp;"','"&amp;SUBSTITUTE(B2, "'", "''")&amp;"','"&amp;SUBSTITUTE(C2, "'", "''")&amp;"', '"&amp;SUBSTITUTE(D2, "'", "''")&amp;"','"&amp;SUBSTITUTE(E2, "'", "''")&amp;"','"&amp;SUBSTITUTE(F2, "'", "''")&amp;"','"&amp;SUBSTITUTE(G2, "'", "''")&amp;"');"</f>
        <v>INSERT INTO customer(customerEmailAddress,customerFirstName,customerLastName, customerStreetAddress, customerCity, customerState, customerZip) VALUES('donette.foller@cox.net','Donette','Foller', '34 Center St','Hamilton','OH','45011');</v>
      </c>
    </row>
    <row r="2" spans="1:9" ht="17">
      <c r="A2" t="s">
        <v>6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s="1">
        <v>45011</v>
      </c>
      <c r="H2" t="str">
        <f>"EXECUTE dbo.usp_addCustomer @customerEmailAddress ='"&amp;SUBSTITUTE(A2, "'", "''")&amp;"',@customerFirstname ='"&amp;SUBSTITUTE(B2, "'", "''")&amp;"', @customerLastName ='"&amp;SUBSTITUTE(C2, "'", "''")&amp;"', @customerStreetAddress ='"&amp;SUBSTITUTE(D2, "'", "''")&amp;"', @customerCity ='"&amp;SUBSTITUTE(E2, "'", "''")&amp;"', @customerState ='"&amp;SUBSTITUTE(F2, "'", "''")&amp;"', @customerZip ='"&amp;SUBSTITUTE(G2, "'", "''")&amp;"';"</f>
        <v>EXECUTE dbo.usp_addCustomer @customerEmailAddress ='donette.foller@cox.net',@customerFirstname ='Donette', @customerLastName ='Foller', @customerStreetAddress ='34 Center St', @customerCity ='Hamilton', @customerState ='OH', @customerZip ='45011';</v>
      </c>
      <c r="I2" s="6" t="str">
        <f t="shared" ref="I2:I10" si="0">"INSERT INTO customer("&amp;$A$1&amp;","&amp;$B$1&amp;","&amp;$C$1&amp;", "&amp;$D$1&amp;", "&amp;$E$1&amp;", "&amp;F$1&amp;", "&amp;$G$1&amp;") VALUES('"&amp;SUBSTITUTE(A3, "'", "''")&amp;"','"&amp;SUBSTITUTE(B3, "'", "''")&amp;"','"&amp;SUBSTITUTE(C3, "'", "''")&amp;"', '"&amp;SUBSTITUTE(D3, "'", "''")&amp;"','"&amp;SUBSTITUTE(E3, "'", "''")&amp;"','"&amp;SUBSTITUTE(F3, "'", "''")&amp;"','"&amp;SUBSTITUTE(G3, "'", "''")&amp;"');"</f>
        <v>INSERT INTO customer(customerEmailAddress,customerFirstName,customerLastName, customerStreetAddress, customerCity, customerState, customerZip) VALUES('mroyster@royster.com','Maryann','Royster', '74 S Westgate St','Albany','NY','12204');</v>
      </c>
    </row>
    <row r="3" spans="1:9" ht="17">
      <c r="A3" t="s">
        <v>12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s="1">
        <v>12204</v>
      </c>
      <c r="H3" t="str">
        <f t="shared" ref="H3:H11" si="1">"EXECUTE dbo.usp_addCustomer @customerEmailAddress ='"&amp;SUBSTITUTE(A3, "'", "''")&amp;"',@customerFirstname ='"&amp;SUBSTITUTE(B3, "'", "''")&amp;"', @customerLastName ='"&amp;SUBSTITUTE(C3, "'", "''")&amp;"', @customerStreetAddress ='"&amp;SUBSTITUTE(D3, "'", "''")&amp;"', @customerCity ='"&amp;SUBSTITUTE(E3, "'", "''")&amp;"', @customerState ='"&amp;SUBSTITUTE(F3, "'", "''")&amp;"', @customerZip ='"&amp;SUBSTITUTE(G3, "'", "''")&amp;"';"</f>
        <v>EXECUTE dbo.usp_addCustomer @customerEmailAddress ='mroyster@royster.com',@customerFirstname ='Maryann', @customerLastName ='Royster', @customerStreetAddress ='74 S Westgate St', @customerCity ='Albany', @customerState ='NY', @customerZip ='12204';</v>
      </c>
      <c r="I3" s="6" t="str">
        <f t="shared" si="0"/>
        <v>INSERT INTO customer(customerEmailAddress,customerFirstName,customerLastName, customerStreetAddress, customerCity, customerState, customerZip) VALUES('ernie_stenseth@aol.com','Ernie','Stenseth', '45 E Liberty St','Ridgefield Park','NJ','07660');</v>
      </c>
    </row>
    <row r="4" spans="1:9" ht="17">
      <c r="A4" t="s">
        <v>18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s="1" t="s">
        <v>214</v>
      </c>
      <c r="H4" t="str">
        <f t="shared" si="1"/>
        <v>EXECUTE dbo.usp_addCustomer @customerEmailAddress ='ernie_stenseth@aol.com',@customerFirstname ='Ernie', @customerLastName ='Stenseth', @customerStreetAddress ='45 E Liberty St', @customerCity ='Ridgefield Park', @customerState ='NJ', @customerZip ='07660';</v>
      </c>
      <c r="I4" s="6" t="str">
        <f t="shared" si="0"/>
        <v>INSERT INTO customer(customerEmailAddress,customerFirstName,customerLastName, customerStreetAddress, customerCity, customerState, customerZip) VALUES('jina_briddick@briddick.com','Jina','Briddick', '38938 Park Blvd','Boston','MA','02128');</v>
      </c>
    </row>
    <row r="5" spans="1:9" ht="17">
      <c r="A5" t="s">
        <v>25</v>
      </c>
      <c r="B5" t="s">
        <v>19</v>
      </c>
      <c r="C5" t="s">
        <v>20</v>
      </c>
      <c r="D5" t="s">
        <v>22</v>
      </c>
      <c r="E5" t="s">
        <v>23</v>
      </c>
      <c r="F5" t="s">
        <v>24</v>
      </c>
      <c r="G5" s="1" t="s">
        <v>215</v>
      </c>
      <c r="H5" t="str">
        <f t="shared" si="1"/>
        <v>EXECUTE dbo.usp_addCustomer @customerEmailAddress ='jina_briddick@briddick.com',@customerFirstname ='Jina', @customerLastName ='Briddick', @customerStreetAddress ='38938 Park Blvd', @customerCity ='Boston', @customerState ='MA', @customerZip ='02128';</v>
      </c>
      <c r="I5" s="6" t="str">
        <f t="shared" si="0"/>
        <v>INSERT INTO customer(customerEmailAddress,customerFirstName,customerLastName, customerStreetAddress, customerCity, customerState, customerZip) VALUES('sabra@uyetake.org','Sabra','Uyetake', '98839 Hawthorne Blvd #6101','Columbia','SC','29201');</v>
      </c>
    </row>
    <row r="6" spans="1:9" ht="17">
      <c r="A6" t="s">
        <v>31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s="1">
        <v>29201</v>
      </c>
      <c r="H6" t="str">
        <f t="shared" si="1"/>
        <v>EXECUTE dbo.usp_addCustomer @customerEmailAddress ='sabra@uyetake.org',@customerFirstname ='Sabra', @customerLastName ='Uyetake', @customerStreetAddress ='98839 Hawthorne Blvd #6101', @customerCity ='Columbia', @customerState ='SC', @customerZip ='29201';</v>
      </c>
      <c r="I6" s="6" t="str">
        <f t="shared" si="0"/>
        <v>INSERT INTO customer(customerEmailAddress,customerFirstName,customerLastName, customerStreetAddress, customerCity, customerState, customerZip) VALUES('brhym@rhym.com','Bobbye','Rhym', '30 W 80th St #1995','San Carlos','CA','94070');</v>
      </c>
    </row>
    <row r="7" spans="1:9" ht="17">
      <c r="A7" t="s">
        <v>38</v>
      </c>
      <c r="B7" t="s">
        <v>32</v>
      </c>
      <c r="C7" t="s">
        <v>33</v>
      </c>
      <c r="D7" t="s">
        <v>35</v>
      </c>
      <c r="E7" t="s">
        <v>36</v>
      </c>
      <c r="F7" t="s">
        <v>37</v>
      </c>
      <c r="G7" s="1">
        <v>94070</v>
      </c>
      <c r="H7" t="str">
        <f t="shared" si="1"/>
        <v>EXECUTE dbo.usp_addCustomer @customerEmailAddress ='brhym@rhym.com',@customerFirstname ='Bobbye', @customerLastName ='Rhym', @customerStreetAddress ='30 W 80th St #1995', @customerCity ='San Carlos', @customerState ='CA', @customerZip ='94070';</v>
      </c>
      <c r="I7" s="6" t="str">
        <f t="shared" si="0"/>
        <v>INSERT INTO customer(customerEmailAddress,customerFirstName,customerLastName, customerStreetAddress, customerCity, customerState, customerZip) VALUES('viva.toelkes@gmail.com','Viva','Toelkes', '4284 Dorigo Ln','Chicago','IL','60647');</v>
      </c>
    </row>
    <row r="8" spans="1:9" ht="17">
      <c r="A8" t="s">
        <v>44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s="1">
        <v>60647</v>
      </c>
      <c r="H8" t="str">
        <f t="shared" si="1"/>
        <v>EXECUTE dbo.usp_addCustomer @customerEmailAddress ='viva.toelkes@gmail.com',@customerFirstname ='Viva', @customerLastName ='Toelkes', @customerStreetAddress ='4284 Dorigo Ln', @customerCity ='Chicago', @customerState ='IL', @customerZip ='60647';</v>
      </c>
      <c r="I8" s="6" t="str">
        <f t="shared" si="0"/>
        <v>INSERT INTO customer(customerEmailAddress,customerFirstName,customerLastName, customerStreetAddress, customerCity, customerState, customerZip) VALUES('dominque.dickerson@dickerson.org','Dominque','Dickerson', '69 Marquette Ave','Hayward','CA','94545');</v>
      </c>
    </row>
    <row r="9" spans="1:9" ht="17">
      <c r="A9" t="s">
        <v>50</v>
      </c>
      <c r="B9" t="s">
        <v>45</v>
      </c>
      <c r="C9" t="s">
        <v>46</v>
      </c>
      <c r="D9" t="s">
        <v>48</v>
      </c>
      <c r="E9" t="s">
        <v>49</v>
      </c>
      <c r="F9" t="s">
        <v>37</v>
      </c>
      <c r="G9" s="1">
        <v>94545</v>
      </c>
      <c r="H9" t="str">
        <f t="shared" si="1"/>
        <v>EXECUTE dbo.usp_addCustomer @customerEmailAddress ='dominque.dickerson@dickerson.org',@customerFirstname ='Dominque', @customerLastName ='Dickerson', @customerStreetAddress ='69 Marquette Ave', @customerCity ='Hayward', @customerState ='CA', @customerZip ='94545';</v>
      </c>
      <c r="I9" s="6" t="str">
        <f t="shared" si="0"/>
        <v>INSERT INTO customer(customerEmailAddress,customerFirstName,customerLastName, customerStreetAddress, customerCity, customerState, customerZip) VALUES('latrice.tolfree@hotmail.com','Latrice','Tolfree', '81 Norris Ave #525','Ronkonkoma','NY','11779');</v>
      </c>
    </row>
    <row r="10" spans="1:9" ht="17">
      <c r="A10" t="s">
        <v>55</v>
      </c>
      <c r="B10" t="s">
        <v>51</v>
      </c>
      <c r="C10" t="s">
        <v>52</v>
      </c>
      <c r="D10" t="s">
        <v>53</v>
      </c>
      <c r="E10" t="s">
        <v>54</v>
      </c>
      <c r="F10" t="s">
        <v>11</v>
      </c>
      <c r="G10" s="1">
        <v>11779</v>
      </c>
      <c r="H10" t="str">
        <f t="shared" si="1"/>
        <v>EXECUTE dbo.usp_addCustomer @customerEmailAddress ='latrice.tolfree@hotmail.com',@customerFirstname ='Latrice', @customerLastName ='Tolfree', @customerStreetAddress ='81 Norris Ave #525', @customerCity ='Ronkonkoma', @customerState ='NY', @customerZip ='11779';</v>
      </c>
      <c r="I10" s="6" t="str">
        <f t="shared" si="0"/>
        <v>INSERT INTO customer(customerEmailAddress,customerFirstName,customerLastName, customerStreetAddress, customerCity, customerState, customerZip) VALUES('stephaine@cox.net','Stephaine','Vinning', '3717 Hamann Industrial Pky','San Francisco','CA','94104');</v>
      </c>
    </row>
    <row r="11" spans="1:9" ht="17">
      <c r="A11" t="s">
        <v>60</v>
      </c>
      <c r="B11" t="s">
        <v>56</v>
      </c>
      <c r="C11" t="s">
        <v>57</v>
      </c>
      <c r="D11" t="s">
        <v>58</v>
      </c>
      <c r="E11" t="s">
        <v>59</v>
      </c>
      <c r="F11" t="s">
        <v>37</v>
      </c>
      <c r="G11" s="1">
        <v>94104</v>
      </c>
      <c r="H11" t="str">
        <f t="shared" si="1"/>
        <v>EXECUTE dbo.usp_addCustomer @customerEmailAddress ='stephaine@cox.net',@customerFirstname ='Stephaine', @customerLastName ='Vinning', @customerStreetAddress ='3717 Hamann Industrial Pky', @customerCity ='San Francisco', @customerState ='CA', @customerZip ='94104';</v>
      </c>
      <c r="I11" s="6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topLeftCell="H1" workbookViewId="0">
      <selection activeCell="H2" sqref="H2"/>
    </sheetView>
  </sheetViews>
  <sheetFormatPr baseColWidth="10" defaultColWidth="8.83203125" defaultRowHeight="15"/>
  <cols>
    <col min="1" max="1" width="14.33203125" customWidth="1"/>
    <col min="2" max="3" width="31.83203125" customWidth="1"/>
    <col min="4" max="4" width="24.33203125" bestFit="1" customWidth="1"/>
    <col min="5" max="5" width="54.33203125" bestFit="1" customWidth="1"/>
    <col min="7" max="7" width="56.5" customWidth="1"/>
    <col min="8" max="8" width="247.33203125" customWidth="1"/>
    <col min="9" max="9" width="60" customWidth="1"/>
  </cols>
  <sheetData>
    <row r="1" spans="1:9">
      <c r="A1" t="s">
        <v>231</v>
      </c>
      <c r="B1" t="s">
        <v>62</v>
      </c>
      <c r="C1" t="s">
        <v>232</v>
      </c>
      <c r="D1" t="s">
        <v>179</v>
      </c>
      <c r="E1" t="s">
        <v>225</v>
      </c>
      <c r="F1" t="s">
        <v>233</v>
      </c>
    </row>
    <row r="2" spans="1:9">
      <c r="A2" t="s">
        <v>181</v>
      </c>
      <c r="B2" t="s">
        <v>182</v>
      </c>
      <c r="C2" s="4" t="s">
        <v>201</v>
      </c>
      <c r="D2" s="1" t="s">
        <v>99</v>
      </c>
      <c r="E2" t="s">
        <v>154</v>
      </c>
      <c r="F2">
        <v>1</v>
      </c>
      <c r="G2" t="s">
        <v>6</v>
      </c>
      <c r="H2" t="str">
        <f>"EXECUTE dbo.usp_addItemToOrder @orderDateTime = '"&amp;SUBSTITUTE(C2, "'", "''")&amp;"', @customerEmailAddress = '"&amp;SUBSTITUTE(G2, "'", "''")&amp;"', @productName = '"&amp;SUBSTITUTE(E2, "'", "''")&amp;"', @vendorName ='"&amp;SUBSTITUTE(D2, "'", "''")&amp;"', @quantity = "&amp;F2&amp;";"</f>
        <v>EXECUTE dbo.usp_addItemToOrder @orderDateTime = '02/14/2023  7:18:00 AM', @customerEmailAddress = 'donette.foller@cox.net', @productName = 'Black Weber State University Women''s Hooded Sweatshirt', @vendorName ='Eagle Software Inc', @quantity = 1;</v>
      </c>
      <c r="I2" t="str">
        <f t="shared" ref="I2:I25" si="0">"INSERT INTO orderItem(sdOrderTable_id, sdProduct_id, sdVendor_id, quanity) VALUES( (SELECT sdOrderTable_id FROM orderTable WHERE orderDateTime = (SELECT CONVERT(dateTime, '"&amp;SUBSTITUTE(C2, "'", "''")&amp;"')) AND sdCustomer_id = (SELECT sdCustomer_id FROM customer WHERE customerEmailAddress =  '"&amp;SUBSTITUTE(G2, "'", "''")&amp;"')), (SELECT sdProduct_id FROM Product WHERE productName ='"&amp;SUBSTITUTE(E2, "'", "''")&amp;"'), (SELECT sdVendor_id FROM Vendor WHERE vendorName ='"&amp;SUBSTITUTE(D2, "'", "''")&amp;"'),"&amp;F2&amp;");"</f>
        <v>INSERT INTO orderItem(sdOrderTable_id, sdProduct_id, sdVendor_id, quanity) VALUES( (SELECT sdOrderTable_id FROM orderTable WHERE orderDateTime = (SELECT CONVERT(dateTime, '02/14/2023  7:18:00 AM')) AND sdCustomer_id = (SELECT sdCustomer_id FROM customer WHERE customerEmailAddress =  'donette.foller@cox.net')), (SELECT sdProduct_id FROM Product WHERE productName ='Black Weber State University Women''s Hooded Sweatshirt'), (SELECT sdVendor_id FROM Vendor WHERE vendorName ='Eagle Software Inc'),1);</v>
      </c>
    </row>
    <row r="3" spans="1:9">
      <c r="A3" t="s">
        <v>181</v>
      </c>
      <c r="B3" t="s">
        <v>182</v>
      </c>
      <c r="C3" s="4" t="s">
        <v>201</v>
      </c>
      <c r="D3" s="1" t="s">
        <v>107</v>
      </c>
      <c r="E3" t="s">
        <v>161</v>
      </c>
      <c r="F3">
        <v>2</v>
      </c>
      <c r="G3" t="s">
        <v>6</v>
      </c>
      <c r="H3" t="str">
        <f t="shared" ref="H3:H25" si="1">"EXECUTE dbo.usp_addItemToOrder @orderDateTime = '"&amp;SUBSTITUTE(C3, "'", "''")&amp;"', @customerEmailAddress = '"&amp;SUBSTITUTE(G3, "'", "''")&amp;"', @productName = '"&amp;SUBSTITUTE(E3, "'", "''")&amp;"', @vendorName ='"&amp;SUBSTITUTE(D3, "'", "''")&amp;"', @quantity = "&amp;F3&amp;";"</f>
        <v>EXECUTE dbo.usp_addItemToOrder @orderDateTime = '02/14/2023  7:18:00 AM', @customerEmailAddress = 'donette.foller@cox.net', @productName = 'Weber State University Rain Poncho', @vendorName ='Burton &amp; Davis', @quantity = 2;</v>
      </c>
      <c r="I3" t="str">
        <f t="shared" si="0"/>
        <v>INSERT INTO orderItem(sdOrderTable_id, sdProduct_id, sdVendor_id, quanity) VALUES( (SELECT sdOrderTable_id FROM orderTable WHERE orderDateTime = (SELECT CONVERT(dateTime, '02/14/2023  7:18:00 AM')) AND sdCustomer_id = (SELECT sdCustomer_id FROM customer WHERE customerEmailAddress =  'donette.foller@cox.net')), (SELECT sdProduct_id FROM Product WHERE productName ='Weber State University Rain Poncho'), (SELECT sdVendor_id FROM Vendor WHERE vendorName ='Burton &amp; Davis'),2);</v>
      </c>
    </row>
    <row r="4" spans="1:9">
      <c r="A4" t="s">
        <v>183</v>
      </c>
      <c r="B4" t="s">
        <v>184</v>
      </c>
      <c r="C4" s="4" t="s">
        <v>202</v>
      </c>
      <c r="D4" s="1" t="s">
        <v>110</v>
      </c>
      <c r="E4" t="s">
        <v>161</v>
      </c>
      <c r="F4">
        <v>4</v>
      </c>
      <c r="G4" t="s">
        <v>12</v>
      </c>
      <c r="H4" t="str">
        <f t="shared" si="1"/>
        <v>EXECUTE dbo.usp_addItemToOrder @orderDateTime = '02/18/2023  5:54:00 AM', @customerEmailAddress = 'mroyster@royster.com', @productName = 'Weber State University Rain Poncho', @vendorName ='Jets Cybernetics', @quantity = 4;</v>
      </c>
      <c r="I4" t="str">
        <f t="shared" si="0"/>
        <v>INSERT INTO orderItem(sdOrderTable_id, sdProduct_id, sdVendor_id, quanity) VALUES( (SELECT sdOrderTable_id FROM orderTable WHERE orderDateTime = (SELECT CONVERT(dateTime, '02/18/2023  5:54:00 AM')) AND sdCustomer_id = (SELECT sdCustomer_id FROM customer WHERE customerEmailAddress =  'mroyster@royster.com')), (SELECT sdProduct_id FROM Product WHERE productName ='Weber State University Rain Poncho'), (SELECT sdVendor_id FROM Vendor WHERE vendorName ='Jets Cybernetics'),4);</v>
      </c>
    </row>
    <row r="5" spans="1:9">
      <c r="A5" t="s">
        <v>183</v>
      </c>
      <c r="B5" t="s">
        <v>184</v>
      </c>
      <c r="C5" s="4" t="s">
        <v>202</v>
      </c>
      <c r="D5" s="1" t="s">
        <v>117</v>
      </c>
      <c r="E5" t="s">
        <v>166</v>
      </c>
      <c r="F5">
        <v>2</v>
      </c>
      <c r="G5" t="s">
        <v>12</v>
      </c>
      <c r="H5" t="str">
        <f t="shared" si="1"/>
        <v>EXECUTE dbo.usp_addItemToOrder @orderDateTime = '02/18/2023  5:54:00 AM', @customerEmailAddress = 'mroyster@royster.com', @productName = 'Weber State University Volleyball Short Sleeve T-Shirt', @vendorName ='Linguistic Systems Inc', @quantity = 2;</v>
      </c>
      <c r="I5" t="str">
        <f t="shared" si="0"/>
        <v>INSERT INTO orderItem(sdOrderTable_id, sdProduct_id, sdVendor_id, quanity) VALUES( (SELECT sdOrderTable_id FROM orderTable WHERE orderDateTime = (SELECT CONVERT(dateTime, '02/18/2023  5:54:00 AM')) AND sdCustomer_id = (SELECT sdCustomer_id FROM customer WHERE customerEmailAddress =  'mroyster@royster.com')), (SELECT sdProduct_id FROM Product WHERE productName ='Weber State University Volleyball Short Sleeve T-Shirt'), (SELECT sdVendor_id FROM Vendor WHERE vendorName ='Linguistic Systems Inc'),2);</v>
      </c>
    </row>
    <row r="6" spans="1:9">
      <c r="A6" t="s">
        <v>185</v>
      </c>
      <c r="B6" t="s">
        <v>186</v>
      </c>
      <c r="C6" s="4" t="s">
        <v>203</v>
      </c>
      <c r="D6" s="1" t="s">
        <v>107</v>
      </c>
      <c r="E6" t="s">
        <v>154</v>
      </c>
      <c r="F6">
        <v>1</v>
      </c>
      <c r="G6" t="s">
        <v>18</v>
      </c>
      <c r="H6" t="str">
        <f t="shared" si="1"/>
        <v>EXECUTE dbo.usp_addItemToOrder @orderDateTime = '01/19/2023  10:03:00 AM', @customerEmailAddress = 'ernie_stenseth@aol.com', @productName = 'Black Weber State University Women''s Hooded Sweatshirt', @vendorName ='Burton &amp; Davis', @quantity = 1;</v>
      </c>
      <c r="I6" t="str">
        <f t="shared" si="0"/>
        <v>INSERT INTO orderItem(sdOrderTable_id, sdProduct_id, sdVendor_id, quanity) VALUES( (SELECT sdOrderTable_id FROM orderTable WHERE orderDateTime = (SELECT CONVERT(dateTime, '01/19/2023  10:03:00 AM')) AND sdCustomer_id = (SELECT sdCustomer_id FROM customer WHERE customerEmailAddress =  'ernie_stenseth@aol.com')), (SELECT sdProduct_id FROM Product WHERE productName ='Black Weber State University Women''s Hooded Sweatshirt'), (SELECT sdVendor_id FROM Vendor WHERE vendorName ='Burton &amp; Davis'),1);</v>
      </c>
    </row>
    <row r="7" spans="1:9">
      <c r="A7" t="s">
        <v>185</v>
      </c>
      <c r="B7" t="s">
        <v>186</v>
      </c>
      <c r="C7" s="4" t="s">
        <v>203</v>
      </c>
      <c r="D7" s="1" t="s">
        <v>113</v>
      </c>
      <c r="E7" t="s">
        <v>161</v>
      </c>
      <c r="F7">
        <v>3</v>
      </c>
      <c r="G7" t="s">
        <v>18</v>
      </c>
      <c r="H7" t="str">
        <f t="shared" si="1"/>
        <v>EXECUTE dbo.usp_addItemToOrder @orderDateTime = '01/19/2023  10:03:00 AM', @customerEmailAddress = 'ernie_stenseth@aol.com', @productName = 'Weber State University Rain Poncho', @vendorName ='Professionals Unlimited', @quantity = 3;</v>
      </c>
      <c r="I7" t="str">
        <f t="shared" si="0"/>
        <v>INSERT INTO orderItem(sdOrderTable_id, sdProduct_id, sdVendor_id, quanity) VALUES( (SELECT sdOrderTable_id FROM orderTable WHERE orderDateTime = (SELECT CONVERT(dateTime, '01/19/2023  10:03:00 AM')) AND sdCustomer_id = (SELECT sdCustomer_id FROM customer WHERE customerEmailAddress =  'ernie_stenseth@aol.com')), (SELECT sdProduct_id FROM Product WHERE productName ='Weber State University Rain Poncho'), (SELECT sdVendor_id FROM Vendor WHERE vendorName ='Professionals Unlimited'),3);</v>
      </c>
    </row>
    <row r="8" spans="1:9">
      <c r="A8" t="s">
        <v>187</v>
      </c>
      <c r="B8" t="s">
        <v>188</v>
      </c>
      <c r="C8" s="4" t="s">
        <v>204</v>
      </c>
      <c r="D8" s="1" t="s">
        <v>127</v>
      </c>
      <c r="E8" t="s">
        <v>172</v>
      </c>
      <c r="F8">
        <v>3</v>
      </c>
      <c r="G8" t="s">
        <v>25</v>
      </c>
      <c r="H8" t="str">
        <f t="shared" si="1"/>
        <v>EXECUTE dbo.usp_addItemToOrder @orderDateTime = '01/21/2023  8:26:00 AM', @customerEmailAddress = 'jina_briddick@briddick.com', @productName = 'Weber State University Putter Cover', @vendorName ='Sidewinder Products Corp', @quantity = 3;</v>
      </c>
      <c r="I8" t="str">
        <f t="shared" si="0"/>
        <v>INSERT INTO orderItem(sdOrderTable_id, sdProduct_id, sdVendor_id, quanity) VALUES( (SELECT sdOrderTable_id FROM orderTable WHERE orderDateTime = (SELECT CONVERT(dateTime, '01/21/2023  8:26:00 AM')) AND sdCustomer_id = (SELECT sdCustomer_id FROM customer WHERE customerEmailAddress =  'jina_briddick@briddick.com')), (SELECT sdProduct_id FROM Product WHERE productName ='Weber State University Putter Cover'), (SELECT sdVendor_id FROM Vendor WHERE vendorName ='Sidewinder Products Corp'),3);</v>
      </c>
    </row>
    <row r="9" spans="1:9">
      <c r="A9" t="s">
        <v>187</v>
      </c>
      <c r="B9" t="s">
        <v>188</v>
      </c>
      <c r="C9" s="4" t="s">
        <v>204</v>
      </c>
      <c r="D9" s="1" t="s">
        <v>131</v>
      </c>
      <c r="E9" t="s">
        <v>174</v>
      </c>
      <c r="F9">
        <v>2</v>
      </c>
      <c r="G9" t="s">
        <v>25</v>
      </c>
      <c r="H9" t="str">
        <f t="shared" si="1"/>
        <v>EXECUTE dbo.usp_addItemToOrder @orderDateTime = '01/21/2023  8:26:00 AM', @customerEmailAddress = 'jina_briddick@briddick.com', @productName = 'Weber State University Crew Socks', @vendorName ='Circuit Solution Inc', @quantity = 2;</v>
      </c>
      <c r="I9" t="str">
        <f t="shared" si="0"/>
        <v>INSERT INTO orderItem(sdOrderTable_id, sdProduct_id, sdVendor_id, quanity) VALUES( (SELECT sdOrderTable_id FROM orderTable WHERE orderDateTime = (SELECT CONVERT(dateTime, '01/21/2023  8:26:00 AM')) AND sdCustomer_id = (SELECT sdCustomer_id FROM customer WHERE customerEmailAddress =  'jina_briddick@briddick.com')), (SELECT sdProduct_id FROM Product WHERE productName ='Weber State University Crew Socks'), (SELECT sdVendor_id FROM Vendor WHERE vendorName ='Circuit Solution Inc'),2);</v>
      </c>
    </row>
    <row r="10" spans="1:9">
      <c r="A10" t="s">
        <v>187</v>
      </c>
      <c r="B10" t="s">
        <v>188</v>
      </c>
      <c r="C10" s="4" t="s">
        <v>204</v>
      </c>
      <c r="D10" s="1" t="s">
        <v>99</v>
      </c>
      <c r="E10" t="s">
        <v>178</v>
      </c>
      <c r="F10">
        <v>3</v>
      </c>
      <c r="G10" t="s">
        <v>25</v>
      </c>
      <c r="H10" t="str">
        <f t="shared" si="1"/>
        <v>EXECUTE dbo.usp_addItemToOrder @orderDateTime = '01/21/2023  8:26:00 AM', @customerEmailAddress = 'jina_briddick@briddick.com', @productName = 'Weber State University Coaches Hat', @vendorName ='Eagle Software Inc', @quantity = 3;</v>
      </c>
      <c r="I10" t="str">
        <f t="shared" si="0"/>
        <v>INSERT INTO orderItem(sdOrderTable_id, sdProduct_id, sdVendor_id, quanity) VALUES( (SELECT sdOrderTable_id FROM orderTable WHERE orderDateTime = (SELECT CONVERT(dateTime, '01/21/2023  8:26:00 AM')) AND sdCustomer_id = (SELECT sdCustomer_id FROM customer WHERE customerEmailAddress =  'jina_briddick@briddick.com')), (SELECT sdProduct_id FROM Product WHERE productName ='Weber State University Coaches Hat'), (SELECT sdVendor_id FROM Vendor WHERE vendorName ='Eagle Software Inc'),3);</v>
      </c>
    </row>
    <row r="11" spans="1:9">
      <c r="A11" t="s">
        <v>189</v>
      </c>
      <c r="B11" t="s">
        <v>190</v>
      </c>
      <c r="C11" s="4" t="s">
        <v>205</v>
      </c>
      <c r="D11" s="1" t="s">
        <v>120</v>
      </c>
      <c r="E11" t="s">
        <v>166</v>
      </c>
      <c r="F11">
        <v>2</v>
      </c>
      <c r="G11" t="s">
        <v>31</v>
      </c>
      <c r="H11" t="str">
        <f t="shared" si="1"/>
        <v>EXECUTE dbo.usp_addItemToOrder @orderDateTime = '01/14/2023  9:16:00 AM', @customerEmailAddress = 'sabra@uyetake.org', @productName = 'Weber State University Volleyball Short Sleeve T-Shirt', @vendorName ='Price Business Services', @quantity = 2;</v>
      </c>
      <c r="I11" t="str">
        <f t="shared" si="0"/>
        <v>INSERT INTO orderItem(sdOrderTable_id, sdProduct_id, sdVendor_id, quanity) VALUES( (SELECT sdOrderTable_id FROM orderTable WHERE orderDateTime = (SELECT CONVERT(dateTime, '01/14/2023  9:16:00 AM')) AND sdCustomer_id = (SELECT sdCustomer_id FROM customer WHERE customerEmailAddress =  'sabra@uyetake.org')), (SELECT sdProduct_id FROM Product WHERE productName ='Weber State University Volleyball Short Sleeve T-Shirt'), (SELECT sdVendor_id FROM Vendor WHERE vendorName ='Price Business Services'),2);</v>
      </c>
    </row>
    <row r="12" spans="1:9">
      <c r="A12" t="s">
        <v>189</v>
      </c>
      <c r="B12" t="s">
        <v>190</v>
      </c>
      <c r="C12" s="4" t="s">
        <v>205</v>
      </c>
      <c r="D12" s="1" t="s">
        <v>123</v>
      </c>
      <c r="E12" t="s">
        <v>169</v>
      </c>
      <c r="F12">
        <v>1</v>
      </c>
      <c r="G12" t="s">
        <v>31</v>
      </c>
      <c r="H12" t="str">
        <f t="shared" si="1"/>
        <v>EXECUTE dbo.usp_addItemToOrder @orderDateTime = '01/14/2023  9:16:00 AM', @customerEmailAddress = 'sabra@uyetake.org', @productName = 'Weber State University Wildcats State Decal', @vendorName ='Mitsumi Electronics Corp', @quantity = 1;</v>
      </c>
      <c r="I12" t="str">
        <f t="shared" si="0"/>
        <v>INSERT INTO orderItem(sdOrderTable_id, sdProduct_id, sdVendor_id, quanity) VALUES( (SELECT sdOrderTable_id FROM orderTable WHERE orderDateTime = (SELECT CONVERT(dateTime, '01/14/2023  9:16:00 AM')) AND sdCustomer_id = (SELECT sdCustomer_id FROM customer WHERE customerEmailAddress =  'sabra@uyetake.org')), (SELECT sdProduct_id FROM Product WHERE productName ='Weber State University Wildcats State Decal'), (SELECT sdVendor_id FROM Vendor WHERE vendorName ='Mitsumi Electronics Corp'),1);</v>
      </c>
    </row>
    <row r="13" spans="1:9">
      <c r="A13" t="s">
        <v>191</v>
      </c>
      <c r="B13" t="s">
        <v>192</v>
      </c>
      <c r="C13" s="4" t="s">
        <v>206</v>
      </c>
      <c r="D13" s="1" t="s">
        <v>107</v>
      </c>
      <c r="E13" t="s">
        <v>161</v>
      </c>
      <c r="F13">
        <v>4</v>
      </c>
      <c r="G13" t="s">
        <v>38</v>
      </c>
      <c r="H13" t="str">
        <f t="shared" si="1"/>
        <v>EXECUTE dbo.usp_addItemToOrder @orderDateTime = '02/24/2023  8:14:00 AM', @customerEmailAddress = 'brhym@rhym.com', @productName = 'Weber State University Rain Poncho', @vendorName ='Burton &amp; Davis', @quantity = 4;</v>
      </c>
      <c r="I13" t="str">
        <f t="shared" si="0"/>
        <v>INSERT INTO orderItem(sdOrderTable_id, sdProduct_id, sdVendor_id, quanity) VALUES( (SELECT sdOrderTable_id FROM orderTable WHERE orderDateTime = (SELECT CONVERT(dateTime, '02/24/2023  8:14:00 AM')) AND sdCustomer_id = (SELECT sdCustomer_id FROM customer WHERE customerEmailAddress =  'brhym@rhym.com')), (SELECT sdProduct_id FROM Product WHERE productName ='Weber State University Rain Poncho'), (SELECT sdVendor_id FROM Vendor WHERE vendorName ='Burton &amp; Davis'),4);</v>
      </c>
    </row>
    <row r="14" spans="1:9">
      <c r="A14" t="s">
        <v>191</v>
      </c>
      <c r="B14" t="s">
        <v>192</v>
      </c>
      <c r="C14" s="4" t="s">
        <v>206</v>
      </c>
      <c r="D14" s="1" t="s">
        <v>127</v>
      </c>
      <c r="E14" t="s">
        <v>172</v>
      </c>
      <c r="F14">
        <v>2</v>
      </c>
      <c r="G14" t="s">
        <v>38</v>
      </c>
      <c r="H14" t="str">
        <f t="shared" si="1"/>
        <v>EXECUTE dbo.usp_addItemToOrder @orderDateTime = '02/24/2023  8:14:00 AM', @customerEmailAddress = 'brhym@rhym.com', @productName = 'Weber State University Putter Cover', @vendorName ='Sidewinder Products Corp', @quantity = 2;</v>
      </c>
      <c r="I14" t="str">
        <f t="shared" si="0"/>
        <v>INSERT INTO orderItem(sdOrderTable_id, sdProduct_id, sdVendor_id, quanity) VALUES( (SELECT sdOrderTable_id FROM orderTable WHERE orderDateTime = (SELECT CONVERT(dateTime, '02/24/2023  8:14:00 AM')) AND sdCustomer_id = (SELECT sdCustomer_id FROM customer WHERE customerEmailAddress =  'brhym@rhym.com')), (SELECT sdProduct_id FROM Product WHERE productName ='Weber State University Putter Cover'), (SELECT sdVendor_id FROM Vendor WHERE vendorName ='Sidewinder Products Corp'),2);</v>
      </c>
    </row>
    <row r="15" spans="1:9">
      <c r="A15" t="s">
        <v>193</v>
      </c>
      <c r="B15" t="s">
        <v>194</v>
      </c>
      <c r="C15" s="4" t="s">
        <v>213</v>
      </c>
      <c r="D15" s="1" t="s">
        <v>99</v>
      </c>
      <c r="E15" t="s">
        <v>177</v>
      </c>
      <c r="F15">
        <v>1</v>
      </c>
      <c r="G15" t="s">
        <v>44</v>
      </c>
      <c r="H15" t="str">
        <f t="shared" si="1"/>
        <v>EXECUTE dbo.usp_addItemToOrder @orderDateTime = '01/03/2023  8:49:00 PM', @customerEmailAddress = 'viva.toelkes@gmail.com', @productName = 'Weber State University Boys'' Tri-Blend Short Sleeve T-Shirt', @vendorName ='Eagle Software Inc', @quantity = 1;</v>
      </c>
      <c r="I15" t="str">
        <f t="shared" si="0"/>
        <v>INSERT INTO orderItem(sdOrderTable_id, sdProduct_id, sdVendor_id, quanity) VALUES( (SELECT sdOrderTable_id FROM orderTable WHERE orderDateTime = (SELECT CONVERT(dateTime, '01/03/2023  8:49:00 PM')) AND sdCustomer_id = (SELECT sdCustomer_id FROM customer WHERE customerEmailAddress =  'viva.toelkes@gmail.com')), (SELECT sdProduct_id FROM Product WHERE productName ='Weber State University Boys'' Tri-Blend Short Sleeve T-Shirt'), (SELECT sdVendor_id FROM Vendor WHERE vendorName ='Eagle Software Inc'),1);</v>
      </c>
    </row>
    <row r="16" spans="1:9">
      <c r="A16" t="s">
        <v>193</v>
      </c>
      <c r="B16" t="s">
        <v>194</v>
      </c>
      <c r="C16" s="4" t="s">
        <v>213</v>
      </c>
      <c r="D16" s="1" t="s">
        <v>103</v>
      </c>
      <c r="E16" t="s">
        <v>154</v>
      </c>
      <c r="F16">
        <v>2</v>
      </c>
      <c r="G16" t="s">
        <v>44</v>
      </c>
      <c r="H16" t="str">
        <f t="shared" si="1"/>
        <v>EXECUTE dbo.usp_addItemToOrder @orderDateTime = '01/03/2023  8:49:00 PM', @customerEmailAddress = 'viva.toelkes@gmail.com', @productName = 'Black Weber State University Women''s Hooded Sweatshirt', @vendorName ='Art Crafters', @quantity = 2;</v>
      </c>
      <c r="I16" t="str">
        <f t="shared" si="0"/>
        <v>INSERT INTO orderItem(sdOrderTable_id, sdProduct_id, sdVendor_id, quanity) VALUES( (SELECT sdOrderTable_id FROM orderTable WHERE orderDateTime = (SELECT CONVERT(dateTime, '01/03/2023  8:49:00 PM')) AND sdCustomer_id = (SELECT sdCustomer_id FROM customer WHERE customerEmailAddress =  'viva.toelkes@gmail.com')), (SELECT sdProduct_id FROM Product WHERE productName ='Black Weber State University Women''s Hooded Sweatshirt'), (SELECT sdVendor_id FROM Vendor WHERE vendorName ='Art Crafters'),2);</v>
      </c>
    </row>
    <row r="17" spans="1:9">
      <c r="A17" t="s">
        <v>195</v>
      </c>
      <c r="B17" t="s">
        <v>196</v>
      </c>
      <c r="C17" s="4" t="s">
        <v>207</v>
      </c>
      <c r="D17" s="1" t="s">
        <v>117</v>
      </c>
      <c r="E17" t="s">
        <v>166</v>
      </c>
      <c r="F17">
        <v>2</v>
      </c>
      <c r="G17" t="s">
        <v>50</v>
      </c>
      <c r="H17" t="str">
        <f t="shared" si="1"/>
        <v>EXECUTE dbo.usp_addItemToOrder @orderDateTime = '02/17/2023  10:36:00 AM', @customerEmailAddress = 'dominque.dickerson@dickerson.org', @productName = 'Weber State University Volleyball Short Sleeve T-Shirt', @vendorName ='Linguistic Systems Inc', @quantity = 2;</v>
      </c>
      <c r="I17" t="str">
        <f t="shared" si="0"/>
        <v>INSERT INTO orderItem(sdOrderTable_id, sdProduct_id, sdVendor_id, quanity) VALUES( (SELECT sdOrderTable_id FROM orderTable WHERE orderDateTime = (SELECT CONVERT(dateTime, '02/17/2023  10:36:00 AM')) AND sdCustomer_id = (SELECT sdCustomer_id FROM customer WHERE customerEmailAddress =  'dominque.dickerson@dickerson.org')), (SELECT sdProduct_id FROM Product WHERE productName ='Weber State University Volleyball Short Sleeve T-Shirt'), (SELECT sdVendor_id FROM Vendor WHERE vendorName ='Linguistic Systems Inc'),2);</v>
      </c>
    </row>
    <row r="18" spans="1:9">
      <c r="A18" t="s">
        <v>197</v>
      </c>
      <c r="B18" t="s">
        <v>198</v>
      </c>
      <c r="C18" s="4" t="s">
        <v>208</v>
      </c>
      <c r="D18" s="1" t="s">
        <v>131</v>
      </c>
      <c r="E18" t="s">
        <v>174</v>
      </c>
      <c r="F18">
        <v>1</v>
      </c>
      <c r="G18" t="s">
        <v>55</v>
      </c>
      <c r="H18" t="str">
        <f t="shared" si="1"/>
        <v>EXECUTE dbo.usp_addItemToOrder @orderDateTime = '02/16/2023  1:54:00 AM', @customerEmailAddress = 'latrice.tolfree@hotmail.com', @productName = 'Weber State University Crew Socks', @vendorName ='Circuit Solution Inc', @quantity = 1;</v>
      </c>
      <c r="I18" t="str">
        <f t="shared" si="0"/>
        <v>INSERT INTO orderItem(sdOrderTable_id, sdProduct_id, sdVendor_id, quanity) VALUES( (SELECT sdOrderTable_id FROM orderTable WHERE orderDateTime = (SELECT CONVERT(dateTime, '02/16/2023  1:54:00 AM')) AND sdCustomer_id = (SELECT sdCustomer_id FROM customer WHERE customerEmailAddress =  'latrice.tolfree@hotmail.com')), (SELECT sdProduct_id FROM Product WHERE productName ='Weber State University Crew Socks'), (SELECT sdVendor_id FROM Vendor WHERE vendorName ='Circuit Solution Inc'),1);</v>
      </c>
    </row>
    <row r="19" spans="1:9">
      <c r="A19" t="s">
        <v>197</v>
      </c>
      <c r="B19" t="s">
        <v>198</v>
      </c>
      <c r="C19" s="4" t="s">
        <v>208</v>
      </c>
      <c r="D19" s="1" t="s">
        <v>113</v>
      </c>
      <c r="E19" t="s">
        <v>161</v>
      </c>
      <c r="F19">
        <v>4</v>
      </c>
      <c r="G19" t="s">
        <v>55</v>
      </c>
      <c r="H19" t="str">
        <f t="shared" si="1"/>
        <v>EXECUTE dbo.usp_addItemToOrder @orderDateTime = '02/16/2023  1:54:00 AM', @customerEmailAddress = 'latrice.tolfree@hotmail.com', @productName = 'Weber State University Rain Poncho', @vendorName ='Professionals Unlimited', @quantity = 4;</v>
      </c>
      <c r="I19" t="str">
        <f t="shared" si="0"/>
        <v>INSERT INTO orderItem(sdOrderTable_id, sdProduct_id, sdVendor_id, quanity) VALUES( (SELECT sdOrderTable_id FROM orderTable WHERE orderDateTime = (SELECT CONVERT(dateTime, '02/16/2023  1:54:00 AM')) AND sdCustomer_id = (SELECT sdCustomer_id FROM customer WHERE customerEmailAddress =  'latrice.tolfree@hotmail.com')), (SELECT sdProduct_id FROM Product WHERE productName ='Weber State University Rain Poncho'), (SELECT sdVendor_id FROM Vendor WHERE vendorName ='Professionals Unlimited'),4);</v>
      </c>
    </row>
    <row r="20" spans="1:9">
      <c r="A20" t="s">
        <v>199</v>
      </c>
      <c r="B20" t="s">
        <v>200</v>
      </c>
      <c r="C20" s="4" t="s">
        <v>209</v>
      </c>
      <c r="D20" s="1" t="s">
        <v>99</v>
      </c>
      <c r="E20" t="s">
        <v>154</v>
      </c>
      <c r="F20">
        <v>1</v>
      </c>
      <c r="G20" t="s">
        <v>60</v>
      </c>
      <c r="H20" t="str">
        <f t="shared" si="1"/>
        <v>EXECUTE dbo.usp_addItemToOrder @orderDateTime = '01/24/2023  2:50:00 AM', @customerEmailAddress = 'stephaine@cox.net', @productName = 'Black Weber State University Women''s Hooded Sweatshirt', @vendorName ='Eagle Software Inc', @quantity = 1;</v>
      </c>
      <c r="I20" t="str">
        <f t="shared" si="0"/>
        <v>INSERT INTO orderItem(sdOrderTable_id, sdProduct_id, sdVendor_id, quanity) VALUES( (SELECT sdOrderTable_id FROM orderTable WHERE orderDateTime = (SELECT CONVERT(dateTime, '01/24/2023  2:50:00 AM')) AND sdCustomer_id = (SELECT sdCustomer_id FROM customer WHERE customerEmailAddress =  'stephaine@cox.net')), (SELECT sdProduct_id FROM Product WHERE productName ='Black Weber State University Women''s Hooded Sweatshirt'), (SELECT sdVendor_id FROM Vendor WHERE vendorName ='Eagle Software Inc'),1);</v>
      </c>
    </row>
    <row r="21" spans="1:9">
      <c r="A21" t="s">
        <v>185</v>
      </c>
      <c r="B21" t="s">
        <v>186</v>
      </c>
      <c r="C21" s="4" t="s">
        <v>210</v>
      </c>
      <c r="D21" s="1" t="s">
        <v>110</v>
      </c>
      <c r="E21" t="s">
        <v>161</v>
      </c>
      <c r="F21">
        <v>2</v>
      </c>
      <c r="G21" t="s">
        <v>18</v>
      </c>
      <c r="H21" t="str">
        <f t="shared" si="1"/>
        <v>EXECUTE dbo.usp_addItemToOrder @orderDateTime = '01/8/2023  10:28:00 PM', @customerEmailAddress = 'ernie_stenseth@aol.com', @productName = 'Weber State University Rain Poncho', @vendorName ='Jets Cybernetics', @quantity = 2;</v>
      </c>
      <c r="I21" t="str">
        <f t="shared" si="0"/>
        <v>INSERT INTO orderItem(sdOrderTable_id, sdProduct_id, sdVendor_id, quanity) VALUES( (SELECT sdOrderTable_id FROM orderTable WHERE orderDateTime = (SELECT CONVERT(dateTime, '01/8/2023  10:28:00 PM')) AND sdCustomer_id = (SELECT sdCustomer_id FROM customer WHERE customerEmailAddress =  'ernie_stenseth@aol.com')), (SELECT sdProduct_id FROM Product WHERE productName ='Weber State University Rain Poncho'), (SELECT sdVendor_id FROM Vendor WHERE vendorName ='Jets Cybernetics'),2);</v>
      </c>
    </row>
    <row r="22" spans="1:9">
      <c r="A22" t="s">
        <v>185</v>
      </c>
      <c r="B22" t="s">
        <v>186</v>
      </c>
      <c r="C22" s="4" t="s">
        <v>212</v>
      </c>
      <c r="D22" s="1" t="s">
        <v>117</v>
      </c>
      <c r="E22" t="s">
        <v>166</v>
      </c>
      <c r="F22">
        <v>1</v>
      </c>
      <c r="G22" t="s">
        <v>18</v>
      </c>
      <c r="H22" t="str">
        <f t="shared" si="1"/>
        <v>EXECUTE dbo.usp_addItemToOrder @orderDateTime = '01/08/2023  10:28:00 PM', @customerEmailAddress = 'ernie_stenseth@aol.com', @productName = 'Weber State University Volleyball Short Sleeve T-Shirt', @vendorName ='Linguistic Systems Inc', @quantity = 1;</v>
      </c>
      <c r="I22" t="str">
        <f t="shared" si="0"/>
        <v>INSERT INTO orderItem(sdOrderTable_id, sdProduct_id, sdVendor_id, quanity) VALUES( (SELECT sdOrderTable_id FROM orderTable WHERE orderDateTime = (SELECT CONVERT(dateTime, '01/08/2023  10:28:00 PM')) AND sdCustomer_id = (SELECT sdCustomer_id FROM customer WHERE customerEmailAddress =  'ernie_stenseth@aol.com')), (SELECT sdProduct_id FROM Product WHERE productName ='Weber State University Volleyball Short Sleeve T-Shirt'), (SELECT sdVendor_id FROM Vendor WHERE vendorName ='Linguistic Systems Inc'),1);</v>
      </c>
    </row>
    <row r="23" spans="1:9">
      <c r="A23" t="s">
        <v>195</v>
      </c>
      <c r="B23" t="s">
        <v>196</v>
      </c>
      <c r="C23" s="4" t="s">
        <v>211</v>
      </c>
      <c r="D23" s="1" t="s">
        <v>107</v>
      </c>
      <c r="E23" t="s">
        <v>161</v>
      </c>
      <c r="F23">
        <v>1</v>
      </c>
      <c r="G23" t="s">
        <v>50</v>
      </c>
      <c r="H23" t="str">
        <f t="shared" si="1"/>
        <v>EXECUTE dbo.usp_addItemToOrder @orderDateTime = '01/20/2023  4:24:00 AM', @customerEmailAddress = 'dominque.dickerson@dickerson.org', @productName = 'Weber State University Rain Poncho', @vendorName ='Burton &amp; Davis', @quantity = 1;</v>
      </c>
      <c r="I23" t="str">
        <f t="shared" si="0"/>
        <v>INSERT INTO orderItem(sdOrderTable_id, sdProduct_id, sdVendor_id, quanity) VALUES( (SELECT sdOrderTable_id FROM orderTable WHERE orderDateTime = (SELECT CONVERT(dateTime, '01/20/2023  4:24:00 AM')) AND sdCustomer_id = (SELECT sdCustomer_id FROM customer WHERE customerEmailAddress =  'dominque.dickerson@dickerson.org')), (SELECT sdProduct_id FROM Product WHERE productName ='Weber State University Rain Poncho'), (SELECT sdVendor_id FROM Vendor WHERE vendorName ='Burton &amp; Davis'),1);</v>
      </c>
    </row>
    <row r="24" spans="1:9">
      <c r="A24" t="s">
        <v>195</v>
      </c>
      <c r="B24" t="s">
        <v>196</v>
      </c>
      <c r="C24" s="4" t="s">
        <v>211</v>
      </c>
      <c r="D24" s="1" t="s">
        <v>120</v>
      </c>
      <c r="E24" t="s">
        <v>172</v>
      </c>
      <c r="F24">
        <v>2</v>
      </c>
      <c r="G24" t="s">
        <v>50</v>
      </c>
      <c r="H24" t="str">
        <f t="shared" si="1"/>
        <v>EXECUTE dbo.usp_addItemToOrder @orderDateTime = '01/20/2023  4:24:00 AM', @customerEmailAddress = 'dominque.dickerson@dickerson.org', @productName = 'Weber State University Putter Cover', @vendorName ='Price Business Services', @quantity = 2;</v>
      </c>
      <c r="I24" t="str">
        <f t="shared" si="0"/>
        <v>INSERT INTO orderItem(sdOrderTable_id, sdProduct_id, sdVendor_id, quanity) VALUES( (SELECT sdOrderTable_id FROM orderTable WHERE orderDateTime = (SELECT CONVERT(dateTime, '01/20/2023  4:24:00 AM')) AND sdCustomer_id = (SELECT sdCustomer_id FROM customer WHERE customerEmailAddress =  'dominque.dickerson@dickerson.org')), (SELECT sdProduct_id FROM Product WHERE productName ='Weber State University Putter Cover'), (SELECT sdVendor_id FROM Vendor WHERE vendorName ='Price Business Services'),2);</v>
      </c>
    </row>
    <row r="25" spans="1:9">
      <c r="A25" t="s">
        <v>195</v>
      </c>
      <c r="B25" t="s">
        <v>196</v>
      </c>
      <c r="C25" s="4" t="s">
        <v>211</v>
      </c>
      <c r="D25" s="1" t="s">
        <v>99</v>
      </c>
      <c r="E25" t="s">
        <v>178</v>
      </c>
      <c r="F25">
        <v>1</v>
      </c>
      <c r="G25" t="s">
        <v>50</v>
      </c>
      <c r="H25" t="str">
        <f t="shared" si="1"/>
        <v>EXECUTE dbo.usp_addItemToOrder @orderDateTime = '01/20/2023  4:24:00 AM', @customerEmailAddress = 'dominque.dickerson@dickerson.org', @productName = 'Weber State University Coaches Hat', @vendorName ='Eagle Software Inc', @quantity = 1;</v>
      </c>
      <c r="I25" t="str">
        <f t="shared" si="0"/>
        <v>INSERT INTO orderItem(sdOrderTable_id, sdProduct_id, sdVendor_id, quanity) VALUES( (SELECT sdOrderTable_id FROM orderTable WHERE orderDateTime = (SELECT CONVERT(dateTime, '01/20/2023  4:24:00 AM')) AND sdCustomer_id = (SELECT sdCustomer_id FROM customer WHERE customerEmailAddress =  'dominque.dickerson@dickerson.org')), (SELECT sdProduct_id FROM Product WHERE productName ='Weber State University Coaches Hat'), (SELECT sdVendor_id FROM Vendor WHERE vendorName ='Eagle Software Inc'),1);</v>
      </c>
    </row>
    <row r="26" spans="1:9">
      <c r="D26" s="3"/>
    </row>
    <row r="27" spans="1:9">
      <c r="D27" s="3"/>
    </row>
    <row r="28" spans="1:9">
      <c r="D28" s="3"/>
    </row>
    <row r="29" spans="1:9">
      <c r="D29" s="3"/>
    </row>
    <row r="30" spans="1:9">
      <c r="D30" s="3"/>
    </row>
    <row r="31" spans="1:9">
      <c r="D31" s="3"/>
    </row>
    <row r="32" spans="1:9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workbookViewId="0">
      <selection activeCell="H12" sqref="H12"/>
    </sheetView>
  </sheetViews>
  <sheetFormatPr baseColWidth="10" defaultColWidth="8.83203125" defaultRowHeight="15"/>
  <cols>
    <col min="1" max="1" width="76" customWidth="1"/>
    <col min="2" max="2" width="12.5" bestFit="1" customWidth="1"/>
    <col min="3" max="3" width="24.33203125" bestFit="1" customWidth="1"/>
    <col min="4" max="4" width="19.5" bestFit="1" customWidth="1"/>
    <col min="5" max="5" width="12.6640625" bestFit="1" customWidth="1"/>
    <col min="6" max="6" width="11.5" customWidth="1"/>
    <col min="7" max="7" width="27" customWidth="1"/>
    <col min="8" max="8" width="227.33203125" customWidth="1"/>
    <col min="9" max="9" width="183.1640625" customWidth="1"/>
    <col min="10" max="10" width="39.1640625" bestFit="1" customWidth="1"/>
  </cols>
  <sheetData>
    <row r="1" spans="1:9">
      <c r="A1" t="s">
        <v>218</v>
      </c>
      <c r="B1" t="s">
        <v>219</v>
      </c>
      <c r="C1" t="s">
        <v>179</v>
      </c>
      <c r="D1" t="s">
        <v>220</v>
      </c>
      <c r="E1" t="s">
        <v>221</v>
      </c>
      <c r="F1" t="s">
        <v>222</v>
      </c>
      <c r="G1" t="s">
        <v>223</v>
      </c>
    </row>
    <row r="2" spans="1:9">
      <c r="A2" s="2" t="s">
        <v>143</v>
      </c>
      <c r="B2" t="s">
        <v>133</v>
      </c>
      <c r="C2" t="s">
        <v>99</v>
      </c>
      <c r="D2" t="s">
        <v>100</v>
      </c>
      <c r="E2" t="s">
        <v>101</v>
      </c>
      <c r="F2" t="s">
        <v>102</v>
      </c>
      <c r="G2" s="1">
        <v>30135</v>
      </c>
      <c r="H2" t="str">
        <f>"EXECUTE dbo.usp_addVendor @vendorEmailAddress = '"&amp;SUBSTITUTE(A2, "'", "''")&amp;"', @vendorPhone = '"&amp;SUBSTITUTE(B2, "'", "''")&amp;"', @vendorName = '"&amp;SUBSTITUTE(C2, "'", "''")&amp;"', @vendorStreetAddress = '"&amp;SUBSTITUTE(D2, "'", "''")&amp;"', @vendorCity = '"&amp;SUBSTITUTE(E2, "'", "''")&amp;"', @vendorState = '"&amp;SUBSTITUTE(F2, "'", "''")&amp;"', @vendorZip = '"&amp;SUBSTITUTE(G2, "'", "''")&amp;"';"</f>
        <v>EXECUTE dbo.usp_addVendor @vendorEmailAddress = 'info@eaglesoftwareinc.com', @vendorPhone = '7705078791', @vendorName = 'Eagle Software Inc', @vendorStreetAddress = '5384 Southwyck Blvd', @vendorCity = 'Douglasville', @vendorState = 'GA', @vendorZip = '30135';</v>
      </c>
      <c r="I2" t="str">
        <f t="shared" ref="I2:I10" si="0">"INSERT INTO vendor("&amp;$A$1&amp;","&amp;$B$1&amp;","&amp;$C$1&amp;", "&amp;$D$1&amp;", "&amp;$E$1&amp;", "&amp;F$1&amp;", "&amp;$G$1&amp;") VALUES('"&amp;SUBSTITUTE(A2, "'", "''")&amp;"','"&amp;SUBSTITUTE(B2, "'", "''")&amp;"','"&amp;SUBSTITUTE(C2, "'", "''")&amp;"', '"&amp;SUBSTITUTE(D2, "'", "''")&amp;"','"&amp;SUBSTITUTE(E2, "'", "''")&amp;"','"&amp;SUBSTITUTE(F2, "'", "''")&amp;"','"&amp;SUBSTITUTE(G2, "'", "''")&amp;"');"</f>
        <v>INSERT INTO vendor(vendorEmailAddress,vendorPhone,vendorName, vendorStreetAddress, vendorCity, vendorState, vendorZip) VALUES('info@eaglesoftwareinc.com','7705078791','Eagle Software Inc', '5384 Southwyck Blvd','Douglasville','GA','30135');</v>
      </c>
    </row>
    <row r="3" spans="1:9">
      <c r="A3" s="2" t="s">
        <v>144</v>
      </c>
      <c r="B3" t="s">
        <v>134</v>
      </c>
      <c r="C3" t="s">
        <v>103</v>
      </c>
      <c r="D3" t="s">
        <v>104</v>
      </c>
      <c r="E3" t="s">
        <v>105</v>
      </c>
      <c r="F3" t="s">
        <v>106</v>
      </c>
      <c r="G3" s="1">
        <v>33054</v>
      </c>
      <c r="H3" t="str">
        <f t="shared" ref="H3:H11" si="1">"EXECUTE dbo.usp_addVendor @vendorEmailAddress = '"&amp;SUBSTITUTE(A3, "'", "''")&amp;"', @vendorPhone = '"&amp;SUBSTITUTE(B3, "'", "''")&amp;"', @vendorName = '"&amp;SUBSTITUTE(C3, "'", "''")&amp;"', @vendorStreetAddress = '"&amp;SUBSTITUTE(D3, "'", "''")&amp;"', @vendorCity = '"&amp;SUBSTITUTE(E3, "'", "''")&amp;"', @vendorState = '"&amp;SUBSTITUTE(F3, "'", "''")&amp;"', @vendorZip = '"&amp;SUBSTITUTE(G3, "'", "''")&amp;"';"</f>
        <v>EXECUTE dbo.usp_addVendor @vendorEmailAddress = 'support@artcrafters.com', @vendorPhone = '3056709628', @vendorName = 'Art Crafters', @vendorStreetAddress = '703 Beville Rd', @vendorCity = 'Opa Locka', @vendorState = 'FL', @vendorZip = '33054';</v>
      </c>
      <c r="I3" t="str">
        <f t="shared" si="0"/>
        <v>INSERT INTO vendor(vendorEmailAddress,vendorPhone,vendorName, vendorStreetAddress, vendorCity, vendorState, vendorZip) VALUES('support@artcrafters.com','3056709628','Art Crafters', '703 Beville Rd','Opa Locka','FL','33054');</v>
      </c>
    </row>
    <row r="4" spans="1:9">
      <c r="A4" s="2" t="s">
        <v>145</v>
      </c>
      <c r="B4" t="s">
        <v>135</v>
      </c>
      <c r="C4" t="s">
        <v>107</v>
      </c>
      <c r="D4" t="s">
        <v>108</v>
      </c>
      <c r="E4" t="s">
        <v>109</v>
      </c>
      <c r="F4" t="s">
        <v>37</v>
      </c>
      <c r="G4" s="1">
        <v>91325</v>
      </c>
      <c r="H4" t="str">
        <f t="shared" si="1"/>
        <v>EXECUTE dbo.usp_addVendor @vendorEmailAddress = 'helpdesk@burtondavis.com', @vendorPhone = '8188644875', @vendorName = 'Burton &amp; Davis', @vendorStreetAddress = '70 Mechanic St', @vendorCity = 'Northridge', @vendorState = 'CA', @vendorZip = '91325';</v>
      </c>
      <c r="I4" t="str">
        <f t="shared" si="0"/>
        <v>INSERT INTO vendor(vendorEmailAddress,vendorPhone,vendorName, vendorStreetAddress, vendorCity, vendorState, vendorZip) VALUES('helpdesk@burtondavis.com','8188644875','Burton &amp; Davis', '70 Mechanic St','Northridge','CA','91325');</v>
      </c>
    </row>
    <row r="5" spans="1:9">
      <c r="A5" s="2" t="s">
        <v>146</v>
      </c>
      <c r="B5" t="s">
        <v>136</v>
      </c>
      <c r="C5" t="s">
        <v>110</v>
      </c>
      <c r="D5" t="s">
        <v>111</v>
      </c>
      <c r="E5" t="s">
        <v>112</v>
      </c>
      <c r="F5" t="s">
        <v>81</v>
      </c>
      <c r="G5" s="1">
        <v>75207</v>
      </c>
      <c r="H5" t="str">
        <f t="shared" si="1"/>
        <v>EXECUTE dbo.usp_addVendor @vendorEmailAddress = 'info@jetscybernetics.com', @vendorPhone = '2144282285', @vendorName = 'Jets Cybernetics', @vendorStreetAddress = '99586 Main St', @vendorCity = 'Dallas', @vendorState = 'TX', @vendorZip = '75207';</v>
      </c>
      <c r="I5" t="str">
        <f t="shared" si="0"/>
        <v>INSERT INTO vendor(vendorEmailAddress,vendorPhone,vendorName, vendorStreetAddress, vendorCity, vendorState, vendorZip) VALUES('info@jetscybernetics.com','2144282285','Jets Cybernetics', '99586 Main St','Dallas','TX','75207');</v>
      </c>
    </row>
    <row r="6" spans="1:9">
      <c r="A6" s="2" t="s">
        <v>147</v>
      </c>
      <c r="B6" t="s">
        <v>137</v>
      </c>
      <c r="C6" t="s">
        <v>113</v>
      </c>
      <c r="D6" t="s">
        <v>114</v>
      </c>
      <c r="E6" t="s">
        <v>115</v>
      </c>
      <c r="F6" t="s">
        <v>116</v>
      </c>
      <c r="G6" s="1">
        <v>82501</v>
      </c>
      <c r="H6" t="str">
        <f t="shared" si="1"/>
        <v>EXECUTE dbo.usp_addVendor @vendorEmailAddress = 'inquiry@professionalsunlimited.com', @vendorPhone = '3073427795', @vendorName = 'Professionals Unlimited', @vendorStreetAddress = '66697 Park Pl #3224', @vendorCity = 'Riverton', @vendorState = 'WY', @vendorZip = '82501';</v>
      </c>
      <c r="I6" t="str">
        <f t="shared" si="0"/>
        <v>INSERT INTO vendor(vendorEmailAddress,vendorPhone,vendorName, vendorStreetAddress, vendorCity, vendorState, vendorZip) VALUES('inquiry@professionalsunlimited.com','3073427795','Professionals Unlimited', '66697 Park Pl #3224','Riverton','WY','82501');</v>
      </c>
    </row>
    <row r="7" spans="1:9">
      <c r="A7" s="2" t="s">
        <v>148</v>
      </c>
      <c r="B7" t="s">
        <v>138</v>
      </c>
      <c r="C7" t="s">
        <v>117</v>
      </c>
      <c r="D7" t="s">
        <v>118</v>
      </c>
      <c r="E7" t="s">
        <v>119</v>
      </c>
      <c r="F7" t="s">
        <v>17</v>
      </c>
      <c r="G7" s="1" t="s">
        <v>234</v>
      </c>
      <c r="H7" t="str">
        <f t="shared" si="1"/>
        <v>EXECUTE dbo.usp_addVendor @vendorEmailAddress = 'help@linguisticsystemsinc.com', @vendorPhone = '6092285265', @vendorName = 'Linguistic Systems Inc', @vendorStreetAddress = '506 S Hacienda Dr', @vendorCity = 'Atlantic City', @vendorState = 'NJ', @vendorZip = '08401';</v>
      </c>
      <c r="I7" t="str">
        <f t="shared" si="0"/>
        <v>INSERT INTO vendor(vendorEmailAddress,vendorPhone,vendorName, vendorStreetAddress, vendorCity, vendorState, vendorZip) VALUES('help@linguisticsystemsinc.com','6092285265','Linguistic Systems Inc', '506 S Hacienda Dr','Atlantic City','NJ','08401');</v>
      </c>
    </row>
    <row r="8" spans="1:9">
      <c r="A8" s="2" t="s">
        <v>149</v>
      </c>
      <c r="B8" t="s">
        <v>139</v>
      </c>
      <c r="C8" t="s">
        <v>120</v>
      </c>
      <c r="D8" t="s">
        <v>121</v>
      </c>
      <c r="E8" t="s">
        <v>122</v>
      </c>
      <c r="F8" t="s">
        <v>43</v>
      </c>
      <c r="G8" s="1">
        <v>60067</v>
      </c>
      <c r="H8" t="str">
        <f t="shared" si="1"/>
        <v>EXECUTE dbo.usp_addVendor @vendorEmailAddress = 'support@pricebusinessservices.com', @vendorPhone = '8472221734', @vendorName = 'Price Business Services', @vendorStreetAddress = '7 West Ave #1', @vendorCity = 'Palatine', @vendorState = 'IL', @vendorZip = '60067';</v>
      </c>
      <c r="I8" t="str">
        <f t="shared" si="0"/>
        <v>INSERT INTO vendor(vendorEmailAddress,vendorPhone,vendorName, vendorStreetAddress, vendorCity, vendorState, vendorZip) VALUES('support@pricebusinessservices.com','8472221734','Price Business Services', '7 West Ave #1','Palatine','IL','60067');</v>
      </c>
    </row>
    <row r="9" spans="1:9">
      <c r="A9" s="2" t="s">
        <v>150</v>
      </c>
      <c r="B9" t="s">
        <v>140</v>
      </c>
      <c r="C9" t="s">
        <v>123</v>
      </c>
      <c r="D9" t="s">
        <v>124</v>
      </c>
      <c r="E9" t="s">
        <v>125</v>
      </c>
      <c r="F9" t="s">
        <v>126</v>
      </c>
      <c r="G9" s="1">
        <v>23219</v>
      </c>
      <c r="H9" t="str">
        <f t="shared" si="1"/>
        <v>EXECUTE dbo.usp_addVendor @vendorEmailAddress = 'support@mitsumielectronicscorp.com', @vendorPhone = '8045505097', @vendorName = 'Mitsumi Electronics Corp', @vendorStreetAddress = '9677 Commerce Dr', @vendorCity = 'Richmond', @vendorState = 'VA', @vendorZip = '23219';</v>
      </c>
      <c r="I9" t="str">
        <f t="shared" si="0"/>
        <v>INSERT INTO vendor(vendorEmailAddress,vendorPhone,vendorName, vendorStreetAddress, vendorCity, vendorState, vendorZip) VALUES('support@mitsumielectronicscorp.com','8045505097','Mitsumi Electronics Corp', '9677 Commerce Dr','Richmond','VA','23219');</v>
      </c>
    </row>
    <row r="10" spans="1:9">
      <c r="A10" s="2" t="s">
        <v>151</v>
      </c>
      <c r="B10" t="s">
        <v>141</v>
      </c>
      <c r="C10" t="s">
        <v>127</v>
      </c>
      <c r="D10" t="s">
        <v>128</v>
      </c>
      <c r="E10" t="s">
        <v>129</v>
      </c>
      <c r="F10" t="s">
        <v>130</v>
      </c>
      <c r="G10" s="1">
        <v>17404</v>
      </c>
      <c r="H10" t="str">
        <f t="shared" si="1"/>
        <v>EXECUTE dbo.usp_addVendor @vendorEmailAddress = 'helpdesk@sidewinderproductscorp.com', @vendorPhone = '7178093119', @vendorName = 'Sidewinder Products Corp', @vendorStreetAddress = '8573 Lincoln Blvd', @vendorCity = 'York', @vendorState = 'PA', @vendorZip = '17404';</v>
      </c>
      <c r="I10" t="str">
        <f t="shared" si="0"/>
        <v>INSERT INTO vendor(vendorEmailAddress,vendorPhone,vendorName, vendorStreetAddress, vendorCity, vendorState, vendorZip) VALUES('helpdesk@sidewinderproductscorp.com','7178093119','Sidewinder Products Corp', '8573 Lincoln Blvd','York','PA','17404');</v>
      </c>
    </row>
    <row r="11" spans="1:9">
      <c r="A11" s="2" t="s">
        <v>152</v>
      </c>
      <c r="B11" t="s">
        <v>142</v>
      </c>
      <c r="C11" t="s">
        <v>131</v>
      </c>
      <c r="D11" t="s">
        <v>132</v>
      </c>
      <c r="E11" t="s">
        <v>59</v>
      </c>
      <c r="F11" t="s">
        <v>37</v>
      </c>
      <c r="G11" s="1">
        <v>94104</v>
      </c>
      <c r="H11" t="str">
        <f t="shared" si="1"/>
        <v>EXECUTE dbo.usp_addVendor @vendorEmailAddress = 'answers@circuitsolutioninc.com', @vendorPhone = '4154111775', @vendorName = 'Circuit Solution Inc', @vendorStreetAddress = '39 Moccasin Dr', @vendorCity = 'San Francisco', @vendorState = 'CA', @vendorZip = '94104';</v>
      </c>
      <c r="I11" t="str">
        <f>"INSERT INTO vendor("&amp;$A$1&amp;","&amp;$B$1&amp;","&amp;$C$1&amp;", "&amp;$D$1&amp;", "&amp;$E$1&amp;", "&amp;F$1&amp;", "&amp;$G$1&amp;") VALUES('"&amp;SUBSTITUTE(A11, "'", "''")&amp;"','"&amp;SUBSTITUTE(B11, "'", "''")&amp;"','"&amp;SUBSTITUTE(C11, "'", "''")&amp;"', '"&amp;SUBSTITUTE(D11, "'", "''")&amp;"','"&amp;SUBSTITUTE(E11, "'", "''")&amp;"','"&amp;SUBSTITUTE(F11, "'", "''")&amp;"','"&amp;SUBSTITUTE(G11, "'", "''")&amp;"');"</f>
        <v>INSERT INTO vendor(vendorEmailAddress,vendorPhone,vendorName, vendorStreetAddress, vendorCity, vendorState, vendorZip) VALUES('answers@circuitsolutioninc.com','4154111775','Circuit Solution Inc', '39 Moccasin Dr','San Francisco','CA','94104');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topLeftCell="D1" workbookViewId="0">
      <selection activeCell="F2" sqref="F2:F18"/>
    </sheetView>
  </sheetViews>
  <sheetFormatPr baseColWidth="10" defaultColWidth="8.83203125" defaultRowHeight="15"/>
  <cols>
    <col min="1" max="1" width="36.83203125" customWidth="1"/>
    <col min="2" max="2" width="27.83203125" customWidth="1"/>
    <col min="3" max="3" width="36.83203125" customWidth="1"/>
    <col min="4" max="4" width="14.6640625" customWidth="1"/>
    <col min="5" max="5" width="30.6640625" customWidth="1"/>
    <col min="6" max="6" width="174.1640625" customWidth="1"/>
  </cols>
  <sheetData>
    <row r="1" spans="1:7">
      <c r="A1" t="s">
        <v>226</v>
      </c>
      <c r="B1" t="s">
        <v>227</v>
      </c>
      <c r="C1" t="s">
        <v>228</v>
      </c>
      <c r="D1" t="s">
        <v>229</v>
      </c>
      <c r="E1" t="s">
        <v>230</v>
      </c>
    </row>
    <row r="2" spans="1:7">
      <c r="A2" t="s">
        <v>2</v>
      </c>
      <c r="B2" t="s">
        <v>3</v>
      </c>
      <c r="C2" t="s">
        <v>4</v>
      </c>
      <c r="D2" t="s">
        <v>5</v>
      </c>
      <c r="E2" s="1">
        <v>45011</v>
      </c>
      <c r="F2" t="str">
        <f>"EXECUTE dbo.usp_addSupplier @supplierName = '"&amp;SUBSTITUTE(A2, "'", "''")&amp;"', @supplierStreetAddress = '"&amp;SUBSTITUTE(B2, "'", "''")&amp;"', @supplierCity = '"&amp;SUBSTITUTE(C2, "'", "''")&amp;"', @supplierState = '"&amp;SUBSTITUTE(D2, "'", "''")&amp;"', @supplierZip = '"&amp;SUBSTITUTE(E2, "'", "''")&amp;"';"</f>
        <v>EXECUTE dbo.usp_addSupplier @supplierName = 'Printing Dimensions', @supplierStreetAddress = '34 Center St', @supplierCity = 'Hamilton', @supplierState = 'OH', @supplierZip = '45011';</v>
      </c>
      <c r="G2" t="str">
        <f>"INSERT INTO supplier("&amp;$A$1&amp;","&amp;$B$1&amp;","&amp;$C$1&amp;", "&amp;$D$1&amp;", "&amp;$E$1&amp;") VALUES('"&amp;SUBSTITUTE(A2, "'", "''")&amp;"','"&amp;SUBSTITUTE(B2, "'", "''")&amp;"','"&amp;SUBSTITUTE(C2, "'", "''")&amp;"', '"&amp;SUBSTITUTE(D2, "'", "''")&amp;"','"&amp;SUBSTITUTE(E2, "'", "''")&amp;"');"</f>
        <v>INSERT INTO supplier(supplierName,supplierStreetAddress,supplierCity, supplierState, supplierZip) VALUES('Printing Dimensions','34 Center St','Hamilton', 'OH','45011');</v>
      </c>
    </row>
    <row r="3" spans="1:7">
      <c r="A3" t="s">
        <v>92</v>
      </c>
      <c r="B3" t="s">
        <v>9</v>
      </c>
      <c r="C3" t="s">
        <v>10</v>
      </c>
      <c r="D3" t="s">
        <v>11</v>
      </c>
      <c r="E3" s="1">
        <v>12204</v>
      </c>
      <c r="F3" t="str">
        <f t="shared" ref="F3:F18" si="0">"EXECUTE dbo.usp_addSupplier @supplierName = '"&amp;SUBSTITUTE(A3, "'", "''")&amp;"', @supplierStreetAddress = '"&amp;SUBSTITUTE(B3, "'", "''")&amp;"', @supplierCity = '"&amp;SUBSTITUTE(C3, "'", "''")&amp;"', @supplierState = '"&amp;SUBSTITUTE(D3, "'", "''")&amp;"', @supplierZip = '"&amp;SUBSTITUTE(E3, "'", "''")&amp;"';"</f>
        <v>EXECUTE dbo.usp_addSupplier @supplierName = 'Franklin Peters Inc', @supplierStreetAddress = '74 S Westgate St', @supplierCity = 'Albany', @supplierState = 'NY', @supplierZip = '12204';</v>
      </c>
      <c r="G3" t="str">
        <f t="shared" ref="G3:G18" si="1">"INSERT INTO supplier("&amp;$A$1&amp;","&amp;$B$1&amp;","&amp;$C$1&amp;", "&amp;$D$1&amp;", "&amp;$E$1&amp;") VALUES('"&amp;SUBSTITUTE(A3, "'", "''")&amp;"','"&amp;SUBSTITUTE(B3, "'", "''")&amp;"','"&amp;SUBSTITUTE(C3, "'", "''")&amp;"', '"&amp;SUBSTITUTE(D3, "'", "''")&amp;"','"&amp;SUBSTITUTE(E3, "'", "''")&amp;"');"</f>
        <v>INSERT INTO supplier(supplierName,supplierStreetAddress,supplierCity, supplierState, supplierZip) VALUES('Franklin Peters Inc','74 S Westgate St','Albany', 'NY','12204');</v>
      </c>
    </row>
    <row r="4" spans="1:7">
      <c r="A4" t="s">
        <v>93</v>
      </c>
      <c r="B4" t="s">
        <v>15</v>
      </c>
      <c r="C4" t="s">
        <v>16</v>
      </c>
      <c r="D4" t="s">
        <v>17</v>
      </c>
      <c r="E4" s="4" t="s">
        <v>214</v>
      </c>
      <c r="F4" t="str">
        <f t="shared" si="0"/>
        <v>EXECUTE dbo.usp_addSupplier @supplierName = 'Knwz Products', @supplierStreetAddress = '45 E Liberty St', @supplierCity = 'Ridgefield Park', @supplierState = 'NJ', @supplierZip = '07660';</v>
      </c>
      <c r="G4" t="str">
        <f t="shared" si="1"/>
        <v>INSERT INTO supplier(supplierName,supplierStreetAddress,supplierCity, supplierState, supplierZip) VALUES('Knwz Products','45 E Liberty St','Ridgefield Park', 'NJ','07660');</v>
      </c>
    </row>
    <row r="5" spans="1:7">
      <c r="A5" t="s">
        <v>21</v>
      </c>
      <c r="B5" t="s">
        <v>22</v>
      </c>
      <c r="C5" t="s">
        <v>23</v>
      </c>
      <c r="D5" t="s">
        <v>24</v>
      </c>
      <c r="E5" s="4" t="s">
        <v>215</v>
      </c>
      <c r="F5" t="str">
        <f t="shared" si="0"/>
        <v>EXECUTE dbo.usp_addSupplier @supplierName = 'Grace Pastries Inc', @supplierStreetAddress = '38938 Park Blvd', @supplierCity = 'Boston', @supplierState = 'MA', @supplierZip = '02128';</v>
      </c>
      <c r="G5" t="str">
        <f t="shared" si="1"/>
        <v>INSERT INTO supplier(supplierName,supplierStreetAddress,supplierCity, supplierState, supplierZip) VALUES('Grace Pastries Inc','38938 Park Blvd','Boston', 'MA','02128');</v>
      </c>
    </row>
    <row r="6" spans="1:7">
      <c r="A6" t="s">
        <v>94</v>
      </c>
      <c r="B6" t="s">
        <v>28</v>
      </c>
      <c r="C6" t="s">
        <v>29</v>
      </c>
      <c r="D6" t="s">
        <v>30</v>
      </c>
      <c r="E6" s="1">
        <v>29201</v>
      </c>
      <c r="F6" t="str">
        <f t="shared" si="0"/>
        <v>EXECUTE dbo.usp_addSupplier @supplierName = 'Lowy Products and Service', @supplierStreetAddress = '98839 Hawthorne Blvd #6101', @supplierCity = 'Columbia', @supplierState = 'SC', @supplierZip = '29201';</v>
      </c>
      <c r="G6" t="str">
        <f t="shared" si="1"/>
        <v>INSERT INTO supplier(supplierName,supplierStreetAddress,supplierCity, supplierState, supplierZip) VALUES('Lowy Products and Service','98839 Hawthorne Blvd #6101','Columbia', 'SC','29201');</v>
      </c>
    </row>
    <row r="7" spans="1:7">
      <c r="A7" t="s">
        <v>34</v>
      </c>
      <c r="B7" t="s">
        <v>35</v>
      </c>
      <c r="C7" t="s">
        <v>36</v>
      </c>
      <c r="D7" t="s">
        <v>37</v>
      </c>
      <c r="E7" s="1">
        <v>94070</v>
      </c>
      <c r="F7" t="str">
        <f t="shared" si="0"/>
        <v>EXECUTE dbo.usp_addSupplier @supplierName = 'Smits, Patricia Garity', @supplierStreetAddress = '30 W 80th St #1995', @supplierCity = 'San Carlos', @supplierState = 'CA', @supplierZip = '94070';</v>
      </c>
      <c r="G7" t="str">
        <f t="shared" si="1"/>
        <v>INSERT INTO supplier(supplierName,supplierStreetAddress,supplierCity, supplierState, supplierZip) VALUES('Smits, Patricia Garity','30 W 80th St #1995','San Carlos', 'CA','94070');</v>
      </c>
    </row>
    <row r="8" spans="1:7">
      <c r="A8" t="s">
        <v>95</v>
      </c>
      <c r="B8" t="s">
        <v>41</v>
      </c>
      <c r="C8" t="s">
        <v>42</v>
      </c>
      <c r="D8" t="s">
        <v>43</v>
      </c>
      <c r="E8" s="1">
        <v>60647</v>
      </c>
      <c r="F8" t="str">
        <f t="shared" si="0"/>
        <v>EXECUTE dbo.usp_addSupplier @supplierName = 'Mark Iv Press', @supplierStreetAddress = '4284 Dorigo Ln', @supplierCity = 'Chicago', @supplierState = 'IL', @supplierZip = '60647';</v>
      </c>
      <c r="G8" t="str">
        <f t="shared" si="1"/>
        <v>INSERT INTO supplier(supplierName,supplierStreetAddress,supplierCity, supplierState, supplierZip) VALUES('Mark Iv Press','4284 Dorigo Ln','Chicago', 'IL','60647');</v>
      </c>
    </row>
    <row r="9" spans="1:7">
      <c r="A9" t="s">
        <v>47</v>
      </c>
      <c r="B9" t="s">
        <v>48</v>
      </c>
      <c r="C9" t="s">
        <v>49</v>
      </c>
      <c r="D9" t="s">
        <v>37</v>
      </c>
      <c r="E9" s="1">
        <v>94545</v>
      </c>
      <c r="F9" t="str">
        <f t="shared" si="0"/>
        <v>EXECUTE dbo.usp_addSupplier @supplierName = 'E A I Electronic Assocs Inc', @supplierStreetAddress = '69 Marquette Ave', @supplierCity = 'Hayward', @supplierState = 'CA', @supplierZip = '94545';</v>
      </c>
      <c r="G9" t="str">
        <f t="shared" si="1"/>
        <v>INSERT INTO supplier(supplierName,supplierStreetAddress,supplierCity, supplierState, supplierZip) VALUES('E A I Electronic Assocs Inc','69 Marquette Ave','Hayward', 'CA','94545');</v>
      </c>
    </row>
    <row r="10" spans="1:7">
      <c r="A10" t="s">
        <v>96</v>
      </c>
      <c r="B10" t="s">
        <v>53</v>
      </c>
      <c r="C10" t="s">
        <v>54</v>
      </c>
      <c r="D10" t="s">
        <v>11</v>
      </c>
      <c r="E10" s="1">
        <v>11779</v>
      </c>
      <c r="F10" t="str">
        <f t="shared" si="0"/>
        <v>EXECUTE dbo.usp_addSupplier @supplierName = 'United Product Lines', @supplierStreetAddress = '81 Norris Ave #525', @supplierCity = 'Ronkonkoma', @supplierState = 'NY', @supplierZip = '11779';</v>
      </c>
      <c r="G10" t="str">
        <f t="shared" si="1"/>
        <v>INSERT INTO supplier(supplierName,supplierStreetAddress,supplierCity, supplierState, supplierZip) VALUES('United Product Lines','81 Norris Ave #525','Ronkonkoma', 'NY','11779');</v>
      </c>
    </row>
    <row r="11" spans="1:7">
      <c r="A11" t="s">
        <v>97</v>
      </c>
      <c r="B11" t="s">
        <v>58</v>
      </c>
      <c r="C11" t="s">
        <v>59</v>
      </c>
      <c r="D11" t="s">
        <v>37</v>
      </c>
      <c r="E11" s="1">
        <v>94104</v>
      </c>
      <c r="F11" t="str">
        <f t="shared" si="0"/>
        <v>EXECUTE dbo.usp_addSupplier @supplierName = 'Birite Foodservice', @supplierStreetAddress = '3717 Hamann Industrial Pky', @supplierCity = 'San Francisco', @supplierState = 'CA', @supplierZip = '94104';</v>
      </c>
      <c r="G11" t="str">
        <f t="shared" si="1"/>
        <v>INSERT INTO supplier(supplierName,supplierStreetAddress,supplierCity, supplierState, supplierZip) VALUES('Birite Foodservice','3717 Hamann Industrial Pky','San Francisco', 'CA','94104');</v>
      </c>
    </row>
    <row r="12" spans="1:7">
      <c r="A12" t="s">
        <v>68</v>
      </c>
      <c r="B12" t="s">
        <v>69</v>
      </c>
      <c r="C12" t="s">
        <v>70</v>
      </c>
      <c r="D12" t="s">
        <v>11</v>
      </c>
      <c r="E12" s="1">
        <v>10803</v>
      </c>
      <c r="F12" t="str">
        <f t="shared" si="0"/>
        <v>EXECUTE dbo.usp_addSupplier @supplierName = 'Roberts Supply Co Inc', @supplierStreetAddress = '8429 Miller Rd', @supplierCity = 'Pelham', @supplierState = 'NY', @supplierZip = '10803';</v>
      </c>
      <c r="G12" t="str">
        <f t="shared" si="1"/>
        <v>INSERT INTO supplier(supplierName,supplierStreetAddress,supplierCity, supplierState, supplierZip) VALUES('Roberts Supply Co Inc','8429 Miller Rd','Pelham', 'NY','10803');</v>
      </c>
    </row>
    <row r="13" spans="1:7">
      <c r="A13" t="s">
        <v>71</v>
      </c>
      <c r="B13" t="s">
        <v>72</v>
      </c>
      <c r="C13" t="s">
        <v>73</v>
      </c>
      <c r="D13" t="s">
        <v>74</v>
      </c>
      <c r="E13" s="1">
        <v>21202</v>
      </c>
      <c r="F13" t="str">
        <f t="shared" si="0"/>
        <v>EXECUTE dbo.usp_addSupplier @supplierName = 'Harris Corporation', @supplierStreetAddress = '4 Iwaena St', @supplierCity = 'Baltimore', @supplierState = 'MD', @supplierZip = '21202';</v>
      </c>
      <c r="G13" t="str">
        <f t="shared" si="1"/>
        <v>INSERT INTO supplier(supplierName,supplierStreetAddress,supplierCity, supplierState, supplierZip) VALUES('Harris Corporation','4 Iwaena St','Baltimore', 'MD','21202');</v>
      </c>
    </row>
    <row r="14" spans="1:7">
      <c r="A14" t="s">
        <v>75</v>
      </c>
      <c r="B14" t="s">
        <v>76</v>
      </c>
      <c r="C14" t="s">
        <v>77</v>
      </c>
      <c r="D14" t="s">
        <v>17</v>
      </c>
      <c r="E14" s="4" t="s">
        <v>216</v>
      </c>
      <c r="F14" t="str">
        <f t="shared" si="0"/>
        <v>EXECUTE dbo.usp_addSupplier @supplierName = 'Armon Communications', @supplierStreetAddress = '9 State Highway 57 #22', @supplierCity = 'Jersey City', @supplierState = 'NJ', @supplierZip = '07306';</v>
      </c>
      <c r="G14" t="str">
        <f t="shared" si="1"/>
        <v>INSERT INTO supplier(supplierName,supplierStreetAddress,supplierCity, supplierState, supplierZip) VALUES('Armon Communications','9 State Highway 57 #22','Jersey City', 'NJ','07306');</v>
      </c>
    </row>
    <row r="15" spans="1:7">
      <c r="A15" t="s">
        <v>78</v>
      </c>
      <c r="B15" t="s">
        <v>79</v>
      </c>
      <c r="C15" t="s">
        <v>80</v>
      </c>
      <c r="D15" t="s">
        <v>81</v>
      </c>
      <c r="E15" s="1">
        <v>77301</v>
      </c>
      <c r="F15" t="str">
        <f t="shared" si="0"/>
        <v>EXECUTE dbo.usp_addSupplier @supplierName = 'Tipiak Inc', @supplierStreetAddress = '80312 W 32nd St', @supplierCity = 'Conroe', @supplierState = 'TX', @supplierZip = '77301';</v>
      </c>
      <c r="G15" t="str">
        <f t="shared" si="1"/>
        <v>INSERT INTO supplier(supplierName,supplierStreetAddress,supplierCity, supplierState, supplierZip) VALUES('Tipiak Inc','80312 W 32nd St','Conroe', 'TX','77301');</v>
      </c>
    </row>
    <row r="16" spans="1:7">
      <c r="A16" t="s">
        <v>98</v>
      </c>
      <c r="B16" t="s">
        <v>82</v>
      </c>
      <c r="C16" t="s">
        <v>83</v>
      </c>
      <c r="D16" t="s">
        <v>11</v>
      </c>
      <c r="E16" s="1">
        <v>13501</v>
      </c>
      <c r="F16" t="str">
        <f t="shared" si="0"/>
        <v>EXECUTE dbo.usp_addSupplier @supplierName = 'Sportmaster International', @supplierStreetAddress = '6 Sunrise Ave', @supplierCity = 'Utica', @supplierState = 'NY', @supplierZip = '13501';</v>
      </c>
      <c r="G16" t="str">
        <f t="shared" si="1"/>
        <v>INSERT INTO supplier(supplierName,supplierStreetAddress,supplierCity, supplierState, supplierZip) VALUES('Sportmaster International','6 Sunrise Ave','Utica', 'NY','13501');</v>
      </c>
    </row>
    <row r="17" spans="1:7">
      <c r="A17" t="s">
        <v>84</v>
      </c>
      <c r="B17" t="s">
        <v>85</v>
      </c>
      <c r="C17" t="s">
        <v>86</v>
      </c>
      <c r="D17" t="s">
        <v>87</v>
      </c>
      <c r="E17" s="1">
        <v>64504</v>
      </c>
      <c r="F17" t="str">
        <f t="shared" si="0"/>
        <v>EXECUTE dbo.usp_addSupplier @supplierName = 'Acme Supply Co', @supplierStreetAddress = '1953 Telegraph Rd', @supplierCity = 'Saint Joseph', @supplierState = 'MO', @supplierZip = '64504';</v>
      </c>
      <c r="G17" t="str">
        <f t="shared" si="1"/>
        <v>INSERT INTO supplier(supplierName,supplierStreetAddress,supplierCity, supplierState, supplierZip) VALUES('Acme Supply Co','1953 Telegraph Rd','Saint Joseph', 'MO','64504');</v>
      </c>
    </row>
    <row r="18" spans="1:7">
      <c r="A18" t="s">
        <v>88</v>
      </c>
      <c r="B18" t="s">
        <v>89</v>
      </c>
      <c r="C18" t="s">
        <v>90</v>
      </c>
      <c r="D18" t="s">
        <v>91</v>
      </c>
      <c r="E18" s="1">
        <v>98104</v>
      </c>
      <c r="F18" t="str">
        <f t="shared" si="0"/>
        <v>EXECUTE dbo.usp_addSupplier @supplierName = 'Warehouse Office &amp; Paper Prod', @supplierStreetAddress = '61556 W 20th Ave', @supplierCity = 'Seattle', @supplierState = 'WA', @supplierZip = '98104';</v>
      </c>
      <c r="G18" t="str">
        <f t="shared" si="1"/>
        <v>INSERT INTO supplier(supplierName,supplierStreetAddress,supplierCity, supplierState, supplierZip) VALUES('Warehouse Office &amp; Paper Prod','61556 W 20th Ave','Seattle', 'WA','98104');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workbookViewId="0">
      <selection activeCell="D2" sqref="D2"/>
    </sheetView>
  </sheetViews>
  <sheetFormatPr baseColWidth="10" defaultColWidth="8.83203125" defaultRowHeight="15"/>
  <cols>
    <col min="1" max="1" width="67.5" bestFit="1" customWidth="1"/>
    <col min="2" max="2" width="23" bestFit="1" customWidth="1"/>
    <col min="3" max="3" width="20.33203125" bestFit="1" customWidth="1"/>
    <col min="4" max="4" width="114.83203125" customWidth="1"/>
    <col min="5" max="5" width="8" bestFit="1" customWidth="1"/>
    <col min="6" max="6" width="21.5" bestFit="1" customWidth="1"/>
    <col min="7" max="7" width="12.1640625" bestFit="1" customWidth="1"/>
    <col min="8" max="8" width="18.5" bestFit="1" customWidth="1"/>
    <col min="9" max="9" width="23" bestFit="1" customWidth="1"/>
    <col min="10" max="10" width="14.33203125" bestFit="1" customWidth="1"/>
    <col min="11" max="11" width="10" bestFit="1" customWidth="1"/>
    <col min="12" max="12" width="21.5" bestFit="1" customWidth="1"/>
    <col min="13" max="13" width="17.83203125" bestFit="1" customWidth="1"/>
    <col min="14" max="14" width="19.6640625" bestFit="1" customWidth="1"/>
    <col min="15" max="15" width="6" bestFit="1" customWidth="1"/>
  </cols>
  <sheetData>
    <row r="1" spans="1:5">
      <c r="A1" t="s">
        <v>225</v>
      </c>
      <c r="B1" t="s">
        <v>217</v>
      </c>
      <c r="C1" t="s">
        <v>224</v>
      </c>
    </row>
    <row r="2" spans="1:5">
      <c r="A2" t="s">
        <v>153</v>
      </c>
      <c r="B2" t="s">
        <v>2</v>
      </c>
      <c r="C2" s="5">
        <v>24</v>
      </c>
      <c r="D2" t="str">
        <f>"EXECUTE dbo.usp_addProduct @supplierName = '"&amp;SUBSTITUTE(B2, "'", "''")&amp;"', @productName = '"&amp;SUBSTITUTE(A2, "'", "''")&amp;"';"</f>
        <v>EXECUTE dbo.usp_addProduct @supplierName = 'Printing Dimensions', @productName = 'White Weber State University Women''s Tank Top';</v>
      </c>
      <c r="E2" t="str">
        <f>"INSERT INTO product(sdSupplier_id, productName) VALUES((SELECT sdSupplier_id FROM Supplier WHERE supplierName ='"&amp;SUBSTITUTE(B2, "'", "''")&amp;"'),'"&amp;SUBSTITUTE(A2, "'", "''")&amp;"');"</f>
        <v>INSERT INTO product(sdSupplier_id, productName) VALUES((SELECT sdSupplier_id FROM Supplier WHERE supplierName ='Printing Dimensions'),'White Weber State University Women''s Tank Top');</v>
      </c>
    </row>
    <row r="3" spans="1:5">
      <c r="A3" t="s">
        <v>154</v>
      </c>
      <c r="B3" t="s">
        <v>92</v>
      </c>
      <c r="C3" s="5">
        <v>48</v>
      </c>
      <c r="D3" t="str">
        <f>"EXECUTE dbo.usp_addProduct @supplierName = '"&amp;SUBSTITUTE(B3, "'", "''")&amp;"', @productName = '"&amp;SUBSTITUTE(A3, "'", "''")&amp;"';"</f>
        <v>EXECUTE dbo.usp_addProduct @supplierName = 'Franklin Peters Inc', @productName = 'Black Weber State University Women''s Hooded Sweatshirt';</v>
      </c>
      <c r="E3" t="str">
        <f t="shared" ref="E3:E27" si="0">"INSERT INTO product(sdSupplier_id, productName) VALUES((SELECT sdSupplier_id FROM Supplier WHERE supplierName ='"&amp;SUBSTITUTE(B3, "'", "''")&amp;"'),'"&amp;SUBSTITUTE(A3, "'", "''")&amp;"');"</f>
        <v>INSERT INTO product(sdSupplier_id, productName) VALUES((SELECT sdSupplier_id FROM Supplier WHERE supplierName ='Franklin Peters Inc'),'Black Weber State University Women''s Hooded Sweatshirt');</v>
      </c>
    </row>
    <row r="4" spans="1:5">
      <c r="A4" t="s">
        <v>155</v>
      </c>
      <c r="B4" t="s">
        <v>93</v>
      </c>
      <c r="C4" s="5">
        <v>26</v>
      </c>
      <c r="D4" t="str">
        <f t="shared" ref="D3:D27" si="1">"EXECUTE dbo.usp_addProduct @supplierName = '"&amp;SUBSTITUTE(B4, "'", "''")&amp;"', @productName = '"&amp;SUBSTITUTE(A4, "'", "''")&amp;"';"</f>
        <v>EXECUTE dbo.usp_addProduct @supplierName = 'Knwz Products', @productName = 'Steel Grey Weber State University Women''s Cropped Short Sleeve T-Shirt';</v>
      </c>
      <c r="E4" t="str">
        <f t="shared" si="0"/>
        <v>INSERT INTO product(sdSupplier_id, productName) VALUES((SELECT sdSupplier_id FROM Supplier WHERE supplierName ='Knwz Products'),'Steel Grey Weber State University Women''s Cropped Short Sleeve T-Shirt');</v>
      </c>
    </row>
    <row r="5" spans="1:5">
      <c r="A5" t="s">
        <v>156</v>
      </c>
      <c r="B5" t="s">
        <v>94</v>
      </c>
      <c r="C5" s="5">
        <v>42</v>
      </c>
      <c r="D5" t="str">
        <f t="shared" si="1"/>
        <v>EXECUTE dbo.usp_addProduct @supplierName = 'Lowy Products and Service', @productName = 'Yellow Weber State University 16 oz. Tumbler';</v>
      </c>
      <c r="E5" t="str">
        <f t="shared" si="0"/>
        <v>INSERT INTO product(sdSupplier_id, productName) VALUES((SELECT sdSupplier_id FROM Supplier WHERE supplierName ='Lowy Products and Service'),'Yellow Weber State University 16 oz. Tumbler');</v>
      </c>
    </row>
    <row r="6" spans="1:5">
      <c r="A6" t="s">
        <v>157</v>
      </c>
      <c r="B6" t="s">
        <v>88</v>
      </c>
      <c r="C6" s="5">
        <v>9.74</v>
      </c>
      <c r="D6" t="str">
        <f t="shared" si="1"/>
        <v>EXECUTE dbo.usp_addProduct @supplierName = 'Warehouse Office &amp; Paper Prod', @productName = 'Weber State University Academic Year Planner';</v>
      </c>
      <c r="E6" t="str">
        <f t="shared" si="0"/>
        <v>INSERT INTO product(sdSupplier_id, productName) VALUES((SELECT sdSupplier_id FROM Supplier WHERE supplierName ='Warehouse Office &amp; Paper Prod'),'Weber State University Academic Year Planner');</v>
      </c>
    </row>
    <row r="7" spans="1:5">
      <c r="A7" t="s">
        <v>158</v>
      </c>
      <c r="B7" t="s">
        <v>34</v>
      </c>
      <c r="C7" s="5">
        <v>1.95</v>
      </c>
      <c r="D7" t="str">
        <f t="shared" si="1"/>
        <v>EXECUTE dbo.usp_addProduct @supplierName = 'Smits, Patricia Garity', @productName = 'White Weber State University Orbiter Pen';</v>
      </c>
      <c r="E7" t="str">
        <f t="shared" si="0"/>
        <v>INSERT INTO product(sdSupplier_id, productName) VALUES((SELECT sdSupplier_id FROM Supplier WHERE supplierName ='Smits, Patricia Garity'),'White Weber State University Orbiter Pen');</v>
      </c>
    </row>
    <row r="8" spans="1:5">
      <c r="A8" t="s">
        <v>159</v>
      </c>
      <c r="B8" t="s">
        <v>95</v>
      </c>
      <c r="C8" s="5">
        <v>14</v>
      </c>
      <c r="D8" t="str">
        <f t="shared" si="1"/>
        <v>EXECUTE dbo.usp_addProduct @supplierName = 'Mark Iv Press', @productName = 'Silver Weber State University Wildcats Keytag';</v>
      </c>
      <c r="E8" t="str">
        <f t="shared" si="0"/>
        <v>INSERT INTO product(sdSupplier_id, productName) VALUES((SELECT sdSupplier_id FROM Supplier WHERE supplierName ='Mark Iv Press'),'Silver Weber State University Wildcats Keytag');</v>
      </c>
    </row>
    <row r="9" spans="1:5">
      <c r="A9" t="s">
        <v>160</v>
      </c>
      <c r="B9" t="s">
        <v>84</v>
      </c>
      <c r="C9" s="5">
        <v>28</v>
      </c>
      <c r="D9" t="str">
        <f t="shared" si="1"/>
        <v>EXECUTE dbo.usp_addProduct @supplierName = 'Acme Supply Co', @productName = 'Silver Weber State University Money Clip';</v>
      </c>
      <c r="E9" t="str">
        <f t="shared" si="0"/>
        <v>INSERT INTO product(sdSupplier_id, productName) VALUES((SELECT sdSupplier_id FROM Supplier WHERE supplierName ='Acme Supply Co'),'Silver Weber State University Money Clip');</v>
      </c>
    </row>
    <row r="10" spans="1:5">
      <c r="A10" t="s">
        <v>161</v>
      </c>
      <c r="B10" t="s">
        <v>96</v>
      </c>
      <c r="C10" s="5">
        <v>5.95</v>
      </c>
      <c r="D10" t="str">
        <f t="shared" si="1"/>
        <v>EXECUTE dbo.usp_addProduct @supplierName = 'United Product Lines', @productName = 'Weber State University Rain Poncho';</v>
      </c>
      <c r="E10" t="str">
        <f t="shared" si="0"/>
        <v>INSERT INTO product(sdSupplier_id, productName) VALUES((SELECT sdSupplier_id FROM Supplier WHERE supplierName ='United Product Lines'),'Weber State University Rain Poncho');</v>
      </c>
    </row>
    <row r="11" spans="1:5">
      <c r="A11" t="s">
        <v>162</v>
      </c>
      <c r="B11" t="s">
        <v>92</v>
      </c>
      <c r="C11" s="5">
        <v>34</v>
      </c>
      <c r="D11" t="str">
        <f t="shared" si="1"/>
        <v>EXECUTE dbo.usp_addProduct @supplierName = 'Franklin Peters Inc', @productName = 'Weber State University Crew Neck Sweatshirt';</v>
      </c>
      <c r="E11" t="str">
        <f t="shared" si="0"/>
        <v>INSERT INTO product(sdSupplier_id, productName) VALUES((SELECT sdSupplier_id FROM Supplier WHERE supplierName ='Franklin Peters Inc'),'Weber State University Crew Neck Sweatshirt');</v>
      </c>
    </row>
    <row r="12" spans="1:5">
      <c r="A12" t="s">
        <v>163</v>
      </c>
      <c r="B12" t="s">
        <v>97</v>
      </c>
      <c r="C12" s="5">
        <v>2.95</v>
      </c>
      <c r="D12" t="str">
        <f t="shared" si="1"/>
        <v>EXECUTE dbo.usp_addProduct @supplierName = 'Birite Foodservice', @productName = 'Weber State University Lip Balm';</v>
      </c>
      <c r="E12" t="str">
        <f t="shared" si="0"/>
        <v>INSERT INTO product(sdSupplier_id, productName) VALUES((SELECT sdSupplier_id FROM Supplier WHERE supplierName ='Birite Foodservice'),'Weber State University Lip Balm');</v>
      </c>
    </row>
    <row r="13" spans="1:5">
      <c r="A13" t="s">
        <v>164</v>
      </c>
      <c r="B13" t="s">
        <v>71</v>
      </c>
      <c r="C13" s="5">
        <v>19.95</v>
      </c>
      <c r="D13" t="str">
        <f t="shared" si="1"/>
        <v>EXECUTE dbo.usp_addProduct @supplierName = 'Harris Corporation', @productName = 'Weber State University Alumni T-Shirt';</v>
      </c>
      <c r="E13" t="str">
        <f t="shared" si="0"/>
        <v>INSERT INTO product(sdSupplier_id, productName) VALUES((SELECT sdSupplier_id FROM Supplier WHERE supplierName ='Harris Corporation'),'Weber State University Alumni T-Shirt');</v>
      </c>
    </row>
    <row r="14" spans="1:5">
      <c r="A14" t="s">
        <v>165</v>
      </c>
      <c r="B14" t="s">
        <v>75</v>
      </c>
      <c r="C14" s="5">
        <v>19.95</v>
      </c>
      <c r="D14" t="str">
        <f t="shared" si="1"/>
        <v>EXECUTE dbo.usp_addProduct @supplierName = 'Armon Communications', @productName = 'Weber State University Dad Short Sleeve T-Shirt';</v>
      </c>
      <c r="E14" t="str">
        <f t="shared" si="0"/>
        <v>INSERT INTO product(sdSupplier_id, productName) VALUES((SELECT sdSupplier_id FROM Supplier WHERE supplierName ='Armon Communications'),'Weber State University Dad Short Sleeve T-Shirt');</v>
      </c>
    </row>
    <row r="15" spans="1:5">
      <c r="A15" t="s">
        <v>166</v>
      </c>
      <c r="B15" t="s">
        <v>78</v>
      </c>
      <c r="C15" s="5">
        <v>19.95</v>
      </c>
      <c r="D15" t="str">
        <f t="shared" si="1"/>
        <v>EXECUTE dbo.usp_addProduct @supplierName = 'Tipiak Inc', @productName = 'Weber State University Volleyball Short Sleeve T-Shirt';</v>
      </c>
      <c r="E15" t="str">
        <f t="shared" si="0"/>
        <v>INSERT INTO product(sdSupplier_id, productName) VALUES((SELECT sdSupplier_id FROM Supplier WHERE supplierName ='Tipiak Inc'),'Weber State University Volleyball Short Sleeve T-Shirt');</v>
      </c>
    </row>
    <row r="16" spans="1:5">
      <c r="A16" t="s">
        <v>167</v>
      </c>
      <c r="B16" t="s">
        <v>98</v>
      </c>
      <c r="C16" s="5">
        <v>40</v>
      </c>
      <c r="D16" t="str">
        <f t="shared" si="1"/>
        <v>EXECUTE dbo.usp_addProduct @supplierName = 'Sportmaster International', @productName = 'Weber State University Wildcats Rambler 20 oz. Tumbler';</v>
      </c>
      <c r="E16" t="str">
        <f t="shared" si="0"/>
        <v>INSERT INTO product(sdSupplier_id, productName) VALUES((SELECT sdSupplier_id FROM Supplier WHERE supplierName ='Sportmaster International'),'Weber State University Wildcats Rambler 20 oz. Tumbler');</v>
      </c>
    </row>
    <row r="17" spans="1:5">
      <c r="A17" t="s">
        <v>168</v>
      </c>
      <c r="B17" t="s">
        <v>47</v>
      </c>
      <c r="C17" s="5">
        <v>49.95</v>
      </c>
      <c r="D17" t="str">
        <f t="shared" si="1"/>
        <v>EXECUTE dbo.usp_addProduct @supplierName = 'E A I Electronic Assocs Inc', @productName = 'Weber State University OtterBox iPhone 7/8 Symmetry Series Case';</v>
      </c>
      <c r="E17" t="str">
        <f t="shared" si="0"/>
        <v>INSERT INTO product(sdSupplier_id, productName) VALUES((SELECT sdSupplier_id FROM Supplier WHERE supplierName ='E A I Electronic Assocs Inc'),'Weber State University OtterBox iPhone 7/8 Symmetry Series Case');</v>
      </c>
    </row>
    <row r="18" spans="1:5">
      <c r="A18" t="s">
        <v>169</v>
      </c>
      <c r="B18" t="s">
        <v>88</v>
      </c>
      <c r="C18" s="5">
        <v>6.95</v>
      </c>
      <c r="D18" t="str">
        <f t="shared" si="1"/>
        <v>EXECUTE dbo.usp_addProduct @supplierName = 'Warehouse Office &amp; Paper Prod', @productName = 'Weber State University Wildcats State Decal';</v>
      </c>
      <c r="E18" t="str">
        <f t="shared" si="0"/>
        <v>INSERT INTO product(sdSupplier_id, productName) VALUES((SELECT sdSupplier_id FROM Supplier WHERE supplierName ='Warehouse Office &amp; Paper Prod'),'Weber State University Wildcats State Decal');</v>
      </c>
    </row>
    <row r="19" spans="1:5">
      <c r="A19" t="s">
        <v>170</v>
      </c>
      <c r="B19" t="s">
        <v>2</v>
      </c>
      <c r="C19" s="5">
        <v>6.95</v>
      </c>
      <c r="D19" t="str">
        <f t="shared" si="1"/>
        <v>EXECUTE dbo.usp_addProduct @supplierName = 'Printing Dimensions', @productName = 'Weber State University Mom Decal';</v>
      </c>
      <c r="E19" t="str">
        <f t="shared" si="0"/>
        <v>INSERT INTO product(sdSupplier_id, productName) VALUES((SELECT sdSupplier_id FROM Supplier WHERE supplierName ='Printing Dimensions'),'Weber State University Mom Decal');</v>
      </c>
    </row>
    <row r="20" spans="1:5">
      <c r="A20" t="s">
        <v>171</v>
      </c>
      <c r="B20" t="s">
        <v>2</v>
      </c>
      <c r="C20" s="5">
        <v>5.95</v>
      </c>
      <c r="D20" t="str">
        <f t="shared" si="1"/>
        <v>EXECUTE dbo.usp_addProduct @supplierName = 'Printing Dimensions', @productName = 'Weber State University Wildcats Decal';</v>
      </c>
      <c r="E20" t="str">
        <f t="shared" si="0"/>
        <v>INSERT INTO product(sdSupplier_id, productName) VALUES((SELECT sdSupplier_id FROM Supplier WHERE supplierName ='Printing Dimensions'),'Weber State University Wildcats Decal');</v>
      </c>
    </row>
    <row r="21" spans="1:5">
      <c r="A21" t="s">
        <v>172</v>
      </c>
      <c r="B21" t="s">
        <v>96</v>
      </c>
      <c r="C21" s="5">
        <v>25</v>
      </c>
      <c r="D21" t="str">
        <f t="shared" si="1"/>
        <v>EXECUTE dbo.usp_addProduct @supplierName = 'United Product Lines', @productName = 'Weber State University Putter Cover';</v>
      </c>
      <c r="E21" t="str">
        <f t="shared" si="0"/>
        <v>INSERT INTO product(sdSupplier_id, productName) VALUES((SELECT sdSupplier_id FROM Supplier WHERE supplierName ='United Product Lines'),'Weber State University Putter Cover');</v>
      </c>
    </row>
    <row r="22" spans="1:5">
      <c r="A22" t="s">
        <v>173</v>
      </c>
      <c r="B22" t="s">
        <v>92</v>
      </c>
      <c r="C22" s="5">
        <v>30</v>
      </c>
      <c r="D22" t="str">
        <f t="shared" si="1"/>
        <v>EXECUTE dbo.usp_addProduct @supplierName = 'Franklin Peters Inc', @productName = 'Weber State University Jersey';</v>
      </c>
      <c r="E22" t="str">
        <f t="shared" si="0"/>
        <v>INSERT INTO product(sdSupplier_id, productName) VALUES((SELECT sdSupplier_id FROM Supplier WHERE supplierName ='Franklin Peters Inc'),'Weber State University Jersey');</v>
      </c>
    </row>
    <row r="23" spans="1:5">
      <c r="A23" t="s">
        <v>174</v>
      </c>
      <c r="B23" t="s">
        <v>34</v>
      </c>
      <c r="C23" s="5">
        <v>18</v>
      </c>
      <c r="D23" t="str">
        <f t="shared" si="1"/>
        <v>EXECUTE dbo.usp_addProduct @supplierName = 'Smits, Patricia Garity', @productName = 'Weber State University Crew Socks';</v>
      </c>
      <c r="E23" t="str">
        <f t="shared" si="0"/>
        <v>INSERT INTO product(sdSupplier_id, productName) VALUES((SELECT sdSupplier_id FROM Supplier WHERE supplierName ='Smits, Patricia Garity'),'Weber State University Crew Socks');</v>
      </c>
    </row>
    <row r="24" spans="1:5">
      <c r="A24" t="s">
        <v>175</v>
      </c>
      <c r="B24" t="s">
        <v>84</v>
      </c>
      <c r="C24" s="5">
        <v>30</v>
      </c>
      <c r="D24" t="str">
        <f t="shared" si="1"/>
        <v>EXECUTE dbo.usp_addProduct @supplierName = 'Acme Supply Co', @productName = 'Weber State University Short Sleeve T-Shirt';</v>
      </c>
      <c r="E24" t="str">
        <f t="shared" si="0"/>
        <v>INSERT INTO product(sdSupplier_id, productName) VALUES((SELECT sdSupplier_id FROM Supplier WHERE supplierName ='Acme Supply Co'),'Weber State University Short Sleeve T-Shirt');</v>
      </c>
    </row>
    <row r="25" spans="1:5">
      <c r="A25" t="s">
        <v>176</v>
      </c>
      <c r="B25" t="s">
        <v>21</v>
      </c>
      <c r="C25" s="5">
        <v>22</v>
      </c>
      <c r="D25" t="str">
        <f t="shared" si="1"/>
        <v>EXECUTE dbo.usp_addProduct @supplierName = 'Grace Pastries Inc', @productName = 'Weber State University .75L Camelbak Bottle';</v>
      </c>
      <c r="E25" t="str">
        <f t="shared" si="0"/>
        <v>INSERT INTO product(sdSupplier_id, productName) VALUES((SELECT sdSupplier_id FROM Supplier WHERE supplierName ='Grace Pastries Inc'),'Weber State University .75L Camelbak Bottle');</v>
      </c>
    </row>
    <row r="26" spans="1:5">
      <c r="A26" t="s">
        <v>177</v>
      </c>
      <c r="B26" t="s">
        <v>93</v>
      </c>
      <c r="C26" s="5">
        <v>15.99</v>
      </c>
      <c r="D26" t="str">
        <f t="shared" si="1"/>
        <v>EXECUTE dbo.usp_addProduct @supplierName = 'Knwz Products', @productName = 'Weber State University Boys'' Tri-Blend Short Sleeve T-Shirt';</v>
      </c>
      <c r="E26" t="str">
        <f t="shared" si="0"/>
        <v>INSERT INTO product(sdSupplier_id, productName) VALUES((SELECT sdSupplier_id FROM Supplier WHERE supplierName ='Knwz Products'),'Weber State University Boys'' Tri-Blend Short Sleeve T-Shirt');</v>
      </c>
    </row>
    <row r="27" spans="1:5">
      <c r="A27" t="s">
        <v>178</v>
      </c>
      <c r="B27" t="s">
        <v>68</v>
      </c>
      <c r="C27" s="5">
        <v>25</v>
      </c>
      <c r="D27" t="str">
        <f t="shared" si="1"/>
        <v>EXECUTE dbo.usp_addProduct @supplierName = 'Roberts Supply Co Inc', @productName = 'Weber State University Coaches Hat';</v>
      </c>
      <c r="E27" t="str">
        <f t="shared" si="0"/>
        <v>INSERT INTO product(sdSupplier_id, productName) VALUES((SELECT sdSupplier_id FROM Supplier WHERE supplierName ='Roberts Supply Co Inc'),'Weber State University Coaches Hat');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opLeftCell="B1" workbookViewId="0">
      <selection activeCell="C2" sqref="C2"/>
    </sheetView>
  </sheetViews>
  <sheetFormatPr baseColWidth="10" defaultColWidth="8.83203125" defaultRowHeight="15"/>
  <cols>
    <col min="1" max="1" width="40.83203125" customWidth="1"/>
    <col min="2" max="2" width="36.83203125" customWidth="1"/>
    <col min="3" max="3" width="170.33203125" customWidth="1"/>
    <col min="4" max="4" width="38.1640625" customWidth="1"/>
  </cols>
  <sheetData>
    <row r="1" spans="1:4">
      <c r="A1" t="s">
        <v>63</v>
      </c>
    </row>
    <row r="2" spans="1:4">
      <c r="A2" t="s">
        <v>6</v>
      </c>
      <c r="B2" s="4" t="s">
        <v>201</v>
      </c>
      <c r="C2" t="str">
        <f>"EXECUTE  dbo.usp_addOrder  @customerEmailAddress = '"&amp;SUBSTITUTE(A2, "'", "''")&amp;"', @orderDateTime = '"&amp;B2&amp;"', @subTotal = NULL, @taxAmount =  NULL, @shippingCost = NULL,@orderTotal = NULL;"</f>
        <v>EXECUTE  dbo.usp_addOrder  @customerEmailAddress = 'donette.foller@cox.net', @orderDateTime = '02/14/2023  7:18:00 AM', @subTotal = NULL, @taxAmount =  NULL, @shippingCost = NULL,@orderTotal = NULL;</v>
      </c>
      <c r="D2" t="str">
        <f>"INSERT INTO orderTable(sdCustomer_id, orderDateTime, subTotal, taxAmount, shippingCost, orderTotal) VALUES((SELECT sdCustomer_id FROM Customer WHERE customerEmailAddress ='"&amp;A2&amp;"'), (SELECT CONVERT(datetime, '"&amp;B2&amp;"')),NULL, NULL, NULL, NULL);"</f>
        <v>INSERT INTO orderTable(sdCustomer_id, orderDateTime, subTotal, taxAmount, shippingCost, orderTotal) VALUES((SELECT sdCustomer_id FROM Customer WHERE customerEmailAddress ='donette.foller@cox.net'), (SELECT CONVERT(datetime, '02/14/2023  7:18:00 AM')),NULL, NULL, NULL, NULL);</v>
      </c>
    </row>
    <row r="3" spans="1:4">
      <c r="A3" t="s">
        <v>12</v>
      </c>
      <c r="B3" s="4" t="s">
        <v>202</v>
      </c>
      <c r="C3" t="str">
        <f t="shared" ref="C3:C13" si="0">"EXECUTE  dbo.usp_addOrder  @customerEmailAddress = '"&amp;SUBSTITUTE(A3, "'", "''")&amp;"', @orderDateTime = '"&amp;B3&amp;"', @subTotal = NULL, @taxAmount =  NULL, @shippingCost = NULL,@orderTotal = NULL;"</f>
        <v>EXECUTE  dbo.usp_addOrder  @customerEmailAddress = 'mroyster@royster.com', @orderDateTime = '02/18/2023  5:54:00 AM', @subTotal = NULL, @taxAmount =  NULL, @shippingCost = NULL,@orderTotal = NULL;</v>
      </c>
      <c r="D3" t="str">
        <f t="shared" ref="D3:D13" si="1">"INSERT INTO orderTable(sdCustomer_id, orderDateTime, subTotal, taxAmount, shippingCost, orderTotal) VALUES((SELECT sdCustomer_id FROM Customer WHERE customerEmailAddress ='"&amp;A3&amp;"'), (SELECT CONVERT(datetime, '"&amp;B3&amp;"')),NULL, NULL, NULL, NULL);"</f>
        <v>INSERT INTO orderTable(sdCustomer_id, orderDateTime, subTotal, taxAmount, shippingCost, orderTotal) VALUES((SELECT sdCustomer_id FROM Customer WHERE customerEmailAddress ='mroyster@royster.com'), (SELECT CONVERT(datetime, '02/18/2023  5:54:00 AM')),NULL, NULL, NULL, NULL);</v>
      </c>
    </row>
    <row r="4" spans="1:4">
      <c r="A4" t="s">
        <v>18</v>
      </c>
      <c r="B4" s="4" t="s">
        <v>203</v>
      </c>
      <c r="C4" t="str">
        <f t="shared" si="0"/>
        <v>EXECUTE  dbo.usp_addOrder  @customerEmailAddress = 'ernie_stenseth@aol.com', @orderDateTime = '01/19/2023  10:03:00 AM', @subTotal = NULL, @taxAmount =  NULL, @shippingCost = NULL,@orderTotal = NULL;</v>
      </c>
      <c r="D4" t="str">
        <f t="shared" si="1"/>
        <v>INSERT INTO orderTable(sdCustomer_id, orderDateTime, subTotal, taxAmount, shippingCost, orderTotal) VALUES((SELECT sdCustomer_id FROM Customer WHERE customerEmailAddress ='ernie_stenseth@aol.com'), (SELECT CONVERT(datetime, '01/19/2023  10:03:00 AM')),NULL, NULL, NULL, NULL);</v>
      </c>
    </row>
    <row r="5" spans="1:4">
      <c r="A5" t="s">
        <v>25</v>
      </c>
      <c r="B5" s="4" t="s">
        <v>204</v>
      </c>
      <c r="C5" t="str">
        <f t="shared" si="0"/>
        <v>EXECUTE  dbo.usp_addOrder  @customerEmailAddress = 'jina_briddick@briddick.com', @orderDateTime = '01/21/2023  8:26:00 AM', @subTotal = NULL, @taxAmount =  NULL, @shippingCost = NULL,@orderTotal = NULL;</v>
      </c>
      <c r="D5" t="str">
        <f t="shared" si="1"/>
        <v>INSERT INTO orderTable(sdCustomer_id, orderDateTime, subTotal, taxAmount, shippingCost, orderTotal) VALUES((SELECT sdCustomer_id FROM Customer WHERE customerEmailAddress ='jina_briddick@briddick.com'), (SELECT CONVERT(datetime, '01/21/2023  8:26:00 AM')),NULL, NULL, NULL, NULL);</v>
      </c>
    </row>
    <row r="6" spans="1:4">
      <c r="A6" t="s">
        <v>31</v>
      </c>
      <c r="B6" s="4" t="s">
        <v>205</v>
      </c>
      <c r="C6" t="str">
        <f t="shared" si="0"/>
        <v>EXECUTE  dbo.usp_addOrder  @customerEmailAddress = 'sabra@uyetake.org', @orderDateTime = '01/14/2023  9:16:00 AM', @subTotal = NULL, @taxAmount =  NULL, @shippingCost = NULL,@orderTotal = NULL;</v>
      </c>
      <c r="D6" t="str">
        <f t="shared" si="1"/>
        <v>INSERT INTO orderTable(sdCustomer_id, orderDateTime, subTotal, taxAmount, shippingCost, orderTotal) VALUES((SELECT sdCustomer_id FROM Customer WHERE customerEmailAddress ='sabra@uyetake.org'), (SELECT CONVERT(datetime, '01/14/2023  9:16:00 AM')),NULL, NULL, NULL, NULL);</v>
      </c>
    </row>
    <row r="7" spans="1:4">
      <c r="A7" t="s">
        <v>38</v>
      </c>
      <c r="B7" s="4" t="s">
        <v>206</v>
      </c>
      <c r="C7" t="str">
        <f t="shared" si="0"/>
        <v>EXECUTE  dbo.usp_addOrder  @customerEmailAddress = 'brhym@rhym.com', @orderDateTime = '02/24/2023  8:14:00 AM', @subTotal = NULL, @taxAmount =  NULL, @shippingCost = NULL,@orderTotal = NULL;</v>
      </c>
      <c r="D7" t="str">
        <f t="shared" si="1"/>
        <v>INSERT INTO orderTable(sdCustomer_id, orderDateTime, subTotal, taxAmount, shippingCost, orderTotal) VALUES((SELECT sdCustomer_id FROM Customer WHERE customerEmailAddress ='brhym@rhym.com'), (SELECT CONVERT(datetime, '02/24/2023  8:14:00 AM')),NULL, NULL, NULL, NULL);</v>
      </c>
    </row>
    <row r="8" spans="1:4">
      <c r="A8" t="s">
        <v>44</v>
      </c>
      <c r="B8" s="4" t="s">
        <v>213</v>
      </c>
      <c r="C8" t="str">
        <f t="shared" si="0"/>
        <v>EXECUTE  dbo.usp_addOrder  @customerEmailAddress = 'viva.toelkes@gmail.com', @orderDateTime = '01/03/2023  8:49:00 PM', @subTotal = NULL, @taxAmount =  NULL, @shippingCost = NULL,@orderTotal = NULL;</v>
      </c>
      <c r="D8" t="str">
        <f t="shared" si="1"/>
        <v>INSERT INTO orderTable(sdCustomer_id, orderDateTime, subTotal, taxAmount, shippingCost, orderTotal) VALUES((SELECT sdCustomer_id FROM Customer WHERE customerEmailAddress ='viva.toelkes@gmail.com'), (SELECT CONVERT(datetime, '01/03/2023  8:49:00 PM')),NULL, NULL, NULL, NULL);</v>
      </c>
    </row>
    <row r="9" spans="1:4">
      <c r="A9" t="s">
        <v>50</v>
      </c>
      <c r="B9" s="4" t="s">
        <v>207</v>
      </c>
      <c r="C9" t="str">
        <f t="shared" si="0"/>
        <v>EXECUTE  dbo.usp_addOrder  @customerEmailAddress = 'dominque.dickerson@dickerson.org', @orderDateTime = '02/17/2023  10:36:00 AM', @subTotal = NULL, @taxAmount =  NULL, @shippingCost = NULL,@orderTotal = NULL;</v>
      </c>
      <c r="D9" t="str">
        <f t="shared" si="1"/>
        <v>INSERT INTO orderTable(sdCustomer_id, orderDateTime, subTotal, taxAmount, shippingCost, orderTotal) VALUES((SELECT sdCustomer_id FROM Customer WHERE customerEmailAddress ='dominque.dickerson@dickerson.org'), (SELECT CONVERT(datetime, '02/17/2023  10:36:00 AM')),NULL, NULL, NULL, NULL);</v>
      </c>
    </row>
    <row r="10" spans="1:4">
      <c r="A10" t="s">
        <v>55</v>
      </c>
      <c r="B10" s="4" t="s">
        <v>208</v>
      </c>
      <c r="C10" t="str">
        <f t="shared" si="0"/>
        <v>EXECUTE  dbo.usp_addOrder  @customerEmailAddress = 'latrice.tolfree@hotmail.com', @orderDateTime = '02/16/2023  1:54:00 AM', @subTotal = NULL, @taxAmount =  NULL, @shippingCost = NULL,@orderTotal = NULL;</v>
      </c>
      <c r="D10" t="str">
        <f t="shared" si="1"/>
        <v>INSERT INTO orderTable(sdCustomer_id, orderDateTime, subTotal, taxAmount, shippingCost, orderTotal) VALUES((SELECT sdCustomer_id FROM Customer WHERE customerEmailAddress ='latrice.tolfree@hotmail.com'), (SELECT CONVERT(datetime, '02/16/2023  1:54:00 AM')),NULL, NULL, NULL, NULL);</v>
      </c>
    </row>
    <row r="11" spans="1:4">
      <c r="A11" t="s">
        <v>60</v>
      </c>
      <c r="B11" s="4" t="s">
        <v>209</v>
      </c>
      <c r="C11" t="str">
        <f t="shared" si="0"/>
        <v>EXECUTE  dbo.usp_addOrder  @customerEmailAddress = 'stephaine@cox.net', @orderDateTime = '01/24/2023  2:50:00 AM', @subTotal = NULL, @taxAmount =  NULL, @shippingCost = NULL,@orderTotal = NULL;</v>
      </c>
      <c r="D11" t="str">
        <f t="shared" si="1"/>
        <v>INSERT INTO orderTable(sdCustomer_id, orderDateTime, subTotal, taxAmount, shippingCost, orderTotal) VALUES((SELECT sdCustomer_id FROM Customer WHERE customerEmailAddress ='stephaine@cox.net'), (SELECT CONVERT(datetime, '01/24/2023  2:50:00 AM')),NULL, NULL, NULL, NULL);</v>
      </c>
    </row>
    <row r="12" spans="1:4">
      <c r="A12" t="s">
        <v>18</v>
      </c>
      <c r="B12" s="4" t="s">
        <v>210</v>
      </c>
      <c r="C12" t="str">
        <f t="shared" si="0"/>
        <v>EXECUTE  dbo.usp_addOrder  @customerEmailAddress = 'ernie_stenseth@aol.com', @orderDateTime = '01/8/2023  10:28:00 PM', @subTotal = NULL, @taxAmount =  NULL, @shippingCost = NULL,@orderTotal = NULL;</v>
      </c>
      <c r="D12" t="str">
        <f t="shared" si="1"/>
        <v>INSERT INTO orderTable(sdCustomer_id, orderDateTime, subTotal, taxAmount, shippingCost, orderTotal) VALUES((SELECT sdCustomer_id FROM Customer WHERE customerEmailAddress ='ernie_stenseth@aol.com'), (SELECT CONVERT(datetime, '01/8/2023  10:28:00 PM')),NULL, NULL, NULL, NULL);</v>
      </c>
    </row>
    <row r="13" spans="1:4">
      <c r="A13" t="s">
        <v>50</v>
      </c>
      <c r="B13" s="4" t="s">
        <v>211</v>
      </c>
      <c r="C13" t="str">
        <f t="shared" si="0"/>
        <v>EXECUTE  dbo.usp_addOrder  @customerEmailAddress = 'dominque.dickerson@dickerson.org', @orderDateTime = '01/20/2023  4:24:00 AM', @subTotal = NULL, @taxAmount =  NULL, @shippingCost = NULL,@orderTotal = NULL;</v>
      </c>
      <c r="D13" t="str">
        <f t="shared" si="1"/>
        <v>INSERT INTO orderTable(sdCustomer_id, orderDateTime, subTotal, taxAmount, shippingCost, orderTotal) VALUES((SELECT sdCustomer_id FROM Customer WHERE customerEmailAddress ='dominque.dickerson@dickerson.org'), (SELECT CONVERT(datetime, '01/20/2023  4:24:00 AM')),NULL, NULL, NULL, NULL);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workbookViewId="0">
      <selection activeCell="F2" sqref="F2"/>
    </sheetView>
  </sheetViews>
  <sheetFormatPr baseColWidth="10" defaultColWidth="8.83203125" defaultRowHeight="15"/>
  <cols>
    <col min="1" max="1" width="24.33203125" bestFit="1" customWidth="1"/>
    <col min="2" max="2" width="29.6640625" bestFit="1" customWidth="1"/>
    <col min="3" max="3" width="54.33203125" bestFit="1" customWidth="1"/>
    <col min="4" max="4" width="8.83203125" customWidth="1"/>
    <col min="5" max="5" width="9" customWidth="1"/>
    <col min="6" max="6" width="220.1640625" customWidth="1"/>
  </cols>
  <sheetData>
    <row r="1" spans="1:7">
      <c r="A1" t="s">
        <v>179</v>
      </c>
      <c r="B1" t="s">
        <v>226</v>
      </c>
      <c r="C1" t="s">
        <v>180</v>
      </c>
    </row>
    <row r="2" spans="1:7">
      <c r="A2" t="s">
        <v>99</v>
      </c>
      <c r="B2" t="s">
        <v>92</v>
      </c>
      <c r="C2" t="s">
        <v>154</v>
      </c>
      <c r="D2" s="3">
        <f>VLOOKUP(C2,Product!$A$2:$C$27,3, FALSE)</f>
        <v>48</v>
      </c>
      <c r="E2">
        <v>10</v>
      </c>
      <c r="F2" t="str">
        <f>"EXECUTE dbo.usp_addVendorProductItem @vendorName = '"&amp;SUBSTITUTE(A2, "'", "''")&amp;"', @productName ='"&amp;SUBSTITUTE(C2, "'", "''")&amp;"', @quantityOnHand = "&amp;E2&amp;",  @vendorProductPrice = "&amp;D2&amp;";"</f>
        <v>EXECUTE dbo.usp_addVendorProductItem @vendorName = 'Eagle Software Inc', @productName ='Black Weber State University Women''s Hooded Sweatshirt', @quantityOnHand = 10,  @vendorProductPrice = 48;</v>
      </c>
      <c r="G2" t="str">
        <f>"INSERT INTO vendorProduct(sdVendor_id, sdProduct_id, quanityOnHand, vendorProductPrice) VALUES( (SELECT sdVendor_id FROM Vendor WHERE vendorName ='"&amp;SUBSTITUTE(A2, "'", "''")&amp;"'), (SELECT sdProduct_id FROM Product WHERE productName ='"&amp;SUBSTITUTE(C2, "'", "''")&amp;"'), "&amp;D2&amp;",  "&amp;E2&amp;");"</f>
        <v>INSERT INTO vendorProduct(sdVendor_id, sdProduct_id, quanityOnHand, vendorProductPrice) VALUES( (SELECT sdVendor_id FROM Vendor WHERE vendorName ='Eagle Software Inc'), (SELECT sdProduct_id FROM Product WHERE productName ='Black Weber State University Women''s Hooded Sweatshirt'), 48,  10);</v>
      </c>
    </row>
    <row r="3" spans="1:7">
      <c r="A3" t="s">
        <v>103</v>
      </c>
      <c r="B3" t="s">
        <v>94</v>
      </c>
      <c r="C3" t="s">
        <v>156</v>
      </c>
      <c r="D3" s="3">
        <f>VLOOKUP(C3,Product!$A$2:$C$27,3, FALSE)</f>
        <v>42</v>
      </c>
      <c r="E3">
        <v>10</v>
      </c>
      <c r="F3" t="str">
        <f t="shared" ref="F3:F31" si="0">"EXECUTE dbo.usp_addVendorProductItem @vendorName = '"&amp;SUBSTITUTE(A3, "'", "''")&amp;"', @productName ='"&amp;SUBSTITUTE(C3, "'", "''")&amp;"', @quantityOnHand = "&amp;E3&amp;",  @vendorProductPrice = "&amp;D3&amp;";"</f>
        <v>EXECUTE dbo.usp_addVendorProductItem @vendorName = 'Art Crafters', @productName ='Yellow Weber State University 16 oz. Tumbler', @quantityOnHand = 10,  @vendorProductPrice = 42;</v>
      </c>
      <c r="G3" t="str">
        <f t="shared" ref="G3:G31" si="1">"INSERT INTO vendorProduct(sdVendor_id, sdProduct_id, quanityOnHand, vendorProductPrice) VALUES( (SELECT sdVendor_id FROM Vendor WHERE vendorName ='"&amp;SUBSTITUTE(A3, "'", "''")&amp;"'), (SELECT sdProduct_id FROM Product WHERE productName ='"&amp;SUBSTITUTE(C3, "'", "''")&amp;"'), "&amp;D3&amp;",  "&amp;E3&amp;");"</f>
        <v>INSERT INTO vendorProduct(sdVendor_id, sdProduct_id, quanityOnHand, vendorProductPrice) VALUES( (SELECT sdVendor_id FROM Vendor WHERE vendorName ='Art Crafters'), (SELECT sdProduct_id FROM Product WHERE productName ='Yellow Weber State University 16 oz. Tumbler'), 42,  10);</v>
      </c>
    </row>
    <row r="4" spans="1:7">
      <c r="A4" t="s">
        <v>107</v>
      </c>
      <c r="B4" t="s">
        <v>96</v>
      </c>
      <c r="C4" t="s">
        <v>161</v>
      </c>
      <c r="D4" s="3">
        <f>VLOOKUP(C4,Product!$A$2:$C$27,3, FALSE)</f>
        <v>5.95</v>
      </c>
      <c r="E4">
        <v>10</v>
      </c>
      <c r="F4" t="str">
        <f t="shared" si="0"/>
        <v>EXECUTE dbo.usp_addVendorProductItem @vendorName = 'Burton &amp; Davis', @productName ='Weber State University Rain Poncho', @quantityOnHand = 10,  @vendorProductPrice = 5.95;</v>
      </c>
      <c r="G4" t="str">
        <f t="shared" si="1"/>
        <v>INSERT INTO vendorProduct(sdVendor_id, sdProduct_id, quanityOnHand, vendorProductPrice) VALUES( (SELECT sdVendor_id FROM Vendor WHERE vendorName ='Burton &amp; Davis'), (SELECT sdProduct_id FROM Product WHERE productName ='Weber State University Rain Poncho'), 5.95,  10);</v>
      </c>
    </row>
    <row r="5" spans="1:7">
      <c r="A5" t="s">
        <v>110</v>
      </c>
      <c r="B5" t="s">
        <v>71</v>
      </c>
      <c r="C5" t="s">
        <v>164</v>
      </c>
      <c r="D5" s="3">
        <f>VLOOKUP(C5,Product!$A$2:$C$27,3, FALSE)</f>
        <v>19.95</v>
      </c>
      <c r="E5">
        <v>10</v>
      </c>
      <c r="F5" t="str">
        <f t="shared" si="0"/>
        <v>EXECUTE dbo.usp_addVendorProductItem @vendorName = 'Jets Cybernetics', @productName ='Weber State University Alumni T-Shirt', @quantityOnHand = 10,  @vendorProductPrice = 19.95;</v>
      </c>
      <c r="G5" t="str">
        <f t="shared" si="1"/>
        <v>INSERT INTO vendorProduct(sdVendor_id, sdProduct_id, quanityOnHand, vendorProductPrice) VALUES( (SELECT sdVendor_id FROM Vendor WHERE vendorName ='Jets Cybernetics'), (SELECT sdProduct_id FROM Product WHERE productName ='Weber State University Alumni T-Shirt'), 19.95,  10);</v>
      </c>
    </row>
    <row r="6" spans="1:7">
      <c r="A6" t="s">
        <v>113</v>
      </c>
      <c r="B6" t="s">
        <v>78</v>
      </c>
      <c r="C6" t="s">
        <v>166</v>
      </c>
      <c r="D6" s="3">
        <f>VLOOKUP(C6,Product!$A$2:$C$27,3, FALSE)</f>
        <v>19.95</v>
      </c>
      <c r="E6">
        <v>10</v>
      </c>
      <c r="F6" t="str">
        <f t="shared" si="0"/>
        <v>EXECUTE dbo.usp_addVendorProductItem @vendorName = 'Professionals Unlimited', @productName ='Weber State University Volleyball Short Sleeve T-Shirt', @quantityOnHand = 10,  @vendorProductPrice = 19.95;</v>
      </c>
      <c r="G6" t="str">
        <f t="shared" si="1"/>
        <v>INSERT INTO vendorProduct(sdVendor_id, sdProduct_id, quanityOnHand, vendorProductPrice) VALUES( (SELECT sdVendor_id FROM Vendor WHERE vendorName ='Professionals Unlimited'), (SELECT sdProduct_id FROM Product WHERE productName ='Weber State University Volleyball Short Sleeve T-Shirt'), 19.95,  10);</v>
      </c>
    </row>
    <row r="7" spans="1:7">
      <c r="A7" t="s">
        <v>117</v>
      </c>
      <c r="B7" t="s">
        <v>88</v>
      </c>
      <c r="C7" t="s">
        <v>169</v>
      </c>
      <c r="D7" s="3">
        <f>VLOOKUP(C7,Product!$A$2:$C$27,3, FALSE)</f>
        <v>6.95</v>
      </c>
      <c r="E7">
        <v>10</v>
      </c>
      <c r="F7" t="str">
        <f t="shared" si="0"/>
        <v>EXECUTE dbo.usp_addVendorProductItem @vendorName = 'Linguistic Systems Inc', @productName ='Weber State University Wildcats State Decal', @quantityOnHand = 10,  @vendorProductPrice = 6.95;</v>
      </c>
      <c r="G7" t="str">
        <f t="shared" si="1"/>
        <v>INSERT INTO vendorProduct(sdVendor_id, sdProduct_id, quanityOnHand, vendorProductPrice) VALUES( (SELECT sdVendor_id FROM Vendor WHERE vendorName ='Linguistic Systems Inc'), (SELECT sdProduct_id FROM Product WHERE productName ='Weber State University Wildcats State Decal'), 6.95,  10);</v>
      </c>
    </row>
    <row r="8" spans="1:7">
      <c r="A8" t="s">
        <v>120</v>
      </c>
      <c r="B8" t="s">
        <v>96</v>
      </c>
      <c r="C8" t="s">
        <v>172</v>
      </c>
      <c r="D8" s="3">
        <f>VLOOKUP(C8,Product!$A$2:$C$27,3, FALSE)</f>
        <v>25</v>
      </c>
      <c r="E8">
        <v>10</v>
      </c>
      <c r="F8" t="str">
        <f t="shared" si="0"/>
        <v>EXECUTE dbo.usp_addVendorProductItem @vendorName = 'Price Business Services', @productName ='Weber State University Putter Cover', @quantityOnHand = 10,  @vendorProductPrice = 25;</v>
      </c>
      <c r="G8" t="str">
        <f t="shared" si="1"/>
        <v>INSERT INTO vendorProduct(sdVendor_id, sdProduct_id, quanityOnHand, vendorProductPrice) VALUES( (SELECT sdVendor_id FROM Vendor WHERE vendorName ='Price Business Services'), (SELECT sdProduct_id FROM Product WHERE productName ='Weber State University Putter Cover'), 25,  10);</v>
      </c>
    </row>
    <row r="9" spans="1:7">
      <c r="A9" t="s">
        <v>123</v>
      </c>
      <c r="B9" t="s">
        <v>34</v>
      </c>
      <c r="C9" t="s">
        <v>174</v>
      </c>
      <c r="D9" s="3">
        <f>VLOOKUP(C9,Product!$A$2:$C$27,3, FALSE)</f>
        <v>18</v>
      </c>
      <c r="E9">
        <v>10</v>
      </c>
      <c r="F9" t="str">
        <f t="shared" si="0"/>
        <v>EXECUTE dbo.usp_addVendorProductItem @vendorName = 'Mitsumi Electronics Corp', @productName ='Weber State University Crew Socks', @quantityOnHand = 10,  @vendorProductPrice = 18;</v>
      </c>
      <c r="G9" t="str">
        <f t="shared" si="1"/>
        <v>INSERT INTO vendorProduct(sdVendor_id, sdProduct_id, quanityOnHand, vendorProductPrice) VALUES( (SELECT sdVendor_id FROM Vendor WHERE vendorName ='Mitsumi Electronics Corp'), (SELECT sdProduct_id FROM Product WHERE productName ='Weber State University Crew Socks'), 18,  10);</v>
      </c>
    </row>
    <row r="10" spans="1:7">
      <c r="A10" t="s">
        <v>127</v>
      </c>
      <c r="B10" t="s">
        <v>84</v>
      </c>
      <c r="C10" t="s">
        <v>175</v>
      </c>
      <c r="D10" s="3">
        <f>VLOOKUP(C10,Product!$A$2:$C$27,3, FALSE)</f>
        <v>30</v>
      </c>
      <c r="E10">
        <v>10</v>
      </c>
      <c r="F10" t="str">
        <f t="shared" si="0"/>
        <v>EXECUTE dbo.usp_addVendorProductItem @vendorName = 'Sidewinder Products Corp', @productName ='Weber State University Short Sleeve T-Shirt', @quantityOnHand = 10,  @vendorProductPrice = 30;</v>
      </c>
      <c r="G10" t="str">
        <f t="shared" si="1"/>
        <v>INSERT INTO vendorProduct(sdVendor_id, sdProduct_id, quanityOnHand, vendorProductPrice) VALUES( (SELECT sdVendor_id FROM Vendor WHERE vendorName ='Sidewinder Products Corp'), (SELECT sdProduct_id FROM Product WHERE productName ='Weber State University Short Sleeve T-Shirt'), 30,  10);</v>
      </c>
    </row>
    <row r="11" spans="1:7">
      <c r="A11" t="s">
        <v>131</v>
      </c>
      <c r="B11" t="s">
        <v>93</v>
      </c>
      <c r="C11" t="s">
        <v>177</v>
      </c>
      <c r="D11" s="3">
        <f>VLOOKUP(C11,Product!$A$2:$C$27,3, FALSE)</f>
        <v>15.99</v>
      </c>
      <c r="E11">
        <v>10</v>
      </c>
      <c r="F11" t="str">
        <f t="shared" si="0"/>
        <v>EXECUTE dbo.usp_addVendorProductItem @vendorName = 'Circuit Solution Inc', @productName ='Weber State University Boys'' Tri-Blend Short Sleeve T-Shirt', @quantityOnHand = 10,  @vendorProductPrice = 15.99;</v>
      </c>
      <c r="G11" t="str">
        <f t="shared" si="1"/>
        <v>INSERT INTO vendorProduct(sdVendor_id, sdProduct_id, quanityOnHand, vendorProductPrice) VALUES( (SELECT sdVendor_id FROM Vendor WHERE vendorName ='Circuit Solution Inc'), (SELECT sdProduct_id FROM Product WHERE productName ='Weber State University Boys'' Tri-Blend Short Sleeve T-Shirt'), 15.99,  10);</v>
      </c>
    </row>
    <row r="12" spans="1:7">
      <c r="A12" t="s">
        <v>99</v>
      </c>
      <c r="B12" t="s">
        <v>68</v>
      </c>
      <c r="C12" t="s">
        <v>178</v>
      </c>
      <c r="D12" s="3">
        <f>VLOOKUP(C12,Product!$A$2:$C$27,3, FALSE)</f>
        <v>25</v>
      </c>
      <c r="E12">
        <v>10</v>
      </c>
      <c r="F12" t="str">
        <f t="shared" si="0"/>
        <v>EXECUTE dbo.usp_addVendorProductItem @vendorName = 'Eagle Software Inc', @productName ='Weber State University Coaches Hat', @quantityOnHand = 10,  @vendorProductPrice = 25;</v>
      </c>
      <c r="G12" t="str">
        <f t="shared" si="1"/>
        <v>INSERT INTO vendorProduct(sdVendor_id, sdProduct_id, quanityOnHand, vendorProductPrice) VALUES( (SELECT sdVendor_id FROM Vendor WHERE vendorName ='Eagle Software Inc'), (SELECT sdProduct_id FROM Product WHERE productName ='Weber State University Coaches Hat'), 25,  10);</v>
      </c>
    </row>
    <row r="13" spans="1:7">
      <c r="A13" t="s">
        <v>103</v>
      </c>
      <c r="B13" t="s">
        <v>92</v>
      </c>
      <c r="C13" t="s">
        <v>154</v>
      </c>
      <c r="D13" s="3">
        <f>VLOOKUP(C13,Product!$A$2:$C$27,3, FALSE)</f>
        <v>48</v>
      </c>
      <c r="E13">
        <v>10</v>
      </c>
      <c r="F13" t="str">
        <f t="shared" si="0"/>
        <v>EXECUTE dbo.usp_addVendorProductItem @vendorName = 'Art Crafters', @productName ='Black Weber State University Women''s Hooded Sweatshirt', @quantityOnHand = 10,  @vendorProductPrice = 48;</v>
      </c>
      <c r="G13" t="str">
        <f t="shared" si="1"/>
        <v>INSERT INTO vendorProduct(sdVendor_id, sdProduct_id, quanityOnHand, vendorProductPrice) VALUES( (SELECT sdVendor_id FROM Vendor WHERE vendorName ='Art Crafters'), (SELECT sdProduct_id FROM Product WHERE productName ='Black Weber State University Women''s Hooded Sweatshirt'), 48,  10);</v>
      </c>
    </row>
    <row r="14" spans="1:7">
      <c r="A14" t="s">
        <v>107</v>
      </c>
      <c r="B14" t="s">
        <v>94</v>
      </c>
      <c r="C14" t="s">
        <v>156</v>
      </c>
      <c r="D14" s="3">
        <f>VLOOKUP(C14,Product!$A$2:$C$27,3, FALSE)</f>
        <v>42</v>
      </c>
      <c r="E14">
        <v>10</v>
      </c>
      <c r="F14" t="str">
        <f t="shared" si="0"/>
        <v>EXECUTE dbo.usp_addVendorProductItem @vendorName = 'Burton &amp; Davis', @productName ='Yellow Weber State University 16 oz. Tumbler', @quantityOnHand = 10,  @vendorProductPrice = 42;</v>
      </c>
      <c r="G14" t="str">
        <f t="shared" si="1"/>
        <v>INSERT INTO vendorProduct(sdVendor_id, sdProduct_id, quanityOnHand, vendorProductPrice) VALUES( (SELECT sdVendor_id FROM Vendor WHERE vendorName ='Burton &amp; Davis'), (SELECT sdProduct_id FROM Product WHERE productName ='Yellow Weber State University 16 oz. Tumbler'), 42,  10);</v>
      </c>
    </row>
    <row r="15" spans="1:7">
      <c r="A15" t="s">
        <v>110</v>
      </c>
      <c r="B15" t="s">
        <v>96</v>
      </c>
      <c r="C15" t="s">
        <v>161</v>
      </c>
      <c r="D15" s="3">
        <f>VLOOKUP(C15,Product!$A$2:$C$27,3, FALSE)</f>
        <v>5.95</v>
      </c>
      <c r="E15">
        <v>10</v>
      </c>
      <c r="F15" t="str">
        <f t="shared" si="0"/>
        <v>EXECUTE dbo.usp_addVendorProductItem @vendorName = 'Jets Cybernetics', @productName ='Weber State University Rain Poncho', @quantityOnHand = 10,  @vendorProductPrice = 5.95;</v>
      </c>
      <c r="G15" t="str">
        <f t="shared" si="1"/>
        <v>INSERT INTO vendorProduct(sdVendor_id, sdProduct_id, quanityOnHand, vendorProductPrice) VALUES( (SELECT sdVendor_id FROM Vendor WHERE vendorName ='Jets Cybernetics'), (SELECT sdProduct_id FROM Product WHERE productName ='Weber State University Rain Poncho'), 5.95,  10);</v>
      </c>
    </row>
    <row r="16" spans="1:7">
      <c r="A16" t="s">
        <v>113</v>
      </c>
      <c r="B16" t="s">
        <v>71</v>
      </c>
      <c r="C16" t="s">
        <v>164</v>
      </c>
      <c r="D16" s="3">
        <f>VLOOKUP(C16,Product!$A$2:$C$27,3, FALSE)</f>
        <v>19.95</v>
      </c>
      <c r="E16">
        <v>10</v>
      </c>
      <c r="F16" t="str">
        <f t="shared" si="0"/>
        <v>EXECUTE dbo.usp_addVendorProductItem @vendorName = 'Professionals Unlimited', @productName ='Weber State University Alumni T-Shirt', @quantityOnHand = 10,  @vendorProductPrice = 19.95;</v>
      </c>
      <c r="G16" t="str">
        <f t="shared" si="1"/>
        <v>INSERT INTO vendorProduct(sdVendor_id, sdProduct_id, quanityOnHand, vendorProductPrice) VALUES( (SELECT sdVendor_id FROM Vendor WHERE vendorName ='Professionals Unlimited'), (SELECT sdProduct_id FROM Product WHERE productName ='Weber State University Alumni T-Shirt'), 19.95,  10);</v>
      </c>
    </row>
    <row r="17" spans="1:7">
      <c r="A17" t="s">
        <v>117</v>
      </c>
      <c r="B17" t="s">
        <v>78</v>
      </c>
      <c r="C17" t="s">
        <v>166</v>
      </c>
      <c r="D17" s="3">
        <f>VLOOKUP(C17,Product!$A$2:$C$27,3, FALSE)</f>
        <v>19.95</v>
      </c>
      <c r="E17">
        <v>10</v>
      </c>
      <c r="F17" t="str">
        <f t="shared" si="0"/>
        <v>EXECUTE dbo.usp_addVendorProductItem @vendorName = 'Linguistic Systems Inc', @productName ='Weber State University Volleyball Short Sleeve T-Shirt', @quantityOnHand = 10,  @vendorProductPrice = 19.95;</v>
      </c>
      <c r="G17" t="str">
        <f t="shared" si="1"/>
        <v>INSERT INTO vendorProduct(sdVendor_id, sdProduct_id, quanityOnHand, vendorProductPrice) VALUES( (SELECT sdVendor_id FROM Vendor WHERE vendorName ='Linguistic Systems Inc'), (SELECT sdProduct_id FROM Product WHERE productName ='Weber State University Volleyball Short Sleeve T-Shirt'), 19.95,  10);</v>
      </c>
    </row>
    <row r="18" spans="1:7">
      <c r="A18" t="s">
        <v>120</v>
      </c>
      <c r="B18" t="s">
        <v>88</v>
      </c>
      <c r="C18" t="s">
        <v>169</v>
      </c>
      <c r="D18" s="3">
        <f>VLOOKUP(C18,Product!$A$2:$C$27,3, FALSE)</f>
        <v>6.95</v>
      </c>
      <c r="E18">
        <v>10</v>
      </c>
      <c r="F18" t="str">
        <f t="shared" si="0"/>
        <v>EXECUTE dbo.usp_addVendorProductItem @vendorName = 'Price Business Services', @productName ='Weber State University Wildcats State Decal', @quantityOnHand = 10,  @vendorProductPrice = 6.95;</v>
      </c>
      <c r="G18" t="str">
        <f t="shared" si="1"/>
        <v>INSERT INTO vendorProduct(sdVendor_id, sdProduct_id, quanityOnHand, vendorProductPrice) VALUES( (SELECT sdVendor_id FROM Vendor WHERE vendorName ='Price Business Services'), (SELECT sdProduct_id FROM Product WHERE productName ='Weber State University Wildcats State Decal'), 6.95,  10);</v>
      </c>
    </row>
    <row r="19" spans="1:7">
      <c r="A19" t="s">
        <v>123</v>
      </c>
      <c r="B19" t="s">
        <v>96</v>
      </c>
      <c r="C19" t="s">
        <v>172</v>
      </c>
      <c r="D19" s="3">
        <f>VLOOKUP(C19,Product!$A$2:$C$27,3, FALSE)</f>
        <v>25</v>
      </c>
      <c r="E19">
        <v>10</v>
      </c>
      <c r="F19" t="str">
        <f t="shared" si="0"/>
        <v>EXECUTE dbo.usp_addVendorProductItem @vendorName = 'Mitsumi Electronics Corp', @productName ='Weber State University Putter Cover', @quantityOnHand = 10,  @vendorProductPrice = 25;</v>
      </c>
      <c r="G19" t="str">
        <f t="shared" si="1"/>
        <v>INSERT INTO vendorProduct(sdVendor_id, sdProduct_id, quanityOnHand, vendorProductPrice) VALUES( (SELECT sdVendor_id FROM Vendor WHERE vendorName ='Mitsumi Electronics Corp'), (SELECT sdProduct_id FROM Product WHERE productName ='Weber State University Putter Cover'), 25,  10);</v>
      </c>
    </row>
    <row r="20" spans="1:7">
      <c r="A20" t="s">
        <v>127</v>
      </c>
      <c r="B20" t="s">
        <v>34</v>
      </c>
      <c r="C20" t="s">
        <v>174</v>
      </c>
      <c r="D20" s="3">
        <f>VLOOKUP(C20,Product!$A$2:$C$27,3, FALSE)</f>
        <v>18</v>
      </c>
      <c r="E20">
        <v>10</v>
      </c>
      <c r="F20" t="str">
        <f t="shared" si="0"/>
        <v>EXECUTE dbo.usp_addVendorProductItem @vendorName = 'Sidewinder Products Corp', @productName ='Weber State University Crew Socks', @quantityOnHand = 10,  @vendorProductPrice = 18;</v>
      </c>
      <c r="G20" t="str">
        <f t="shared" si="1"/>
        <v>INSERT INTO vendorProduct(sdVendor_id, sdProduct_id, quanityOnHand, vendorProductPrice) VALUES( (SELECT sdVendor_id FROM Vendor WHERE vendorName ='Sidewinder Products Corp'), (SELECT sdProduct_id FROM Product WHERE productName ='Weber State University Crew Socks'), 18,  10);</v>
      </c>
    </row>
    <row r="21" spans="1:7">
      <c r="A21" t="s">
        <v>131</v>
      </c>
      <c r="B21" t="s">
        <v>84</v>
      </c>
      <c r="C21" t="s">
        <v>175</v>
      </c>
      <c r="D21" s="3">
        <f>VLOOKUP(C21,Product!$A$2:$C$27,3, FALSE)</f>
        <v>30</v>
      </c>
      <c r="E21">
        <v>10</v>
      </c>
      <c r="F21" t="str">
        <f t="shared" si="0"/>
        <v>EXECUTE dbo.usp_addVendorProductItem @vendorName = 'Circuit Solution Inc', @productName ='Weber State University Short Sleeve T-Shirt', @quantityOnHand = 10,  @vendorProductPrice = 30;</v>
      </c>
      <c r="G21" t="str">
        <f t="shared" si="1"/>
        <v>INSERT INTO vendorProduct(sdVendor_id, sdProduct_id, quanityOnHand, vendorProductPrice) VALUES( (SELECT sdVendor_id FROM Vendor WHERE vendorName ='Circuit Solution Inc'), (SELECT sdProduct_id FROM Product WHERE productName ='Weber State University Short Sleeve T-Shirt'), 30,  10);</v>
      </c>
    </row>
    <row r="22" spans="1:7">
      <c r="A22" t="s">
        <v>99</v>
      </c>
      <c r="B22" t="s">
        <v>93</v>
      </c>
      <c r="C22" t="s">
        <v>177</v>
      </c>
      <c r="D22" s="3">
        <f>VLOOKUP(C22,Product!$A$2:$C$27,3, FALSE)</f>
        <v>15.99</v>
      </c>
      <c r="E22">
        <v>10</v>
      </c>
      <c r="F22" t="str">
        <f t="shared" si="0"/>
        <v>EXECUTE dbo.usp_addVendorProductItem @vendorName = 'Eagle Software Inc', @productName ='Weber State University Boys'' Tri-Blend Short Sleeve T-Shirt', @quantityOnHand = 10,  @vendorProductPrice = 15.99;</v>
      </c>
      <c r="G22" t="str">
        <f t="shared" si="1"/>
        <v>INSERT INTO vendorProduct(sdVendor_id, sdProduct_id, quanityOnHand, vendorProductPrice) VALUES( (SELECT sdVendor_id FROM Vendor WHERE vendorName ='Eagle Software Inc'), (SELECT sdProduct_id FROM Product WHERE productName ='Weber State University Boys'' Tri-Blend Short Sleeve T-Shirt'), 15.99,  10);</v>
      </c>
    </row>
    <row r="23" spans="1:7">
      <c r="A23" t="s">
        <v>103</v>
      </c>
      <c r="B23" t="s">
        <v>68</v>
      </c>
      <c r="C23" t="s">
        <v>178</v>
      </c>
      <c r="D23" s="3">
        <f>VLOOKUP(C23,Product!$A$2:$C$27,3, FALSE)</f>
        <v>25</v>
      </c>
      <c r="E23">
        <v>10</v>
      </c>
      <c r="F23" t="str">
        <f t="shared" si="0"/>
        <v>EXECUTE dbo.usp_addVendorProductItem @vendorName = 'Art Crafters', @productName ='Weber State University Coaches Hat', @quantityOnHand = 10,  @vendorProductPrice = 25;</v>
      </c>
      <c r="G23" t="str">
        <f t="shared" si="1"/>
        <v>INSERT INTO vendorProduct(sdVendor_id, sdProduct_id, quanityOnHand, vendorProductPrice) VALUES( (SELECT sdVendor_id FROM Vendor WHERE vendorName ='Art Crafters'), (SELECT sdProduct_id FROM Product WHERE productName ='Weber State University Coaches Hat'), 25,  10);</v>
      </c>
    </row>
    <row r="24" spans="1:7">
      <c r="A24" t="s">
        <v>107</v>
      </c>
      <c r="B24" t="s">
        <v>92</v>
      </c>
      <c r="C24" t="s">
        <v>154</v>
      </c>
      <c r="D24" s="3">
        <f>VLOOKUP(C24,Product!$A$2:$C$27,3, FALSE)</f>
        <v>48</v>
      </c>
      <c r="E24">
        <v>10</v>
      </c>
      <c r="F24" t="str">
        <f t="shared" si="0"/>
        <v>EXECUTE dbo.usp_addVendorProductItem @vendorName = 'Burton &amp; Davis', @productName ='Black Weber State University Women''s Hooded Sweatshirt', @quantityOnHand = 10,  @vendorProductPrice = 48;</v>
      </c>
      <c r="G24" t="str">
        <f t="shared" si="1"/>
        <v>INSERT INTO vendorProduct(sdVendor_id, sdProduct_id, quanityOnHand, vendorProductPrice) VALUES( (SELECT sdVendor_id FROM Vendor WHERE vendorName ='Burton &amp; Davis'), (SELECT sdProduct_id FROM Product WHERE productName ='Black Weber State University Women''s Hooded Sweatshirt'), 48,  10);</v>
      </c>
    </row>
    <row r="25" spans="1:7">
      <c r="A25" t="s">
        <v>110</v>
      </c>
      <c r="B25" t="s">
        <v>94</v>
      </c>
      <c r="C25" t="s">
        <v>156</v>
      </c>
      <c r="D25" s="3">
        <f>VLOOKUP(C25,Product!$A$2:$C$27,3, FALSE)</f>
        <v>42</v>
      </c>
      <c r="E25">
        <v>10</v>
      </c>
      <c r="F25" t="str">
        <f t="shared" si="0"/>
        <v>EXECUTE dbo.usp_addVendorProductItem @vendorName = 'Jets Cybernetics', @productName ='Yellow Weber State University 16 oz. Tumbler', @quantityOnHand = 10,  @vendorProductPrice = 42;</v>
      </c>
      <c r="G25" t="str">
        <f t="shared" si="1"/>
        <v>INSERT INTO vendorProduct(sdVendor_id, sdProduct_id, quanityOnHand, vendorProductPrice) VALUES( (SELECT sdVendor_id FROM Vendor WHERE vendorName ='Jets Cybernetics'), (SELECT sdProduct_id FROM Product WHERE productName ='Yellow Weber State University 16 oz. Tumbler'), 42,  10);</v>
      </c>
    </row>
    <row r="26" spans="1:7">
      <c r="A26" t="s">
        <v>113</v>
      </c>
      <c r="B26" t="s">
        <v>96</v>
      </c>
      <c r="C26" t="s">
        <v>161</v>
      </c>
      <c r="D26" s="3">
        <f>VLOOKUP(C26,Product!$A$2:$C$27,3, FALSE)</f>
        <v>5.95</v>
      </c>
      <c r="E26">
        <v>10</v>
      </c>
      <c r="F26" t="str">
        <f t="shared" si="0"/>
        <v>EXECUTE dbo.usp_addVendorProductItem @vendorName = 'Professionals Unlimited', @productName ='Weber State University Rain Poncho', @quantityOnHand = 10,  @vendorProductPrice = 5.95;</v>
      </c>
      <c r="G26" t="str">
        <f t="shared" si="1"/>
        <v>INSERT INTO vendorProduct(sdVendor_id, sdProduct_id, quanityOnHand, vendorProductPrice) VALUES( (SELECT sdVendor_id FROM Vendor WHERE vendorName ='Professionals Unlimited'), (SELECT sdProduct_id FROM Product WHERE productName ='Weber State University Rain Poncho'), 5.95,  10);</v>
      </c>
    </row>
    <row r="27" spans="1:7">
      <c r="A27" t="s">
        <v>117</v>
      </c>
      <c r="B27" t="s">
        <v>71</v>
      </c>
      <c r="C27" t="s">
        <v>164</v>
      </c>
      <c r="D27" s="3">
        <f>VLOOKUP(C27,Product!$A$2:$C$27,3, FALSE)</f>
        <v>19.95</v>
      </c>
      <c r="E27">
        <v>10</v>
      </c>
      <c r="F27" t="str">
        <f t="shared" si="0"/>
        <v>EXECUTE dbo.usp_addVendorProductItem @vendorName = 'Linguistic Systems Inc', @productName ='Weber State University Alumni T-Shirt', @quantityOnHand = 10,  @vendorProductPrice = 19.95;</v>
      </c>
      <c r="G27" t="str">
        <f t="shared" si="1"/>
        <v>INSERT INTO vendorProduct(sdVendor_id, sdProduct_id, quanityOnHand, vendorProductPrice) VALUES( (SELECT sdVendor_id FROM Vendor WHERE vendorName ='Linguistic Systems Inc'), (SELECT sdProduct_id FROM Product WHERE productName ='Weber State University Alumni T-Shirt'), 19.95,  10);</v>
      </c>
    </row>
    <row r="28" spans="1:7">
      <c r="A28" t="s">
        <v>120</v>
      </c>
      <c r="B28" t="s">
        <v>78</v>
      </c>
      <c r="C28" t="s">
        <v>166</v>
      </c>
      <c r="D28" s="3">
        <f>VLOOKUP(C28,Product!$A$2:$C$27,3, FALSE)</f>
        <v>19.95</v>
      </c>
      <c r="E28">
        <v>10</v>
      </c>
      <c r="F28" t="str">
        <f t="shared" si="0"/>
        <v>EXECUTE dbo.usp_addVendorProductItem @vendorName = 'Price Business Services', @productName ='Weber State University Volleyball Short Sleeve T-Shirt', @quantityOnHand = 10,  @vendorProductPrice = 19.95;</v>
      </c>
      <c r="G28" t="str">
        <f t="shared" si="1"/>
        <v>INSERT INTO vendorProduct(sdVendor_id, sdProduct_id, quanityOnHand, vendorProductPrice) VALUES( (SELECT sdVendor_id FROM Vendor WHERE vendorName ='Price Business Services'), (SELECT sdProduct_id FROM Product WHERE productName ='Weber State University Volleyball Short Sleeve T-Shirt'), 19.95,  10);</v>
      </c>
    </row>
    <row r="29" spans="1:7">
      <c r="A29" t="s">
        <v>123</v>
      </c>
      <c r="B29" t="s">
        <v>88</v>
      </c>
      <c r="C29" t="s">
        <v>169</v>
      </c>
      <c r="D29" s="3">
        <f>VLOOKUP(C29,Product!$A$2:$C$27,3, FALSE)</f>
        <v>6.95</v>
      </c>
      <c r="E29">
        <v>10</v>
      </c>
      <c r="F29" t="str">
        <f t="shared" si="0"/>
        <v>EXECUTE dbo.usp_addVendorProductItem @vendorName = 'Mitsumi Electronics Corp', @productName ='Weber State University Wildcats State Decal', @quantityOnHand = 10,  @vendorProductPrice = 6.95;</v>
      </c>
      <c r="G29" t="str">
        <f t="shared" si="1"/>
        <v>INSERT INTO vendorProduct(sdVendor_id, sdProduct_id, quanityOnHand, vendorProductPrice) VALUES( (SELECT sdVendor_id FROM Vendor WHERE vendorName ='Mitsumi Electronics Corp'), (SELECT sdProduct_id FROM Product WHERE productName ='Weber State University Wildcats State Decal'), 6.95,  10);</v>
      </c>
    </row>
    <row r="30" spans="1:7">
      <c r="A30" t="s">
        <v>127</v>
      </c>
      <c r="B30" t="s">
        <v>96</v>
      </c>
      <c r="C30" t="s">
        <v>172</v>
      </c>
      <c r="D30" s="3">
        <f>VLOOKUP(C30,Product!$A$2:$C$27,3, FALSE)</f>
        <v>25</v>
      </c>
      <c r="E30">
        <v>10</v>
      </c>
      <c r="F30" t="str">
        <f t="shared" si="0"/>
        <v>EXECUTE dbo.usp_addVendorProductItem @vendorName = 'Sidewinder Products Corp', @productName ='Weber State University Putter Cover', @quantityOnHand = 10,  @vendorProductPrice = 25;</v>
      </c>
      <c r="G30" t="str">
        <f t="shared" si="1"/>
        <v>INSERT INTO vendorProduct(sdVendor_id, sdProduct_id, quanityOnHand, vendorProductPrice) VALUES( (SELECT sdVendor_id FROM Vendor WHERE vendorName ='Sidewinder Products Corp'), (SELECT sdProduct_id FROM Product WHERE productName ='Weber State University Putter Cover'), 25,  10);</v>
      </c>
    </row>
    <row r="31" spans="1:7">
      <c r="A31" t="s">
        <v>131</v>
      </c>
      <c r="B31" t="s">
        <v>34</v>
      </c>
      <c r="C31" t="s">
        <v>174</v>
      </c>
      <c r="D31" s="3">
        <f>VLOOKUP(C31,Product!$A$2:$C$27,3, FALSE)</f>
        <v>18</v>
      </c>
      <c r="E31">
        <v>10</v>
      </c>
      <c r="F31" t="str">
        <f t="shared" si="0"/>
        <v>EXECUTE dbo.usp_addVendorProductItem @vendorName = 'Circuit Solution Inc', @productName ='Weber State University Crew Socks', @quantityOnHand = 10,  @vendorProductPrice = 18;</v>
      </c>
      <c r="G31" t="str">
        <f t="shared" si="1"/>
        <v>INSERT INTO vendorProduct(sdVendor_id, sdProduct_id, quanityOnHand, vendorProductPrice) VALUES( (SELECT sdVendor_id FROM Vendor WHERE vendorName ='Circuit Solution Inc'), (SELECT sdProduct_id FROM Product WHERE productName ='Weber State University Crew Socks'), 18,  10);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</vt:lpstr>
      <vt:lpstr>OrderItem</vt:lpstr>
      <vt:lpstr>Vendor</vt:lpstr>
      <vt:lpstr>Supplier</vt:lpstr>
      <vt:lpstr>Product</vt:lpstr>
      <vt:lpstr>Order</vt:lpstr>
      <vt:lpstr>VendorProduct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Weidman</dc:creator>
  <cp:lastModifiedBy>Coleton Watt</cp:lastModifiedBy>
  <dcterms:created xsi:type="dcterms:W3CDTF">2023-02-07T06:17:25Z</dcterms:created>
  <dcterms:modified xsi:type="dcterms:W3CDTF">2024-02-22T16:29:58Z</dcterms:modified>
</cp:coreProperties>
</file>