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 defaultThemeVersion="124226"/>
  <bookViews>
    <workbookView xWindow="0" yWindow="3420" windowWidth="23256" windowHeight="4680" tabRatio="601"/>
  </bookViews>
  <sheets>
    <sheet name="Отд.1" sheetId="1" r:id="rId1"/>
    <sheet name="Отд.2" sheetId="9" r:id="rId2"/>
    <sheet name="Отд.3" sheetId="2" r:id="rId3"/>
    <sheet name="Отд.4" sheetId="3" r:id="rId4"/>
    <sheet name="ИТОГ" sheetId="5" r:id="rId5"/>
    <sheet name="специальности" sheetId="6" r:id="rId6"/>
    <sheet name="Укрупненные" sheetId="7" r:id="rId7"/>
    <sheet name="Лист1" sheetId="10" r:id="rId8"/>
  </sheets>
  <definedNames>
    <definedName name="_xlnm.Print_Area" localSheetId="4">ИТОГ!$A$1:$EH$209</definedName>
  </definedNames>
  <calcPr calcId="145621"/>
</workbook>
</file>

<file path=xl/calcChain.xml><?xml version="1.0" encoding="utf-8"?>
<calcChain xmlns="http://schemas.openxmlformats.org/spreadsheetml/2006/main">
  <c r="D156" i="3" l="1"/>
  <c r="N156" i="2"/>
  <c r="BN152" i="9"/>
  <c r="G157" i="5"/>
  <c r="C157" i="5"/>
  <c r="J157" i="5" l="1"/>
  <c r="CB159" i="7"/>
  <c r="BV153" i="7"/>
  <c r="CM152" i="7"/>
  <c r="CL152" i="7"/>
  <c r="CK152" i="7"/>
  <c r="CK153" i="7" s="1"/>
  <c r="CB157" i="7" s="1"/>
  <c r="CJ152" i="7"/>
  <c r="CI152" i="7"/>
  <c r="CI153" i="7" s="1"/>
  <c r="CF152" i="7"/>
  <c r="CE152" i="7"/>
  <c r="CE153" i="7" s="1"/>
  <c r="CC152" i="7"/>
  <c r="CA152" i="7"/>
  <c r="BT152" i="7"/>
  <c r="BS152" i="7"/>
  <c r="BS153" i="7" s="1"/>
  <c r="BS154" i="7" s="1"/>
  <c r="BR152" i="7"/>
  <c r="BQ152" i="7"/>
  <c r="BQ153" i="7" s="1"/>
  <c r="BP152" i="7"/>
  <c r="BM152" i="7"/>
  <c r="BL152" i="7"/>
  <c r="BK152" i="7"/>
  <c r="BK153" i="7" s="1"/>
  <c r="BJ152" i="7"/>
  <c r="BI152" i="7"/>
  <c r="BI153" i="7" s="1"/>
  <c r="BH152" i="7"/>
  <c r="BE152" i="7"/>
  <c r="BD152" i="7"/>
  <c r="BC152" i="7"/>
  <c r="BC153" i="7" s="1"/>
  <c r="AV152" i="7"/>
  <c r="AP152" i="7"/>
  <c r="AM152" i="7"/>
  <c r="AK152" i="7"/>
  <c r="AI152" i="7"/>
  <c r="AH152" i="7"/>
  <c r="AG152" i="7"/>
  <c r="AG153" i="7" s="1"/>
  <c r="AF152" i="7"/>
  <c r="AE152" i="7"/>
  <c r="AE153" i="7" s="1"/>
  <c r="AC152" i="7"/>
  <c r="AB152" i="7"/>
  <c r="AA152" i="7"/>
  <c r="AA153" i="7" s="1"/>
  <c r="Z152" i="7"/>
  <c r="Y152" i="7"/>
  <c r="Y153" i="7" s="1"/>
  <c r="X152" i="7"/>
  <c r="U152" i="7"/>
  <c r="T152" i="7"/>
  <c r="L152" i="7"/>
  <c r="J152" i="7"/>
  <c r="I152" i="7"/>
  <c r="I153" i="7" s="1"/>
  <c r="H152" i="7"/>
  <c r="G152" i="7"/>
  <c r="G153" i="7" s="1"/>
  <c r="C152" i="7"/>
  <c r="CN151" i="7"/>
  <c r="CM151" i="7"/>
  <c r="CL151" i="7"/>
  <c r="CK151" i="7"/>
  <c r="CJ151" i="7"/>
  <c r="CI151" i="7"/>
  <c r="CF151" i="7"/>
  <c r="CE151" i="7"/>
  <c r="CD151" i="7"/>
  <c r="CC151" i="7"/>
  <c r="CB151" i="7"/>
  <c r="CA151" i="7"/>
  <c r="BT151" i="7"/>
  <c r="BS151" i="7"/>
  <c r="BR151" i="7"/>
  <c r="BQ151" i="7"/>
  <c r="BP151" i="7"/>
  <c r="BN151" i="7"/>
  <c r="BM151" i="7"/>
  <c r="BL151" i="7"/>
  <c r="BK151" i="7"/>
  <c r="BJ151" i="7"/>
  <c r="BI151" i="7"/>
  <c r="BH151" i="7"/>
  <c r="BG151" i="7"/>
  <c r="BF151" i="7"/>
  <c r="BE151" i="7"/>
  <c r="BD151" i="7"/>
  <c r="BC151" i="7"/>
  <c r="BB151" i="7"/>
  <c r="BA151" i="7"/>
  <c r="AZ151" i="7"/>
  <c r="AY151" i="7"/>
  <c r="AX151" i="7"/>
  <c r="AW151" i="7"/>
  <c r="AV151" i="7"/>
  <c r="AT151" i="7"/>
  <c r="AR151" i="7"/>
  <c r="AP151" i="7"/>
  <c r="AN151" i="7"/>
  <c r="AM151" i="7"/>
  <c r="AL151" i="7"/>
  <c r="AK151" i="7"/>
  <c r="AI151" i="7"/>
  <c r="AH151" i="7"/>
  <c r="AG151" i="7"/>
  <c r="AF151" i="7"/>
  <c r="AE151" i="7"/>
  <c r="AD151" i="7"/>
  <c r="AC151" i="7"/>
  <c r="AB151" i="7"/>
  <c r="AA151" i="7"/>
  <c r="Z151" i="7"/>
  <c r="Y151" i="7"/>
  <c r="X151" i="7"/>
  <c r="V151" i="7"/>
  <c r="U151" i="7"/>
  <c r="T151" i="7"/>
  <c r="S151" i="7"/>
  <c r="R151" i="7"/>
  <c r="Q151" i="7"/>
  <c r="P151" i="7"/>
  <c r="O151" i="7"/>
  <c r="N151" i="7"/>
  <c r="L151" i="7"/>
  <c r="K151" i="7"/>
  <c r="J151" i="7"/>
  <c r="I151" i="7"/>
  <c r="H151" i="7"/>
  <c r="G151" i="7"/>
  <c r="F151" i="7"/>
  <c r="E151" i="7"/>
  <c r="D151" i="7"/>
  <c r="C151" i="7"/>
  <c r="CN150" i="7"/>
  <c r="CM150" i="7"/>
  <c r="CL150" i="7"/>
  <c r="CK150" i="7"/>
  <c r="CJ150" i="7"/>
  <c r="CI150" i="7"/>
  <c r="CH150" i="7"/>
  <c r="CG150" i="7"/>
  <c r="CF150" i="7"/>
  <c r="CE150" i="7"/>
  <c r="CD150" i="7"/>
  <c r="CC150" i="7"/>
  <c r="CB150" i="7"/>
  <c r="CP150" i="7" s="1"/>
  <c r="CA150" i="7"/>
  <c r="CO150" i="7" s="1"/>
  <c r="BT150" i="7"/>
  <c r="BS150" i="7"/>
  <c r="BR150" i="7"/>
  <c r="BQ150" i="7"/>
  <c r="BP150" i="7"/>
  <c r="BO150" i="7"/>
  <c r="BN150" i="7"/>
  <c r="BM150" i="7"/>
  <c r="BL150" i="7"/>
  <c r="BK150" i="7"/>
  <c r="BJ150" i="7"/>
  <c r="BI150" i="7"/>
  <c r="BH150" i="7"/>
  <c r="BG150" i="7"/>
  <c r="BF150" i="7"/>
  <c r="BE150" i="7"/>
  <c r="BD150" i="7"/>
  <c r="BC150" i="7"/>
  <c r="BB150" i="7"/>
  <c r="BA150" i="7"/>
  <c r="AZ150" i="7"/>
  <c r="AY150" i="7"/>
  <c r="AX150" i="7"/>
  <c r="AW150" i="7"/>
  <c r="AV150" i="7"/>
  <c r="AU150" i="7"/>
  <c r="AT150" i="7"/>
  <c r="AS150" i="7"/>
  <c r="AR150" i="7"/>
  <c r="AQ150" i="7"/>
  <c r="AP150" i="7"/>
  <c r="AO150" i="7"/>
  <c r="AN150" i="7"/>
  <c r="AM150" i="7"/>
  <c r="AL150" i="7"/>
  <c r="AK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X150" i="7"/>
  <c r="W150" i="7"/>
  <c r="V150" i="7"/>
  <c r="U150" i="7"/>
  <c r="T150" i="7"/>
  <c r="S150" i="7"/>
  <c r="R150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BV150" i="7" s="1"/>
  <c r="C150" i="7"/>
  <c r="BU150" i="7" s="1"/>
  <c r="CN149" i="7"/>
  <c r="CM149" i="7"/>
  <c r="CL149" i="7"/>
  <c r="CK149" i="7"/>
  <c r="CJ149" i="7"/>
  <c r="CI149" i="7"/>
  <c r="CH149" i="7"/>
  <c r="CG149" i="7"/>
  <c r="CF149" i="7"/>
  <c r="CE149" i="7"/>
  <c r="CD149" i="7"/>
  <c r="CC149" i="7"/>
  <c r="CB149" i="7"/>
  <c r="CP149" i="7" s="1"/>
  <c r="CA149" i="7"/>
  <c r="CO149" i="7" s="1"/>
  <c r="BT149" i="7"/>
  <c r="BS149" i="7"/>
  <c r="BR149" i="7"/>
  <c r="BQ149" i="7"/>
  <c r="BP149" i="7"/>
  <c r="BO149" i="7"/>
  <c r="BN149" i="7"/>
  <c r="BM149" i="7"/>
  <c r="BL149" i="7"/>
  <c r="BK149" i="7"/>
  <c r="BJ149" i="7"/>
  <c r="BI149" i="7"/>
  <c r="BH149" i="7"/>
  <c r="BG149" i="7"/>
  <c r="BF149" i="7"/>
  <c r="BE149" i="7"/>
  <c r="BD149" i="7"/>
  <c r="BC149" i="7"/>
  <c r="BB149" i="7"/>
  <c r="BA149" i="7"/>
  <c r="AZ149" i="7"/>
  <c r="AY149" i="7"/>
  <c r="AX149" i="7"/>
  <c r="AW149" i="7"/>
  <c r="AV149" i="7"/>
  <c r="AU149" i="7"/>
  <c r="AT149" i="7"/>
  <c r="AS149" i="7"/>
  <c r="AR149" i="7"/>
  <c r="AQ149" i="7"/>
  <c r="AP149" i="7"/>
  <c r="AO149" i="7"/>
  <c r="AN149" i="7"/>
  <c r="AM149" i="7"/>
  <c r="AL149" i="7"/>
  <c r="AK149" i="7"/>
  <c r="AJ149" i="7"/>
  <c r="AI149" i="7"/>
  <c r="AH149" i="7"/>
  <c r="AG149" i="7"/>
  <c r="AF149" i="7"/>
  <c r="AE149" i="7"/>
  <c r="AD149" i="7"/>
  <c r="AC149" i="7"/>
  <c r="AB149" i="7"/>
  <c r="AA149" i="7"/>
  <c r="Z149" i="7"/>
  <c r="Y149" i="7"/>
  <c r="X149" i="7"/>
  <c r="W149" i="7"/>
  <c r="V149" i="7"/>
  <c r="U149" i="7"/>
  <c r="T149" i="7"/>
  <c r="S149" i="7"/>
  <c r="R149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BV149" i="7" s="1"/>
  <c r="C149" i="7"/>
  <c r="BU149" i="7" s="1"/>
  <c r="CM148" i="7"/>
  <c r="CL148" i="7"/>
  <c r="CK148" i="7"/>
  <c r="CJ148" i="7"/>
  <c r="CI148" i="7"/>
  <c r="CH148" i="7"/>
  <c r="CG148" i="7"/>
  <c r="CF148" i="7"/>
  <c r="CE148" i="7"/>
  <c r="CC148" i="7"/>
  <c r="CB148" i="7"/>
  <c r="CA148" i="7"/>
  <c r="CO148" i="7" s="1"/>
  <c r="BT148" i="7"/>
  <c r="BS148" i="7"/>
  <c r="BR148" i="7"/>
  <c r="BQ148" i="7"/>
  <c r="BP148" i="7"/>
  <c r="BO148" i="7"/>
  <c r="BN148" i="7"/>
  <c r="BM148" i="7"/>
  <c r="BL148" i="7"/>
  <c r="BK148" i="7"/>
  <c r="BJ148" i="7"/>
  <c r="BI148" i="7"/>
  <c r="BH148" i="7"/>
  <c r="BG148" i="7"/>
  <c r="BF148" i="7"/>
  <c r="BE148" i="7"/>
  <c r="BD148" i="7"/>
  <c r="BC148" i="7"/>
  <c r="BB148" i="7"/>
  <c r="BA148" i="7"/>
  <c r="AZ148" i="7"/>
  <c r="AY148" i="7"/>
  <c r="AX148" i="7"/>
  <c r="AW148" i="7"/>
  <c r="AV148" i="7"/>
  <c r="AU148" i="7"/>
  <c r="AT148" i="7"/>
  <c r="AS148" i="7"/>
  <c r="AR148" i="7"/>
  <c r="AQ148" i="7"/>
  <c r="AP148" i="7"/>
  <c r="AO148" i="7"/>
  <c r="AN148" i="7"/>
  <c r="AM148" i="7"/>
  <c r="AL148" i="7"/>
  <c r="AK148" i="7"/>
  <c r="AJ148" i="7"/>
  <c r="AI148" i="7"/>
  <c r="AH148" i="7"/>
  <c r="AG148" i="7"/>
  <c r="AF148" i="7"/>
  <c r="AE148" i="7"/>
  <c r="AD148" i="7"/>
  <c r="AC148" i="7"/>
  <c r="AB148" i="7"/>
  <c r="AA148" i="7"/>
  <c r="Z148" i="7"/>
  <c r="Y148" i="7"/>
  <c r="X148" i="7"/>
  <c r="W148" i="7"/>
  <c r="V148" i="7"/>
  <c r="U148" i="7"/>
  <c r="T148" i="7"/>
  <c r="S148" i="7"/>
  <c r="R148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BV148" i="7" s="1"/>
  <c r="C148" i="7"/>
  <c r="BU148" i="7" s="1"/>
  <c r="CN147" i="7"/>
  <c r="CM147" i="7"/>
  <c r="CL147" i="7"/>
  <c r="CK147" i="7"/>
  <c r="CJ147" i="7"/>
  <c r="CI147" i="7"/>
  <c r="CH147" i="7"/>
  <c r="CG147" i="7"/>
  <c r="CF147" i="7"/>
  <c r="CE147" i="7"/>
  <c r="CC147" i="7"/>
  <c r="CA147" i="7"/>
  <c r="CO147" i="7" s="1"/>
  <c r="BT147" i="7"/>
  <c r="BS147" i="7"/>
  <c r="BR147" i="7"/>
  <c r="BQ147" i="7"/>
  <c r="BP147" i="7"/>
  <c r="BO147" i="7"/>
  <c r="BM147" i="7"/>
  <c r="BL147" i="7"/>
  <c r="BK147" i="7"/>
  <c r="BJ147" i="7"/>
  <c r="BI147" i="7"/>
  <c r="BH147" i="7"/>
  <c r="BF147" i="7"/>
  <c r="BE147" i="7"/>
  <c r="BD147" i="7"/>
  <c r="BC147" i="7"/>
  <c r="BB147" i="7"/>
  <c r="BA147" i="7"/>
  <c r="AZ147" i="7"/>
  <c r="AY147" i="7"/>
  <c r="AX147" i="7"/>
  <c r="AW147" i="7"/>
  <c r="AV147" i="7"/>
  <c r="AU147" i="7"/>
  <c r="AS147" i="7"/>
  <c r="AR147" i="7"/>
  <c r="AQ147" i="7"/>
  <c r="AP147" i="7"/>
  <c r="AO147" i="7"/>
  <c r="AM147" i="7"/>
  <c r="AK147" i="7"/>
  <c r="AI147" i="7"/>
  <c r="AH147" i="7"/>
  <c r="AG147" i="7"/>
  <c r="AF147" i="7"/>
  <c r="AE147" i="7"/>
  <c r="AC147" i="7"/>
  <c r="AB147" i="7"/>
  <c r="AA147" i="7"/>
  <c r="Z147" i="7"/>
  <c r="Y147" i="7"/>
  <c r="X147" i="7"/>
  <c r="W147" i="7"/>
  <c r="V147" i="7"/>
  <c r="U147" i="7"/>
  <c r="T147" i="7"/>
  <c r="S147" i="7"/>
  <c r="R147" i="7"/>
  <c r="Q147" i="7"/>
  <c r="O147" i="7"/>
  <c r="M147" i="7"/>
  <c r="L147" i="7"/>
  <c r="K147" i="7"/>
  <c r="J147" i="7"/>
  <c r="I147" i="7"/>
  <c r="H147" i="7"/>
  <c r="G147" i="7"/>
  <c r="F147" i="7"/>
  <c r="E147" i="7"/>
  <c r="C147" i="7"/>
  <c r="CN146" i="7"/>
  <c r="CM146" i="7"/>
  <c r="CL146" i="7"/>
  <c r="CK146" i="7"/>
  <c r="CJ146" i="7"/>
  <c r="CI146" i="7"/>
  <c r="CH146" i="7"/>
  <c r="CG146" i="7"/>
  <c r="CF146" i="7"/>
  <c r="CE146" i="7"/>
  <c r="CD146" i="7"/>
  <c r="CC146" i="7"/>
  <c r="CB146" i="7"/>
  <c r="CP146" i="7" s="1"/>
  <c r="CA146" i="7"/>
  <c r="CO146" i="7" s="1"/>
  <c r="BT146" i="7"/>
  <c r="BS146" i="7"/>
  <c r="BR146" i="7"/>
  <c r="BQ146" i="7"/>
  <c r="BP146" i="7"/>
  <c r="BO146" i="7"/>
  <c r="BN146" i="7"/>
  <c r="BM146" i="7"/>
  <c r="BL146" i="7"/>
  <c r="BK146" i="7"/>
  <c r="BJ146" i="7"/>
  <c r="BI146" i="7"/>
  <c r="BH146" i="7"/>
  <c r="BG146" i="7"/>
  <c r="BF146" i="7"/>
  <c r="BE146" i="7"/>
  <c r="BD146" i="7"/>
  <c r="BC146" i="7"/>
  <c r="BB146" i="7"/>
  <c r="BA146" i="7"/>
  <c r="AZ146" i="7"/>
  <c r="AY146" i="7"/>
  <c r="AX146" i="7"/>
  <c r="AW146" i="7"/>
  <c r="AV146" i="7"/>
  <c r="AU146" i="7"/>
  <c r="AT146" i="7"/>
  <c r="AS146" i="7"/>
  <c r="AR146" i="7"/>
  <c r="AQ146" i="7"/>
  <c r="AP146" i="7"/>
  <c r="AO146" i="7"/>
  <c r="AN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X146" i="7"/>
  <c r="W146" i="7"/>
  <c r="V146" i="7"/>
  <c r="U146" i="7"/>
  <c r="T146" i="7"/>
  <c r="S146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U146" i="7" s="1"/>
  <c r="CN145" i="7"/>
  <c r="CM145" i="7"/>
  <c r="CL145" i="7"/>
  <c r="CK145" i="7"/>
  <c r="CJ145" i="7"/>
  <c r="CI145" i="7"/>
  <c r="CH145" i="7"/>
  <c r="CG145" i="7"/>
  <c r="CF145" i="7"/>
  <c r="CE145" i="7"/>
  <c r="CD145" i="7"/>
  <c r="CC145" i="7"/>
  <c r="CB145" i="7"/>
  <c r="CP145" i="7" s="1"/>
  <c r="CA145" i="7"/>
  <c r="CO145" i="7" s="1"/>
  <c r="BT145" i="7"/>
  <c r="BS145" i="7"/>
  <c r="BR145" i="7"/>
  <c r="BQ145" i="7"/>
  <c r="BP145" i="7"/>
  <c r="BO145" i="7"/>
  <c r="BN145" i="7"/>
  <c r="BM145" i="7"/>
  <c r="BL145" i="7"/>
  <c r="BK145" i="7"/>
  <c r="BJ145" i="7"/>
  <c r="BI145" i="7"/>
  <c r="BH145" i="7"/>
  <c r="BG145" i="7"/>
  <c r="BF145" i="7"/>
  <c r="BE145" i="7"/>
  <c r="BD145" i="7"/>
  <c r="BC145" i="7"/>
  <c r="BA145" i="7"/>
  <c r="AX145" i="7"/>
  <c r="AW145" i="7"/>
  <c r="AV145" i="7"/>
  <c r="AU145" i="7"/>
  <c r="AT145" i="7"/>
  <c r="AS145" i="7"/>
  <c r="AR145" i="7"/>
  <c r="AQ145" i="7"/>
  <c r="AP145" i="7"/>
  <c r="AO145" i="7"/>
  <c r="AN145" i="7"/>
  <c r="AM145" i="7"/>
  <c r="AL145" i="7"/>
  <c r="AK145" i="7"/>
  <c r="AJ145" i="7"/>
  <c r="AI145" i="7"/>
  <c r="AH145" i="7"/>
  <c r="AG145" i="7"/>
  <c r="AF145" i="7"/>
  <c r="AE145" i="7"/>
  <c r="AC145" i="7"/>
  <c r="AB145" i="7"/>
  <c r="AA145" i="7"/>
  <c r="Z145" i="7"/>
  <c r="Y145" i="7"/>
  <c r="X145" i="7"/>
  <c r="W145" i="7"/>
  <c r="V145" i="7"/>
  <c r="U145" i="7"/>
  <c r="T145" i="7"/>
  <c r="S145" i="7"/>
  <c r="O145" i="7"/>
  <c r="L145" i="7"/>
  <c r="K145" i="7"/>
  <c r="J145" i="7"/>
  <c r="I145" i="7"/>
  <c r="H145" i="7"/>
  <c r="G145" i="7"/>
  <c r="D145" i="7"/>
  <c r="C145" i="7"/>
  <c r="CN144" i="7"/>
  <c r="CM144" i="7"/>
  <c r="CL144" i="7"/>
  <c r="CK144" i="7"/>
  <c r="CJ144" i="7"/>
  <c r="CI144" i="7"/>
  <c r="CH144" i="7"/>
  <c r="CG144" i="7"/>
  <c r="CF144" i="7"/>
  <c r="CE144" i="7"/>
  <c r="CD144" i="7"/>
  <c r="CC144" i="7"/>
  <c r="CB144" i="7"/>
  <c r="CP144" i="7" s="1"/>
  <c r="CA144" i="7"/>
  <c r="CO144" i="7" s="1"/>
  <c r="BT144" i="7"/>
  <c r="BS144" i="7"/>
  <c r="BR144" i="7"/>
  <c r="BQ144" i="7"/>
  <c r="BP144" i="7"/>
  <c r="BO144" i="7"/>
  <c r="BN144" i="7"/>
  <c r="BM144" i="7"/>
  <c r="BL144" i="7"/>
  <c r="BK144" i="7"/>
  <c r="BJ144" i="7"/>
  <c r="BI144" i="7"/>
  <c r="BH144" i="7"/>
  <c r="BG144" i="7"/>
  <c r="BE144" i="7"/>
  <c r="BD144" i="7"/>
  <c r="BC144" i="7"/>
  <c r="BB144" i="7"/>
  <c r="BA144" i="7"/>
  <c r="AZ144" i="7"/>
  <c r="AY144" i="7"/>
  <c r="AV144" i="7"/>
  <c r="AT144" i="7"/>
  <c r="AS144" i="7"/>
  <c r="AP144" i="7"/>
  <c r="AO144" i="7"/>
  <c r="AN144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X144" i="7"/>
  <c r="W144" i="7"/>
  <c r="V144" i="7"/>
  <c r="U144" i="7"/>
  <c r="T144" i="7"/>
  <c r="R144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CM143" i="7"/>
  <c r="CL143" i="7"/>
  <c r="CK143" i="7"/>
  <c r="CJ143" i="7"/>
  <c r="CI143" i="7"/>
  <c r="CF143" i="7"/>
  <c r="CE143" i="7"/>
  <c r="CC143" i="7"/>
  <c r="CA143" i="7"/>
  <c r="BT143" i="7"/>
  <c r="BS143" i="7"/>
  <c r="BR143" i="7"/>
  <c r="BQ143" i="7"/>
  <c r="BP143" i="7"/>
  <c r="BM143" i="7"/>
  <c r="BL143" i="7"/>
  <c r="BK143" i="7"/>
  <c r="BJ143" i="7"/>
  <c r="BI143" i="7"/>
  <c r="BH143" i="7"/>
  <c r="BE143" i="7"/>
  <c r="BD143" i="7"/>
  <c r="BC143" i="7"/>
  <c r="BA143" i="7"/>
  <c r="AV143" i="7"/>
  <c r="AP143" i="7"/>
  <c r="AM143" i="7"/>
  <c r="AK143" i="7"/>
  <c r="AI143" i="7"/>
  <c r="AH143" i="7"/>
  <c r="AG143" i="7"/>
  <c r="AF143" i="7"/>
  <c r="AE143" i="7"/>
  <c r="AC143" i="7"/>
  <c r="AB143" i="7"/>
  <c r="AA143" i="7"/>
  <c r="Z143" i="7"/>
  <c r="Y143" i="7"/>
  <c r="X143" i="7"/>
  <c r="V143" i="7"/>
  <c r="U143" i="7"/>
  <c r="T143" i="7"/>
  <c r="O143" i="7"/>
  <c r="L143" i="7"/>
  <c r="K143" i="7"/>
  <c r="J143" i="7"/>
  <c r="I143" i="7"/>
  <c r="H143" i="7"/>
  <c r="G143" i="7"/>
  <c r="C143" i="7"/>
  <c r="CN142" i="7"/>
  <c r="CM142" i="7"/>
  <c r="CL142" i="7"/>
  <c r="CK142" i="7"/>
  <c r="CJ142" i="7"/>
  <c r="CI142" i="7"/>
  <c r="CH142" i="7"/>
  <c r="CG142" i="7"/>
  <c r="CF142" i="7"/>
  <c r="CE142" i="7"/>
  <c r="CD142" i="7"/>
  <c r="CC142" i="7"/>
  <c r="CB142" i="7"/>
  <c r="CP142" i="7" s="1"/>
  <c r="CA142" i="7"/>
  <c r="CO142" i="7" s="1"/>
  <c r="BT142" i="7"/>
  <c r="BS142" i="7"/>
  <c r="BR142" i="7"/>
  <c r="BQ142" i="7"/>
  <c r="BP142" i="7"/>
  <c r="BO142" i="7"/>
  <c r="BN142" i="7"/>
  <c r="BM142" i="7"/>
  <c r="BL142" i="7"/>
  <c r="BK142" i="7"/>
  <c r="BJ142" i="7"/>
  <c r="BI142" i="7"/>
  <c r="BH142" i="7"/>
  <c r="BG142" i="7"/>
  <c r="BF142" i="7"/>
  <c r="BE142" i="7"/>
  <c r="BD142" i="7"/>
  <c r="BC142" i="7"/>
  <c r="BB142" i="7"/>
  <c r="BA142" i="7"/>
  <c r="AZ142" i="7"/>
  <c r="AY142" i="7"/>
  <c r="AX142" i="7"/>
  <c r="AW142" i="7"/>
  <c r="AV142" i="7"/>
  <c r="AU142" i="7"/>
  <c r="AT142" i="7"/>
  <c r="AS142" i="7"/>
  <c r="AR142" i="7"/>
  <c r="AQ142" i="7"/>
  <c r="AP142" i="7"/>
  <c r="AO142" i="7"/>
  <c r="AN142" i="7"/>
  <c r="AM142" i="7"/>
  <c r="AL142" i="7"/>
  <c r="AK142" i="7"/>
  <c r="AJ142" i="7"/>
  <c r="AI142" i="7"/>
  <c r="AH142" i="7"/>
  <c r="AG142" i="7"/>
  <c r="AF142" i="7"/>
  <c r="AE142" i="7"/>
  <c r="AD142" i="7"/>
  <c r="AC142" i="7"/>
  <c r="AB142" i="7"/>
  <c r="AA142" i="7"/>
  <c r="Z142" i="7"/>
  <c r="Y142" i="7"/>
  <c r="X142" i="7"/>
  <c r="W142" i="7"/>
  <c r="V142" i="7"/>
  <c r="U142" i="7"/>
  <c r="T142" i="7"/>
  <c r="S142" i="7"/>
  <c r="R142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BV142" i="7" s="1"/>
  <c r="C142" i="7"/>
  <c r="BU142" i="7" s="1"/>
  <c r="CM141" i="7"/>
  <c r="CL141" i="7"/>
  <c r="CK141" i="7"/>
  <c r="CJ141" i="7"/>
  <c r="CI141" i="7"/>
  <c r="CH141" i="7"/>
  <c r="CG141" i="7"/>
  <c r="CF141" i="7"/>
  <c r="CE141" i="7"/>
  <c r="CD141" i="7"/>
  <c r="CC141" i="7"/>
  <c r="CB141" i="7"/>
  <c r="CA141" i="7"/>
  <c r="CO141" i="7" s="1"/>
  <c r="BT141" i="7"/>
  <c r="BS141" i="7"/>
  <c r="BR141" i="7"/>
  <c r="BQ141" i="7"/>
  <c r="BP141" i="7"/>
  <c r="BO141" i="7"/>
  <c r="BM141" i="7"/>
  <c r="BL141" i="7"/>
  <c r="BK141" i="7"/>
  <c r="BJ141" i="7"/>
  <c r="BI141" i="7"/>
  <c r="BH141" i="7"/>
  <c r="BG141" i="7"/>
  <c r="BF141" i="7"/>
  <c r="BE141" i="7"/>
  <c r="BD141" i="7"/>
  <c r="BC141" i="7"/>
  <c r="BB141" i="7"/>
  <c r="BA141" i="7"/>
  <c r="AZ141" i="7"/>
  <c r="AY141" i="7"/>
  <c r="AX141" i="7"/>
  <c r="AW141" i="7"/>
  <c r="AV141" i="7"/>
  <c r="AU141" i="7"/>
  <c r="AT141" i="7"/>
  <c r="AS141" i="7"/>
  <c r="AR141" i="7"/>
  <c r="AQ141" i="7"/>
  <c r="AP141" i="7"/>
  <c r="AO141" i="7"/>
  <c r="AN141" i="7"/>
  <c r="AM141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W141" i="7"/>
  <c r="U141" i="7"/>
  <c r="T141" i="7"/>
  <c r="S141" i="7"/>
  <c r="R141" i="7"/>
  <c r="Q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CN140" i="7"/>
  <c r="CM140" i="7"/>
  <c r="CL140" i="7"/>
  <c r="CK140" i="7"/>
  <c r="CJ140" i="7"/>
  <c r="CI140" i="7"/>
  <c r="CH140" i="7"/>
  <c r="CG140" i="7"/>
  <c r="CF140" i="7"/>
  <c r="CE140" i="7"/>
  <c r="CD140" i="7"/>
  <c r="CC140" i="7"/>
  <c r="CB140" i="7"/>
  <c r="CP140" i="7" s="1"/>
  <c r="CA140" i="7"/>
  <c r="CO140" i="7" s="1"/>
  <c r="BT140" i="7"/>
  <c r="BS140" i="7"/>
  <c r="BR140" i="7"/>
  <c r="BQ140" i="7"/>
  <c r="BP140" i="7"/>
  <c r="BO140" i="7"/>
  <c r="BN140" i="7"/>
  <c r="BM140" i="7"/>
  <c r="BL140" i="7"/>
  <c r="BK140" i="7"/>
  <c r="BJ140" i="7"/>
  <c r="BI140" i="7"/>
  <c r="BH140" i="7"/>
  <c r="BG140" i="7"/>
  <c r="BF140" i="7"/>
  <c r="BE140" i="7"/>
  <c r="BD140" i="7"/>
  <c r="BC140" i="7"/>
  <c r="BB140" i="7"/>
  <c r="AZ140" i="7"/>
  <c r="AX140" i="7"/>
  <c r="AW140" i="7"/>
  <c r="AV140" i="7"/>
  <c r="AU140" i="7"/>
  <c r="AT140" i="7"/>
  <c r="AS140" i="7"/>
  <c r="AP140" i="7"/>
  <c r="AO140" i="7"/>
  <c r="AN140" i="7"/>
  <c r="AM140" i="7"/>
  <c r="AL140" i="7"/>
  <c r="AK140" i="7"/>
  <c r="AJ140" i="7"/>
  <c r="AI140" i="7"/>
  <c r="AH140" i="7"/>
  <c r="AG140" i="7"/>
  <c r="AF140" i="7"/>
  <c r="AE140" i="7"/>
  <c r="AC140" i="7"/>
  <c r="AB140" i="7"/>
  <c r="AA140" i="7"/>
  <c r="Z140" i="7"/>
  <c r="Y140" i="7"/>
  <c r="X140" i="7"/>
  <c r="W140" i="7"/>
  <c r="V140" i="7"/>
  <c r="U140" i="7"/>
  <c r="T140" i="7"/>
  <c r="S140" i="7"/>
  <c r="R140" i="7"/>
  <c r="N140" i="7"/>
  <c r="L140" i="7"/>
  <c r="J140" i="7"/>
  <c r="I140" i="7"/>
  <c r="H140" i="7"/>
  <c r="G140" i="7"/>
  <c r="F140" i="7"/>
  <c r="D140" i="7"/>
  <c r="C140" i="7"/>
  <c r="CN139" i="7"/>
  <c r="CM139" i="7"/>
  <c r="CL139" i="7"/>
  <c r="CK139" i="7"/>
  <c r="CJ139" i="7"/>
  <c r="CI139" i="7"/>
  <c r="CH139" i="7"/>
  <c r="CG139" i="7"/>
  <c r="CF139" i="7"/>
  <c r="CE139" i="7"/>
  <c r="CD139" i="7"/>
  <c r="CC139" i="7"/>
  <c r="CB139" i="7"/>
  <c r="CP139" i="7" s="1"/>
  <c r="CA139" i="7"/>
  <c r="CO139" i="7" s="1"/>
  <c r="BT139" i="7"/>
  <c r="BS139" i="7"/>
  <c r="BR139" i="7"/>
  <c r="BQ139" i="7"/>
  <c r="BP139" i="7"/>
  <c r="BO139" i="7"/>
  <c r="BN139" i="7"/>
  <c r="BM139" i="7"/>
  <c r="BL139" i="7"/>
  <c r="BK139" i="7"/>
  <c r="BJ139" i="7"/>
  <c r="BI139" i="7"/>
  <c r="BH139" i="7"/>
  <c r="BG139" i="7"/>
  <c r="BF139" i="7"/>
  <c r="BE139" i="7"/>
  <c r="BD139" i="7"/>
  <c r="BC139" i="7"/>
  <c r="BB139" i="7"/>
  <c r="BA139" i="7"/>
  <c r="AZ139" i="7"/>
  <c r="AY139" i="7"/>
  <c r="AX139" i="7"/>
  <c r="AW139" i="7"/>
  <c r="AV139" i="7"/>
  <c r="AU139" i="7"/>
  <c r="AT139" i="7"/>
  <c r="AS139" i="7"/>
  <c r="AR139" i="7"/>
  <c r="AQ139" i="7"/>
  <c r="AP139" i="7"/>
  <c r="AO139" i="7"/>
  <c r="AN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W139" i="7"/>
  <c r="V139" i="7"/>
  <c r="U139" i="7"/>
  <c r="T139" i="7"/>
  <c r="S139" i="7"/>
  <c r="R139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BV139" i="7" s="1"/>
  <c r="C139" i="7"/>
  <c r="BU139" i="7" s="1"/>
  <c r="CN138" i="7"/>
  <c r="CM138" i="7"/>
  <c r="CL138" i="7"/>
  <c r="CK138" i="7"/>
  <c r="CJ138" i="7"/>
  <c r="CI138" i="7"/>
  <c r="CH138" i="7"/>
  <c r="CG138" i="7"/>
  <c r="CF138" i="7"/>
  <c r="CE138" i="7"/>
  <c r="CD138" i="7"/>
  <c r="CC138" i="7"/>
  <c r="CB138" i="7"/>
  <c r="CP138" i="7" s="1"/>
  <c r="CA138" i="7"/>
  <c r="CO138" i="7" s="1"/>
  <c r="BT138" i="7"/>
  <c r="BS138" i="7"/>
  <c r="BR138" i="7"/>
  <c r="BQ138" i="7"/>
  <c r="BP138" i="7"/>
  <c r="BO138" i="7"/>
  <c r="BN138" i="7"/>
  <c r="BM138" i="7"/>
  <c r="BL138" i="7"/>
  <c r="BK138" i="7"/>
  <c r="BJ138" i="7"/>
  <c r="BI138" i="7"/>
  <c r="BH138" i="7"/>
  <c r="BG138" i="7"/>
  <c r="BF138" i="7"/>
  <c r="BE138" i="7"/>
  <c r="BD138" i="7"/>
  <c r="BC138" i="7"/>
  <c r="BB138" i="7"/>
  <c r="BA138" i="7"/>
  <c r="AZ138" i="7"/>
  <c r="AY138" i="7"/>
  <c r="AX138" i="7"/>
  <c r="AW138" i="7"/>
  <c r="AV138" i="7"/>
  <c r="AU138" i="7"/>
  <c r="AT138" i="7"/>
  <c r="AS138" i="7"/>
  <c r="AR138" i="7"/>
  <c r="AQ138" i="7"/>
  <c r="AP138" i="7"/>
  <c r="AO138" i="7"/>
  <c r="AN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W138" i="7"/>
  <c r="V138" i="7"/>
  <c r="U138" i="7"/>
  <c r="T138" i="7"/>
  <c r="S138" i="7"/>
  <c r="R138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BV138" i="7" s="1"/>
  <c r="C138" i="7"/>
  <c r="BU138" i="7" s="1"/>
  <c r="CM137" i="7"/>
  <c r="CL137" i="7"/>
  <c r="CK137" i="7"/>
  <c r="CJ137" i="7"/>
  <c r="CI137" i="7"/>
  <c r="CH137" i="7"/>
  <c r="CG137" i="7"/>
  <c r="CF137" i="7"/>
  <c r="CE137" i="7"/>
  <c r="CD137" i="7"/>
  <c r="CC137" i="7"/>
  <c r="CB137" i="7"/>
  <c r="CA137" i="7"/>
  <c r="CO137" i="7" s="1"/>
  <c r="BT137" i="7"/>
  <c r="BS137" i="7"/>
  <c r="BR137" i="7"/>
  <c r="BQ137" i="7"/>
  <c r="BP137" i="7"/>
  <c r="BO137" i="7"/>
  <c r="BM137" i="7"/>
  <c r="BL137" i="7"/>
  <c r="BK137" i="7"/>
  <c r="BJ137" i="7"/>
  <c r="BI137" i="7"/>
  <c r="BH137" i="7"/>
  <c r="BG137" i="7"/>
  <c r="BF137" i="7"/>
  <c r="BE137" i="7"/>
  <c r="BD137" i="7"/>
  <c r="BC137" i="7"/>
  <c r="BB137" i="7"/>
  <c r="AZ137" i="7"/>
  <c r="AX137" i="7"/>
  <c r="AW137" i="7"/>
  <c r="AV137" i="7"/>
  <c r="AU137" i="7"/>
  <c r="AT137" i="7"/>
  <c r="AS137" i="7"/>
  <c r="AP137" i="7"/>
  <c r="AO137" i="7"/>
  <c r="AN137" i="7"/>
  <c r="AM137" i="7"/>
  <c r="AL137" i="7"/>
  <c r="AK137" i="7"/>
  <c r="AJ137" i="7"/>
  <c r="AI137" i="7"/>
  <c r="AH137" i="7"/>
  <c r="AG137" i="7"/>
  <c r="AF137" i="7"/>
  <c r="AE137" i="7"/>
  <c r="AC137" i="7"/>
  <c r="AB137" i="7"/>
  <c r="AA137" i="7"/>
  <c r="Z137" i="7"/>
  <c r="Y137" i="7"/>
  <c r="X137" i="7"/>
  <c r="W137" i="7"/>
  <c r="U137" i="7"/>
  <c r="T137" i="7"/>
  <c r="S137" i="7"/>
  <c r="R137" i="7"/>
  <c r="N137" i="7"/>
  <c r="L137" i="7"/>
  <c r="J137" i="7"/>
  <c r="I137" i="7"/>
  <c r="H137" i="7"/>
  <c r="G137" i="7"/>
  <c r="F137" i="7"/>
  <c r="D137" i="7"/>
  <c r="C137" i="7"/>
  <c r="CN136" i="7"/>
  <c r="CM136" i="7"/>
  <c r="CL136" i="7"/>
  <c r="CK136" i="7"/>
  <c r="CJ136" i="7"/>
  <c r="CI136" i="7"/>
  <c r="CH136" i="7"/>
  <c r="CG136" i="7"/>
  <c r="CF136" i="7"/>
  <c r="CE136" i="7"/>
  <c r="CD136" i="7"/>
  <c r="CC136" i="7"/>
  <c r="CB136" i="7"/>
  <c r="CP136" i="7" s="1"/>
  <c r="CA136" i="7"/>
  <c r="CO136" i="7" s="1"/>
  <c r="BT136" i="7"/>
  <c r="BS136" i="7"/>
  <c r="BR136" i="7"/>
  <c r="BQ136" i="7"/>
  <c r="BP136" i="7"/>
  <c r="BO136" i="7"/>
  <c r="BN136" i="7"/>
  <c r="BM136" i="7"/>
  <c r="BL136" i="7"/>
  <c r="BK136" i="7"/>
  <c r="BJ136" i="7"/>
  <c r="BI136" i="7"/>
  <c r="BH136" i="7"/>
  <c r="BG136" i="7"/>
  <c r="BF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BV136" i="7" s="1"/>
  <c r="C136" i="7"/>
  <c r="BU136" i="7" s="1"/>
  <c r="CN135" i="7"/>
  <c r="CM135" i="7"/>
  <c r="CL135" i="7"/>
  <c r="CK135" i="7"/>
  <c r="CJ135" i="7"/>
  <c r="CI135" i="7"/>
  <c r="CH135" i="7"/>
  <c r="CG135" i="7"/>
  <c r="CF135" i="7"/>
  <c r="CE135" i="7"/>
  <c r="CD135" i="7"/>
  <c r="CC135" i="7"/>
  <c r="CB135" i="7"/>
  <c r="CP135" i="7" s="1"/>
  <c r="CA135" i="7"/>
  <c r="CO135" i="7" s="1"/>
  <c r="BT135" i="7"/>
  <c r="BS135" i="7"/>
  <c r="BR135" i="7"/>
  <c r="BQ135" i="7"/>
  <c r="BP135" i="7"/>
  <c r="BO135" i="7"/>
  <c r="BN135" i="7"/>
  <c r="BM135" i="7"/>
  <c r="BL135" i="7"/>
  <c r="BK135" i="7"/>
  <c r="BJ135" i="7"/>
  <c r="BI135" i="7"/>
  <c r="BH135" i="7"/>
  <c r="BG135" i="7"/>
  <c r="BF135" i="7"/>
  <c r="BE135" i="7"/>
  <c r="BD135" i="7"/>
  <c r="BC135" i="7"/>
  <c r="BB135" i="7"/>
  <c r="BA135" i="7"/>
  <c r="AZ135" i="7"/>
  <c r="AY135" i="7"/>
  <c r="AX135" i="7"/>
  <c r="AW135" i="7"/>
  <c r="AV135" i="7"/>
  <c r="AU135" i="7"/>
  <c r="AT135" i="7"/>
  <c r="AS135" i="7"/>
  <c r="AR135" i="7"/>
  <c r="AQ135" i="7"/>
  <c r="AP135" i="7"/>
  <c r="AO135" i="7"/>
  <c r="AN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BV135" i="7" s="1"/>
  <c r="C135" i="7"/>
  <c r="BU135" i="7" s="1"/>
  <c r="CN134" i="7"/>
  <c r="CM134" i="7"/>
  <c r="CL134" i="7"/>
  <c r="CK134" i="7"/>
  <c r="CJ134" i="7"/>
  <c r="CI134" i="7"/>
  <c r="CH134" i="7"/>
  <c r="CG134" i="7"/>
  <c r="CF134" i="7"/>
  <c r="CE134" i="7"/>
  <c r="CD134" i="7"/>
  <c r="CC134" i="7"/>
  <c r="CB134" i="7"/>
  <c r="CP134" i="7" s="1"/>
  <c r="CA134" i="7"/>
  <c r="CO134" i="7" s="1"/>
  <c r="BT134" i="7"/>
  <c r="BS134" i="7"/>
  <c r="BR134" i="7"/>
  <c r="BQ134" i="7"/>
  <c r="BP134" i="7"/>
  <c r="BO134" i="7"/>
  <c r="BN134" i="7"/>
  <c r="BM134" i="7"/>
  <c r="BL134" i="7"/>
  <c r="BK134" i="7"/>
  <c r="BJ134" i="7"/>
  <c r="BI134" i="7"/>
  <c r="BH134" i="7"/>
  <c r="BG134" i="7"/>
  <c r="BF134" i="7"/>
  <c r="BE134" i="7"/>
  <c r="BD134" i="7"/>
  <c r="BC134" i="7"/>
  <c r="BB134" i="7"/>
  <c r="BA134" i="7"/>
  <c r="AZ134" i="7"/>
  <c r="AY134" i="7"/>
  <c r="AX134" i="7"/>
  <c r="AW134" i="7"/>
  <c r="AV134" i="7"/>
  <c r="AU134" i="7"/>
  <c r="AT134" i="7"/>
  <c r="AS134" i="7"/>
  <c r="AR134" i="7"/>
  <c r="AQ134" i="7"/>
  <c r="AP134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L134" i="7"/>
  <c r="K134" i="7"/>
  <c r="J134" i="7"/>
  <c r="I134" i="7"/>
  <c r="H134" i="7"/>
  <c r="G134" i="7"/>
  <c r="F134" i="7"/>
  <c r="E134" i="7"/>
  <c r="D134" i="7"/>
  <c r="BV134" i="7" s="1"/>
  <c r="C134" i="7"/>
  <c r="CN133" i="7"/>
  <c r="CM133" i="7"/>
  <c r="CL133" i="7"/>
  <c r="CK133" i="7"/>
  <c r="CJ133" i="7"/>
  <c r="CI133" i="7"/>
  <c r="CH133" i="7"/>
  <c r="CG133" i="7"/>
  <c r="CF133" i="7"/>
  <c r="CE133" i="7"/>
  <c r="CD133" i="7"/>
  <c r="CC133" i="7"/>
  <c r="CB133" i="7"/>
  <c r="CP133" i="7" s="1"/>
  <c r="CA133" i="7"/>
  <c r="CO133" i="7" s="1"/>
  <c r="BT133" i="7"/>
  <c r="BS133" i="7"/>
  <c r="BR133" i="7"/>
  <c r="BQ133" i="7"/>
  <c r="BP133" i="7"/>
  <c r="BO133" i="7"/>
  <c r="BN133" i="7"/>
  <c r="BM133" i="7"/>
  <c r="BL133" i="7"/>
  <c r="BK133" i="7"/>
  <c r="BJ133" i="7"/>
  <c r="BI133" i="7"/>
  <c r="BH133" i="7"/>
  <c r="BG133" i="7"/>
  <c r="BF133" i="7"/>
  <c r="BE133" i="7"/>
  <c r="BD133" i="7"/>
  <c r="BC133" i="7"/>
  <c r="BB133" i="7"/>
  <c r="BA133" i="7"/>
  <c r="AZ133" i="7"/>
  <c r="AY133" i="7"/>
  <c r="AX133" i="7"/>
  <c r="AW133" i="7"/>
  <c r="AV133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BV133" i="7" s="1"/>
  <c r="C133" i="7"/>
  <c r="BU133" i="7" s="1"/>
  <c r="CN132" i="7"/>
  <c r="CM132" i="7"/>
  <c r="CL132" i="7"/>
  <c r="CK132" i="7"/>
  <c r="CJ132" i="7"/>
  <c r="CI132" i="7"/>
  <c r="CH132" i="7"/>
  <c r="CG132" i="7"/>
  <c r="CF132" i="7"/>
  <c r="CE132" i="7"/>
  <c r="CD132" i="7"/>
  <c r="CC132" i="7"/>
  <c r="CB132" i="7"/>
  <c r="CP132" i="7" s="1"/>
  <c r="CA132" i="7"/>
  <c r="CO132" i="7" s="1"/>
  <c r="BT132" i="7"/>
  <c r="BS132" i="7"/>
  <c r="BR132" i="7"/>
  <c r="BQ132" i="7"/>
  <c r="BP132" i="7"/>
  <c r="BO132" i="7"/>
  <c r="BN132" i="7"/>
  <c r="BM132" i="7"/>
  <c r="BL132" i="7"/>
  <c r="BK132" i="7"/>
  <c r="BJ132" i="7"/>
  <c r="BI132" i="7"/>
  <c r="BH132" i="7"/>
  <c r="BG132" i="7"/>
  <c r="BF132" i="7"/>
  <c r="BE132" i="7"/>
  <c r="BD132" i="7"/>
  <c r="BC132" i="7"/>
  <c r="BB132" i="7"/>
  <c r="BA132" i="7"/>
  <c r="AZ132" i="7"/>
  <c r="AY132" i="7"/>
  <c r="AX132" i="7"/>
  <c r="AW132" i="7"/>
  <c r="AV132" i="7"/>
  <c r="AU132" i="7"/>
  <c r="AT132" i="7"/>
  <c r="AS132" i="7"/>
  <c r="AR132" i="7"/>
  <c r="AQ132" i="7"/>
  <c r="AP132" i="7"/>
  <c r="AO132" i="7"/>
  <c r="AN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W132" i="7"/>
  <c r="V132" i="7"/>
  <c r="U132" i="7"/>
  <c r="T132" i="7"/>
  <c r="S132" i="7"/>
  <c r="R132" i="7"/>
  <c r="Q132" i="7"/>
  <c r="P132" i="7"/>
  <c r="O132" i="7"/>
  <c r="N132" i="7"/>
  <c r="L132" i="7"/>
  <c r="K132" i="7"/>
  <c r="J132" i="7"/>
  <c r="I132" i="7"/>
  <c r="H132" i="7"/>
  <c r="G132" i="7"/>
  <c r="F132" i="7"/>
  <c r="E132" i="7"/>
  <c r="D132" i="7"/>
  <c r="BV132" i="7" s="1"/>
  <c r="C132" i="7"/>
  <c r="CN131" i="7"/>
  <c r="CM131" i="7"/>
  <c r="CL131" i="7"/>
  <c r="CK131" i="7"/>
  <c r="CJ131" i="7"/>
  <c r="CI131" i="7"/>
  <c r="CH131" i="7"/>
  <c r="CG131" i="7"/>
  <c r="CF131" i="7"/>
  <c r="CE131" i="7"/>
  <c r="CD131" i="7"/>
  <c r="CC131" i="7"/>
  <c r="CB131" i="7"/>
  <c r="CP131" i="7" s="1"/>
  <c r="CA131" i="7"/>
  <c r="CO131" i="7" s="1"/>
  <c r="BT131" i="7"/>
  <c r="BS131" i="7"/>
  <c r="BR131" i="7"/>
  <c r="BQ131" i="7"/>
  <c r="BP131" i="7"/>
  <c r="BO131" i="7"/>
  <c r="BN131" i="7"/>
  <c r="BM131" i="7"/>
  <c r="BL131" i="7"/>
  <c r="BK131" i="7"/>
  <c r="BJ131" i="7"/>
  <c r="BI131" i="7"/>
  <c r="BH131" i="7"/>
  <c r="BG131" i="7"/>
  <c r="BF131" i="7"/>
  <c r="BE131" i="7"/>
  <c r="BD131" i="7"/>
  <c r="BC131" i="7"/>
  <c r="BB131" i="7"/>
  <c r="BA131" i="7"/>
  <c r="AZ131" i="7"/>
  <c r="AY131" i="7"/>
  <c r="AX131" i="7"/>
  <c r="AW131" i="7"/>
  <c r="AV131" i="7"/>
  <c r="AU131" i="7"/>
  <c r="AT131" i="7"/>
  <c r="AS131" i="7"/>
  <c r="AR131" i="7"/>
  <c r="AQ131" i="7"/>
  <c r="AP131" i="7"/>
  <c r="AO131" i="7"/>
  <c r="AN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BV131" i="7" s="1"/>
  <c r="C131" i="7"/>
  <c r="BU131" i="7" s="1"/>
  <c r="CM130" i="7"/>
  <c r="CK130" i="7"/>
  <c r="CI130" i="7"/>
  <c r="CE130" i="7"/>
  <c r="CA130" i="7"/>
  <c r="BS130" i="7"/>
  <c r="BQ130" i="7"/>
  <c r="BK130" i="7"/>
  <c r="BI130" i="7"/>
  <c r="BG130" i="7"/>
  <c r="BE130" i="7"/>
  <c r="BJ155" i="7" s="1"/>
  <c r="BC130" i="7"/>
  <c r="AM130" i="7"/>
  <c r="AG130" i="7"/>
  <c r="AE130" i="7"/>
  <c r="AA130" i="7"/>
  <c r="Y130" i="7"/>
  <c r="W130" i="7"/>
  <c r="K130" i="7"/>
  <c r="I130" i="7"/>
  <c r="G130" i="7"/>
  <c r="CM129" i="7"/>
  <c r="CK129" i="7"/>
  <c r="CI129" i="7"/>
  <c r="CG129" i="7"/>
  <c r="CE129" i="7"/>
  <c r="CC129" i="7"/>
  <c r="CA129" i="7"/>
  <c r="CO129" i="7" s="1"/>
  <c r="BQ129" i="7"/>
  <c r="BK129" i="7"/>
  <c r="BC129" i="7"/>
  <c r="BA129" i="7"/>
  <c r="AW129" i="7"/>
  <c r="AU129" i="7"/>
  <c r="AG129" i="7"/>
  <c r="AA129" i="7"/>
  <c r="Y129" i="7"/>
  <c r="S129" i="7"/>
  <c r="Q129" i="7"/>
  <c r="I129" i="7"/>
  <c r="C129" i="7"/>
  <c r="CK128" i="7"/>
  <c r="CI128" i="7"/>
  <c r="CG128" i="7"/>
  <c r="CC128" i="7"/>
  <c r="CA128" i="7"/>
  <c r="CO128" i="7" s="1"/>
  <c r="BS128" i="7"/>
  <c r="BQ128" i="7"/>
  <c r="BO128" i="7"/>
  <c r="BM128" i="7"/>
  <c r="BK128" i="7"/>
  <c r="BI128" i="7"/>
  <c r="BG128" i="7"/>
  <c r="BE128" i="7"/>
  <c r="BC128" i="7"/>
  <c r="BA128" i="7"/>
  <c r="AY128" i="7"/>
  <c r="AW128" i="7"/>
  <c r="AU128" i="7"/>
  <c r="AS128" i="7"/>
  <c r="AQ128" i="7"/>
  <c r="AO128" i="7"/>
  <c r="AM128" i="7"/>
  <c r="AK128" i="7"/>
  <c r="AI128" i="7"/>
  <c r="AG128" i="7"/>
  <c r="AE128" i="7"/>
  <c r="AC128" i="7"/>
  <c r="AA128" i="7"/>
  <c r="Y128" i="7"/>
  <c r="W128" i="7"/>
  <c r="U128" i="7"/>
  <c r="S128" i="7"/>
  <c r="Q128" i="7"/>
  <c r="O128" i="7"/>
  <c r="M128" i="7"/>
  <c r="K128" i="7"/>
  <c r="I128" i="7"/>
  <c r="G128" i="7"/>
  <c r="E128" i="7"/>
  <c r="C128" i="7"/>
  <c r="BU128" i="7" s="1"/>
  <c r="AV152" i="6"/>
  <c r="AR152" i="6"/>
  <c r="AI152" i="6"/>
  <c r="AH152" i="6"/>
  <c r="AH153" i="6" s="1"/>
  <c r="W152" i="6"/>
  <c r="T152" i="6"/>
  <c r="S152" i="6"/>
  <c r="R152" i="6"/>
  <c r="R153" i="6" s="1"/>
  <c r="P152" i="6"/>
  <c r="N152" i="6"/>
  <c r="F152" i="6"/>
  <c r="AW151" i="6"/>
  <c r="AV151" i="6"/>
  <c r="AS151" i="6"/>
  <c r="AR151" i="6"/>
  <c r="AI151" i="6"/>
  <c r="AH151" i="6"/>
  <c r="AG151" i="6"/>
  <c r="AE151" i="6"/>
  <c r="AD151" i="6"/>
  <c r="AC151" i="6"/>
  <c r="AB151" i="6"/>
  <c r="AA151" i="6"/>
  <c r="Z151" i="6"/>
  <c r="Y151" i="6"/>
  <c r="W151" i="6"/>
  <c r="V151" i="6"/>
  <c r="T151" i="6"/>
  <c r="S151" i="6"/>
  <c r="R151" i="6"/>
  <c r="Q151" i="6"/>
  <c r="P151" i="6"/>
  <c r="O151" i="6"/>
  <c r="N151" i="6"/>
  <c r="M151" i="6"/>
  <c r="K151" i="6"/>
  <c r="J151" i="6"/>
  <c r="I151" i="6"/>
  <c r="G151" i="6"/>
  <c r="F151" i="6"/>
  <c r="E151" i="6"/>
  <c r="D151" i="6"/>
  <c r="AW150" i="6"/>
  <c r="AV150" i="6"/>
  <c r="AU150" i="6"/>
  <c r="AT150" i="6"/>
  <c r="AS150" i="6"/>
  <c r="AY150" i="6" s="1"/>
  <c r="AR150" i="6"/>
  <c r="AX150" i="6" s="1"/>
  <c r="AI150" i="6"/>
  <c r="AH150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U150" i="6"/>
  <c r="T150" i="6"/>
  <c r="S150" i="6"/>
  <c r="R150" i="6"/>
  <c r="Q150" i="6"/>
  <c r="P150" i="6"/>
  <c r="O150" i="6"/>
  <c r="N150" i="6"/>
  <c r="M150" i="6"/>
  <c r="L150" i="6"/>
  <c r="K150" i="6"/>
  <c r="J150" i="6"/>
  <c r="I150" i="6"/>
  <c r="H150" i="6"/>
  <c r="G150" i="6"/>
  <c r="F150" i="6"/>
  <c r="E150" i="6"/>
  <c r="AK150" i="6" s="1"/>
  <c r="D150" i="6"/>
  <c r="AJ150" i="6" s="1"/>
  <c r="AW149" i="6"/>
  <c r="AV149" i="6"/>
  <c r="AU149" i="6"/>
  <c r="AT149" i="6"/>
  <c r="AS149" i="6"/>
  <c r="AY149" i="6" s="1"/>
  <c r="AR149" i="6"/>
  <c r="AX149" i="6" s="1"/>
  <c r="AI149" i="6"/>
  <c r="AH149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U149" i="6"/>
  <c r="T149" i="6"/>
  <c r="S149" i="6"/>
  <c r="R149" i="6"/>
  <c r="Q149" i="6"/>
  <c r="P149" i="6"/>
  <c r="O149" i="6"/>
  <c r="N149" i="6"/>
  <c r="M149" i="6"/>
  <c r="L149" i="6"/>
  <c r="K149" i="6"/>
  <c r="J149" i="6"/>
  <c r="I149" i="6"/>
  <c r="H149" i="6"/>
  <c r="G149" i="6"/>
  <c r="F149" i="6"/>
  <c r="E149" i="6"/>
  <c r="AK149" i="6" s="1"/>
  <c r="D149" i="6"/>
  <c r="AJ149" i="6" s="1"/>
  <c r="AV148" i="6"/>
  <c r="AU148" i="6"/>
  <c r="AT148" i="6"/>
  <c r="AR148" i="6"/>
  <c r="AX148" i="6" s="1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AK148" i="6" s="1"/>
  <c r="D148" i="6"/>
  <c r="AJ148" i="6" s="1"/>
  <c r="AW147" i="6"/>
  <c r="AV147" i="6"/>
  <c r="AU147" i="6"/>
  <c r="AT147" i="6"/>
  <c r="AR147" i="6"/>
  <c r="AX147" i="6" s="1"/>
  <c r="AI147" i="6"/>
  <c r="AH147" i="6"/>
  <c r="AF147" i="6"/>
  <c r="AE147" i="6"/>
  <c r="AC147" i="6"/>
  <c r="AB147" i="6"/>
  <c r="AA147" i="6"/>
  <c r="Z147" i="6"/>
  <c r="X147" i="6"/>
  <c r="W147" i="6"/>
  <c r="V147" i="6"/>
  <c r="T147" i="6"/>
  <c r="S147" i="6"/>
  <c r="R147" i="6"/>
  <c r="Q147" i="6"/>
  <c r="P147" i="6"/>
  <c r="N147" i="6"/>
  <c r="M147" i="6"/>
  <c r="L147" i="6"/>
  <c r="J147" i="6"/>
  <c r="H147" i="6"/>
  <c r="F147" i="6"/>
  <c r="E147" i="6"/>
  <c r="D147" i="6"/>
  <c r="AW146" i="6"/>
  <c r="AV146" i="6"/>
  <c r="AU146" i="6"/>
  <c r="AT146" i="6"/>
  <c r="AS146" i="6"/>
  <c r="AY146" i="6" s="1"/>
  <c r="AR146" i="6"/>
  <c r="AX146" i="6" s="1"/>
  <c r="AI146" i="6"/>
  <c r="AH146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U146" i="6"/>
  <c r="T146" i="6"/>
  <c r="S146" i="6"/>
  <c r="R146" i="6"/>
  <c r="Q146" i="6"/>
  <c r="P146" i="6"/>
  <c r="O146" i="6"/>
  <c r="N146" i="6"/>
  <c r="M146" i="6"/>
  <c r="L146" i="6"/>
  <c r="J146" i="6"/>
  <c r="I146" i="6"/>
  <c r="H146" i="6"/>
  <c r="G146" i="6"/>
  <c r="F146" i="6"/>
  <c r="E146" i="6"/>
  <c r="D146" i="6"/>
  <c r="AJ146" i="6" s="1"/>
  <c r="AW145" i="6"/>
  <c r="AV145" i="6"/>
  <c r="AU145" i="6"/>
  <c r="AT145" i="6"/>
  <c r="AS145" i="6"/>
  <c r="AY145" i="6" s="1"/>
  <c r="AR145" i="6"/>
  <c r="AX145" i="6" s="1"/>
  <c r="AI145" i="6"/>
  <c r="AH145" i="6"/>
  <c r="AG145" i="6"/>
  <c r="AF145" i="6"/>
  <c r="AE145" i="6"/>
  <c r="AD145" i="6"/>
  <c r="AB145" i="6"/>
  <c r="Y145" i="6"/>
  <c r="X145" i="6"/>
  <c r="W145" i="6"/>
  <c r="V145" i="6"/>
  <c r="U145" i="6"/>
  <c r="T145" i="6"/>
  <c r="S145" i="6"/>
  <c r="R145" i="6"/>
  <c r="P145" i="6"/>
  <c r="O145" i="6"/>
  <c r="N145" i="6"/>
  <c r="M145" i="6"/>
  <c r="L145" i="6"/>
  <c r="G145" i="6"/>
  <c r="F145" i="6"/>
  <c r="AW144" i="6"/>
  <c r="AV144" i="6"/>
  <c r="AU144" i="6"/>
  <c r="AT144" i="6"/>
  <c r="AS144" i="6"/>
  <c r="AY144" i="6" s="1"/>
  <c r="AR144" i="6"/>
  <c r="AX144" i="6" s="1"/>
  <c r="AI144" i="6"/>
  <c r="AH144" i="6"/>
  <c r="AG144" i="6"/>
  <c r="AF144" i="6"/>
  <c r="AD144" i="6"/>
  <c r="AC144" i="6"/>
  <c r="AB144" i="6"/>
  <c r="W144" i="6"/>
  <c r="U144" i="6"/>
  <c r="T144" i="6"/>
  <c r="S144" i="6"/>
  <c r="R144" i="6"/>
  <c r="Q144" i="6"/>
  <c r="P144" i="6"/>
  <c r="O144" i="6"/>
  <c r="N144" i="6"/>
  <c r="M144" i="6"/>
  <c r="K144" i="6"/>
  <c r="J144" i="6"/>
  <c r="I144" i="6"/>
  <c r="H144" i="6"/>
  <c r="G144" i="6"/>
  <c r="F144" i="6"/>
  <c r="E144" i="6"/>
  <c r="D144" i="6"/>
  <c r="AV143" i="6"/>
  <c r="AR143" i="6"/>
  <c r="AI143" i="6"/>
  <c r="AH143" i="6"/>
  <c r="AB143" i="6"/>
  <c r="W143" i="6"/>
  <c r="T143" i="6"/>
  <c r="S143" i="6"/>
  <c r="R143" i="6"/>
  <c r="P143" i="6"/>
  <c r="N143" i="6"/>
  <c r="M143" i="6"/>
  <c r="F143" i="6"/>
  <c r="AW142" i="6"/>
  <c r="AV142" i="6"/>
  <c r="AU142" i="6"/>
  <c r="AT142" i="6"/>
  <c r="AS142" i="6"/>
  <c r="AY142" i="6" s="1"/>
  <c r="AR142" i="6"/>
  <c r="AX142" i="6" s="1"/>
  <c r="AI142" i="6"/>
  <c r="AH142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U142" i="6"/>
  <c r="T142" i="6"/>
  <c r="S142" i="6"/>
  <c r="R142" i="6"/>
  <c r="Q142" i="6"/>
  <c r="P142" i="6"/>
  <c r="O142" i="6"/>
  <c r="N142" i="6"/>
  <c r="M142" i="6"/>
  <c r="L142" i="6"/>
  <c r="K142" i="6"/>
  <c r="J142" i="6"/>
  <c r="I142" i="6"/>
  <c r="H142" i="6"/>
  <c r="G142" i="6"/>
  <c r="F142" i="6"/>
  <c r="E142" i="6"/>
  <c r="AK142" i="6" s="1"/>
  <c r="D142" i="6"/>
  <c r="AJ142" i="6" s="1"/>
  <c r="AV141" i="6"/>
  <c r="AU141" i="6"/>
  <c r="AT141" i="6"/>
  <c r="AS141" i="6"/>
  <c r="AR141" i="6"/>
  <c r="AX141" i="6" s="1"/>
  <c r="AI141" i="6"/>
  <c r="AH141" i="6"/>
  <c r="AF141" i="6"/>
  <c r="AE141" i="6"/>
  <c r="AD141" i="6"/>
  <c r="AC141" i="6"/>
  <c r="AB141" i="6"/>
  <c r="AA141" i="6"/>
  <c r="Z141" i="6"/>
  <c r="Y141" i="6"/>
  <c r="X141" i="6"/>
  <c r="W141" i="6"/>
  <c r="V141" i="6"/>
  <c r="U141" i="6"/>
  <c r="T141" i="6"/>
  <c r="S141" i="6"/>
  <c r="R141" i="6"/>
  <c r="Q141" i="6"/>
  <c r="P141" i="6"/>
  <c r="O141" i="6"/>
  <c r="N141" i="6"/>
  <c r="L141" i="6"/>
  <c r="I141" i="6"/>
  <c r="H141" i="6"/>
  <c r="G141" i="6"/>
  <c r="F141" i="6"/>
  <c r="E141" i="6"/>
  <c r="D141" i="6"/>
  <c r="AW140" i="6"/>
  <c r="AV140" i="6"/>
  <c r="AU140" i="6"/>
  <c r="AT140" i="6"/>
  <c r="AS140" i="6"/>
  <c r="AY140" i="6" s="1"/>
  <c r="AR140" i="6"/>
  <c r="AX140" i="6" s="1"/>
  <c r="AI140" i="6"/>
  <c r="AH140" i="6"/>
  <c r="AG140" i="6"/>
  <c r="AF140" i="6"/>
  <c r="AE140" i="6"/>
  <c r="AD140" i="6"/>
  <c r="AC140" i="6"/>
  <c r="AA140" i="6"/>
  <c r="Z140" i="6"/>
  <c r="W140" i="6"/>
  <c r="V140" i="6"/>
  <c r="U140" i="6"/>
  <c r="T140" i="6"/>
  <c r="S140" i="6"/>
  <c r="R140" i="6"/>
  <c r="P140" i="6"/>
  <c r="O140" i="6"/>
  <c r="N140" i="6"/>
  <c r="M140" i="6"/>
  <c r="L140" i="6"/>
  <c r="G140" i="6"/>
  <c r="F140" i="6"/>
  <c r="E140" i="6"/>
  <c r="AW139" i="6"/>
  <c r="AV139" i="6"/>
  <c r="AU139" i="6"/>
  <c r="AT139" i="6"/>
  <c r="AS139" i="6"/>
  <c r="AY139" i="6" s="1"/>
  <c r="AR139" i="6"/>
  <c r="AX139" i="6" s="1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F139" i="6"/>
  <c r="E139" i="6"/>
  <c r="AK139" i="6" s="1"/>
  <c r="D139" i="6"/>
  <c r="AJ139" i="6" s="1"/>
  <c r="AW138" i="6"/>
  <c r="AV138" i="6"/>
  <c r="AU138" i="6"/>
  <c r="AT138" i="6"/>
  <c r="AS138" i="6"/>
  <c r="AY138" i="6" s="1"/>
  <c r="AR138" i="6"/>
  <c r="AX138" i="6" s="1"/>
  <c r="AI138" i="6"/>
  <c r="AH138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U138" i="6"/>
  <c r="T138" i="6"/>
  <c r="S138" i="6"/>
  <c r="R138" i="6"/>
  <c r="Q138" i="6"/>
  <c r="P138" i="6"/>
  <c r="O138" i="6"/>
  <c r="N138" i="6"/>
  <c r="M138" i="6"/>
  <c r="L138" i="6"/>
  <c r="K138" i="6"/>
  <c r="J138" i="6"/>
  <c r="I138" i="6"/>
  <c r="H138" i="6"/>
  <c r="G138" i="6"/>
  <c r="F138" i="6"/>
  <c r="E138" i="6"/>
  <c r="AK138" i="6" s="1"/>
  <c r="D138" i="6"/>
  <c r="AJ138" i="6" s="1"/>
  <c r="AV137" i="6"/>
  <c r="AU137" i="6"/>
  <c r="AT137" i="6"/>
  <c r="AS137" i="6"/>
  <c r="AR137" i="6"/>
  <c r="AX137" i="6" s="1"/>
  <c r="AI137" i="6"/>
  <c r="AH137" i="6"/>
  <c r="AF137" i="6"/>
  <c r="AE137" i="6"/>
  <c r="AD137" i="6"/>
  <c r="AC137" i="6"/>
  <c r="AA137" i="6"/>
  <c r="Z137" i="6"/>
  <c r="W137" i="6"/>
  <c r="V137" i="6"/>
  <c r="U137" i="6"/>
  <c r="T137" i="6"/>
  <c r="S137" i="6"/>
  <c r="R137" i="6"/>
  <c r="P137" i="6"/>
  <c r="O137" i="6"/>
  <c r="N137" i="6"/>
  <c r="L137" i="6"/>
  <c r="G137" i="6"/>
  <c r="F137" i="6"/>
  <c r="E137" i="6"/>
  <c r="AW136" i="6"/>
  <c r="AV136" i="6"/>
  <c r="AU136" i="6"/>
  <c r="AT136" i="6"/>
  <c r="AS136" i="6"/>
  <c r="AY136" i="6" s="1"/>
  <c r="AR136" i="6"/>
  <c r="AX136" i="6" s="1"/>
  <c r="AI136" i="6"/>
  <c r="AH136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U136" i="6"/>
  <c r="T136" i="6"/>
  <c r="S136" i="6"/>
  <c r="R136" i="6"/>
  <c r="Q136" i="6"/>
  <c r="P136" i="6"/>
  <c r="O136" i="6"/>
  <c r="N136" i="6"/>
  <c r="M136" i="6"/>
  <c r="L136" i="6"/>
  <c r="K136" i="6"/>
  <c r="J136" i="6"/>
  <c r="I136" i="6"/>
  <c r="H136" i="6"/>
  <c r="G136" i="6"/>
  <c r="F136" i="6"/>
  <c r="E136" i="6"/>
  <c r="AK136" i="6" s="1"/>
  <c r="D136" i="6"/>
  <c r="AJ136" i="6" s="1"/>
  <c r="AW135" i="6"/>
  <c r="AV135" i="6"/>
  <c r="AU135" i="6"/>
  <c r="AT135" i="6"/>
  <c r="AS135" i="6"/>
  <c r="AY135" i="6" s="1"/>
  <c r="AR135" i="6"/>
  <c r="AX135" i="6" s="1"/>
  <c r="AI135" i="6"/>
  <c r="AH135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U135" i="6"/>
  <c r="T135" i="6"/>
  <c r="S135" i="6"/>
  <c r="R135" i="6"/>
  <c r="Q135" i="6"/>
  <c r="P135" i="6"/>
  <c r="O135" i="6"/>
  <c r="N135" i="6"/>
  <c r="M135" i="6"/>
  <c r="L135" i="6"/>
  <c r="K135" i="6"/>
  <c r="J135" i="6"/>
  <c r="I135" i="6"/>
  <c r="H135" i="6"/>
  <c r="G135" i="6"/>
  <c r="F135" i="6"/>
  <c r="E135" i="6"/>
  <c r="AK135" i="6" s="1"/>
  <c r="D135" i="6"/>
  <c r="AJ135" i="6" s="1"/>
  <c r="AW134" i="6"/>
  <c r="AV134" i="6"/>
  <c r="AU134" i="6"/>
  <c r="AT134" i="6"/>
  <c r="AS134" i="6"/>
  <c r="AY134" i="6" s="1"/>
  <c r="AR134" i="6"/>
  <c r="AX134" i="6" s="1"/>
  <c r="AI134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U134" i="6"/>
  <c r="T134" i="6"/>
  <c r="S134" i="6"/>
  <c r="R134" i="6"/>
  <c r="Q134" i="6"/>
  <c r="P134" i="6"/>
  <c r="O134" i="6"/>
  <c r="N134" i="6"/>
  <c r="M134" i="6"/>
  <c r="L134" i="6"/>
  <c r="K134" i="6"/>
  <c r="I134" i="6"/>
  <c r="H134" i="6"/>
  <c r="G134" i="6"/>
  <c r="F134" i="6"/>
  <c r="E134" i="6"/>
  <c r="AK134" i="6" s="1"/>
  <c r="D134" i="6"/>
  <c r="AW133" i="6"/>
  <c r="AV133" i="6"/>
  <c r="AU133" i="6"/>
  <c r="AT133" i="6"/>
  <c r="AS133" i="6"/>
  <c r="AY133" i="6" s="1"/>
  <c r="AR133" i="6"/>
  <c r="AX133" i="6" s="1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AK133" i="6" s="1"/>
  <c r="D133" i="6"/>
  <c r="AJ133" i="6" s="1"/>
  <c r="AW132" i="6"/>
  <c r="AV132" i="6"/>
  <c r="AU132" i="6"/>
  <c r="AT132" i="6"/>
  <c r="AS132" i="6"/>
  <c r="AY132" i="6" s="1"/>
  <c r="AR132" i="6"/>
  <c r="AX132" i="6" s="1"/>
  <c r="AI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U132" i="6"/>
  <c r="T132" i="6"/>
  <c r="S132" i="6"/>
  <c r="R132" i="6"/>
  <c r="Q132" i="6"/>
  <c r="P132" i="6"/>
  <c r="O132" i="6"/>
  <c r="N132" i="6"/>
  <c r="M132" i="6"/>
  <c r="L132" i="6"/>
  <c r="K132" i="6"/>
  <c r="I132" i="6"/>
  <c r="H132" i="6"/>
  <c r="G132" i="6"/>
  <c r="F132" i="6"/>
  <c r="E132" i="6"/>
  <c r="AK132" i="6" s="1"/>
  <c r="D132" i="6"/>
  <c r="AW131" i="6"/>
  <c r="AV131" i="6"/>
  <c r="AU131" i="6"/>
  <c r="AT131" i="6"/>
  <c r="AS131" i="6"/>
  <c r="AY131" i="6" s="1"/>
  <c r="AR131" i="6"/>
  <c r="AX131" i="6" s="1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K131" i="6"/>
  <c r="J131" i="6"/>
  <c r="I131" i="6"/>
  <c r="H131" i="6"/>
  <c r="G131" i="6"/>
  <c r="F131" i="6"/>
  <c r="E131" i="6"/>
  <c r="AK131" i="6" s="1"/>
  <c r="D131" i="6"/>
  <c r="AJ131" i="6" s="1"/>
  <c r="AH130" i="6"/>
  <c r="AD130" i="6"/>
  <c r="R130" i="6"/>
  <c r="N130" i="6"/>
  <c r="AV129" i="6"/>
  <c r="AT129" i="6"/>
  <c r="AR129" i="6"/>
  <c r="AX129" i="6" s="1"/>
  <c r="AB129" i="6"/>
  <c r="N129" i="6"/>
  <c r="AX128" i="6"/>
  <c r="AJ128" i="6"/>
  <c r="BV157" i="5"/>
  <c r="BU157" i="5"/>
  <c r="ED151" i="5"/>
  <c r="AF157" i="5" s="1"/>
  <c r="EC151" i="5"/>
  <c r="AE157" i="5" s="1"/>
  <c r="AD157" i="5" s="1"/>
  <c r="EA151" i="5"/>
  <c r="DY151" i="5"/>
  <c r="AE156" i="5" s="1"/>
  <c r="DX151" i="5"/>
  <c r="DW151" i="5"/>
  <c r="DU151" i="5"/>
  <c r="AE155" i="5" s="1"/>
  <c r="DT151" i="5"/>
  <c r="AF154" i="5" s="1"/>
  <c r="DS151" i="5"/>
  <c r="AE154" i="5" s="1"/>
  <c r="DN151" i="5"/>
  <c r="DM151" i="5"/>
  <c r="DL151" i="5"/>
  <c r="DK151" i="5"/>
  <c r="DJ151" i="5"/>
  <c r="DH151" i="5"/>
  <c r="DF151" i="5"/>
  <c r="DE151" i="5"/>
  <c r="DD151" i="5"/>
  <c r="DC151" i="5"/>
  <c r="DB151" i="5"/>
  <c r="DA151" i="5"/>
  <c r="CZ151" i="5"/>
  <c r="CY151" i="5"/>
  <c r="CV151" i="5"/>
  <c r="CT151" i="5"/>
  <c r="CS151" i="5"/>
  <c r="CR151" i="5"/>
  <c r="CQ151" i="5"/>
  <c r="CP151" i="5"/>
  <c r="CN151" i="5"/>
  <c r="CM151" i="5"/>
  <c r="CJ151" i="5"/>
  <c r="CI151" i="5"/>
  <c r="CF151" i="5"/>
  <c r="CE151" i="5"/>
  <c r="CC151" i="5"/>
  <c r="CB151" i="5"/>
  <c r="CA151" i="5"/>
  <c r="BZ151" i="5"/>
  <c r="BY151" i="5"/>
  <c r="BX151" i="5"/>
  <c r="BW151" i="5"/>
  <c r="BV151" i="5"/>
  <c r="BQ151" i="5"/>
  <c r="BP151" i="5"/>
  <c r="BO151" i="5"/>
  <c r="BN151" i="5"/>
  <c r="BM151" i="5"/>
  <c r="BK151" i="5"/>
  <c r="BJ151" i="5"/>
  <c r="BB151" i="5"/>
  <c r="AY151" i="5"/>
  <c r="AX151" i="5"/>
  <c r="AW151" i="5"/>
  <c r="AU151" i="5"/>
  <c r="AS151" i="5"/>
  <c r="AQ151" i="5"/>
  <c r="AP151" i="5"/>
  <c r="AL151" i="5"/>
  <c r="AK151" i="5"/>
  <c r="AH151" i="5"/>
  <c r="AG151" i="5"/>
  <c r="AF151" i="5"/>
  <c r="AE151" i="5"/>
  <c r="AC151" i="5"/>
  <c r="AB151" i="5"/>
  <c r="AA151" i="5"/>
  <c r="X151" i="5"/>
  <c r="V151" i="5"/>
  <c r="U151" i="5"/>
  <c r="S151" i="5"/>
  <c r="R151" i="5"/>
  <c r="Q151" i="5"/>
  <c r="P151" i="5"/>
  <c r="O151" i="5"/>
  <c r="N151" i="5"/>
  <c r="M151" i="5"/>
  <c r="L151" i="5"/>
  <c r="J151" i="5"/>
  <c r="H151" i="5"/>
  <c r="G151" i="5"/>
  <c r="E151" i="5"/>
  <c r="D151" i="5"/>
  <c r="C151" i="5"/>
  <c r="EF150" i="5"/>
  <c r="CH151" i="7" s="1"/>
  <c r="EE150" i="5"/>
  <c r="CG151" i="7" s="1"/>
  <c r="ED150" i="5"/>
  <c r="EC150" i="5"/>
  <c r="EB150" i="5"/>
  <c r="EA150" i="5"/>
  <c r="DZ150" i="5"/>
  <c r="DY150" i="5"/>
  <c r="DX150" i="5"/>
  <c r="DW150" i="5"/>
  <c r="DV150" i="5"/>
  <c r="DU150" i="5"/>
  <c r="DT150" i="5"/>
  <c r="EH150" i="5" s="1"/>
  <c r="DS150" i="5"/>
  <c r="EG150" i="5" s="1"/>
  <c r="DN150" i="5"/>
  <c r="DM150" i="5"/>
  <c r="DL150" i="5"/>
  <c r="DK150" i="5"/>
  <c r="DJ150" i="5"/>
  <c r="DI150" i="5"/>
  <c r="AU151" i="7" s="1"/>
  <c r="DH150" i="5"/>
  <c r="DG150" i="5"/>
  <c r="DF150" i="5"/>
  <c r="DE150" i="5"/>
  <c r="DD150" i="5"/>
  <c r="DC150" i="5"/>
  <c r="DB150" i="5"/>
  <c r="DA150" i="5"/>
  <c r="CZ150" i="5"/>
  <c r="CY150" i="5"/>
  <c r="CX150" i="5"/>
  <c r="CW150" i="5"/>
  <c r="CV150" i="5"/>
  <c r="CU150" i="5"/>
  <c r="CT150" i="5"/>
  <c r="CS150" i="5"/>
  <c r="CR150" i="5"/>
  <c r="CQ150" i="5"/>
  <c r="CP150" i="5"/>
  <c r="CO150" i="5"/>
  <c r="BO151" i="7" s="1"/>
  <c r="CN150" i="5"/>
  <c r="CM150" i="5"/>
  <c r="CL150" i="5"/>
  <c r="CK150" i="5"/>
  <c r="CJ150" i="5"/>
  <c r="CI150" i="5"/>
  <c r="CH150" i="5"/>
  <c r="CG150" i="5"/>
  <c r="AS151" i="7" s="1"/>
  <c r="CF150" i="5"/>
  <c r="CE150" i="5"/>
  <c r="CD150" i="5"/>
  <c r="CC150" i="5"/>
  <c r="CB150" i="5"/>
  <c r="CA150" i="5"/>
  <c r="BZ150" i="5"/>
  <c r="BY150" i="5"/>
  <c r="BX150" i="5"/>
  <c r="BW150" i="5"/>
  <c r="BV150" i="5"/>
  <c r="BU150" i="5"/>
  <c r="W151" i="7" s="1"/>
  <c r="BT150" i="5"/>
  <c r="BS150" i="5"/>
  <c r="BR150" i="5"/>
  <c r="BQ150" i="5"/>
  <c r="BP150" i="5"/>
  <c r="BO150" i="5"/>
  <c r="BN150" i="5"/>
  <c r="BM150" i="5"/>
  <c r="BL150" i="5"/>
  <c r="BK150" i="5"/>
  <c r="BJ150" i="5"/>
  <c r="BI150" i="5"/>
  <c r="BH150" i="5"/>
  <c r="BG150" i="5"/>
  <c r="BF150" i="5"/>
  <c r="BE150" i="5"/>
  <c r="BD150" i="5"/>
  <c r="BC150" i="5"/>
  <c r="BB150" i="5"/>
  <c r="BA150" i="5"/>
  <c r="AQ151" i="7" s="1"/>
  <c r="AZ150" i="5"/>
  <c r="AY150" i="5"/>
  <c r="AX150" i="5"/>
  <c r="AW150" i="5"/>
  <c r="AV150" i="5"/>
  <c r="AU150" i="5"/>
  <c r="AT150" i="5"/>
  <c r="AS150" i="5"/>
  <c r="AR150" i="5"/>
  <c r="AQ150" i="5"/>
  <c r="AP150" i="5"/>
  <c r="AO150" i="5"/>
  <c r="AN150" i="5"/>
  <c r="AM150" i="5"/>
  <c r="M151" i="7" s="1"/>
  <c r="AL150" i="5"/>
  <c r="AK150" i="5"/>
  <c r="AJ150" i="5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AO151" i="7" s="1"/>
  <c r="V150" i="5"/>
  <c r="U150" i="5"/>
  <c r="T150" i="5"/>
  <c r="AJ151" i="7" s="1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DP150" i="5" s="1"/>
  <c r="C150" i="5"/>
  <c r="DO150" i="5" s="1"/>
  <c r="EF149" i="5"/>
  <c r="EE149" i="5"/>
  <c r="ED149" i="5"/>
  <c r="EC149" i="5"/>
  <c r="EB149" i="5"/>
  <c r="EA149" i="5"/>
  <c r="DZ149" i="5"/>
  <c r="DY149" i="5"/>
  <c r="DX149" i="5"/>
  <c r="DW149" i="5"/>
  <c r="DV149" i="5"/>
  <c r="DU149" i="5"/>
  <c r="DT149" i="5"/>
  <c r="EH149" i="5" s="1"/>
  <c r="DS149" i="5"/>
  <c r="EG149" i="5" s="1"/>
  <c r="DN149" i="5"/>
  <c r="DM149" i="5"/>
  <c r="DL149" i="5"/>
  <c r="DK149" i="5"/>
  <c r="DJ149" i="5"/>
  <c r="DI149" i="5"/>
  <c r="DH149" i="5"/>
  <c r="DG149" i="5"/>
  <c r="DF149" i="5"/>
  <c r="DE149" i="5"/>
  <c r="DD149" i="5"/>
  <c r="DC149" i="5"/>
  <c r="DB149" i="5"/>
  <c r="DA149" i="5"/>
  <c r="CZ149" i="5"/>
  <c r="CY149" i="5"/>
  <c r="CX149" i="5"/>
  <c r="CW149" i="5"/>
  <c r="CV149" i="5"/>
  <c r="CU149" i="5"/>
  <c r="CT149" i="5"/>
  <c r="CS149" i="5"/>
  <c r="CR149" i="5"/>
  <c r="CQ149" i="5"/>
  <c r="CP149" i="5"/>
  <c r="CO149" i="5"/>
  <c r="CN149" i="5"/>
  <c r="CM149" i="5"/>
  <c r="CL149" i="5"/>
  <c r="CK149" i="5"/>
  <c r="CJ149" i="5"/>
  <c r="CI149" i="5"/>
  <c r="CH149" i="5"/>
  <c r="CG149" i="5"/>
  <c r="CF149" i="5"/>
  <c r="CE149" i="5"/>
  <c r="CD149" i="5"/>
  <c r="CC149" i="5"/>
  <c r="CB149" i="5"/>
  <c r="CA149" i="5"/>
  <c r="BZ149" i="5"/>
  <c r="BY149" i="5"/>
  <c r="BX149" i="5"/>
  <c r="BW149" i="5"/>
  <c r="BV149" i="5"/>
  <c r="BU149" i="5"/>
  <c r="BT149" i="5"/>
  <c r="BS149" i="5"/>
  <c r="BR149" i="5"/>
  <c r="BQ149" i="5"/>
  <c r="BP149" i="5"/>
  <c r="BO149" i="5"/>
  <c r="BN149" i="5"/>
  <c r="BM149" i="5"/>
  <c r="BL149" i="5"/>
  <c r="BK149" i="5"/>
  <c r="BJ149" i="5"/>
  <c r="BI149" i="5"/>
  <c r="BH149" i="5"/>
  <c r="BG149" i="5"/>
  <c r="BF149" i="5"/>
  <c r="BE149" i="5"/>
  <c r="BD149" i="5"/>
  <c r="BC149" i="5"/>
  <c r="BB149" i="5"/>
  <c r="BA149" i="5"/>
  <c r="AZ149" i="5"/>
  <c r="AY149" i="5"/>
  <c r="AX149" i="5"/>
  <c r="AW149" i="5"/>
  <c r="AV149" i="5"/>
  <c r="AU149" i="5"/>
  <c r="AT149" i="5"/>
  <c r="AS149" i="5"/>
  <c r="AR149" i="5"/>
  <c r="AQ149" i="5"/>
  <c r="AP149" i="5"/>
  <c r="AO149" i="5"/>
  <c r="AN149" i="5"/>
  <c r="AM149" i="5"/>
  <c r="AL149" i="5"/>
  <c r="AK149" i="5"/>
  <c r="AJ149" i="5"/>
  <c r="AI149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DP149" i="5" s="1"/>
  <c r="C149" i="5"/>
  <c r="DO149" i="5" s="1"/>
  <c r="EF148" i="5"/>
  <c r="EE148" i="5"/>
  <c r="ED148" i="5"/>
  <c r="EC148" i="5"/>
  <c r="EB148" i="5"/>
  <c r="EA148" i="5"/>
  <c r="DZ148" i="5"/>
  <c r="DY148" i="5"/>
  <c r="DX148" i="5"/>
  <c r="DW148" i="5"/>
  <c r="DV148" i="5"/>
  <c r="DU148" i="5"/>
  <c r="DT148" i="5"/>
  <c r="EH148" i="5" s="1"/>
  <c r="DS148" i="5"/>
  <c r="EG148" i="5" s="1"/>
  <c r="DN148" i="5"/>
  <c r="DM148" i="5"/>
  <c r="DL148" i="5"/>
  <c r="DK148" i="5"/>
  <c r="DJ148" i="5"/>
  <c r="DI148" i="5"/>
  <c r="DH148" i="5"/>
  <c r="DG148" i="5"/>
  <c r="DF148" i="5"/>
  <c r="DE148" i="5"/>
  <c r="DD148" i="5"/>
  <c r="DC148" i="5"/>
  <c r="DB148" i="5"/>
  <c r="DA148" i="5"/>
  <c r="CZ148" i="5"/>
  <c r="CY148" i="5"/>
  <c r="CX148" i="5"/>
  <c r="CW148" i="5"/>
  <c r="CV148" i="5"/>
  <c r="CU148" i="5"/>
  <c r="CT148" i="5"/>
  <c r="CS148" i="5"/>
  <c r="CR148" i="5"/>
  <c r="CQ148" i="5"/>
  <c r="CP148" i="5"/>
  <c r="CO148" i="5"/>
  <c r="CN148" i="5"/>
  <c r="CM148" i="5"/>
  <c r="CL148" i="5"/>
  <c r="CK148" i="5"/>
  <c r="CJ148" i="5"/>
  <c r="CI148" i="5"/>
  <c r="CH148" i="5"/>
  <c r="CG148" i="5"/>
  <c r="CF148" i="5"/>
  <c r="CE148" i="5"/>
  <c r="CD148" i="5"/>
  <c r="CC148" i="5"/>
  <c r="CB148" i="5"/>
  <c r="CA148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BK148" i="5"/>
  <c r="BJ148" i="5"/>
  <c r="BI148" i="5"/>
  <c r="BH148" i="5"/>
  <c r="BG148" i="5"/>
  <c r="BF148" i="5"/>
  <c r="BE148" i="5"/>
  <c r="BD148" i="5"/>
  <c r="BC148" i="5"/>
  <c r="BB148" i="5"/>
  <c r="BA148" i="5"/>
  <c r="AZ148" i="5"/>
  <c r="AY148" i="5"/>
  <c r="AX148" i="5"/>
  <c r="AW148" i="5"/>
  <c r="AV148" i="5"/>
  <c r="AU148" i="5"/>
  <c r="AT148" i="5"/>
  <c r="AS148" i="5"/>
  <c r="AR148" i="5"/>
  <c r="AQ148" i="5"/>
  <c r="AP148" i="5"/>
  <c r="AO148" i="5"/>
  <c r="AN148" i="5"/>
  <c r="AM148" i="5"/>
  <c r="AL148" i="5"/>
  <c r="AK148" i="5"/>
  <c r="AJ148" i="5"/>
  <c r="AI148" i="5"/>
  <c r="AH148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DP148" i="5" s="1"/>
  <c r="C148" i="5"/>
  <c r="DO148" i="5" s="1"/>
  <c r="EF147" i="5"/>
  <c r="EE147" i="5"/>
  <c r="ED147" i="5"/>
  <c r="EC147" i="5"/>
  <c r="EB147" i="5"/>
  <c r="CN148" i="7" s="1"/>
  <c r="EA147" i="5"/>
  <c r="DZ147" i="5"/>
  <c r="AS148" i="6" s="1"/>
  <c r="DY147" i="5"/>
  <c r="DX147" i="5"/>
  <c r="DW147" i="5"/>
  <c r="DV147" i="5"/>
  <c r="DU147" i="5"/>
  <c r="DT147" i="5"/>
  <c r="EH147" i="5" s="1"/>
  <c r="DS147" i="5"/>
  <c r="EG147" i="5" s="1"/>
  <c r="DN147" i="5"/>
  <c r="DM147" i="5"/>
  <c r="DL147" i="5"/>
  <c r="DK147" i="5"/>
  <c r="DJ147" i="5"/>
  <c r="DI147" i="5"/>
  <c r="DH147" i="5"/>
  <c r="DG147" i="5"/>
  <c r="DF147" i="5"/>
  <c r="DE147" i="5"/>
  <c r="DD147" i="5"/>
  <c r="DC147" i="5"/>
  <c r="DB147" i="5"/>
  <c r="DA147" i="5"/>
  <c r="CZ147" i="5"/>
  <c r="CY147" i="5"/>
  <c r="CX147" i="5"/>
  <c r="CW147" i="5"/>
  <c r="CV147" i="5"/>
  <c r="CU147" i="5"/>
  <c r="CT147" i="5"/>
  <c r="CS147" i="5"/>
  <c r="CR147" i="5"/>
  <c r="CQ147" i="5"/>
  <c r="CP147" i="5"/>
  <c r="CO147" i="5"/>
  <c r="CN147" i="5"/>
  <c r="CM147" i="5"/>
  <c r="CL147" i="5"/>
  <c r="CK147" i="5"/>
  <c r="CJ147" i="5"/>
  <c r="CI147" i="5"/>
  <c r="CH147" i="5"/>
  <c r="CG147" i="5"/>
  <c r="CF147" i="5"/>
  <c r="CE147" i="5"/>
  <c r="CD147" i="5"/>
  <c r="CC147" i="5"/>
  <c r="CB147" i="5"/>
  <c r="CA147" i="5"/>
  <c r="BZ147" i="5"/>
  <c r="BY147" i="5"/>
  <c r="BX147" i="5"/>
  <c r="BW147" i="5"/>
  <c r="BV147" i="5"/>
  <c r="BU147" i="5"/>
  <c r="BT147" i="5"/>
  <c r="BS147" i="5"/>
  <c r="BR147" i="5"/>
  <c r="BQ147" i="5"/>
  <c r="BP147" i="5"/>
  <c r="BO147" i="5"/>
  <c r="BN147" i="5"/>
  <c r="BM147" i="5"/>
  <c r="BL147" i="5"/>
  <c r="BK147" i="5"/>
  <c r="BJ147" i="5"/>
  <c r="BI147" i="5"/>
  <c r="BH147" i="5"/>
  <c r="BG147" i="5"/>
  <c r="BF147" i="5"/>
  <c r="BE147" i="5"/>
  <c r="BD147" i="5"/>
  <c r="BC147" i="5"/>
  <c r="BB147" i="5"/>
  <c r="BA147" i="5"/>
  <c r="AZ147" i="5"/>
  <c r="AY147" i="5"/>
  <c r="AX147" i="5"/>
  <c r="AW147" i="5"/>
  <c r="AV147" i="5"/>
  <c r="AU147" i="5"/>
  <c r="AT147" i="5"/>
  <c r="AS147" i="5"/>
  <c r="AR147" i="5"/>
  <c r="AQ147" i="5"/>
  <c r="AP147" i="5"/>
  <c r="AO147" i="5"/>
  <c r="AN147" i="5"/>
  <c r="AM147" i="5"/>
  <c r="AL147" i="5"/>
  <c r="AK147" i="5"/>
  <c r="AJ147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DP147" i="5" s="1"/>
  <c r="C147" i="5"/>
  <c r="DO147" i="5" s="1"/>
  <c r="EF146" i="5"/>
  <c r="EE146" i="5"/>
  <c r="ED146" i="5"/>
  <c r="EC146" i="5"/>
  <c r="EB146" i="5"/>
  <c r="EA146" i="5"/>
  <c r="DZ146" i="5"/>
  <c r="CD147" i="7" s="1"/>
  <c r="DY146" i="5"/>
  <c r="DX146" i="5"/>
  <c r="DW146" i="5"/>
  <c r="DV146" i="5"/>
  <c r="AS147" i="6" s="1"/>
  <c r="AY147" i="6" s="1"/>
  <c r="DU146" i="5"/>
  <c r="DT146" i="5"/>
  <c r="EH146" i="5" s="1"/>
  <c r="DS146" i="5"/>
  <c r="EG146" i="5" s="1"/>
  <c r="DN146" i="5"/>
  <c r="DM146" i="5"/>
  <c r="DL146" i="5"/>
  <c r="DK146" i="5"/>
  <c r="DJ146" i="5"/>
  <c r="DI146" i="5"/>
  <c r="DH146" i="5"/>
  <c r="DG146" i="5"/>
  <c r="DF146" i="5"/>
  <c r="DE146" i="5"/>
  <c r="DD146" i="5"/>
  <c r="DC146" i="5"/>
  <c r="DB146" i="5"/>
  <c r="DA146" i="5"/>
  <c r="CZ146" i="5"/>
  <c r="CY146" i="5"/>
  <c r="CX146" i="5"/>
  <c r="CW146" i="5"/>
  <c r="CV146" i="5"/>
  <c r="CU146" i="5"/>
  <c r="CT146" i="5"/>
  <c r="CS146" i="5"/>
  <c r="CR146" i="5"/>
  <c r="CQ146" i="5"/>
  <c r="CP146" i="5"/>
  <c r="CO146" i="5"/>
  <c r="CN146" i="5"/>
  <c r="CM146" i="5"/>
  <c r="CL146" i="5"/>
  <c r="CK146" i="5"/>
  <c r="CJ146" i="5"/>
  <c r="CI146" i="5"/>
  <c r="CH146" i="5"/>
  <c r="Y147" i="6" s="1"/>
  <c r="CG146" i="5"/>
  <c r="CF146" i="5"/>
  <c r="CE146" i="5"/>
  <c r="CD146" i="5"/>
  <c r="AN147" i="7" s="1"/>
  <c r="CC146" i="5"/>
  <c r="CB146" i="5"/>
  <c r="CA146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BN147" i="7" s="1"/>
  <c r="BK146" i="5"/>
  <c r="BJ146" i="5"/>
  <c r="BI146" i="5"/>
  <c r="BG147" i="7" s="1"/>
  <c r="BH146" i="5"/>
  <c r="BG146" i="5"/>
  <c r="BF146" i="5"/>
  <c r="BE146" i="5"/>
  <c r="BD146" i="5"/>
  <c r="BC146" i="5"/>
  <c r="BB146" i="5"/>
  <c r="BA146" i="5"/>
  <c r="AZ146" i="5"/>
  <c r="AL147" i="7" s="1"/>
  <c r="AY146" i="5"/>
  <c r="AX146" i="5"/>
  <c r="AW146" i="5"/>
  <c r="AV146" i="5"/>
  <c r="AU146" i="5"/>
  <c r="AT146" i="5"/>
  <c r="AD147" i="7" s="1"/>
  <c r="AS146" i="5"/>
  <c r="AR146" i="5"/>
  <c r="AQ146" i="5"/>
  <c r="AP146" i="5"/>
  <c r="AO146" i="5"/>
  <c r="AN146" i="5"/>
  <c r="N147" i="7" s="1"/>
  <c r="AM146" i="5"/>
  <c r="AL146" i="5"/>
  <c r="AK146" i="5"/>
  <c r="AJ146" i="5"/>
  <c r="AI146" i="5"/>
  <c r="AH146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U147" i="6" s="1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D147" i="7" s="1"/>
  <c r="E146" i="5"/>
  <c r="D146" i="5"/>
  <c r="DP146" i="5" s="1"/>
  <c r="C146" i="5"/>
  <c r="DO146" i="5" s="1"/>
  <c r="EF145" i="5"/>
  <c r="EE145" i="5"/>
  <c r="ED145" i="5"/>
  <c r="EC145" i="5"/>
  <c r="EB145" i="5"/>
  <c r="EA145" i="5"/>
  <c r="DZ145" i="5"/>
  <c r="DY145" i="5"/>
  <c r="DX145" i="5"/>
  <c r="DW145" i="5"/>
  <c r="DV145" i="5"/>
  <c r="DU145" i="5"/>
  <c r="DT145" i="5"/>
  <c r="EH145" i="5" s="1"/>
  <c r="DS145" i="5"/>
  <c r="EG145" i="5" s="1"/>
  <c r="DN145" i="5"/>
  <c r="DM145" i="5"/>
  <c r="DL145" i="5"/>
  <c r="DK145" i="5"/>
  <c r="DJ145" i="5"/>
  <c r="DI145" i="5"/>
  <c r="DH145" i="5"/>
  <c r="DG145" i="5"/>
  <c r="DF145" i="5"/>
  <c r="DE145" i="5"/>
  <c r="DD145" i="5"/>
  <c r="DC145" i="5"/>
  <c r="DB145" i="5"/>
  <c r="DA145" i="5"/>
  <c r="CZ145" i="5"/>
  <c r="CY145" i="5"/>
  <c r="CX145" i="5"/>
  <c r="R146" i="7" s="1"/>
  <c r="CW145" i="5"/>
  <c r="CV145" i="5"/>
  <c r="CU145" i="5"/>
  <c r="CT145" i="5"/>
  <c r="CS145" i="5"/>
  <c r="CR145" i="5"/>
  <c r="CQ145" i="5"/>
  <c r="CP145" i="5"/>
  <c r="CO145" i="5"/>
  <c r="CN145" i="5"/>
  <c r="CM145" i="5"/>
  <c r="CL145" i="5"/>
  <c r="CK145" i="5"/>
  <c r="CJ145" i="5"/>
  <c r="CI145" i="5"/>
  <c r="CH145" i="5"/>
  <c r="CG145" i="5"/>
  <c r="CF145" i="5"/>
  <c r="CE145" i="5"/>
  <c r="CD145" i="5"/>
  <c r="CC145" i="5"/>
  <c r="CB145" i="5"/>
  <c r="CA145" i="5"/>
  <c r="BZ145" i="5"/>
  <c r="BY145" i="5"/>
  <c r="BX145" i="5"/>
  <c r="BW145" i="5"/>
  <c r="BV145" i="5"/>
  <c r="BU145" i="5"/>
  <c r="BT145" i="5"/>
  <c r="BS145" i="5"/>
  <c r="BR145" i="5"/>
  <c r="BQ145" i="5"/>
  <c r="BP145" i="5"/>
  <c r="BO145" i="5"/>
  <c r="BN145" i="5"/>
  <c r="BM145" i="5"/>
  <c r="BL145" i="5"/>
  <c r="BK145" i="5"/>
  <c r="BJ145" i="5"/>
  <c r="BI145" i="5"/>
  <c r="BH145" i="5"/>
  <c r="BG145" i="5"/>
  <c r="BF145" i="5"/>
  <c r="BE145" i="5"/>
  <c r="BD145" i="5"/>
  <c r="BC145" i="5"/>
  <c r="BB145" i="5"/>
  <c r="BA145" i="5"/>
  <c r="AZ145" i="5"/>
  <c r="AY145" i="5"/>
  <c r="AX145" i="5"/>
  <c r="AW145" i="5"/>
  <c r="AV145" i="5"/>
  <c r="AU145" i="5"/>
  <c r="AT145" i="5"/>
  <c r="AS145" i="5"/>
  <c r="AR145" i="5"/>
  <c r="AQ145" i="5"/>
  <c r="AP145" i="5"/>
  <c r="AO145" i="5"/>
  <c r="AN145" i="5"/>
  <c r="AM145" i="5"/>
  <c r="AL145" i="5"/>
  <c r="AK145" i="5"/>
  <c r="AJ145" i="5"/>
  <c r="AI145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DP145" i="5" s="1"/>
  <c r="C145" i="5"/>
  <c r="DO145" i="5" s="1"/>
  <c r="EF144" i="5"/>
  <c r="EE144" i="5"/>
  <c r="ED144" i="5"/>
  <c r="EC144" i="5"/>
  <c r="EB144" i="5"/>
  <c r="EA144" i="5"/>
  <c r="DZ144" i="5"/>
  <c r="DY144" i="5"/>
  <c r="DX144" i="5"/>
  <c r="DW144" i="5"/>
  <c r="DV144" i="5"/>
  <c r="DU144" i="5"/>
  <c r="DT144" i="5"/>
  <c r="EH144" i="5" s="1"/>
  <c r="DS144" i="5"/>
  <c r="EG144" i="5" s="1"/>
  <c r="DN144" i="5"/>
  <c r="DM144" i="5"/>
  <c r="DL144" i="5"/>
  <c r="DK144" i="5"/>
  <c r="DJ144" i="5"/>
  <c r="DI144" i="5"/>
  <c r="DH144" i="5"/>
  <c r="DG144" i="5"/>
  <c r="DF144" i="5"/>
  <c r="DE144" i="5"/>
  <c r="DD144" i="5"/>
  <c r="DC144" i="5"/>
  <c r="DB144" i="5"/>
  <c r="DA144" i="5"/>
  <c r="CZ144" i="5"/>
  <c r="CY144" i="5"/>
  <c r="CX144" i="5"/>
  <c r="R145" i="7" s="1"/>
  <c r="CW144" i="5"/>
  <c r="CV144" i="5"/>
  <c r="CU144" i="5"/>
  <c r="Q145" i="7" s="1"/>
  <c r="CT144" i="5"/>
  <c r="CS144" i="5"/>
  <c r="CR144" i="5"/>
  <c r="CQ144" i="5"/>
  <c r="CP144" i="5"/>
  <c r="CO144" i="5"/>
  <c r="CN144" i="5"/>
  <c r="CM144" i="5"/>
  <c r="CL144" i="5"/>
  <c r="BB145" i="7" s="1"/>
  <c r="CK144" i="5"/>
  <c r="CJ144" i="5"/>
  <c r="CI144" i="5"/>
  <c r="CH144" i="5"/>
  <c r="CG144" i="5"/>
  <c r="CF144" i="5"/>
  <c r="CE144" i="5"/>
  <c r="CD144" i="5"/>
  <c r="CC144" i="5"/>
  <c r="CB144" i="5"/>
  <c r="CA144" i="5"/>
  <c r="BZ144" i="5"/>
  <c r="BY144" i="5"/>
  <c r="BX144" i="5"/>
  <c r="BW144" i="5"/>
  <c r="BV144" i="5"/>
  <c r="BU144" i="5"/>
  <c r="BT144" i="5"/>
  <c r="P145" i="7" s="1"/>
  <c r="BS144" i="5"/>
  <c r="BR144" i="5"/>
  <c r="BQ144" i="5"/>
  <c r="BP144" i="5"/>
  <c r="BO144" i="5"/>
  <c r="BN144" i="5"/>
  <c r="BM144" i="5"/>
  <c r="BL144" i="5"/>
  <c r="BK144" i="5"/>
  <c r="BJ144" i="5"/>
  <c r="BI144" i="5"/>
  <c r="BH144" i="5"/>
  <c r="BG144" i="5"/>
  <c r="BF144" i="5"/>
  <c r="AA145" i="6" s="1"/>
  <c r="BE144" i="5"/>
  <c r="AY145" i="7" s="1"/>
  <c r="BD144" i="5"/>
  <c r="BC144" i="5"/>
  <c r="BB144" i="5"/>
  <c r="BA144" i="5"/>
  <c r="AZ144" i="5"/>
  <c r="AY144" i="5"/>
  <c r="AX144" i="5"/>
  <c r="AW144" i="5"/>
  <c r="AV144" i="5"/>
  <c r="AD145" i="7" s="1"/>
  <c r="AU144" i="5"/>
  <c r="AT144" i="5"/>
  <c r="AS144" i="5"/>
  <c r="AR144" i="5"/>
  <c r="AQ144" i="5"/>
  <c r="AP144" i="5"/>
  <c r="AO144" i="5"/>
  <c r="J145" i="6" s="1"/>
  <c r="AN144" i="5"/>
  <c r="N145" i="7" s="1"/>
  <c r="AM144" i="5"/>
  <c r="AL144" i="5"/>
  <c r="AK144" i="5"/>
  <c r="AJ144" i="5"/>
  <c r="F145" i="7" s="1"/>
  <c r="AI144" i="5"/>
  <c r="D145" i="6" s="1"/>
  <c r="AH144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DP144" i="5" s="1"/>
  <c r="C144" i="5"/>
  <c r="DO144" i="5" s="1"/>
  <c r="EF143" i="5"/>
  <c r="EE143" i="5"/>
  <c r="ED143" i="5"/>
  <c r="EC143" i="5"/>
  <c r="EB143" i="5"/>
  <c r="EA143" i="5"/>
  <c r="DZ143" i="5"/>
  <c r="DY143" i="5"/>
  <c r="DX143" i="5"/>
  <c r="DW143" i="5"/>
  <c r="DV143" i="5"/>
  <c r="DU143" i="5"/>
  <c r="DT143" i="5"/>
  <c r="EH143" i="5" s="1"/>
  <c r="DS143" i="5"/>
  <c r="EG143" i="5" s="1"/>
  <c r="DN143" i="5"/>
  <c r="DM143" i="5"/>
  <c r="DL143" i="5"/>
  <c r="DK143" i="5"/>
  <c r="DJ143" i="5"/>
  <c r="DI143" i="5"/>
  <c r="DH143" i="5"/>
  <c r="DG143" i="5"/>
  <c r="AU144" i="7" s="1"/>
  <c r="DF143" i="5"/>
  <c r="DE143" i="5"/>
  <c r="DD143" i="5"/>
  <c r="DC143" i="5"/>
  <c r="DB143" i="5"/>
  <c r="DA143" i="5"/>
  <c r="CZ143" i="5"/>
  <c r="CY143" i="5"/>
  <c r="CX143" i="5"/>
  <c r="CW143" i="5"/>
  <c r="CV143" i="5"/>
  <c r="CU143" i="5"/>
  <c r="CT143" i="5"/>
  <c r="CS143" i="5"/>
  <c r="CR143" i="5"/>
  <c r="CQ143" i="5"/>
  <c r="CP143" i="5"/>
  <c r="CO143" i="5"/>
  <c r="CN143" i="5"/>
  <c r="CM143" i="5"/>
  <c r="CL143" i="5"/>
  <c r="CK143" i="5"/>
  <c r="CJ143" i="5"/>
  <c r="CI143" i="5"/>
  <c r="CH143" i="5"/>
  <c r="CG143" i="5"/>
  <c r="CF143" i="5"/>
  <c r="CE143" i="5"/>
  <c r="CD143" i="5"/>
  <c r="CC143" i="5"/>
  <c r="CB143" i="5"/>
  <c r="CA143" i="5"/>
  <c r="BZ143" i="5"/>
  <c r="BY143" i="5"/>
  <c r="BX143" i="5"/>
  <c r="BW143" i="5"/>
  <c r="BV143" i="5"/>
  <c r="BU143" i="5"/>
  <c r="BT143" i="5"/>
  <c r="BS143" i="5"/>
  <c r="BR143" i="5"/>
  <c r="BQ143" i="5"/>
  <c r="BP143" i="5"/>
  <c r="BO143" i="5"/>
  <c r="BN143" i="5"/>
  <c r="BM143" i="5"/>
  <c r="BL143" i="5"/>
  <c r="BK143" i="5"/>
  <c r="BJ143" i="5"/>
  <c r="BI143" i="5"/>
  <c r="BH143" i="5"/>
  <c r="BG143" i="5"/>
  <c r="BF143" i="5"/>
  <c r="BE143" i="5"/>
  <c r="BD143" i="5"/>
  <c r="AR144" i="7" s="1"/>
  <c r="BC143" i="5"/>
  <c r="AQ144" i="7" s="1"/>
  <c r="BB143" i="5"/>
  <c r="BA143" i="5"/>
  <c r="AZ143" i="5"/>
  <c r="AY143" i="5"/>
  <c r="AX143" i="5"/>
  <c r="AW143" i="5"/>
  <c r="AV143" i="5"/>
  <c r="AU143" i="5"/>
  <c r="AT143" i="5"/>
  <c r="AS143" i="5"/>
  <c r="AR143" i="5"/>
  <c r="AQ143" i="5"/>
  <c r="AP143" i="5"/>
  <c r="AO143" i="5"/>
  <c r="AN143" i="5"/>
  <c r="AM143" i="5"/>
  <c r="AL143" i="5"/>
  <c r="AK143" i="5"/>
  <c r="AJ143" i="5"/>
  <c r="AI143" i="5"/>
  <c r="AH143" i="5"/>
  <c r="AG143" i="5"/>
  <c r="AF143" i="5"/>
  <c r="AE143" i="5"/>
  <c r="AD143" i="5"/>
  <c r="BF144" i="7" s="1"/>
  <c r="AC143" i="5"/>
  <c r="AB143" i="5"/>
  <c r="AA143" i="5"/>
  <c r="Z143" i="5"/>
  <c r="AA144" i="6" s="1"/>
  <c r="Y143" i="5"/>
  <c r="AW144" i="7" s="1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S144" i="7" s="1"/>
  <c r="J143" i="5"/>
  <c r="I143" i="5"/>
  <c r="H143" i="5"/>
  <c r="G143" i="5"/>
  <c r="F143" i="5"/>
  <c r="E143" i="5"/>
  <c r="D143" i="5"/>
  <c r="DP143" i="5" s="1"/>
  <c r="C143" i="5"/>
  <c r="DO143" i="5" s="1"/>
  <c r="ED142" i="5"/>
  <c r="EC142" i="5"/>
  <c r="EA142" i="5"/>
  <c r="DY142" i="5"/>
  <c r="DX142" i="5"/>
  <c r="DW142" i="5"/>
  <c r="DU142" i="5"/>
  <c r="DT142" i="5"/>
  <c r="DS142" i="5"/>
  <c r="DN142" i="5"/>
  <c r="DM142" i="5"/>
  <c r="DL142" i="5"/>
  <c r="DK142" i="5"/>
  <c r="DJ142" i="5"/>
  <c r="DH142" i="5"/>
  <c r="DF142" i="5"/>
  <c r="DE142" i="5"/>
  <c r="DD142" i="5"/>
  <c r="DC142" i="5"/>
  <c r="DB142" i="5"/>
  <c r="DA142" i="5"/>
  <c r="CZ142" i="5"/>
  <c r="CY142" i="5"/>
  <c r="CW142" i="5"/>
  <c r="CV142" i="5"/>
  <c r="CT142" i="5"/>
  <c r="CS142" i="5"/>
  <c r="CR142" i="5"/>
  <c r="CQ142" i="5"/>
  <c r="CP142" i="5"/>
  <c r="CN142" i="5"/>
  <c r="CM142" i="5"/>
  <c r="CK142" i="5"/>
  <c r="CJ142" i="5"/>
  <c r="CI142" i="5"/>
  <c r="CF142" i="5"/>
  <c r="CE142" i="5"/>
  <c r="CC142" i="5"/>
  <c r="CB142" i="5"/>
  <c r="CA142" i="5"/>
  <c r="BZ142" i="5"/>
  <c r="BY142" i="5"/>
  <c r="BX142" i="5"/>
  <c r="BW142" i="5"/>
  <c r="BV142" i="5"/>
  <c r="BS142" i="5"/>
  <c r="BQ142" i="5"/>
  <c r="BP142" i="5"/>
  <c r="BO142" i="5"/>
  <c r="BN142" i="5"/>
  <c r="BM142" i="5"/>
  <c r="BK142" i="5"/>
  <c r="BJ142" i="5"/>
  <c r="BG142" i="5"/>
  <c r="BB142" i="5"/>
  <c r="AY142" i="5"/>
  <c r="AX142" i="5"/>
  <c r="AW142" i="5"/>
  <c r="AU142" i="5"/>
  <c r="AS142" i="5"/>
  <c r="AR142" i="5"/>
  <c r="AQ142" i="5"/>
  <c r="AP142" i="5"/>
  <c r="AL142" i="5"/>
  <c r="AK142" i="5"/>
  <c r="AH142" i="5"/>
  <c r="AG142" i="5"/>
  <c r="AF142" i="5"/>
  <c r="AE142" i="5"/>
  <c r="AC142" i="5"/>
  <c r="AB142" i="5"/>
  <c r="AA142" i="5"/>
  <c r="X142" i="5"/>
  <c r="V142" i="5"/>
  <c r="U142" i="5"/>
  <c r="S142" i="5"/>
  <c r="R142" i="5"/>
  <c r="Q142" i="5"/>
  <c r="P142" i="5"/>
  <c r="O142" i="5"/>
  <c r="N142" i="5"/>
  <c r="M142" i="5"/>
  <c r="L142" i="5"/>
  <c r="J142" i="5"/>
  <c r="I142" i="5"/>
  <c r="H142" i="5"/>
  <c r="G142" i="5"/>
  <c r="E142" i="5"/>
  <c r="D142" i="5"/>
  <c r="C142" i="5"/>
  <c r="EF141" i="5"/>
  <c r="EE141" i="5"/>
  <c r="ED141" i="5"/>
  <c r="EC141" i="5"/>
  <c r="EB141" i="5"/>
  <c r="EA141" i="5"/>
  <c r="DZ141" i="5"/>
  <c r="DY141" i="5"/>
  <c r="DX141" i="5"/>
  <c r="DW141" i="5"/>
  <c r="DV141" i="5"/>
  <c r="DU141" i="5"/>
  <c r="DT141" i="5"/>
  <c r="EH141" i="5" s="1"/>
  <c r="DS141" i="5"/>
  <c r="EG141" i="5" s="1"/>
  <c r="DN141" i="5"/>
  <c r="DM141" i="5"/>
  <c r="DL141" i="5"/>
  <c r="DK141" i="5"/>
  <c r="DJ141" i="5"/>
  <c r="DI141" i="5"/>
  <c r="DH141" i="5"/>
  <c r="DG141" i="5"/>
  <c r="DF141" i="5"/>
  <c r="DE141" i="5"/>
  <c r="DD141" i="5"/>
  <c r="DC141" i="5"/>
  <c r="DB141" i="5"/>
  <c r="DA141" i="5"/>
  <c r="CZ141" i="5"/>
  <c r="CY141" i="5"/>
  <c r="CX141" i="5"/>
  <c r="CW141" i="5"/>
  <c r="CV141" i="5"/>
  <c r="CU141" i="5"/>
  <c r="CT141" i="5"/>
  <c r="CS141" i="5"/>
  <c r="CR141" i="5"/>
  <c r="CQ141" i="5"/>
  <c r="CP141" i="5"/>
  <c r="CO141" i="5"/>
  <c r="CN141" i="5"/>
  <c r="CM141" i="5"/>
  <c r="CL141" i="5"/>
  <c r="CK141" i="5"/>
  <c r="CJ141" i="5"/>
  <c r="CI141" i="5"/>
  <c r="CH141" i="5"/>
  <c r="CG141" i="5"/>
  <c r="CF141" i="5"/>
  <c r="CE141" i="5"/>
  <c r="CD141" i="5"/>
  <c r="CC141" i="5"/>
  <c r="CB141" i="5"/>
  <c r="CA141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BK141" i="5"/>
  <c r="BJ141" i="5"/>
  <c r="BI141" i="5"/>
  <c r="BH141" i="5"/>
  <c r="BG141" i="5"/>
  <c r="BF141" i="5"/>
  <c r="BE141" i="5"/>
  <c r="BD141" i="5"/>
  <c r="BC141" i="5"/>
  <c r="BB141" i="5"/>
  <c r="BA141" i="5"/>
  <c r="AZ141" i="5"/>
  <c r="AY141" i="5"/>
  <c r="AX141" i="5"/>
  <c r="AW141" i="5"/>
  <c r="AV141" i="5"/>
  <c r="AU141" i="5"/>
  <c r="AT141" i="5"/>
  <c r="AS141" i="5"/>
  <c r="AR141" i="5"/>
  <c r="AQ141" i="5"/>
  <c r="AP141" i="5"/>
  <c r="AO141" i="5"/>
  <c r="AN141" i="5"/>
  <c r="AM141" i="5"/>
  <c r="AL141" i="5"/>
  <c r="AK141" i="5"/>
  <c r="AJ141" i="5"/>
  <c r="AI141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DP141" i="5" s="1"/>
  <c r="C141" i="5"/>
  <c r="DO141" i="5" s="1"/>
  <c r="EF140" i="5"/>
  <c r="EE140" i="5"/>
  <c r="ED140" i="5"/>
  <c r="EC140" i="5"/>
  <c r="EB140" i="5"/>
  <c r="CN141" i="7" s="1"/>
  <c r="EA140" i="5"/>
  <c r="DZ140" i="5"/>
  <c r="DY140" i="5"/>
  <c r="DX140" i="5"/>
  <c r="DW140" i="5"/>
  <c r="DV140" i="5"/>
  <c r="DU140" i="5"/>
  <c r="DT140" i="5"/>
  <c r="EH140" i="5" s="1"/>
  <c r="DS140" i="5"/>
  <c r="EG140" i="5" s="1"/>
  <c r="DN140" i="5"/>
  <c r="DM140" i="5"/>
  <c r="DL140" i="5"/>
  <c r="DK140" i="5"/>
  <c r="DJ140" i="5"/>
  <c r="DI140" i="5"/>
  <c r="DH140" i="5"/>
  <c r="DG140" i="5"/>
  <c r="DF140" i="5"/>
  <c r="DE140" i="5"/>
  <c r="DD140" i="5"/>
  <c r="DC140" i="5"/>
  <c r="DB140" i="5"/>
  <c r="DA140" i="5"/>
  <c r="CZ140" i="5"/>
  <c r="CY140" i="5"/>
  <c r="CX140" i="5"/>
  <c r="CW140" i="5"/>
  <c r="CV140" i="5"/>
  <c r="CU140" i="5"/>
  <c r="CT140" i="5"/>
  <c r="CS140" i="5"/>
  <c r="CR140" i="5"/>
  <c r="CQ140" i="5"/>
  <c r="CP140" i="5"/>
  <c r="CO140" i="5"/>
  <c r="CN140" i="5"/>
  <c r="CM140" i="5"/>
  <c r="CL140" i="5"/>
  <c r="CK140" i="5"/>
  <c r="CJ140" i="5"/>
  <c r="CI140" i="5"/>
  <c r="CH140" i="5"/>
  <c r="CG140" i="5"/>
  <c r="CF140" i="5"/>
  <c r="CE140" i="5"/>
  <c r="CD140" i="5"/>
  <c r="CC140" i="5"/>
  <c r="CB140" i="5"/>
  <c r="CA140" i="5"/>
  <c r="BZ140" i="5"/>
  <c r="BY140" i="5"/>
  <c r="BX140" i="5"/>
  <c r="BW140" i="5"/>
  <c r="BV140" i="5"/>
  <c r="BU140" i="5"/>
  <c r="BT140" i="5"/>
  <c r="K141" i="6" s="1"/>
  <c r="BS140" i="5"/>
  <c r="O141" i="7" s="1"/>
  <c r="BR140" i="5"/>
  <c r="BQ140" i="5"/>
  <c r="BP140" i="5"/>
  <c r="BO140" i="5"/>
  <c r="BN140" i="5"/>
  <c r="BM140" i="5"/>
  <c r="BL140" i="5"/>
  <c r="BN141" i="7" s="1"/>
  <c r="BK140" i="5"/>
  <c r="BJ140" i="5"/>
  <c r="BI140" i="5"/>
  <c r="BH140" i="5"/>
  <c r="BG140" i="5"/>
  <c r="BF140" i="5"/>
  <c r="BE140" i="5"/>
  <c r="BD140" i="5"/>
  <c r="BC140" i="5"/>
  <c r="BB140" i="5"/>
  <c r="BA140" i="5"/>
  <c r="AZ140" i="5"/>
  <c r="AY140" i="5"/>
  <c r="AX140" i="5"/>
  <c r="AW140" i="5"/>
  <c r="AV140" i="5"/>
  <c r="AU140" i="5"/>
  <c r="AT140" i="5"/>
  <c r="AS140" i="5"/>
  <c r="AR140" i="5"/>
  <c r="V141" i="7" s="1"/>
  <c r="AQ140" i="5"/>
  <c r="AP140" i="5"/>
  <c r="AO140" i="5"/>
  <c r="AN140" i="5"/>
  <c r="AM140" i="5"/>
  <c r="AL140" i="5"/>
  <c r="AK140" i="5"/>
  <c r="AJ140" i="5"/>
  <c r="AI140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DP140" i="5" s="1"/>
  <c r="C140" i="5"/>
  <c r="DO140" i="5" s="1"/>
  <c r="EF139" i="5"/>
  <c r="EE139" i="5"/>
  <c r="ED139" i="5"/>
  <c r="EC139" i="5"/>
  <c r="EB139" i="5"/>
  <c r="EA139" i="5"/>
  <c r="DZ139" i="5"/>
  <c r="DY139" i="5"/>
  <c r="DX139" i="5"/>
  <c r="DW139" i="5"/>
  <c r="DV139" i="5"/>
  <c r="DU139" i="5"/>
  <c r="DT139" i="5"/>
  <c r="EH139" i="5" s="1"/>
  <c r="DS139" i="5"/>
  <c r="EG139" i="5" s="1"/>
  <c r="DN139" i="5"/>
  <c r="DM139" i="5"/>
  <c r="DL139" i="5"/>
  <c r="DK139" i="5"/>
  <c r="DJ139" i="5"/>
  <c r="DI139" i="5"/>
  <c r="DH139" i="5"/>
  <c r="DG139" i="5"/>
  <c r="DF139" i="5"/>
  <c r="DE139" i="5"/>
  <c r="DD139" i="5"/>
  <c r="DC139" i="5"/>
  <c r="DB139" i="5"/>
  <c r="DA139" i="5"/>
  <c r="CZ139" i="5"/>
  <c r="CY139" i="5"/>
  <c r="CX139" i="5"/>
  <c r="CW139" i="5"/>
  <c r="Q140" i="7" s="1"/>
  <c r="CV139" i="5"/>
  <c r="CU139" i="5"/>
  <c r="CT139" i="5"/>
  <c r="CS139" i="5"/>
  <c r="CR139" i="5"/>
  <c r="CQ139" i="5"/>
  <c r="CP139" i="5"/>
  <c r="CO139" i="5"/>
  <c r="CN139" i="5"/>
  <c r="CM139" i="5"/>
  <c r="CL139" i="5"/>
  <c r="CK139" i="5"/>
  <c r="BA140" i="7" s="1"/>
  <c r="CJ139" i="5"/>
  <c r="CI139" i="5"/>
  <c r="CH139" i="5"/>
  <c r="CG139" i="5"/>
  <c r="CF139" i="5"/>
  <c r="CE139" i="5"/>
  <c r="CD139" i="5"/>
  <c r="CC139" i="5"/>
  <c r="CB139" i="5"/>
  <c r="CA139" i="5"/>
  <c r="BZ139" i="5"/>
  <c r="BY139" i="5"/>
  <c r="BX139" i="5"/>
  <c r="BW139" i="5"/>
  <c r="BV139" i="5"/>
  <c r="BU139" i="5"/>
  <c r="BT139" i="5"/>
  <c r="BS139" i="5"/>
  <c r="O140" i="7" s="1"/>
  <c r="BR139" i="5"/>
  <c r="I140" i="6" s="1"/>
  <c r="BQ139" i="5"/>
  <c r="BP139" i="5"/>
  <c r="BO139" i="5"/>
  <c r="BN139" i="5"/>
  <c r="BM139" i="5"/>
  <c r="BL139" i="5"/>
  <c r="BK139" i="5"/>
  <c r="BJ139" i="5"/>
  <c r="BI139" i="5"/>
  <c r="BH139" i="5"/>
  <c r="BG139" i="5"/>
  <c r="AY140" i="7" s="1"/>
  <c r="BF139" i="5"/>
  <c r="BE139" i="5"/>
  <c r="BD139" i="5"/>
  <c r="AR140" i="7" s="1"/>
  <c r="BC139" i="5"/>
  <c r="AQ140" i="7" s="1"/>
  <c r="BB139" i="5"/>
  <c r="BA139" i="5"/>
  <c r="AZ139" i="5"/>
  <c r="AY139" i="5"/>
  <c r="AX139" i="5"/>
  <c r="AW139" i="5"/>
  <c r="AV139" i="5"/>
  <c r="AD140" i="7" s="1"/>
  <c r="AU139" i="5"/>
  <c r="AT139" i="5"/>
  <c r="AS139" i="5"/>
  <c r="AR139" i="5"/>
  <c r="AQ139" i="5"/>
  <c r="AP139" i="5"/>
  <c r="AO139" i="5"/>
  <c r="AN139" i="5"/>
  <c r="AM139" i="5"/>
  <c r="H140" i="6" s="1"/>
  <c r="AL139" i="5"/>
  <c r="AK139" i="5"/>
  <c r="AJ139" i="5"/>
  <c r="AI139" i="5"/>
  <c r="E140" i="7" s="1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K140" i="7" s="1"/>
  <c r="H139" i="5"/>
  <c r="G139" i="5"/>
  <c r="F139" i="5"/>
  <c r="E139" i="5"/>
  <c r="D139" i="5"/>
  <c r="DP139" i="5" s="1"/>
  <c r="C139" i="5"/>
  <c r="DO139" i="5" s="1"/>
  <c r="EF138" i="5"/>
  <c r="EE138" i="5"/>
  <c r="ED138" i="5"/>
  <c r="EC138" i="5"/>
  <c r="EB138" i="5"/>
  <c r="EA138" i="5"/>
  <c r="DZ138" i="5"/>
  <c r="DY138" i="5"/>
  <c r="DX138" i="5"/>
  <c r="DW138" i="5"/>
  <c r="DV138" i="5"/>
  <c r="DU138" i="5"/>
  <c r="DT138" i="5"/>
  <c r="EH138" i="5" s="1"/>
  <c r="DS138" i="5"/>
  <c r="EG138" i="5" s="1"/>
  <c r="DN138" i="5"/>
  <c r="DM138" i="5"/>
  <c r="DL138" i="5"/>
  <c r="DK138" i="5"/>
  <c r="DJ138" i="5"/>
  <c r="DI138" i="5"/>
  <c r="DH138" i="5"/>
  <c r="DG138" i="5"/>
  <c r="DF138" i="5"/>
  <c r="DE138" i="5"/>
  <c r="DD138" i="5"/>
  <c r="DC138" i="5"/>
  <c r="DB138" i="5"/>
  <c r="DA138" i="5"/>
  <c r="CZ138" i="5"/>
  <c r="CY138" i="5"/>
  <c r="CX138" i="5"/>
  <c r="CW138" i="5"/>
  <c r="CV138" i="5"/>
  <c r="CU138" i="5"/>
  <c r="CT138" i="5"/>
  <c r="CS138" i="5"/>
  <c r="CR138" i="5"/>
  <c r="CQ138" i="5"/>
  <c r="CP138" i="5"/>
  <c r="CO138" i="5"/>
  <c r="CN138" i="5"/>
  <c r="CM138" i="5"/>
  <c r="CL138" i="5"/>
  <c r="CK138" i="5"/>
  <c r="CJ138" i="5"/>
  <c r="CI138" i="5"/>
  <c r="CH138" i="5"/>
  <c r="CG138" i="5"/>
  <c r="CF138" i="5"/>
  <c r="CE138" i="5"/>
  <c r="CD138" i="5"/>
  <c r="CC138" i="5"/>
  <c r="CB138" i="5"/>
  <c r="CA138" i="5"/>
  <c r="BZ138" i="5"/>
  <c r="BY138" i="5"/>
  <c r="BX138" i="5"/>
  <c r="BW138" i="5"/>
  <c r="BV138" i="5"/>
  <c r="BU138" i="5"/>
  <c r="BT138" i="5"/>
  <c r="BS138" i="5"/>
  <c r="BR138" i="5"/>
  <c r="BQ138" i="5"/>
  <c r="BP138" i="5"/>
  <c r="BO138" i="5"/>
  <c r="BN138" i="5"/>
  <c r="BM138" i="5"/>
  <c r="BL138" i="5"/>
  <c r="BK138" i="5"/>
  <c r="BJ138" i="5"/>
  <c r="BI138" i="5"/>
  <c r="BH138" i="5"/>
  <c r="BG138" i="5"/>
  <c r="BF138" i="5"/>
  <c r="BE138" i="5"/>
  <c r="BD138" i="5"/>
  <c r="BC138" i="5"/>
  <c r="BB138" i="5"/>
  <c r="BA138" i="5"/>
  <c r="AZ138" i="5"/>
  <c r="AY138" i="5"/>
  <c r="AX138" i="5"/>
  <c r="AW138" i="5"/>
  <c r="AV138" i="5"/>
  <c r="AU138" i="5"/>
  <c r="AT138" i="5"/>
  <c r="AS138" i="5"/>
  <c r="AR138" i="5"/>
  <c r="AQ138" i="5"/>
  <c r="AP138" i="5"/>
  <c r="AO138" i="5"/>
  <c r="AN138" i="5"/>
  <c r="AM138" i="5"/>
  <c r="AL138" i="5"/>
  <c r="AK138" i="5"/>
  <c r="AJ138" i="5"/>
  <c r="AI138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DP138" i="5" s="1"/>
  <c r="C138" i="5"/>
  <c r="DO138" i="5" s="1"/>
  <c r="EF137" i="5"/>
  <c r="EE137" i="5"/>
  <c r="ED137" i="5"/>
  <c r="EC137" i="5"/>
  <c r="EB137" i="5"/>
  <c r="EA137" i="5"/>
  <c r="DZ137" i="5"/>
  <c r="DY137" i="5"/>
  <c r="DX137" i="5"/>
  <c r="DW137" i="5"/>
  <c r="DV137" i="5"/>
  <c r="DU137" i="5"/>
  <c r="DT137" i="5"/>
  <c r="EH137" i="5" s="1"/>
  <c r="DS137" i="5"/>
  <c r="EG137" i="5" s="1"/>
  <c r="DN137" i="5"/>
  <c r="DM137" i="5"/>
  <c r="DL137" i="5"/>
  <c r="DK137" i="5"/>
  <c r="DJ137" i="5"/>
  <c r="DI137" i="5"/>
  <c r="DH137" i="5"/>
  <c r="DG137" i="5"/>
  <c r="DF137" i="5"/>
  <c r="DE137" i="5"/>
  <c r="DD137" i="5"/>
  <c r="DC137" i="5"/>
  <c r="DB137" i="5"/>
  <c r="DA137" i="5"/>
  <c r="CZ137" i="5"/>
  <c r="CY137" i="5"/>
  <c r="CX137" i="5"/>
  <c r="CW137" i="5"/>
  <c r="CV137" i="5"/>
  <c r="CU137" i="5"/>
  <c r="CT137" i="5"/>
  <c r="CS137" i="5"/>
  <c r="CR137" i="5"/>
  <c r="CQ137" i="5"/>
  <c r="CP137" i="5"/>
  <c r="CO137" i="5"/>
  <c r="CN137" i="5"/>
  <c r="CM137" i="5"/>
  <c r="CL137" i="5"/>
  <c r="CK137" i="5"/>
  <c r="CJ137" i="5"/>
  <c r="CI137" i="5"/>
  <c r="CH137" i="5"/>
  <c r="CG137" i="5"/>
  <c r="CF137" i="5"/>
  <c r="CE137" i="5"/>
  <c r="CD137" i="5"/>
  <c r="CC137" i="5"/>
  <c r="CB137" i="5"/>
  <c r="CA137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G137" i="5"/>
  <c r="BF137" i="5"/>
  <c r="BE137" i="5"/>
  <c r="BD137" i="5"/>
  <c r="BC137" i="5"/>
  <c r="BB137" i="5"/>
  <c r="BA137" i="5"/>
  <c r="AZ137" i="5"/>
  <c r="AY137" i="5"/>
  <c r="AX137" i="5"/>
  <c r="AW137" i="5"/>
  <c r="AV137" i="5"/>
  <c r="AU137" i="5"/>
  <c r="AT137" i="5"/>
  <c r="AS137" i="5"/>
  <c r="AR137" i="5"/>
  <c r="AQ137" i="5"/>
  <c r="AP137" i="5"/>
  <c r="AO137" i="5"/>
  <c r="AN137" i="5"/>
  <c r="AM137" i="5"/>
  <c r="AL137" i="5"/>
  <c r="AK137" i="5"/>
  <c r="AJ137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DP137" i="5" s="1"/>
  <c r="C137" i="5"/>
  <c r="DO137" i="5" s="1"/>
  <c r="EF136" i="5"/>
  <c r="EE136" i="5"/>
  <c r="ED136" i="5"/>
  <c r="EC136" i="5"/>
  <c r="EA136" i="5"/>
  <c r="DZ136" i="5"/>
  <c r="DY136" i="5"/>
  <c r="DX136" i="5"/>
  <c r="DW136" i="5"/>
  <c r="DV136" i="5"/>
  <c r="DU136" i="5"/>
  <c r="DT136" i="5"/>
  <c r="DS136" i="5"/>
  <c r="EG136" i="5" s="1"/>
  <c r="DN136" i="5"/>
  <c r="DM136" i="5"/>
  <c r="DL136" i="5"/>
  <c r="DK136" i="5"/>
  <c r="DJ136" i="5"/>
  <c r="DI136" i="5"/>
  <c r="DH136" i="5"/>
  <c r="DG136" i="5"/>
  <c r="DF136" i="5"/>
  <c r="DE136" i="5"/>
  <c r="DD136" i="5"/>
  <c r="DC136" i="5"/>
  <c r="DB136" i="5"/>
  <c r="DA136" i="5"/>
  <c r="CZ136" i="5"/>
  <c r="CY136" i="5"/>
  <c r="CX136" i="5"/>
  <c r="CV136" i="5"/>
  <c r="CU136" i="5"/>
  <c r="CT136" i="5"/>
  <c r="CS136" i="5"/>
  <c r="CR136" i="5"/>
  <c r="CQ136" i="5"/>
  <c r="CP136" i="5"/>
  <c r="CO136" i="5"/>
  <c r="CN136" i="5"/>
  <c r="CM136" i="5"/>
  <c r="CL136" i="5"/>
  <c r="CJ136" i="5"/>
  <c r="CI136" i="5"/>
  <c r="CH136" i="5"/>
  <c r="CG136" i="5"/>
  <c r="CF136" i="5"/>
  <c r="CE136" i="5"/>
  <c r="CD136" i="5"/>
  <c r="CC136" i="5"/>
  <c r="CB136" i="5"/>
  <c r="CA136" i="5"/>
  <c r="BZ136" i="5"/>
  <c r="BY136" i="5"/>
  <c r="BX136" i="5"/>
  <c r="BW136" i="5"/>
  <c r="BV136" i="5"/>
  <c r="BU136" i="5"/>
  <c r="BQ136" i="5"/>
  <c r="BP136" i="5"/>
  <c r="BO136" i="5"/>
  <c r="BN136" i="5"/>
  <c r="BM136" i="5"/>
  <c r="BK136" i="5"/>
  <c r="BJ136" i="5"/>
  <c r="BI136" i="5"/>
  <c r="BH136" i="5"/>
  <c r="BF136" i="5"/>
  <c r="BE136" i="5"/>
  <c r="BB136" i="5"/>
  <c r="BA136" i="5"/>
  <c r="AZ136" i="5"/>
  <c r="AY136" i="5"/>
  <c r="AX136" i="5"/>
  <c r="AW136" i="5"/>
  <c r="AU136" i="5"/>
  <c r="AT136" i="5"/>
  <c r="AS136" i="5"/>
  <c r="AQ136" i="5"/>
  <c r="AP136" i="5"/>
  <c r="AO136" i="5"/>
  <c r="AN136" i="5"/>
  <c r="AL136" i="5"/>
  <c r="AK136" i="5"/>
  <c r="AJ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H136" i="5"/>
  <c r="G136" i="5"/>
  <c r="F136" i="5"/>
  <c r="E136" i="5"/>
  <c r="D136" i="5"/>
  <c r="C136" i="5"/>
  <c r="EF135" i="5"/>
  <c r="EE135" i="5"/>
  <c r="ED135" i="5"/>
  <c r="EC135" i="5"/>
  <c r="EB135" i="5"/>
  <c r="EA135" i="5"/>
  <c r="DZ135" i="5"/>
  <c r="DY135" i="5"/>
  <c r="DX135" i="5"/>
  <c r="DW135" i="5"/>
  <c r="DV135" i="5"/>
  <c r="DU135" i="5"/>
  <c r="DT135" i="5"/>
  <c r="EH135" i="5" s="1"/>
  <c r="DS135" i="5"/>
  <c r="EG135" i="5" s="1"/>
  <c r="DN135" i="5"/>
  <c r="DM135" i="5"/>
  <c r="DL135" i="5"/>
  <c r="DK135" i="5"/>
  <c r="DJ135" i="5"/>
  <c r="DI135" i="5"/>
  <c r="DH135" i="5"/>
  <c r="DG135" i="5"/>
  <c r="DF135" i="5"/>
  <c r="DE135" i="5"/>
  <c r="DD135" i="5"/>
  <c r="DC135" i="5"/>
  <c r="DB135" i="5"/>
  <c r="DA135" i="5"/>
  <c r="CZ135" i="5"/>
  <c r="CY135" i="5"/>
  <c r="CX135" i="5"/>
  <c r="CW135" i="5"/>
  <c r="CV135" i="5"/>
  <c r="CU135" i="5"/>
  <c r="CT135" i="5"/>
  <c r="CS135" i="5"/>
  <c r="CR135" i="5"/>
  <c r="CQ135" i="5"/>
  <c r="CP135" i="5"/>
  <c r="CO135" i="5"/>
  <c r="CN135" i="5"/>
  <c r="CM135" i="5"/>
  <c r="CL135" i="5"/>
  <c r="CK135" i="5"/>
  <c r="CJ135" i="5"/>
  <c r="CI135" i="5"/>
  <c r="CH135" i="5"/>
  <c r="CG135" i="5"/>
  <c r="CF135" i="5"/>
  <c r="CE135" i="5"/>
  <c r="CD135" i="5"/>
  <c r="CC135" i="5"/>
  <c r="CB135" i="5"/>
  <c r="CA135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G135" i="5"/>
  <c r="BF135" i="5"/>
  <c r="BE135" i="5"/>
  <c r="BD135" i="5"/>
  <c r="BC135" i="5"/>
  <c r="BB135" i="5"/>
  <c r="BA135" i="5"/>
  <c r="AZ135" i="5"/>
  <c r="AY135" i="5"/>
  <c r="AX135" i="5"/>
  <c r="AW135" i="5"/>
  <c r="AV135" i="5"/>
  <c r="AU135" i="5"/>
  <c r="AT135" i="5"/>
  <c r="AS135" i="5"/>
  <c r="AR135" i="5"/>
  <c r="AQ135" i="5"/>
  <c r="AP135" i="5"/>
  <c r="AO135" i="5"/>
  <c r="AN135" i="5"/>
  <c r="AM135" i="5"/>
  <c r="AL135" i="5"/>
  <c r="AK135" i="5"/>
  <c r="AJ135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DP135" i="5" s="1"/>
  <c r="C135" i="5"/>
  <c r="DO135" i="5" s="1"/>
  <c r="EF134" i="5"/>
  <c r="EE134" i="5"/>
  <c r="ED134" i="5"/>
  <c r="EC134" i="5"/>
  <c r="EB134" i="5"/>
  <c r="EA134" i="5"/>
  <c r="DZ134" i="5"/>
  <c r="DY134" i="5"/>
  <c r="DX134" i="5"/>
  <c r="DW134" i="5"/>
  <c r="DV134" i="5"/>
  <c r="DU134" i="5"/>
  <c r="DT134" i="5"/>
  <c r="EH134" i="5" s="1"/>
  <c r="DS134" i="5"/>
  <c r="EG134" i="5" s="1"/>
  <c r="DN134" i="5"/>
  <c r="DM134" i="5"/>
  <c r="DL134" i="5"/>
  <c r="DK134" i="5"/>
  <c r="DJ134" i="5"/>
  <c r="DI134" i="5"/>
  <c r="DH134" i="5"/>
  <c r="DG134" i="5"/>
  <c r="DF134" i="5"/>
  <c r="DE134" i="5"/>
  <c r="DD134" i="5"/>
  <c r="DC134" i="5"/>
  <c r="DB134" i="5"/>
  <c r="DA134" i="5"/>
  <c r="CZ134" i="5"/>
  <c r="CY134" i="5"/>
  <c r="CX134" i="5"/>
  <c r="CW134" i="5"/>
  <c r="CV134" i="5"/>
  <c r="CU134" i="5"/>
  <c r="CT134" i="5"/>
  <c r="CS134" i="5"/>
  <c r="CR134" i="5"/>
  <c r="CQ134" i="5"/>
  <c r="CP134" i="5"/>
  <c r="CO134" i="5"/>
  <c r="CN134" i="5"/>
  <c r="CM134" i="5"/>
  <c r="CL134" i="5"/>
  <c r="CK134" i="5"/>
  <c r="CJ134" i="5"/>
  <c r="CI134" i="5"/>
  <c r="CH134" i="5"/>
  <c r="CG134" i="5"/>
  <c r="CF134" i="5"/>
  <c r="CE134" i="5"/>
  <c r="CD134" i="5"/>
  <c r="CC134" i="5"/>
  <c r="CB134" i="5"/>
  <c r="CA134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D134" i="5"/>
  <c r="BC134" i="5"/>
  <c r="BB134" i="5"/>
  <c r="BA134" i="5"/>
  <c r="AZ134" i="5"/>
  <c r="AY134" i="5"/>
  <c r="AX134" i="5"/>
  <c r="AW134" i="5"/>
  <c r="AV134" i="5"/>
  <c r="AU134" i="5"/>
  <c r="AT134" i="5"/>
  <c r="AS134" i="5"/>
  <c r="AR134" i="5"/>
  <c r="AQ134" i="5"/>
  <c r="AP134" i="5"/>
  <c r="AO134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DP134" i="5" s="1"/>
  <c r="C134" i="5"/>
  <c r="DO134" i="5" s="1"/>
  <c r="EF133" i="5"/>
  <c r="EE133" i="5"/>
  <c r="ED133" i="5"/>
  <c r="EC133" i="5"/>
  <c r="EB133" i="5"/>
  <c r="EA133" i="5"/>
  <c r="DZ133" i="5"/>
  <c r="DY133" i="5"/>
  <c r="DX133" i="5"/>
  <c r="DW133" i="5"/>
  <c r="DV133" i="5"/>
  <c r="DU133" i="5"/>
  <c r="DT133" i="5"/>
  <c r="EH133" i="5" s="1"/>
  <c r="DS133" i="5"/>
  <c r="EG133" i="5" s="1"/>
  <c r="DN133" i="5"/>
  <c r="DM133" i="5"/>
  <c r="DL133" i="5"/>
  <c r="DK133" i="5"/>
  <c r="DJ133" i="5"/>
  <c r="DI133" i="5"/>
  <c r="DH133" i="5"/>
  <c r="DG133" i="5"/>
  <c r="DF133" i="5"/>
  <c r="DE133" i="5"/>
  <c r="DD133" i="5"/>
  <c r="DC133" i="5"/>
  <c r="DB133" i="5"/>
  <c r="DA133" i="5"/>
  <c r="CZ133" i="5"/>
  <c r="CY133" i="5"/>
  <c r="CX133" i="5"/>
  <c r="CW133" i="5"/>
  <c r="CV133" i="5"/>
  <c r="CU133" i="5"/>
  <c r="CT133" i="5"/>
  <c r="CS133" i="5"/>
  <c r="CR133" i="5"/>
  <c r="CQ133" i="5"/>
  <c r="CP133" i="5"/>
  <c r="CO133" i="5"/>
  <c r="CN133" i="5"/>
  <c r="CM133" i="5"/>
  <c r="CL133" i="5"/>
  <c r="CK133" i="5"/>
  <c r="CJ133" i="5"/>
  <c r="CI133" i="5"/>
  <c r="CH133" i="5"/>
  <c r="CG133" i="5"/>
  <c r="CF133" i="5"/>
  <c r="CE133" i="5"/>
  <c r="CD133" i="5"/>
  <c r="CC133" i="5"/>
  <c r="CB133" i="5"/>
  <c r="CA133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G133" i="5"/>
  <c r="BF133" i="5"/>
  <c r="BE133" i="5"/>
  <c r="BD133" i="5"/>
  <c r="BC133" i="5"/>
  <c r="BB133" i="5"/>
  <c r="BA133" i="5"/>
  <c r="AZ133" i="5"/>
  <c r="AY133" i="5"/>
  <c r="AX133" i="5"/>
  <c r="AW133" i="5"/>
  <c r="AV133" i="5"/>
  <c r="AU133" i="5"/>
  <c r="AT133" i="5"/>
  <c r="AS133" i="5"/>
  <c r="AR133" i="5"/>
  <c r="AQ133" i="5"/>
  <c r="AP133" i="5"/>
  <c r="AO133" i="5"/>
  <c r="M134" i="7" s="1"/>
  <c r="AN133" i="5"/>
  <c r="AM133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DP133" i="5" s="1"/>
  <c r="C133" i="5"/>
  <c r="DO133" i="5" s="1"/>
  <c r="EF132" i="5"/>
  <c r="EE132" i="5"/>
  <c r="ED132" i="5"/>
  <c r="EC132" i="5"/>
  <c r="EB132" i="5"/>
  <c r="EA132" i="5"/>
  <c r="DZ132" i="5"/>
  <c r="DY132" i="5"/>
  <c r="DX132" i="5"/>
  <c r="DW132" i="5"/>
  <c r="DV132" i="5"/>
  <c r="DU132" i="5"/>
  <c r="DT132" i="5"/>
  <c r="EH132" i="5" s="1"/>
  <c r="DS132" i="5"/>
  <c r="EG132" i="5" s="1"/>
  <c r="DN132" i="5"/>
  <c r="DM132" i="5"/>
  <c r="DL132" i="5"/>
  <c r="DK132" i="5"/>
  <c r="DJ132" i="5"/>
  <c r="DI132" i="5"/>
  <c r="DH132" i="5"/>
  <c r="DG132" i="5"/>
  <c r="DF132" i="5"/>
  <c r="DE132" i="5"/>
  <c r="DD132" i="5"/>
  <c r="DC132" i="5"/>
  <c r="DB132" i="5"/>
  <c r="DA132" i="5"/>
  <c r="CZ132" i="5"/>
  <c r="CY132" i="5"/>
  <c r="CX132" i="5"/>
  <c r="CW132" i="5"/>
  <c r="CV132" i="5"/>
  <c r="CU132" i="5"/>
  <c r="CT132" i="5"/>
  <c r="CS132" i="5"/>
  <c r="CR132" i="5"/>
  <c r="CQ132" i="5"/>
  <c r="CP132" i="5"/>
  <c r="CO132" i="5"/>
  <c r="CN132" i="5"/>
  <c r="CM132" i="5"/>
  <c r="CL132" i="5"/>
  <c r="CK132" i="5"/>
  <c r="CJ132" i="5"/>
  <c r="CI132" i="5"/>
  <c r="CH132" i="5"/>
  <c r="CG132" i="5"/>
  <c r="CF132" i="5"/>
  <c r="CE132" i="5"/>
  <c r="CD132" i="5"/>
  <c r="CC132" i="5"/>
  <c r="CB132" i="5"/>
  <c r="CA132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G132" i="5"/>
  <c r="BF132" i="5"/>
  <c r="BE132" i="5"/>
  <c r="BD132" i="5"/>
  <c r="BC132" i="5"/>
  <c r="BB132" i="5"/>
  <c r="BA132" i="5"/>
  <c r="AZ132" i="5"/>
  <c r="AY132" i="5"/>
  <c r="AX132" i="5"/>
  <c r="AW132" i="5"/>
  <c r="AV132" i="5"/>
  <c r="AU132" i="5"/>
  <c r="AT132" i="5"/>
  <c r="AS132" i="5"/>
  <c r="AR132" i="5"/>
  <c r="AQ132" i="5"/>
  <c r="AP132" i="5"/>
  <c r="AO132" i="5"/>
  <c r="AN132" i="5"/>
  <c r="AM132" i="5"/>
  <c r="AL132" i="5"/>
  <c r="AK132" i="5"/>
  <c r="AJ132" i="5"/>
  <c r="AI132" i="5"/>
  <c r="AH132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DP132" i="5" s="1"/>
  <c r="C132" i="5"/>
  <c r="DO132" i="5" s="1"/>
  <c r="EF131" i="5"/>
  <c r="EE131" i="5"/>
  <c r="ED131" i="5"/>
  <c r="EC131" i="5"/>
  <c r="EB131" i="5"/>
  <c r="EA131" i="5"/>
  <c r="DZ131" i="5"/>
  <c r="DY131" i="5"/>
  <c r="DX131" i="5"/>
  <c r="DW131" i="5"/>
  <c r="DV131" i="5"/>
  <c r="DU131" i="5"/>
  <c r="DT131" i="5"/>
  <c r="EH131" i="5" s="1"/>
  <c r="DS131" i="5"/>
  <c r="EG131" i="5" s="1"/>
  <c r="DN131" i="5"/>
  <c r="DM131" i="5"/>
  <c r="DL131" i="5"/>
  <c r="DK131" i="5"/>
  <c r="DJ131" i="5"/>
  <c r="DI131" i="5"/>
  <c r="DH131" i="5"/>
  <c r="DG131" i="5"/>
  <c r="DF131" i="5"/>
  <c r="DE131" i="5"/>
  <c r="DD131" i="5"/>
  <c r="DC131" i="5"/>
  <c r="DB131" i="5"/>
  <c r="DA131" i="5"/>
  <c r="CZ131" i="5"/>
  <c r="CY131" i="5"/>
  <c r="CX131" i="5"/>
  <c r="CW131" i="5"/>
  <c r="CV131" i="5"/>
  <c r="CU131" i="5"/>
  <c r="CT131" i="5"/>
  <c r="CS131" i="5"/>
  <c r="CR131" i="5"/>
  <c r="CQ131" i="5"/>
  <c r="CP131" i="5"/>
  <c r="CO131" i="5"/>
  <c r="CN131" i="5"/>
  <c r="CM131" i="5"/>
  <c r="CL131" i="5"/>
  <c r="CK131" i="5"/>
  <c r="CJ131" i="5"/>
  <c r="CI131" i="5"/>
  <c r="CH131" i="5"/>
  <c r="CG131" i="5"/>
  <c r="CF131" i="5"/>
  <c r="CE131" i="5"/>
  <c r="CD131" i="5"/>
  <c r="CC131" i="5"/>
  <c r="CB131" i="5"/>
  <c r="CA131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G131" i="5"/>
  <c r="BF131" i="5"/>
  <c r="BE131" i="5"/>
  <c r="BD131" i="5"/>
  <c r="BC131" i="5"/>
  <c r="BB131" i="5"/>
  <c r="BA131" i="5"/>
  <c r="AZ131" i="5"/>
  <c r="AY131" i="5"/>
  <c r="AX131" i="5"/>
  <c r="AW131" i="5"/>
  <c r="AV131" i="5"/>
  <c r="AU131" i="5"/>
  <c r="AT131" i="5"/>
  <c r="AS131" i="5"/>
  <c r="AR131" i="5"/>
  <c r="AQ131" i="5"/>
  <c r="AP131" i="5"/>
  <c r="AN131" i="5"/>
  <c r="AM131" i="5"/>
  <c r="AL131" i="5"/>
  <c r="AK131" i="5"/>
  <c r="AJ131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DP131" i="5" s="1"/>
  <c r="C131" i="5"/>
  <c r="EF130" i="5"/>
  <c r="EE130" i="5"/>
  <c r="ED130" i="5"/>
  <c r="EC130" i="5"/>
  <c r="EB130" i="5"/>
  <c r="EA130" i="5"/>
  <c r="DZ130" i="5"/>
  <c r="DY130" i="5"/>
  <c r="DX130" i="5"/>
  <c r="DW130" i="5"/>
  <c r="DV130" i="5"/>
  <c r="DU130" i="5"/>
  <c r="DT130" i="5"/>
  <c r="EH130" i="5" s="1"/>
  <c r="DS130" i="5"/>
  <c r="EG130" i="5" s="1"/>
  <c r="DN130" i="5"/>
  <c r="DM130" i="5"/>
  <c r="DL130" i="5"/>
  <c r="DK130" i="5"/>
  <c r="DJ130" i="5"/>
  <c r="DI130" i="5"/>
  <c r="DH130" i="5"/>
  <c r="DG130" i="5"/>
  <c r="DF130" i="5"/>
  <c r="DE130" i="5"/>
  <c r="DD130" i="5"/>
  <c r="DC130" i="5"/>
  <c r="DB130" i="5"/>
  <c r="DA130" i="5"/>
  <c r="CZ130" i="5"/>
  <c r="CY130" i="5"/>
  <c r="CX130" i="5"/>
  <c r="CW130" i="5"/>
  <c r="CV130" i="5"/>
  <c r="CU130" i="5"/>
  <c r="CT130" i="5"/>
  <c r="CS130" i="5"/>
  <c r="CR130" i="5"/>
  <c r="CQ130" i="5"/>
  <c r="CP130" i="5"/>
  <c r="CO130" i="5"/>
  <c r="CN130" i="5"/>
  <c r="CM130" i="5"/>
  <c r="CL130" i="5"/>
  <c r="CK130" i="5"/>
  <c r="CJ130" i="5"/>
  <c r="CI130" i="5"/>
  <c r="CH130" i="5"/>
  <c r="CG130" i="5"/>
  <c r="CF130" i="5"/>
  <c r="CE130" i="5"/>
  <c r="CD130" i="5"/>
  <c r="CC130" i="5"/>
  <c r="CB130" i="5"/>
  <c r="CA130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BL130" i="5"/>
  <c r="BK130" i="5"/>
  <c r="BJ130" i="5"/>
  <c r="BI130" i="5"/>
  <c r="BH130" i="5"/>
  <c r="BG130" i="5"/>
  <c r="BF130" i="5"/>
  <c r="BE130" i="5"/>
  <c r="BD130" i="5"/>
  <c r="BC130" i="5"/>
  <c r="BB130" i="5"/>
  <c r="BA130" i="5"/>
  <c r="AZ130" i="5"/>
  <c r="AY130" i="5"/>
  <c r="AX130" i="5"/>
  <c r="AW130" i="5"/>
  <c r="AV130" i="5"/>
  <c r="AU130" i="5"/>
  <c r="AT130" i="5"/>
  <c r="AS130" i="5"/>
  <c r="AR130" i="5"/>
  <c r="AQ130" i="5"/>
  <c r="AP130" i="5"/>
  <c r="AO130" i="5"/>
  <c r="AN130" i="5"/>
  <c r="AM130" i="5"/>
  <c r="AL130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DP130" i="5" s="1"/>
  <c r="C130" i="5"/>
  <c r="DO130" i="5" s="1"/>
  <c r="EE129" i="5"/>
  <c r="CG130" i="7" s="1"/>
  <c r="EC129" i="5"/>
  <c r="EA129" i="5"/>
  <c r="AV130" i="6" s="1"/>
  <c r="DY129" i="5"/>
  <c r="AR130" i="6" s="1"/>
  <c r="DW129" i="5"/>
  <c r="DU129" i="5"/>
  <c r="DS129" i="5"/>
  <c r="DM129" i="5"/>
  <c r="DK129" i="5"/>
  <c r="DI129" i="5"/>
  <c r="DG129" i="5"/>
  <c r="DE129" i="5"/>
  <c r="DC129" i="5"/>
  <c r="DA129" i="5"/>
  <c r="CY129" i="5"/>
  <c r="CW129" i="5"/>
  <c r="Q130" i="7" s="1"/>
  <c r="CU129" i="5"/>
  <c r="CS129" i="5"/>
  <c r="CQ129" i="5"/>
  <c r="CO129" i="5"/>
  <c r="BO130" i="7" s="1"/>
  <c r="CM129" i="5"/>
  <c r="CK129" i="5"/>
  <c r="BA130" i="7" s="1"/>
  <c r="CI129" i="5"/>
  <c r="CG129" i="5"/>
  <c r="AS130" i="7" s="1"/>
  <c r="CE129" i="5"/>
  <c r="CC129" i="5"/>
  <c r="CA129" i="5"/>
  <c r="BY129" i="5"/>
  <c r="BW129" i="5"/>
  <c r="BU129" i="5"/>
  <c r="BS129" i="5"/>
  <c r="O130" i="7" s="1"/>
  <c r="BQ129" i="5"/>
  <c r="BO129" i="5"/>
  <c r="BM129" i="5"/>
  <c r="BK129" i="5"/>
  <c r="BM130" i="7" s="1"/>
  <c r="BI129" i="5"/>
  <c r="BG129" i="5"/>
  <c r="BE129" i="5"/>
  <c r="BC129" i="5"/>
  <c r="BA129" i="5"/>
  <c r="AY129" i="5"/>
  <c r="AK130" i="7" s="1"/>
  <c r="AW129" i="5"/>
  <c r="AU129" i="5"/>
  <c r="AC130" i="7" s="1"/>
  <c r="AS129" i="5"/>
  <c r="AQ129" i="5"/>
  <c r="L130" i="6" s="1"/>
  <c r="AO129" i="5"/>
  <c r="AM129" i="5"/>
  <c r="M130" i="7" s="1"/>
  <c r="AK129" i="5"/>
  <c r="AI129" i="5"/>
  <c r="D130" i="6" s="1"/>
  <c r="AG129" i="5"/>
  <c r="AE129" i="5"/>
  <c r="AC129" i="5"/>
  <c r="AA129" i="5"/>
  <c r="Y129" i="5"/>
  <c r="Z130" i="6" s="1"/>
  <c r="W129" i="5"/>
  <c r="AO130" i="7" s="1"/>
  <c r="U129" i="5"/>
  <c r="S129" i="5"/>
  <c r="AI130" i="7" s="1"/>
  <c r="Q129" i="5"/>
  <c r="O129" i="5"/>
  <c r="M129" i="5"/>
  <c r="K129" i="5"/>
  <c r="S130" i="7" s="1"/>
  <c r="I129" i="5"/>
  <c r="G129" i="5"/>
  <c r="E129" i="5"/>
  <c r="C130" i="7" s="1"/>
  <c r="C129" i="5"/>
  <c r="EE128" i="5"/>
  <c r="EC128" i="5"/>
  <c r="EA128" i="5"/>
  <c r="DY128" i="5"/>
  <c r="DW128" i="5"/>
  <c r="DU128" i="5"/>
  <c r="EG128" i="5" s="1"/>
  <c r="DS128" i="5"/>
  <c r="DM128" i="5"/>
  <c r="DK128" i="5"/>
  <c r="DI128" i="5"/>
  <c r="DG128" i="5"/>
  <c r="DE128" i="5"/>
  <c r="DC128" i="5"/>
  <c r="DA128" i="5"/>
  <c r="CY128" i="5"/>
  <c r="CW128" i="5"/>
  <c r="CU128" i="5"/>
  <c r="CS128" i="5"/>
  <c r="CQ128" i="5"/>
  <c r="CO128" i="5"/>
  <c r="BO129" i="7" s="1"/>
  <c r="CM128" i="5"/>
  <c r="BI129" i="7" s="1"/>
  <c r="CK128" i="5"/>
  <c r="CI128" i="5"/>
  <c r="CG128" i="5"/>
  <c r="CE128" i="5"/>
  <c r="AS129" i="7" s="1"/>
  <c r="CC128" i="5"/>
  <c r="AM129" i="7" s="1"/>
  <c r="CA128" i="5"/>
  <c r="BY128" i="5"/>
  <c r="BW128" i="5"/>
  <c r="BU128" i="5"/>
  <c r="W129" i="7" s="1"/>
  <c r="BS128" i="5"/>
  <c r="BQ128" i="5"/>
  <c r="BO128" i="5"/>
  <c r="BM128" i="5"/>
  <c r="BK128" i="5"/>
  <c r="BI128" i="5"/>
  <c r="BG129" i="7" s="1"/>
  <c r="BG128" i="5"/>
  <c r="BE128" i="5"/>
  <c r="AY129" i="7" s="1"/>
  <c r="BC128" i="5"/>
  <c r="BA128" i="5"/>
  <c r="AY128" i="5"/>
  <c r="AK129" i="7" s="1"/>
  <c r="AW128" i="5"/>
  <c r="AC129" i="7" s="1"/>
  <c r="AU128" i="5"/>
  <c r="AS128" i="5"/>
  <c r="AQ128" i="5"/>
  <c r="AO128" i="5"/>
  <c r="AM128" i="5"/>
  <c r="AK128" i="5"/>
  <c r="F129" i="6" s="1"/>
  <c r="AI128" i="5"/>
  <c r="AG128" i="5"/>
  <c r="BS129" i="7" s="1"/>
  <c r="AE128" i="5"/>
  <c r="AC128" i="5"/>
  <c r="AA128" i="5"/>
  <c r="Y128" i="5"/>
  <c r="W128" i="5"/>
  <c r="AO129" i="7" s="1"/>
  <c r="U128" i="5"/>
  <c r="S128" i="5"/>
  <c r="AI129" i="7" s="1"/>
  <c r="Q128" i="5"/>
  <c r="O128" i="5"/>
  <c r="M128" i="5"/>
  <c r="K128" i="5"/>
  <c r="I128" i="5"/>
  <c r="K129" i="7" s="1"/>
  <c r="G128" i="5"/>
  <c r="E128" i="5"/>
  <c r="C128" i="5"/>
  <c r="EG127" i="5"/>
  <c r="DO127" i="5"/>
  <c r="CC130" i="7" l="1"/>
  <c r="AF130" i="6"/>
  <c r="Z155" i="7"/>
  <c r="U130" i="7"/>
  <c r="J155" i="7"/>
  <c r="E130" i="7"/>
  <c r="AF129" i="6"/>
  <c r="L129" i="6"/>
  <c r="G129" i="7"/>
  <c r="I155" i="7" s="1"/>
  <c r="BM129" i="7"/>
  <c r="BQ155" i="7" s="1"/>
  <c r="AD129" i="6"/>
  <c r="U129" i="7"/>
  <c r="Y155" i="7"/>
  <c r="E129" i="7"/>
  <c r="D129" i="6"/>
  <c r="BE129" i="7"/>
  <c r="T129" i="6"/>
  <c r="AB130" i="6"/>
  <c r="J130" i="6"/>
  <c r="AY130" i="7"/>
  <c r="H130" i="6"/>
  <c r="R155" i="7"/>
  <c r="O129" i="7"/>
  <c r="H129" i="6"/>
  <c r="BC155" i="7"/>
  <c r="Z129" i="6"/>
  <c r="Q155" i="7"/>
  <c r="M129" i="7"/>
  <c r="EG129" i="5"/>
  <c r="AT130" i="6"/>
  <c r="AX130" i="6" s="1"/>
  <c r="CO130" i="7"/>
  <c r="Z145" i="6"/>
  <c r="AH129" i="6"/>
  <c r="J129" i="6"/>
  <c r="AW130" i="7"/>
  <c r="T130" i="6"/>
  <c r="F130" i="6"/>
  <c r="AU130" i="7"/>
  <c r="X130" i="6"/>
  <c r="AQ130" i="7"/>
  <c r="AV155" i="7" s="1"/>
  <c r="DO129" i="5"/>
  <c r="V130" i="6"/>
  <c r="P130" i="6"/>
  <c r="AE129" i="7"/>
  <c r="AG155" i="7" s="1"/>
  <c r="P129" i="6"/>
  <c r="CA156" i="5"/>
  <c r="AQ129" i="7"/>
  <c r="V129" i="6"/>
  <c r="AU155" i="7"/>
  <c r="AT157" i="5"/>
  <c r="R129" i="6"/>
  <c r="Y157" i="5"/>
  <c r="X129" i="6"/>
  <c r="Y144" i="6"/>
  <c r="AF151" i="6"/>
  <c r="P147" i="7"/>
  <c r="AM153" i="7"/>
  <c r="AG147" i="6"/>
  <c r="CB147" i="7"/>
  <c r="CP147" i="7" s="1"/>
  <c r="AT147" i="7"/>
  <c r="O147" i="6"/>
  <c r="K147" i="6"/>
  <c r="I147" i="6"/>
  <c r="G147" i="6"/>
  <c r="V144" i="6"/>
  <c r="AW141" i="6"/>
  <c r="AY141" i="6" s="1"/>
  <c r="CP141" i="7"/>
  <c r="AG141" i="6"/>
  <c r="AJ147" i="7"/>
  <c r="AK147" i="6"/>
  <c r="Y140" i="6"/>
  <c r="E145" i="7"/>
  <c r="X144" i="6"/>
  <c r="U151" i="6"/>
  <c r="AK151" i="6" s="1"/>
  <c r="BV151" i="7"/>
  <c r="AJ141" i="6"/>
  <c r="J141" i="6"/>
  <c r="BU141" i="7"/>
  <c r="X140" i="6"/>
  <c r="AZ145" i="7"/>
  <c r="Z144" i="6"/>
  <c r="AX144" i="7"/>
  <c r="AE144" i="6"/>
  <c r="AK144" i="6" s="1"/>
  <c r="BV144" i="7"/>
  <c r="L151" i="6"/>
  <c r="H151" i="6"/>
  <c r="L144" i="6"/>
  <c r="BU144" i="7"/>
  <c r="AB140" i="6"/>
  <c r="AC145" i="6"/>
  <c r="K146" i="6"/>
  <c r="AK146" i="6" s="1"/>
  <c r="BV146" i="7"/>
  <c r="M140" i="7"/>
  <c r="I145" i="6"/>
  <c r="P140" i="7"/>
  <c r="BV140" i="7" s="1"/>
  <c r="H145" i="6"/>
  <c r="K140" i="6"/>
  <c r="K145" i="6"/>
  <c r="AK145" i="6" s="1"/>
  <c r="AU151" i="6"/>
  <c r="CP151" i="7"/>
  <c r="AY151" i="6"/>
  <c r="AT151" i="6"/>
  <c r="AX151" i="6" s="1"/>
  <c r="CO151" i="7"/>
  <c r="P141" i="7"/>
  <c r="M141" i="6"/>
  <c r="AK141" i="6" s="1"/>
  <c r="BV141" i="7"/>
  <c r="J140" i="6"/>
  <c r="J134" i="6"/>
  <c r="AJ134" i="6" s="1"/>
  <c r="BU134" i="7"/>
  <c r="AJ145" i="6"/>
  <c r="M145" i="7"/>
  <c r="BU145" i="7" s="1"/>
  <c r="X151" i="6"/>
  <c r="AJ151" i="6" s="1"/>
  <c r="BU151" i="7"/>
  <c r="E145" i="6"/>
  <c r="D140" i="6"/>
  <c r="BU140" i="7"/>
  <c r="Q140" i="6"/>
  <c r="Q145" i="6"/>
  <c r="BV145" i="7"/>
  <c r="AW148" i="6"/>
  <c r="AY148" i="6" s="1"/>
  <c r="CD148" i="7"/>
  <c r="CP148" i="7" s="1"/>
  <c r="AD147" i="6"/>
  <c r="AJ147" i="6" s="1"/>
  <c r="BU147" i="7"/>
  <c r="BI155" i="7"/>
  <c r="AM155" i="7"/>
  <c r="AH155" i="7"/>
  <c r="AN155" i="7"/>
  <c r="BR155" i="7"/>
  <c r="AD154" i="5"/>
  <c r="DS152" i="5"/>
  <c r="DO128" i="5"/>
  <c r="EC152" i="5"/>
  <c r="AX154" i="3"/>
  <c r="L154" i="3"/>
  <c r="CA150" i="3"/>
  <c r="BZ150" i="3"/>
  <c r="BK150" i="3"/>
  <c r="BJ150" i="3"/>
  <c r="CA149" i="3"/>
  <c r="BZ149" i="3"/>
  <c r="BK149" i="3"/>
  <c r="BJ149" i="3"/>
  <c r="CA148" i="3"/>
  <c r="BZ148" i="3"/>
  <c r="BK148" i="3"/>
  <c r="BJ148" i="3"/>
  <c r="CA147" i="3"/>
  <c r="BZ147" i="3"/>
  <c r="BK147" i="3"/>
  <c r="BJ147" i="3"/>
  <c r="CA146" i="3"/>
  <c r="BZ146" i="3"/>
  <c r="BK146" i="3"/>
  <c r="BJ146" i="3"/>
  <c r="CA145" i="3"/>
  <c r="BZ145" i="3"/>
  <c r="BK145" i="3"/>
  <c r="BJ145" i="3"/>
  <c r="CA144" i="3"/>
  <c r="BZ144" i="3"/>
  <c r="BK144" i="3"/>
  <c r="BJ144" i="3"/>
  <c r="CA143" i="3"/>
  <c r="BZ143" i="3"/>
  <c r="BK143" i="3"/>
  <c r="BJ143" i="3"/>
  <c r="BY142" i="3"/>
  <c r="EB142" i="5" s="1"/>
  <c r="BX142" i="3"/>
  <c r="BW142" i="3"/>
  <c r="DZ142" i="5" s="1"/>
  <c r="BV142" i="3"/>
  <c r="BU142" i="3"/>
  <c r="BT142" i="3"/>
  <c r="BS142" i="3"/>
  <c r="DV142" i="5" s="1"/>
  <c r="CB143" i="7" s="1"/>
  <c r="BR142" i="3"/>
  <c r="BQ142" i="3"/>
  <c r="CA142" i="3" s="1"/>
  <c r="BP142" i="3"/>
  <c r="BZ142" i="3" s="1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CO142" i="5" s="1"/>
  <c r="AW142" i="3"/>
  <c r="AV142" i="3"/>
  <c r="AU142" i="3"/>
  <c r="CD142" i="5" s="1"/>
  <c r="AN143" i="7" s="1"/>
  <c r="AT142" i="3"/>
  <c r="AS142" i="3"/>
  <c r="AR142" i="3"/>
  <c r="BU142" i="5" s="1"/>
  <c r="W143" i="7" s="1"/>
  <c r="AQ142" i="3"/>
  <c r="AP142" i="3"/>
  <c r="AO142" i="3"/>
  <c r="AN142" i="3"/>
  <c r="AM142" i="3"/>
  <c r="AL142" i="3"/>
  <c r="AK142" i="3"/>
  <c r="AJ142" i="3"/>
  <c r="AI142" i="3"/>
  <c r="BL142" i="5" s="1"/>
  <c r="AH142" i="3"/>
  <c r="AG142" i="3"/>
  <c r="AF142" i="3"/>
  <c r="AE142" i="3"/>
  <c r="AD142" i="3"/>
  <c r="BI142" i="5" s="1"/>
  <c r="AC142" i="3"/>
  <c r="AZ142" i="5" s="1"/>
  <c r="AL143" i="7" s="1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AI142" i="5" s="1"/>
  <c r="M142" i="3"/>
  <c r="AJ142" i="5" s="1"/>
  <c r="L142" i="3"/>
  <c r="K142" i="3"/>
  <c r="J142" i="3"/>
  <c r="I142" i="3"/>
  <c r="H142" i="3"/>
  <c r="G142" i="3"/>
  <c r="F142" i="3"/>
  <c r="E142" i="3"/>
  <c r="BK142" i="3" s="1"/>
  <c r="D142" i="3"/>
  <c r="BJ142" i="3" s="1"/>
  <c r="CA141" i="3"/>
  <c r="BZ141" i="3"/>
  <c r="BK141" i="3"/>
  <c r="BJ141" i="3"/>
  <c r="CA140" i="3"/>
  <c r="BZ140" i="3"/>
  <c r="BK140" i="3"/>
  <c r="BJ140" i="3"/>
  <c r="CA139" i="3"/>
  <c r="BZ139" i="3"/>
  <c r="BK139" i="3"/>
  <c r="BJ139" i="3"/>
  <c r="CA138" i="3"/>
  <c r="BZ138" i="3"/>
  <c r="BK138" i="3"/>
  <c r="BJ138" i="3"/>
  <c r="CA137" i="3"/>
  <c r="BZ137" i="3"/>
  <c r="BK137" i="3"/>
  <c r="BJ137" i="3"/>
  <c r="BY136" i="3"/>
  <c r="EB136" i="5" s="1"/>
  <c r="BX136" i="3"/>
  <c r="BW136" i="3"/>
  <c r="BV136" i="3"/>
  <c r="BU136" i="3"/>
  <c r="BT136" i="3"/>
  <c r="BS136" i="3"/>
  <c r="BR136" i="3"/>
  <c r="BQ136" i="3"/>
  <c r="CA136" i="3" s="1"/>
  <c r="BP136" i="3"/>
  <c r="BZ136" i="3" s="1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BL136" i="5" s="1"/>
  <c r="AH136" i="3"/>
  <c r="AG136" i="3"/>
  <c r="AF136" i="3"/>
  <c r="AE136" i="3"/>
  <c r="AD136" i="3"/>
  <c r="AC136" i="3"/>
  <c r="AB136" i="3"/>
  <c r="AA136" i="3"/>
  <c r="Z136" i="3"/>
  <c r="Y136" i="3"/>
  <c r="AR136" i="5" s="1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AI136" i="5" s="1"/>
  <c r="K136" i="3"/>
  <c r="J136" i="3"/>
  <c r="I136" i="3"/>
  <c r="H136" i="3"/>
  <c r="G136" i="3"/>
  <c r="F136" i="3"/>
  <c r="E136" i="3"/>
  <c r="BK136" i="3" s="1"/>
  <c r="D136" i="3"/>
  <c r="BJ136" i="3" s="1"/>
  <c r="CA135" i="3"/>
  <c r="BZ135" i="3"/>
  <c r="BK135" i="3"/>
  <c r="BJ135" i="3"/>
  <c r="CA134" i="3"/>
  <c r="BZ134" i="3"/>
  <c r="BK134" i="3"/>
  <c r="BJ134" i="3"/>
  <c r="CA133" i="3"/>
  <c r="BZ133" i="3"/>
  <c r="BK133" i="3"/>
  <c r="BJ133" i="3"/>
  <c r="CA132" i="3"/>
  <c r="BZ132" i="3"/>
  <c r="BK132" i="3"/>
  <c r="BJ132" i="3"/>
  <c r="BY131" i="3"/>
  <c r="BX131" i="3"/>
  <c r="BW131" i="3"/>
  <c r="BV131" i="3"/>
  <c r="BU131" i="3"/>
  <c r="BT131" i="3"/>
  <c r="BS131" i="3"/>
  <c r="BR131" i="3"/>
  <c r="BQ131" i="3"/>
  <c r="CA131" i="3" s="1"/>
  <c r="BP131" i="3"/>
  <c r="BZ131" i="3" s="1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BK131" i="3" s="1"/>
  <c r="D131" i="3"/>
  <c r="BJ131" i="3" s="1"/>
  <c r="BY130" i="3"/>
  <c r="BY151" i="3" s="1"/>
  <c r="EB151" i="5" s="1"/>
  <c r="BX130" i="3"/>
  <c r="BX151" i="3" s="1"/>
  <c r="BW130" i="3"/>
  <c r="BW151" i="3" s="1"/>
  <c r="DZ151" i="5" s="1"/>
  <c r="BV130" i="3"/>
  <c r="BV151" i="3" s="1"/>
  <c r="BU130" i="3"/>
  <c r="BU151" i="3" s="1"/>
  <c r="BT130" i="3"/>
  <c r="BT151" i="3" s="1"/>
  <c r="BS130" i="3"/>
  <c r="BS151" i="3" s="1"/>
  <c r="BR130" i="3"/>
  <c r="BR151" i="3" s="1"/>
  <c r="BQ130" i="3"/>
  <c r="BQ151" i="3" s="1"/>
  <c r="BP130" i="3"/>
  <c r="BP151" i="3" s="1"/>
  <c r="BI130" i="3"/>
  <c r="BI151" i="3" s="1"/>
  <c r="BH130" i="3"/>
  <c r="BH151" i="3" s="1"/>
  <c r="BG130" i="3"/>
  <c r="BG151" i="3" s="1"/>
  <c r="BF130" i="3"/>
  <c r="BF151" i="3" s="1"/>
  <c r="BE130" i="3"/>
  <c r="BE151" i="3" s="1"/>
  <c r="BD130" i="3"/>
  <c r="BD151" i="3" s="1"/>
  <c r="BC130" i="3"/>
  <c r="BC151" i="3" s="1"/>
  <c r="BB130" i="3"/>
  <c r="BB151" i="3" s="1"/>
  <c r="BA130" i="3"/>
  <c r="BA151" i="3" s="1"/>
  <c r="BB159" i="3" s="1"/>
  <c r="AZ130" i="3"/>
  <c r="AZ151" i="3" s="1"/>
  <c r="AY130" i="3"/>
  <c r="AY151" i="3" s="1"/>
  <c r="AX130" i="3"/>
  <c r="AX151" i="3" s="1"/>
  <c r="CO151" i="5" s="1"/>
  <c r="AW130" i="3"/>
  <c r="AW151" i="3" s="1"/>
  <c r="AV130" i="3"/>
  <c r="AV151" i="3" s="1"/>
  <c r="AU130" i="3"/>
  <c r="AU151" i="3" s="1"/>
  <c r="CD151" i="5" s="1"/>
  <c r="AN152" i="7" s="1"/>
  <c r="AT130" i="3"/>
  <c r="AT151" i="3" s="1"/>
  <c r="AS130" i="3"/>
  <c r="AS151" i="3" s="1"/>
  <c r="AR130" i="3"/>
  <c r="AR151" i="3" s="1"/>
  <c r="BU151" i="5" s="1"/>
  <c r="W152" i="7" s="1"/>
  <c r="W153" i="7" s="1"/>
  <c r="AQ130" i="3"/>
  <c r="AQ151" i="3" s="1"/>
  <c r="AP130" i="3"/>
  <c r="AP151" i="3" s="1"/>
  <c r="AO130" i="3"/>
  <c r="AO151" i="3" s="1"/>
  <c r="AN130" i="3"/>
  <c r="AN151" i="3" s="1"/>
  <c r="AM130" i="3"/>
  <c r="AM151" i="3" s="1"/>
  <c r="AP159" i="3" s="1"/>
  <c r="AL130" i="3"/>
  <c r="AL151" i="3" s="1"/>
  <c r="AK130" i="3"/>
  <c r="AK151" i="3" s="1"/>
  <c r="AJ130" i="3"/>
  <c r="AJ151" i="3" s="1"/>
  <c r="AI130" i="3"/>
  <c r="AI151" i="3" s="1"/>
  <c r="BL151" i="5" s="1"/>
  <c r="AH130" i="3"/>
  <c r="AH151" i="3" s="1"/>
  <c r="AG130" i="3"/>
  <c r="AG151" i="3" s="1"/>
  <c r="AF130" i="3"/>
  <c r="AF151" i="3" s="1"/>
  <c r="AE130" i="3"/>
  <c r="AE151" i="3" s="1"/>
  <c r="AD130" i="3"/>
  <c r="AD151" i="3" s="1"/>
  <c r="BI151" i="5" s="1"/>
  <c r="AC130" i="3"/>
  <c r="AC151" i="3" s="1"/>
  <c r="AB130" i="3"/>
  <c r="AB151" i="3" s="1"/>
  <c r="AA130" i="3"/>
  <c r="AA151" i="3" s="1"/>
  <c r="Z130" i="3"/>
  <c r="Z151" i="3" s="1"/>
  <c r="Y130" i="3"/>
  <c r="Y151" i="3" s="1"/>
  <c r="AR151" i="5" s="1"/>
  <c r="X130" i="3"/>
  <c r="X151" i="3" s="1"/>
  <c r="W130" i="3"/>
  <c r="W151" i="3" s="1"/>
  <c r="V130" i="3"/>
  <c r="V151" i="3" s="1"/>
  <c r="U130" i="3"/>
  <c r="U151" i="3" s="1"/>
  <c r="T130" i="3"/>
  <c r="T151" i="3" s="1"/>
  <c r="S130" i="3"/>
  <c r="S151" i="3" s="1"/>
  <c r="R130" i="3"/>
  <c r="R151" i="3" s="1"/>
  <c r="Q130" i="3"/>
  <c r="Q151" i="3" s="1"/>
  <c r="P130" i="3"/>
  <c r="P151" i="3" s="1"/>
  <c r="O130" i="3"/>
  <c r="O151" i="3" s="1"/>
  <c r="N130" i="3"/>
  <c r="N151" i="3" s="1"/>
  <c r="M130" i="3"/>
  <c r="M151" i="3" s="1"/>
  <c r="AJ151" i="5" s="1"/>
  <c r="L130" i="3"/>
  <c r="L151" i="3" s="1"/>
  <c r="AI151" i="5" s="1"/>
  <c r="K130" i="3"/>
  <c r="K151" i="3" s="1"/>
  <c r="J130" i="3"/>
  <c r="J151" i="3" s="1"/>
  <c r="I130" i="3"/>
  <c r="I151" i="3" s="1"/>
  <c r="H130" i="3"/>
  <c r="H151" i="3" s="1"/>
  <c r="CD148" i="3" s="1"/>
  <c r="G130" i="3"/>
  <c r="G151" i="3" s="1"/>
  <c r="F130" i="3"/>
  <c r="F151" i="3" s="1"/>
  <c r="E130" i="3"/>
  <c r="E151" i="3" s="1"/>
  <c r="D130" i="3"/>
  <c r="D151" i="3" s="1"/>
  <c r="BZ129" i="3"/>
  <c r="BJ129" i="3"/>
  <c r="BZ128" i="3"/>
  <c r="BJ128" i="3"/>
  <c r="BZ127" i="3"/>
  <c r="BJ127" i="3"/>
  <c r="BG155" i="2"/>
  <c r="AI154" i="2"/>
  <c r="AF154" i="2"/>
  <c r="BS150" i="2"/>
  <c r="BR150" i="2"/>
  <c r="BS149" i="2"/>
  <c r="BR149" i="2"/>
  <c r="BS148" i="2"/>
  <c r="BR148" i="2"/>
  <c r="BS147" i="2"/>
  <c r="BR147" i="2"/>
  <c r="BS146" i="2"/>
  <c r="BR146" i="2"/>
  <c r="BS145" i="2"/>
  <c r="BR145" i="2"/>
  <c r="BS144" i="2"/>
  <c r="BR144" i="2"/>
  <c r="BS143" i="2"/>
  <c r="BR143" i="2"/>
  <c r="BQ142" i="2"/>
  <c r="BP142" i="2"/>
  <c r="BO142" i="2"/>
  <c r="BN142" i="2"/>
  <c r="BM142" i="2"/>
  <c r="BL142" i="2"/>
  <c r="BK142" i="2"/>
  <c r="BJ142" i="2"/>
  <c r="DG142" i="5" s="1"/>
  <c r="BI142" i="2"/>
  <c r="BH142" i="2"/>
  <c r="BG142" i="2"/>
  <c r="BF142" i="2"/>
  <c r="BE142" i="2"/>
  <c r="BD142" i="2"/>
  <c r="BC142" i="2"/>
  <c r="BB142" i="2"/>
  <c r="BA142" i="2"/>
  <c r="AZ142" i="2"/>
  <c r="AY142" i="2"/>
  <c r="CH142" i="5" s="1"/>
  <c r="AX142" i="2"/>
  <c r="AW142" i="2"/>
  <c r="AV142" i="2"/>
  <c r="CG142" i="5" s="1"/>
  <c r="AS143" i="7" s="1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BD142" i="5" s="1"/>
  <c r="AR143" i="7" s="1"/>
  <c r="AD142" i="2"/>
  <c r="AC142" i="2"/>
  <c r="AB142" i="2"/>
  <c r="AA142" i="2"/>
  <c r="Z142" i="2"/>
  <c r="Y142" i="2"/>
  <c r="X142" i="2"/>
  <c r="BA142" i="5" s="1"/>
  <c r="W142" i="2"/>
  <c r="V142" i="2"/>
  <c r="U142" i="2"/>
  <c r="T142" i="2"/>
  <c r="S142" i="2"/>
  <c r="R142" i="2"/>
  <c r="Q142" i="2"/>
  <c r="P142" i="2"/>
  <c r="O142" i="2"/>
  <c r="AV142" i="5" s="1"/>
  <c r="N142" i="2"/>
  <c r="M142" i="2"/>
  <c r="L142" i="2"/>
  <c r="K142" i="2"/>
  <c r="AT142" i="5" s="1"/>
  <c r="O143" i="6" s="1"/>
  <c r="J142" i="2"/>
  <c r="I142" i="2"/>
  <c r="H142" i="2"/>
  <c r="G142" i="2"/>
  <c r="F142" i="2"/>
  <c r="E142" i="2"/>
  <c r="BS142" i="2" s="1"/>
  <c r="D142" i="2"/>
  <c r="BR142" i="2" s="1"/>
  <c r="BS141" i="2"/>
  <c r="BR141" i="2"/>
  <c r="BS140" i="2"/>
  <c r="BR140" i="2"/>
  <c r="BS139" i="2"/>
  <c r="BR139" i="2"/>
  <c r="BS138" i="2"/>
  <c r="BR138" i="2"/>
  <c r="BS137" i="2"/>
  <c r="BR137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D136" i="2"/>
  <c r="BC136" i="2"/>
  <c r="BB136" i="2"/>
  <c r="BA136" i="2"/>
  <c r="AZ136" i="2"/>
  <c r="AY136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BD136" i="5" s="1"/>
  <c r="AD136" i="2"/>
  <c r="AC136" i="2"/>
  <c r="AB136" i="2"/>
  <c r="BC136" i="5" s="1"/>
  <c r="AA136" i="2"/>
  <c r="Z136" i="2"/>
  <c r="Y136" i="2"/>
  <c r="X136" i="2"/>
  <c r="W136" i="2"/>
  <c r="V136" i="2"/>
  <c r="U136" i="2"/>
  <c r="T136" i="2"/>
  <c r="S136" i="2"/>
  <c r="R136" i="2"/>
  <c r="Q136" i="2"/>
  <c r="AV136" i="5" s="1"/>
  <c r="P136" i="2"/>
  <c r="O136" i="2"/>
  <c r="N136" i="2"/>
  <c r="M136" i="2"/>
  <c r="L136" i="2"/>
  <c r="K136" i="2"/>
  <c r="J136" i="2"/>
  <c r="I136" i="2"/>
  <c r="H136" i="2"/>
  <c r="G136" i="2"/>
  <c r="F136" i="2"/>
  <c r="E136" i="2"/>
  <c r="BS136" i="2" s="1"/>
  <c r="D136" i="2"/>
  <c r="BR136" i="2" s="1"/>
  <c r="BS135" i="2"/>
  <c r="BR135" i="2"/>
  <c r="BS134" i="2"/>
  <c r="BR134" i="2"/>
  <c r="BS133" i="2"/>
  <c r="BR133" i="2"/>
  <c r="BS132" i="2"/>
  <c r="BR132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BS131" i="2" s="1"/>
  <c r="D131" i="2"/>
  <c r="BR131" i="2" s="1"/>
  <c r="BQ130" i="2"/>
  <c r="BQ151" i="2" s="1"/>
  <c r="BP130" i="2"/>
  <c r="BP151" i="2" s="1"/>
  <c r="BO130" i="2"/>
  <c r="BO151" i="2" s="1"/>
  <c r="BN130" i="2"/>
  <c r="BN151" i="2" s="1"/>
  <c r="BM130" i="2"/>
  <c r="BM151" i="2" s="1"/>
  <c r="BL130" i="2"/>
  <c r="BL151" i="2" s="1"/>
  <c r="BK130" i="2"/>
  <c r="BK151" i="2" s="1"/>
  <c r="BJ130" i="2"/>
  <c r="BJ151" i="2" s="1"/>
  <c r="DG151" i="5" s="1"/>
  <c r="BI130" i="2"/>
  <c r="BI151" i="2" s="1"/>
  <c r="BH130" i="2"/>
  <c r="BH151" i="2" s="1"/>
  <c r="BG130" i="2"/>
  <c r="BG151" i="2" s="1"/>
  <c r="BF130" i="2"/>
  <c r="BF151" i="2" s="1"/>
  <c r="BE130" i="2"/>
  <c r="BE151" i="2" s="1"/>
  <c r="BD130" i="2"/>
  <c r="BD151" i="2" s="1"/>
  <c r="BC130" i="2"/>
  <c r="BC151" i="2" s="1"/>
  <c r="BE158" i="2" s="1"/>
  <c r="BB130" i="2"/>
  <c r="BB151" i="2" s="1"/>
  <c r="BA130" i="2"/>
  <c r="BA151" i="2" s="1"/>
  <c r="AZ130" i="2"/>
  <c r="AZ151" i="2" s="1"/>
  <c r="AY130" i="2"/>
  <c r="AY151" i="2" s="1"/>
  <c r="CH151" i="5" s="1"/>
  <c r="AT152" i="7" s="1"/>
  <c r="AX130" i="2"/>
  <c r="AX151" i="2" s="1"/>
  <c r="AW130" i="2"/>
  <c r="AW151" i="2" s="1"/>
  <c r="AV130" i="2"/>
  <c r="AV151" i="2" s="1"/>
  <c r="CG151" i="5" s="1"/>
  <c r="AS152" i="7" s="1"/>
  <c r="AU130" i="2"/>
  <c r="AU151" i="2" s="1"/>
  <c r="AT130" i="2"/>
  <c r="AT151" i="2" s="1"/>
  <c r="AS130" i="2"/>
  <c r="AS151" i="2" s="1"/>
  <c r="AR130" i="2"/>
  <c r="AR151" i="2" s="1"/>
  <c r="AQ130" i="2"/>
  <c r="AQ151" i="2" s="1"/>
  <c r="BZ146" i="2" s="1"/>
  <c r="AP130" i="2"/>
  <c r="AP151" i="2" s="1"/>
  <c r="BY146" i="2" s="1"/>
  <c r="AO130" i="2"/>
  <c r="AO151" i="2" s="1"/>
  <c r="AN130" i="2"/>
  <c r="AN151" i="2" s="1"/>
  <c r="AM130" i="2"/>
  <c r="AM151" i="2" s="1"/>
  <c r="AL130" i="2"/>
  <c r="AL151" i="2" s="1"/>
  <c r="AK130" i="2"/>
  <c r="AK151" i="2" s="1"/>
  <c r="AJ130" i="2"/>
  <c r="AJ151" i="2" s="1"/>
  <c r="AI130" i="2"/>
  <c r="AI151" i="2" s="1"/>
  <c r="AH130" i="2"/>
  <c r="AH151" i="2" s="1"/>
  <c r="AG130" i="2"/>
  <c r="AG151" i="2" s="1"/>
  <c r="AJ158" i="2" s="1"/>
  <c r="AF130" i="2"/>
  <c r="AF151" i="2" s="1"/>
  <c r="AE130" i="2"/>
  <c r="AE151" i="2" s="1"/>
  <c r="BD151" i="5" s="1"/>
  <c r="AD130" i="2"/>
  <c r="AD151" i="2" s="1"/>
  <c r="AC130" i="2"/>
  <c r="AC151" i="2" s="1"/>
  <c r="AB130" i="2"/>
  <c r="AB151" i="2" s="1"/>
  <c r="BC151" i="5" s="1"/>
  <c r="AA130" i="2"/>
  <c r="AA151" i="2" s="1"/>
  <c r="Z130" i="2"/>
  <c r="Z151" i="2" s="1"/>
  <c r="Y130" i="2"/>
  <c r="Y151" i="2" s="1"/>
  <c r="X130" i="2"/>
  <c r="X151" i="2" s="1"/>
  <c r="BA151" i="5" s="1"/>
  <c r="V152" i="6" s="1"/>
  <c r="V153" i="6" s="1"/>
  <c r="W130" i="2"/>
  <c r="W151" i="2" s="1"/>
  <c r="V130" i="2"/>
  <c r="V151" i="2" s="1"/>
  <c r="U130" i="2"/>
  <c r="U151" i="2" s="1"/>
  <c r="T130" i="2"/>
  <c r="T151" i="2" s="1"/>
  <c r="S130" i="2"/>
  <c r="S151" i="2" s="1"/>
  <c r="R130" i="2"/>
  <c r="R151" i="2" s="1"/>
  <c r="Q130" i="2"/>
  <c r="Q151" i="2" s="1"/>
  <c r="P130" i="2"/>
  <c r="P151" i="2" s="1"/>
  <c r="O130" i="2"/>
  <c r="O151" i="2" s="1"/>
  <c r="AV151" i="5" s="1"/>
  <c r="N130" i="2"/>
  <c r="N151" i="2" s="1"/>
  <c r="M130" i="2"/>
  <c r="M151" i="2" s="1"/>
  <c r="BZ147" i="2" s="1"/>
  <c r="L130" i="2"/>
  <c r="L151" i="2" s="1"/>
  <c r="K130" i="2"/>
  <c r="K151" i="2" s="1"/>
  <c r="AT151" i="5" s="1"/>
  <c r="O152" i="6" s="1"/>
  <c r="N153" i="6" s="1"/>
  <c r="J130" i="2"/>
  <c r="J151" i="2" s="1"/>
  <c r="I130" i="2"/>
  <c r="I151" i="2" s="1"/>
  <c r="H130" i="2"/>
  <c r="H151" i="2" s="1"/>
  <c r="G130" i="2"/>
  <c r="G151" i="2" s="1"/>
  <c r="F130" i="2"/>
  <c r="F151" i="2" s="1"/>
  <c r="E130" i="2"/>
  <c r="E151" i="2" s="1"/>
  <c r="D130" i="2"/>
  <c r="D151" i="2" s="1"/>
  <c r="BR129" i="2"/>
  <c r="BR128" i="2"/>
  <c r="BR127" i="2"/>
  <c r="AF155" i="9"/>
  <c r="BU154" i="9"/>
  <c r="BL154" i="9"/>
  <c r="CJ150" i="9"/>
  <c r="CI150" i="9"/>
  <c r="CC150" i="9"/>
  <c r="CB150" i="9"/>
  <c r="CJ149" i="9"/>
  <c r="CI149" i="9"/>
  <c r="CC149" i="9"/>
  <c r="CB149" i="9"/>
  <c r="CJ148" i="9"/>
  <c r="CI148" i="9"/>
  <c r="CC148" i="9"/>
  <c r="CB148" i="9"/>
  <c r="CJ147" i="9"/>
  <c r="CI147" i="9"/>
  <c r="CC147" i="9"/>
  <c r="CB147" i="9"/>
  <c r="CJ146" i="9"/>
  <c r="CI146" i="9"/>
  <c r="CC146" i="9"/>
  <c r="CB146" i="9"/>
  <c r="CJ145" i="9"/>
  <c r="CI145" i="9"/>
  <c r="CC145" i="9"/>
  <c r="CB145" i="9"/>
  <c r="CJ144" i="9"/>
  <c r="CI144" i="9"/>
  <c r="CC144" i="9"/>
  <c r="CB144" i="9"/>
  <c r="CJ143" i="9"/>
  <c r="CI143" i="9"/>
  <c r="CC143" i="9"/>
  <c r="CB143" i="9"/>
  <c r="CH142" i="9"/>
  <c r="EF142" i="5" s="1"/>
  <c r="CG142" i="9"/>
  <c r="EE142" i="5" s="1"/>
  <c r="CF142" i="9"/>
  <c r="CJ142" i="9" s="1"/>
  <c r="CE142" i="9"/>
  <c r="CI142" i="9" s="1"/>
  <c r="CA142" i="9"/>
  <c r="BZ142" i="9"/>
  <c r="BY142" i="9"/>
  <c r="BX142" i="9"/>
  <c r="BW142" i="9"/>
  <c r="BV142" i="9"/>
  <c r="BU142" i="9"/>
  <c r="BT142" i="9"/>
  <c r="BS142" i="9"/>
  <c r="BR142" i="9"/>
  <c r="BQ142" i="9"/>
  <c r="BP142" i="9"/>
  <c r="CU142" i="5" s="1"/>
  <c r="BO142" i="9"/>
  <c r="BN142" i="9"/>
  <c r="BM142" i="9"/>
  <c r="CL142" i="5" s="1"/>
  <c r="BL142" i="9"/>
  <c r="BK142" i="9"/>
  <c r="BJ142" i="9"/>
  <c r="BI142" i="9"/>
  <c r="BH142" i="9"/>
  <c r="BG142" i="9"/>
  <c r="BF142" i="9"/>
  <c r="BE142" i="9"/>
  <c r="BD142" i="9"/>
  <c r="BC142" i="9"/>
  <c r="BB142" i="9"/>
  <c r="BA142" i="9"/>
  <c r="AZ142" i="9"/>
  <c r="AY142" i="9"/>
  <c r="BT142" i="5" s="1"/>
  <c r="AX142" i="9"/>
  <c r="AW142" i="9"/>
  <c r="AV142" i="9"/>
  <c r="AU142" i="9"/>
  <c r="BR142" i="5" s="1"/>
  <c r="AT142" i="9"/>
  <c r="AS142" i="9"/>
  <c r="AR142" i="9"/>
  <c r="AQ142" i="9"/>
  <c r="AP142" i="9"/>
  <c r="AO142" i="9"/>
  <c r="AN142" i="9"/>
  <c r="AM142" i="9"/>
  <c r="BH142" i="5" s="1"/>
  <c r="AL142" i="9"/>
  <c r="AK142" i="9"/>
  <c r="AJ142" i="9"/>
  <c r="AI142" i="9"/>
  <c r="AH142" i="9"/>
  <c r="BE142" i="5" s="1"/>
  <c r="AY143" i="7" s="1"/>
  <c r="AG142" i="9"/>
  <c r="BF142" i="5" s="1"/>
  <c r="AF142" i="9"/>
  <c r="AE142" i="9"/>
  <c r="AD142" i="9"/>
  <c r="AC142" i="9"/>
  <c r="AB142" i="9"/>
  <c r="AA142" i="9"/>
  <c r="Z142" i="9"/>
  <c r="Y142" i="9"/>
  <c r="X142" i="9"/>
  <c r="W142" i="9"/>
  <c r="V142" i="9"/>
  <c r="U142" i="9"/>
  <c r="T142" i="9"/>
  <c r="S142" i="9"/>
  <c r="R142" i="9"/>
  <c r="Q142" i="9"/>
  <c r="P142" i="9"/>
  <c r="AO142" i="5" s="1"/>
  <c r="O142" i="9"/>
  <c r="N142" i="9"/>
  <c r="M142" i="9"/>
  <c r="L142" i="9"/>
  <c r="K142" i="9"/>
  <c r="J142" i="9"/>
  <c r="I142" i="9"/>
  <c r="H142" i="9"/>
  <c r="G142" i="9"/>
  <c r="AN142" i="5" s="1"/>
  <c r="F142" i="9"/>
  <c r="AM142" i="5" s="1"/>
  <c r="E142" i="9"/>
  <c r="CC142" i="9" s="1"/>
  <c r="D142" i="9"/>
  <c r="CB142" i="9" s="1"/>
  <c r="CJ141" i="9"/>
  <c r="CI141" i="9"/>
  <c r="CC141" i="9"/>
  <c r="CB141" i="9"/>
  <c r="CJ140" i="9"/>
  <c r="CI140" i="9"/>
  <c r="CC140" i="9"/>
  <c r="CB140" i="9"/>
  <c r="CJ139" i="9"/>
  <c r="CI139" i="9"/>
  <c r="CC139" i="9"/>
  <c r="CB139" i="9"/>
  <c r="CJ138" i="9"/>
  <c r="CI138" i="9"/>
  <c r="CC138" i="9"/>
  <c r="CB138" i="9"/>
  <c r="CJ137" i="9"/>
  <c r="CI137" i="9"/>
  <c r="CC137" i="9"/>
  <c r="CB137" i="9"/>
  <c r="CH136" i="9"/>
  <c r="CG136" i="9"/>
  <c r="CF136" i="9"/>
  <c r="CJ136" i="9" s="1"/>
  <c r="CE136" i="9"/>
  <c r="CI136" i="9" s="1"/>
  <c r="N155" i="9" s="1"/>
  <c r="CA136" i="9"/>
  <c r="BZ136" i="9"/>
  <c r="BY136" i="9"/>
  <c r="BX136" i="9"/>
  <c r="BW136" i="9"/>
  <c r="BV136" i="9"/>
  <c r="BU136" i="9"/>
  <c r="BT136" i="9"/>
  <c r="BS136" i="9"/>
  <c r="BR136" i="9"/>
  <c r="CW136" i="5" s="1"/>
  <c r="Q137" i="7" s="1"/>
  <c r="BQ136" i="9"/>
  <c r="BP136" i="9"/>
  <c r="BO136" i="9"/>
  <c r="BN136" i="9"/>
  <c r="BM136" i="9"/>
  <c r="BL136" i="9"/>
  <c r="CK136" i="5" s="1"/>
  <c r="BK136" i="9"/>
  <c r="BJ136" i="9"/>
  <c r="BI136" i="9"/>
  <c r="BH136" i="9"/>
  <c r="BG136" i="9"/>
  <c r="BF136" i="9"/>
  <c r="BE136" i="9"/>
  <c r="BD136" i="9"/>
  <c r="BC136" i="9"/>
  <c r="BB136" i="9"/>
  <c r="BA136" i="9"/>
  <c r="AZ136" i="9"/>
  <c r="AY136" i="9"/>
  <c r="AX136" i="9"/>
  <c r="AW136" i="9"/>
  <c r="BT136" i="5" s="1"/>
  <c r="AV136" i="9"/>
  <c r="AU136" i="9"/>
  <c r="BR136" i="5" s="1"/>
  <c r="I137" i="6" s="1"/>
  <c r="AT136" i="9"/>
  <c r="AS136" i="9"/>
  <c r="AR136" i="9"/>
  <c r="AQ136" i="9"/>
  <c r="AP136" i="9"/>
  <c r="AO136" i="9"/>
  <c r="AN136" i="9"/>
  <c r="AM136" i="9"/>
  <c r="AL136" i="9"/>
  <c r="BG136" i="5" s="1"/>
  <c r="AY137" i="7" s="1"/>
  <c r="AK136" i="9"/>
  <c r="AJ136" i="9"/>
  <c r="AI136" i="9"/>
  <c r="AH136" i="9"/>
  <c r="AG136" i="9"/>
  <c r="AF136" i="9"/>
  <c r="AE136" i="9"/>
  <c r="AD136" i="9"/>
  <c r="AC136" i="9"/>
  <c r="AB136" i="9"/>
  <c r="AA136" i="9"/>
  <c r="Z136" i="9"/>
  <c r="Y136" i="9"/>
  <c r="X136" i="9"/>
  <c r="W136" i="9"/>
  <c r="V136" i="9"/>
  <c r="U136" i="9"/>
  <c r="T136" i="9"/>
  <c r="S136" i="9"/>
  <c r="R136" i="9"/>
  <c r="Q136" i="9"/>
  <c r="P136" i="9"/>
  <c r="O136" i="9"/>
  <c r="N136" i="9"/>
  <c r="M136" i="9"/>
  <c r="L136" i="9"/>
  <c r="K136" i="9"/>
  <c r="J136" i="9"/>
  <c r="I136" i="9"/>
  <c r="H136" i="9"/>
  <c r="G136" i="9"/>
  <c r="F136" i="9"/>
  <c r="AM136" i="5" s="1"/>
  <c r="E136" i="9"/>
  <c r="CC136" i="9" s="1"/>
  <c r="D136" i="9"/>
  <c r="CB136" i="9" s="1"/>
  <c r="CJ135" i="9"/>
  <c r="CI135" i="9"/>
  <c r="CC135" i="9"/>
  <c r="CB135" i="9"/>
  <c r="CJ134" i="9"/>
  <c r="CI134" i="9"/>
  <c r="CC134" i="9"/>
  <c r="CB134" i="9"/>
  <c r="CJ133" i="9"/>
  <c r="CI133" i="9"/>
  <c r="CC133" i="9"/>
  <c r="CB133" i="9"/>
  <c r="CJ132" i="9"/>
  <c r="CI132" i="9"/>
  <c r="CC132" i="9"/>
  <c r="CB132" i="9"/>
  <c r="CH131" i="9"/>
  <c r="CG131" i="9"/>
  <c r="CF131" i="9"/>
  <c r="CJ131" i="9" s="1"/>
  <c r="CE131" i="9"/>
  <c r="CI131" i="9" s="1"/>
  <c r="CA131" i="9"/>
  <c r="BZ131" i="9"/>
  <c r="BY131" i="9"/>
  <c r="BX131" i="9"/>
  <c r="BW131" i="9"/>
  <c r="BV131" i="9"/>
  <c r="BU131" i="9"/>
  <c r="BT131" i="9"/>
  <c r="BS131" i="9"/>
  <c r="BR131" i="9"/>
  <c r="BQ131" i="9"/>
  <c r="BP131" i="9"/>
  <c r="BO131" i="9"/>
  <c r="BN131" i="9"/>
  <c r="BM131" i="9"/>
  <c r="BL131" i="9"/>
  <c r="BK131" i="9"/>
  <c r="BJ131" i="9"/>
  <c r="BI131" i="9"/>
  <c r="BH131" i="9"/>
  <c r="BG131" i="9"/>
  <c r="BF131" i="9"/>
  <c r="BE131" i="9"/>
  <c r="BD131" i="9"/>
  <c r="BC131" i="9"/>
  <c r="BB131" i="9"/>
  <c r="BA131" i="9"/>
  <c r="AZ131" i="9"/>
  <c r="AY131" i="9"/>
  <c r="AX131" i="9"/>
  <c r="AW131" i="9"/>
  <c r="AV131" i="9"/>
  <c r="AU131" i="9"/>
  <c r="AT131" i="9"/>
  <c r="AS131" i="9"/>
  <c r="AR131" i="9"/>
  <c r="AQ131" i="9"/>
  <c r="AP131" i="9"/>
  <c r="AO131" i="9"/>
  <c r="AN131" i="9"/>
  <c r="AM131" i="9"/>
  <c r="AL131" i="9"/>
  <c r="AK131" i="9"/>
  <c r="AJ131" i="9"/>
  <c r="AI131" i="9"/>
  <c r="AH131" i="9"/>
  <c r="AG131" i="9"/>
  <c r="AF131" i="9"/>
  <c r="AE131" i="9"/>
  <c r="AD131" i="9"/>
  <c r="AC131" i="9"/>
  <c r="AB131" i="9"/>
  <c r="AA131" i="9"/>
  <c r="Z131" i="9"/>
  <c r="Y131" i="9"/>
  <c r="X131" i="9"/>
  <c r="W131" i="9"/>
  <c r="V131" i="9"/>
  <c r="U131" i="9"/>
  <c r="T131" i="9"/>
  <c r="S131" i="9"/>
  <c r="R131" i="9"/>
  <c r="Q131" i="9"/>
  <c r="P131" i="9"/>
  <c r="AO131" i="5" s="1"/>
  <c r="O131" i="9"/>
  <c r="N131" i="9"/>
  <c r="M131" i="9"/>
  <c r="L131" i="9"/>
  <c r="K131" i="9"/>
  <c r="J131" i="9"/>
  <c r="I131" i="9"/>
  <c r="H131" i="9"/>
  <c r="G131" i="9"/>
  <c r="F131" i="9"/>
  <c r="E131" i="9"/>
  <c r="CC131" i="9" s="1"/>
  <c r="D131" i="9"/>
  <c r="CB131" i="9" s="1"/>
  <c r="CH130" i="9"/>
  <c r="CH151" i="9" s="1"/>
  <c r="EF151" i="5" s="1"/>
  <c r="CG130" i="9"/>
  <c r="CG151" i="9" s="1"/>
  <c r="CF130" i="9"/>
  <c r="CF151" i="9" s="1"/>
  <c r="CJ151" i="9" s="1"/>
  <c r="CE130" i="9"/>
  <c r="CE151" i="9" s="1"/>
  <c r="CA130" i="9"/>
  <c r="CA151" i="9" s="1"/>
  <c r="BZ130" i="9"/>
  <c r="BZ151" i="9" s="1"/>
  <c r="BY130" i="9"/>
  <c r="BY151" i="9" s="1"/>
  <c r="BX130" i="9"/>
  <c r="BX151" i="9" s="1"/>
  <c r="BW130" i="9"/>
  <c r="BW151" i="9" s="1"/>
  <c r="BV130" i="9"/>
  <c r="BV151" i="9" s="1"/>
  <c r="BU130" i="9"/>
  <c r="BU151" i="9" s="1"/>
  <c r="BT130" i="9"/>
  <c r="BT151" i="9" s="1"/>
  <c r="BS130" i="9"/>
  <c r="BS151" i="9" s="1"/>
  <c r="BR130" i="9"/>
  <c r="BR151" i="9" s="1"/>
  <c r="CW151" i="5" s="1"/>
  <c r="BQ130" i="9"/>
  <c r="BQ151" i="9" s="1"/>
  <c r="BP130" i="9"/>
  <c r="BP151" i="9" s="1"/>
  <c r="CU151" i="5" s="1"/>
  <c r="BO130" i="9"/>
  <c r="BO151" i="9" s="1"/>
  <c r="BN130" i="9"/>
  <c r="BN151" i="9" s="1"/>
  <c r="BM130" i="9"/>
  <c r="BM151" i="9" s="1"/>
  <c r="CL151" i="5" s="1"/>
  <c r="BL130" i="9"/>
  <c r="BL151" i="9" s="1"/>
  <c r="CK151" i="5" s="1"/>
  <c r="BK130" i="9"/>
  <c r="BK151" i="9" s="1"/>
  <c r="BJ130" i="9"/>
  <c r="BJ151" i="9" s="1"/>
  <c r="BI130" i="9"/>
  <c r="BI151" i="9" s="1"/>
  <c r="BH130" i="9"/>
  <c r="BH151" i="9" s="1"/>
  <c r="BG130" i="9"/>
  <c r="BG151" i="9" s="1"/>
  <c r="BF130" i="9"/>
  <c r="BF151" i="9" s="1"/>
  <c r="BE130" i="9"/>
  <c r="BE151" i="9" s="1"/>
  <c r="BD130" i="9"/>
  <c r="BD151" i="9" s="1"/>
  <c r="BC130" i="9"/>
  <c r="BC151" i="9" s="1"/>
  <c r="BB130" i="9"/>
  <c r="BB151" i="9" s="1"/>
  <c r="BA130" i="9"/>
  <c r="BA151" i="9" s="1"/>
  <c r="AZ130" i="9"/>
  <c r="AZ151" i="9" s="1"/>
  <c r="AY130" i="9"/>
  <c r="AY151" i="9" s="1"/>
  <c r="AX130" i="9"/>
  <c r="AX151" i="9" s="1"/>
  <c r="AW130" i="9"/>
  <c r="AW151" i="9" s="1"/>
  <c r="AV130" i="9"/>
  <c r="AV151" i="9" s="1"/>
  <c r="AU130" i="9"/>
  <c r="AU151" i="9" s="1"/>
  <c r="BR151" i="5" s="1"/>
  <c r="AT130" i="9"/>
  <c r="AT151" i="9" s="1"/>
  <c r="AS130" i="9"/>
  <c r="AS151" i="9" s="1"/>
  <c r="AR130" i="9"/>
  <c r="AR151" i="9" s="1"/>
  <c r="AQ130" i="9"/>
  <c r="AQ151" i="9" s="1"/>
  <c r="AP130" i="9"/>
  <c r="AP151" i="9" s="1"/>
  <c r="AO130" i="9"/>
  <c r="AO151" i="9" s="1"/>
  <c r="AN130" i="9"/>
  <c r="AN151" i="9" s="1"/>
  <c r="AM130" i="9"/>
  <c r="AM151" i="9" s="1"/>
  <c r="BH151" i="5" s="1"/>
  <c r="AL130" i="9"/>
  <c r="AL151" i="9" s="1"/>
  <c r="BG151" i="5" s="1"/>
  <c r="AK130" i="9"/>
  <c r="AK151" i="9" s="1"/>
  <c r="AJ130" i="9"/>
  <c r="AJ151" i="9" s="1"/>
  <c r="AI130" i="9"/>
  <c r="AI151" i="9" s="1"/>
  <c r="AH130" i="9"/>
  <c r="AH151" i="9" s="1"/>
  <c r="BE151" i="5" s="1"/>
  <c r="AG130" i="9"/>
  <c r="AG151" i="9" s="1"/>
  <c r="BF151" i="5" s="1"/>
  <c r="AF130" i="9"/>
  <c r="AF151" i="9" s="1"/>
  <c r="AE130" i="9"/>
  <c r="AE151" i="9" s="1"/>
  <c r="AD130" i="9"/>
  <c r="AD151" i="9" s="1"/>
  <c r="AC130" i="9"/>
  <c r="AC151" i="9" s="1"/>
  <c r="AB130" i="9"/>
  <c r="AB151" i="9" s="1"/>
  <c r="AA130" i="9"/>
  <c r="AA151" i="9" s="1"/>
  <c r="Z130" i="9"/>
  <c r="Z151" i="9" s="1"/>
  <c r="Y130" i="9"/>
  <c r="Y151" i="9" s="1"/>
  <c r="X130" i="9"/>
  <c r="X151" i="9" s="1"/>
  <c r="AA155" i="9" s="1"/>
  <c r="W130" i="9"/>
  <c r="W151" i="9" s="1"/>
  <c r="V130" i="9"/>
  <c r="V151" i="9" s="1"/>
  <c r="U130" i="9"/>
  <c r="U151" i="9" s="1"/>
  <c r="T130" i="9"/>
  <c r="T151" i="9" s="1"/>
  <c r="S130" i="9"/>
  <c r="S151" i="9" s="1"/>
  <c r="R130" i="9"/>
  <c r="R151" i="9" s="1"/>
  <c r="Q130" i="9"/>
  <c r="Q151" i="9" s="1"/>
  <c r="P130" i="9"/>
  <c r="P151" i="9" s="1"/>
  <c r="AO151" i="5" s="1"/>
  <c r="O130" i="9"/>
  <c r="O151" i="9" s="1"/>
  <c r="N130" i="9"/>
  <c r="N151" i="9" s="1"/>
  <c r="M130" i="9"/>
  <c r="M151" i="9" s="1"/>
  <c r="L130" i="9"/>
  <c r="L151" i="9" s="1"/>
  <c r="K130" i="9"/>
  <c r="K151" i="9" s="1"/>
  <c r="J130" i="9"/>
  <c r="J151" i="9" s="1"/>
  <c r="Q158" i="9" s="1"/>
  <c r="I130" i="9"/>
  <c r="I151" i="9" s="1"/>
  <c r="H130" i="9"/>
  <c r="H151" i="9" s="1"/>
  <c r="G130" i="9"/>
  <c r="G151" i="9" s="1"/>
  <c r="AN151" i="5" s="1"/>
  <c r="N152" i="7" s="1"/>
  <c r="F130" i="9"/>
  <c r="F151" i="9" s="1"/>
  <c r="E130" i="9"/>
  <c r="E151" i="9" s="1"/>
  <c r="D130" i="9"/>
  <c r="D151" i="9" s="1"/>
  <c r="CI129" i="9"/>
  <c r="CB129" i="9"/>
  <c r="CI128" i="9"/>
  <c r="CB128" i="9"/>
  <c r="CI127" i="9"/>
  <c r="CB127" i="9"/>
  <c r="BE150" i="1"/>
  <c r="BD150" i="1"/>
  <c r="BE149" i="1"/>
  <c r="BD149" i="1"/>
  <c r="BE148" i="1"/>
  <c r="BD148" i="1"/>
  <c r="BE147" i="1"/>
  <c r="BD147" i="1"/>
  <c r="BE146" i="1"/>
  <c r="BD146" i="1"/>
  <c r="BE145" i="1"/>
  <c r="BD145" i="1"/>
  <c r="BE144" i="1"/>
  <c r="BD144" i="1"/>
  <c r="BE143" i="1"/>
  <c r="BD143" i="1"/>
  <c r="BC142" i="1"/>
  <c r="BB142" i="1"/>
  <c r="BA142" i="1"/>
  <c r="AZ142" i="1"/>
  <c r="AY142" i="1"/>
  <c r="AD142" i="5" s="1"/>
  <c r="AX142" i="1"/>
  <c r="AW142" i="1"/>
  <c r="AV142" i="1"/>
  <c r="AU142" i="1"/>
  <c r="Z142" i="5" s="1"/>
  <c r="AT142" i="1"/>
  <c r="Y142" i="5" s="1"/>
  <c r="AS142" i="1"/>
  <c r="AR142" i="1"/>
  <c r="AQ142" i="1"/>
  <c r="AP142" i="1"/>
  <c r="W142" i="5" s="1"/>
  <c r="AO143" i="7" s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K142" i="5" s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F142" i="5" s="1"/>
  <c r="H142" i="1"/>
  <c r="G142" i="1"/>
  <c r="F142" i="1"/>
  <c r="E142" i="1"/>
  <c r="BE142" i="1" s="1"/>
  <c r="D142" i="1"/>
  <c r="BD142" i="1" s="1"/>
  <c r="BE141" i="1"/>
  <c r="BD141" i="1"/>
  <c r="BE140" i="1"/>
  <c r="BD140" i="1"/>
  <c r="BE139" i="1"/>
  <c r="BD139" i="1"/>
  <c r="BE138" i="1"/>
  <c r="BD138" i="1"/>
  <c r="BE137" i="1"/>
  <c r="BD137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BE136" i="1" s="1"/>
  <c r="D136" i="1"/>
  <c r="BE135" i="1"/>
  <c r="BD135" i="1"/>
  <c r="BE134" i="1"/>
  <c r="BD134" i="1"/>
  <c r="BE133" i="1"/>
  <c r="BD133" i="1"/>
  <c r="BE132" i="1"/>
  <c r="BD132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BE131" i="1" s="1"/>
  <c r="D131" i="1"/>
  <c r="BD131" i="1" s="1"/>
  <c r="BC130" i="1"/>
  <c r="BC151" i="1" s="1"/>
  <c r="BB130" i="1"/>
  <c r="BB151" i="1" s="1"/>
  <c r="BA130" i="1"/>
  <c r="BA151" i="1" s="1"/>
  <c r="AZ130" i="1"/>
  <c r="AZ151" i="1" s="1"/>
  <c r="AY130" i="1"/>
  <c r="AY151" i="1" s="1"/>
  <c r="AD151" i="5" s="1"/>
  <c r="AX130" i="1"/>
  <c r="AX151" i="1" s="1"/>
  <c r="AW130" i="1"/>
  <c r="AW151" i="1" s="1"/>
  <c r="AV130" i="1"/>
  <c r="AV151" i="1" s="1"/>
  <c r="AU130" i="1"/>
  <c r="AU151" i="1" s="1"/>
  <c r="Z151" i="5" s="1"/>
  <c r="AT130" i="1"/>
  <c r="AT151" i="1" s="1"/>
  <c r="Y151" i="5" s="1"/>
  <c r="AS130" i="1"/>
  <c r="AS151" i="1" s="1"/>
  <c r="AR130" i="1"/>
  <c r="AR151" i="1" s="1"/>
  <c r="AQ130" i="1"/>
  <c r="AQ151" i="1" s="1"/>
  <c r="AP130" i="1"/>
  <c r="AP151" i="1" s="1"/>
  <c r="W151" i="5" s="1"/>
  <c r="AO152" i="7" s="1"/>
  <c r="AO153" i="7" s="1"/>
  <c r="AO130" i="1"/>
  <c r="AO151" i="1" s="1"/>
  <c r="AN130" i="1"/>
  <c r="AN151" i="1" s="1"/>
  <c r="AM130" i="1"/>
  <c r="AM151" i="1" s="1"/>
  <c r="AL130" i="1"/>
  <c r="AL151" i="1" s="1"/>
  <c r="AK130" i="1"/>
  <c r="AK151" i="1" s="1"/>
  <c r="AJ130" i="1"/>
  <c r="AJ151" i="1" s="1"/>
  <c r="AI130" i="1"/>
  <c r="AO156" i="1" s="1"/>
  <c r="AH130" i="1"/>
  <c r="AH151" i="1" s="1"/>
  <c r="AG130" i="1"/>
  <c r="AG151" i="1" s="1"/>
  <c r="AF130" i="1"/>
  <c r="AF151" i="1" s="1"/>
  <c r="AE130" i="1"/>
  <c r="AE151" i="1" s="1"/>
  <c r="AD130" i="1"/>
  <c r="AD151" i="1" s="1"/>
  <c r="AC130" i="1"/>
  <c r="AC151" i="1" s="1"/>
  <c r="AB130" i="1"/>
  <c r="AB151" i="1" s="1"/>
  <c r="AA130" i="1"/>
  <c r="AA151" i="1" s="1"/>
  <c r="Z130" i="1"/>
  <c r="Z151" i="1" s="1"/>
  <c r="Y130" i="1"/>
  <c r="Y151" i="1" s="1"/>
  <c r="X130" i="1"/>
  <c r="X151" i="1" s="1"/>
  <c r="K151" i="5" s="1"/>
  <c r="W130" i="1"/>
  <c r="W151" i="1" s="1"/>
  <c r="V130" i="1"/>
  <c r="V151" i="1" s="1"/>
  <c r="U130" i="1"/>
  <c r="U151" i="1" s="1"/>
  <c r="T130" i="1"/>
  <c r="T151" i="1" s="1"/>
  <c r="S130" i="1"/>
  <c r="S151" i="1" s="1"/>
  <c r="R130" i="1"/>
  <c r="R151" i="1" s="1"/>
  <c r="Q130" i="1"/>
  <c r="Q151" i="1" s="1"/>
  <c r="P130" i="1"/>
  <c r="P151" i="1" s="1"/>
  <c r="O130" i="1"/>
  <c r="O151" i="1" s="1"/>
  <c r="N130" i="1"/>
  <c r="N151" i="1" s="1"/>
  <c r="M130" i="1"/>
  <c r="M151" i="1" s="1"/>
  <c r="L130" i="1"/>
  <c r="L151" i="1" s="1"/>
  <c r="K130" i="1"/>
  <c r="K151" i="1" s="1"/>
  <c r="J130" i="1"/>
  <c r="J151" i="1" s="1"/>
  <c r="I130" i="1"/>
  <c r="I151" i="1" s="1"/>
  <c r="F151" i="5" s="1"/>
  <c r="H130" i="1"/>
  <c r="H151" i="1" s="1"/>
  <c r="G130" i="1"/>
  <c r="G151" i="1" s="1"/>
  <c r="F130" i="1"/>
  <c r="F151" i="1" s="1"/>
  <c r="E130" i="1"/>
  <c r="E151" i="1" s="1"/>
  <c r="D130" i="1"/>
  <c r="D151" i="1" s="1"/>
  <c r="BD129" i="1"/>
  <c r="BD128" i="1"/>
  <c r="BD127" i="1"/>
  <c r="BD155" i="7" l="1"/>
  <c r="AY152" i="7"/>
  <c r="BU130" i="7"/>
  <c r="I136" i="5"/>
  <c r="I151" i="5"/>
  <c r="K152" i="7" s="1"/>
  <c r="K153" i="7" s="1"/>
  <c r="BD136" i="1"/>
  <c r="AJ130" i="6"/>
  <c r="BU129" i="7"/>
  <c r="AJ129" i="6"/>
  <c r="AJ144" i="6"/>
  <c r="DI142" i="5"/>
  <c r="BO152" i="7"/>
  <c r="BO153" i="7" s="1"/>
  <c r="AF152" i="6"/>
  <c r="BO143" i="7"/>
  <c r="AF143" i="6"/>
  <c r="AK140" i="6"/>
  <c r="P143" i="7"/>
  <c r="BN143" i="7"/>
  <c r="AG143" i="6"/>
  <c r="CE147" i="3"/>
  <c r="AZ151" i="5"/>
  <c r="AL152" i="7" s="1"/>
  <c r="AK153" i="7" s="1"/>
  <c r="BT155" i="3"/>
  <c r="DV151" i="5"/>
  <c r="AS153" i="7"/>
  <c r="BV147" i="7"/>
  <c r="AT143" i="7"/>
  <c r="Y143" i="6"/>
  <c r="D143" i="7"/>
  <c r="G143" i="6"/>
  <c r="D152" i="7"/>
  <c r="C153" i="7" s="1"/>
  <c r="G152" i="6"/>
  <c r="F153" i="6" s="1"/>
  <c r="AW137" i="6"/>
  <c r="AY137" i="6" s="1"/>
  <c r="CN137" i="7"/>
  <c r="CP137" i="7" s="1"/>
  <c r="EH136" i="5"/>
  <c r="G156" i="5" s="1"/>
  <c r="H156" i="5" s="1"/>
  <c r="BN152" i="7"/>
  <c r="BM153" i="7" s="1"/>
  <c r="AG152" i="6"/>
  <c r="AF153" i="6" s="1"/>
  <c r="BN137" i="7"/>
  <c r="AG137" i="6"/>
  <c r="BC142" i="5"/>
  <c r="X143" i="6" s="1"/>
  <c r="T142" i="5"/>
  <c r="U143" i="6" s="1"/>
  <c r="AR152" i="7"/>
  <c r="Y152" i="6"/>
  <c r="AR137" i="7"/>
  <c r="Y137" i="6"/>
  <c r="E143" i="7"/>
  <c r="D143" i="6"/>
  <c r="AQ152" i="7"/>
  <c r="AQ153" i="7" s="1"/>
  <c r="V143" i="6"/>
  <c r="AQ143" i="7"/>
  <c r="CE148" i="3"/>
  <c r="T151" i="5"/>
  <c r="AJ143" i="7"/>
  <c r="BS136" i="5"/>
  <c r="O137" i="7" s="1"/>
  <c r="BS151" i="5"/>
  <c r="O152" i="7" s="1"/>
  <c r="AQ137" i="7"/>
  <c r="X137" i="6"/>
  <c r="AJ140" i="6"/>
  <c r="AZ143" i="7"/>
  <c r="AZ152" i="7"/>
  <c r="AW152" i="7"/>
  <c r="Z152" i="6"/>
  <c r="AW143" i="7"/>
  <c r="Z143" i="6"/>
  <c r="AX152" i="7"/>
  <c r="AW153" i="7" s="1"/>
  <c r="AA152" i="6"/>
  <c r="Z153" i="6" s="1"/>
  <c r="AX143" i="7"/>
  <c r="AA143" i="6"/>
  <c r="AE152" i="6"/>
  <c r="BF152" i="7"/>
  <c r="BE153" i="7" s="1"/>
  <c r="AE143" i="6"/>
  <c r="BF143" i="7"/>
  <c r="R156" i="5"/>
  <c r="L152" i="6"/>
  <c r="S152" i="7"/>
  <c r="S153" i="7" s="1"/>
  <c r="L143" i="6"/>
  <c r="S143" i="7"/>
  <c r="AY153" i="7"/>
  <c r="BA152" i="7"/>
  <c r="AB152" i="6"/>
  <c r="BA137" i="7"/>
  <c r="AB137" i="6"/>
  <c r="BB143" i="7"/>
  <c r="AC143" i="6"/>
  <c r="AC152" i="6"/>
  <c r="BB152" i="7"/>
  <c r="BA153" i="7" s="1"/>
  <c r="Q158" i="5"/>
  <c r="BD158" i="9"/>
  <c r="CX151" i="5"/>
  <c r="R152" i="7" s="1"/>
  <c r="CX142" i="5"/>
  <c r="R143" i="7" s="1"/>
  <c r="AM151" i="5"/>
  <c r="H152" i="6" s="1"/>
  <c r="I152" i="6"/>
  <c r="M137" i="7"/>
  <c r="H137" i="6"/>
  <c r="I143" i="6"/>
  <c r="N143" i="7"/>
  <c r="Q152" i="7"/>
  <c r="Q153" i="7" s="1"/>
  <c r="B159" i="7" s="1"/>
  <c r="Q143" i="7"/>
  <c r="H143" i="6"/>
  <c r="BT151" i="5"/>
  <c r="P152" i="7" s="1"/>
  <c r="O153" i="7" s="1"/>
  <c r="D154" i="9"/>
  <c r="V156" i="5"/>
  <c r="K143" i="6"/>
  <c r="N154" i="9"/>
  <c r="AF158" i="5"/>
  <c r="CH152" i="7"/>
  <c r="AU152" i="6"/>
  <c r="AU143" i="6"/>
  <c r="CH143" i="7"/>
  <c r="CG152" i="9"/>
  <c r="EE151" i="5"/>
  <c r="CG143" i="7"/>
  <c r="CO143" i="7" s="1"/>
  <c r="AT143" i="6"/>
  <c r="AX143" i="6" s="1"/>
  <c r="EG142" i="5"/>
  <c r="D155" i="9"/>
  <c r="AQ158" i="9"/>
  <c r="P137" i="7"/>
  <c r="K137" i="6"/>
  <c r="M152" i="6"/>
  <c r="L153" i="6" s="1"/>
  <c r="V152" i="7"/>
  <c r="U153" i="7" s="1"/>
  <c r="S154" i="7" s="1"/>
  <c r="V137" i="7"/>
  <c r="M137" i="6"/>
  <c r="C152" i="5"/>
  <c r="K137" i="7"/>
  <c r="J137" i="6"/>
  <c r="Q156" i="5"/>
  <c r="M132" i="7"/>
  <c r="BU132" i="7" s="1"/>
  <c r="J132" i="6"/>
  <c r="AJ132" i="6" s="1"/>
  <c r="DO131" i="5"/>
  <c r="M152" i="7"/>
  <c r="M153" i="7" s="1"/>
  <c r="J152" i="6"/>
  <c r="J143" i="6"/>
  <c r="M143" i="7"/>
  <c r="DI151" i="5"/>
  <c r="AU143" i="7"/>
  <c r="DO142" i="5"/>
  <c r="E152" i="7"/>
  <c r="D152" i="6"/>
  <c r="E137" i="7"/>
  <c r="BU137" i="7" s="1"/>
  <c r="D137" i="6"/>
  <c r="DO136" i="5"/>
  <c r="F152" i="7"/>
  <c r="E153" i="7" s="1"/>
  <c r="C154" i="7" s="1"/>
  <c r="E152" i="6"/>
  <c r="D153" i="6" s="1"/>
  <c r="F143" i="7"/>
  <c r="E143" i="6"/>
  <c r="AD137" i="7"/>
  <c r="Q137" i="6"/>
  <c r="DP136" i="5"/>
  <c r="Q152" i="6"/>
  <c r="AD152" i="7"/>
  <c r="Q143" i="6"/>
  <c r="AD143" i="7"/>
  <c r="AI152" i="5"/>
  <c r="R157" i="5"/>
  <c r="N154" i="2"/>
  <c r="DP142" i="5"/>
  <c r="CN152" i="7"/>
  <c r="CM153" i="7" s="1"/>
  <c r="AW152" i="6"/>
  <c r="AV153" i="6" s="1"/>
  <c r="CN143" i="7"/>
  <c r="AW143" i="6"/>
  <c r="AF156" i="5"/>
  <c r="CD152" i="7"/>
  <c r="AS152" i="6"/>
  <c r="CD143" i="7"/>
  <c r="AS143" i="6"/>
  <c r="DY152" i="5"/>
  <c r="EH151" i="5"/>
  <c r="EH142" i="5"/>
  <c r="BG152" i="7"/>
  <c r="AD152" i="6"/>
  <c r="BG143" i="7"/>
  <c r="BU143" i="7" s="1"/>
  <c r="AD143" i="6"/>
  <c r="DO151" i="5"/>
  <c r="Q157" i="5"/>
  <c r="E159" i="3"/>
  <c r="Y155" i="3"/>
  <c r="D152" i="3"/>
  <c r="BJ151" i="3"/>
  <c r="CD149" i="3"/>
  <c r="CF148" i="3"/>
  <c r="X152" i="3"/>
  <c r="U159" i="3"/>
  <c r="O159" i="3"/>
  <c r="Y157" i="3"/>
  <c r="T155" i="3"/>
  <c r="V159" i="3"/>
  <c r="Z157" i="3"/>
  <c r="CD147" i="3"/>
  <c r="AO159" i="3"/>
  <c r="AL152" i="3"/>
  <c r="AZ152" i="3"/>
  <c r="BA159" i="3"/>
  <c r="BQ155" i="3"/>
  <c r="BP152" i="3"/>
  <c r="BN159" i="3"/>
  <c r="BZ151" i="3"/>
  <c r="BR152" i="3"/>
  <c r="BV152" i="3"/>
  <c r="F156" i="3"/>
  <c r="D155" i="3"/>
  <c r="F155" i="3"/>
  <c r="D154" i="3"/>
  <c r="F154" i="3"/>
  <c r="F159" i="3"/>
  <c r="Z155" i="3"/>
  <c r="BK151" i="3"/>
  <c r="CE149" i="3"/>
  <c r="CE150" i="3" s="1"/>
  <c r="P159" i="3"/>
  <c r="AA155" i="3"/>
  <c r="BO159" i="3"/>
  <c r="CA151" i="3"/>
  <c r="BR155" i="3"/>
  <c r="BJ130" i="3"/>
  <c r="BZ130" i="3"/>
  <c r="BK130" i="3"/>
  <c r="CA130" i="3"/>
  <c r="N155" i="2"/>
  <c r="F158" i="2"/>
  <c r="AF156" i="2"/>
  <c r="D152" i="2"/>
  <c r="BR151" i="2"/>
  <c r="BY148" i="2"/>
  <c r="T158" i="2"/>
  <c r="L158" i="2"/>
  <c r="J152" i="2"/>
  <c r="P159" i="2"/>
  <c r="AG156" i="2"/>
  <c r="BS151" i="2"/>
  <c r="AZ155" i="2" s="1"/>
  <c r="BZ148" i="2"/>
  <c r="G158" i="2"/>
  <c r="M158" i="2"/>
  <c r="AH156" i="2"/>
  <c r="BZ149" i="2"/>
  <c r="Q159" i="2"/>
  <c r="BY147" i="2"/>
  <c r="CA147" i="2" s="1"/>
  <c r="AI158" i="2"/>
  <c r="AF152" i="2"/>
  <c r="CA146" i="2"/>
  <c r="BB152" i="2"/>
  <c r="BD158" i="2"/>
  <c r="BR130" i="2"/>
  <c r="O155" i="2" s="1"/>
  <c r="BS130" i="2"/>
  <c r="AB158" i="9"/>
  <c r="P158" i="9"/>
  <c r="F152" i="9"/>
  <c r="D156" i="9"/>
  <c r="BC158" i="9"/>
  <c r="CI151" i="9"/>
  <c r="N156" i="9"/>
  <c r="CE152" i="9"/>
  <c r="I158" i="9"/>
  <c r="AJ155" i="9"/>
  <c r="CC151" i="9"/>
  <c r="AV155" i="9" s="1"/>
  <c r="CN146" i="9"/>
  <c r="CN147" i="9" s="1"/>
  <c r="AC158" i="9"/>
  <c r="AK155" i="9"/>
  <c r="S156" i="9"/>
  <c r="D152" i="9"/>
  <c r="CB151" i="9"/>
  <c r="CM146" i="9"/>
  <c r="H158" i="9"/>
  <c r="AI155" i="9"/>
  <c r="AD155" i="9"/>
  <c r="AR152" i="9"/>
  <c r="AP158" i="9"/>
  <c r="CC130" i="9"/>
  <c r="CJ130" i="9"/>
  <c r="CB130" i="9"/>
  <c r="CI130" i="9"/>
  <c r="O155" i="9" s="1"/>
  <c r="BE151" i="1"/>
  <c r="AZ155" i="1" s="1"/>
  <c r="BD151" i="1"/>
  <c r="P155" i="1"/>
  <c r="Q157" i="1"/>
  <c r="E155" i="1"/>
  <c r="E154" i="1"/>
  <c r="BE130" i="1"/>
  <c r="AI151" i="1"/>
  <c r="D152" i="1" s="1"/>
  <c r="AH156" i="1"/>
  <c r="AN156" i="1"/>
  <c r="BD130" i="1"/>
  <c r="AC118" i="9"/>
  <c r="AB118" i="9"/>
  <c r="Q117" i="1"/>
  <c r="P76" i="1"/>
  <c r="DP151" i="5" l="1"/>
  <c r="K152" i="6"/>
  <c r="R158" i="5"/>
  <c r="V157" i="5" s="1"/>
  <c r="BK154" i="7"/>
  <c r="BV143" i="7"/>
  <c r="AF155" i="5"/>
  <c r="AD155" i="5" s="1"/>
  <c r="CB152" i="7"/>
  <c r="CA153" i="7" s="1"/>
  <c r="DU152" i="5"/>
  <c r="H153" i="6"/>
  <c r="AJ143" i="6"/>
  <c r="AJ152" i="7"/>
  <c r="AI153" i="7" s="1"/>
  <c r="AI154" i="7" s="1"/>
  <c r="U152" i="6"/>
  <c r="T153" i="6" s="1"/>
  <c r="AW154" i="7"/>
  <c r="P156" i="5"/>
  <c r="P158" i="5"/>
  <c r="AB153" i="6"/>
  <c r="E154" i="9"/>
  <c r="B158" i="7"/>
  <c r="BM152" i="5"/>
  <c r="AK143" i="6"/>
  <c r="BV137" i="7"/>
  <c r="K154" i="7"/>
  <c r="J153" i="6"/>
  <c r="DO155" i="5"/>
  <c r="CP143" i="7"/>
  <c r="G155" i="5"/>
  <c r="H155" i="5" s="1"/>
  <c r="AE158" i="5"/>
  <c r="CG152" i="7"/>
  <c r="AT152" i="6"/>
  <c r="EG151" i="5"/>
  <c r="AO154" i="5" s="1"/>
  <c r="EE152" i="5"/>
  <c r="AK137" i="6"/>
  <c r="C156" i="5"/>
  <c r="D156" i="5" s="1"/>
  <c r="AJ137" i="6"/>
  <c r="C155" i="5"/>
  <c r="D155" i="5" s="1"/>
  <c r="AU152" i="7"/>
  <c r="AU153" i="7" s="1"/>
  <c r="AO154" i="7" s="1"/>
  <c r="X152" i="6"/>
  <c r="X153" i="6" s="1"/>
  <c r="U156" i="5"/>
  <c r="T156" i="5" s="1"/>
  <c r="CQ152" i="5"/>
  <c r="DO154" i="5"/>
  <c r="AO155" i="5"/>
  <c r="AC153" i="7"/>
  <c r="AA154" i="7" s="1"/>
  <c r="BV152" i="7"/>
  <c r="P153" i="6"/>
  <c r="AK152" i="6"/>
  <c r="AY143" i="6"/>
  <c r="CB158" i="7"/>
  <c r="CI154" i="7"/>
  <c r="CP152" i="7"/>
  <c r="CC153" i="7"/>
  <c r="CA154" i="7" s="1"/>
  <c r="AY152" i="6"/>
  <c r="AR153" i="6"/>
  <c r="AF159" i="5"/>
  <c r="AD156" i="5"/>
  <c r="P157" i="5"/>
  <c r="U157" i="5"/>
  <c r="BG153" i="7"/>
  <c r="BU152" i="7"/>
  <c r="AD153" i="6"/>
  <c r="G154" i="3"/>
  <c r="G155" i="3"/>
  <c r="CD150" i="3"/>
  <c r="CF147" i="3"/>
  <c r="AL154" i="3"/>
  <c r="BJ152" i="3"/>
  <c r="AT154" i="3" s="1"/>
  <c r="AL155" i="3"/>
  <c r="E154" i="3"/>
  <c r="E155" i="3"/>
  <c r="BZ152" i="3"/>
  <c r="AT155" i="3" s="1"/>
  <c r="AT156" i="3" s="1"/>
  <c r="CF149" i="3"/>
  <c r="BY149" i="2"/>
  <c r="CA149" i="2" s="1"/>
  <c r="CA148" i="2"/>
  <c r="O154" i="2"/>
  <c r="AZ154" i="2"/>
  <c r="AZ156" i="2" s="1"/>
  <c r="BR152" i="2"/>
  <c r="BG154" i="2" s="1"/>
  <c r="BG156" i="2" s="1"/>
  <c r="E155" i="9"/>
  <c r="O154" i="9"/>
  <c r="AV154" i="9"/>
  <c r="AV156" i="9" s="1"/>
  <c r="CB152" i="9"/>
  <c r="BE154" i="9"/>
  <c r="CO146" i="9"/>
  <c r="CM147" i="9"/>
  <c r="CO147" i="9" s="1"/>
  <c r="BE155" i="9"/>
  <c r="CI152" i="9"/>
  <c r="F155" i="1"/>
  <c r="AZ154" i="1"/>
  <c r="AZ156" i="1" s="1"/>
  <c r="BD152" i="1"/>
  <c r="F154" i="1"/>
  <c r="AL156" i="1"/>
  <c r="D112" i="3"/>
  <c r="EG152" i="5" l="1"/>
  <c r="DJ155" i="5" s="1"/>
  <c r="B156" i="7"/>
  <c r="AJ152" i="6"/>
  <c r="DO152" i="5"/>
  <c r="DJ154" i="5" s="1"/>
  <c r="T157" i="5"/>
  <c r="DO156" i="5"/>
  <c r="AO157" i="5"/>
  <c r="BE156" i="9"/>
  <c r="CG153" i="7"/>
  <c r="CO152" i="7"/>
  <c r="CO153" i="7" s="1"/>
  <c r="AJ157" i="7" s="1"/>
  <c r="AT153" i="6"/>
  <c r="AX153" i="6" s="1"/>
  <c r="AF156" i="6" s="1"/>
  <c r="AX152" i="6"/>
  <c r="AD158" i="5"/>
  <c r="AD159" i="5" s="1"/>
  <c r="AE159" i="5"/>
  <c r="N156" i="6"/>
  <c r="AQ157" i="7"/>
  <c r="BE154" i="7"/>
  <c r="BU154" i="7" s="1"/>
  <c r="B157" i="7"/>
  <c r="AJ153" i="6"/>
  <c r="AF155" i="6" s="1"/>
  <c r="BU153" i="7"/>
  <c r="AJ156" i="7" s="1"/>
  <c r="AL156" i="3"/>
  <c r="CF150" i="3"/>
  <c r="CB119" i="7"/>
  <c r="BV113" i="7"/>
  <c r="CM112" i="7"/>
  <c r="CK112" i="7"/>
  <c r="CJ112" i="7"/>
  <c r="CI112" i="7"/>
  <c r="CI113" i="7" s="1"/>
  <c r="CH112" i="7"/>
  <c r="CG112" i="7"/>
  <c r="CG113" i="7" s="1"/>
  <c r="CF112" i="7"/>
  <c r="CE112" i="7"/>
  <c r="CE113" i="7" s="1"/>
  <c r="CE114" i="7" s="1"/>
  <c r="CC112" i="7"/>
  <c r="CA112" i="7"/>
  <c r="BT112" i="7"/>
  <c r="BS112" i="7"/>
  <c r="BS113" i="7" s="1"/>
  <c r="BS114" i="7" s="1"/>
  <c r="BR112" i="7"/>
  <c r="BP112" i="7"/>
  <c r="BO112" i="7"/>
  <c r="BO113" i="7" s="1"/>
  <c r="BM112" i="7"/>
  <c r="BL112" i="7"/>
  <c r="BK112" i="7"/>
  <c r="BK113" i="7" s="1"/>
  <c r="BJ112" i="7"/>
  <c r="BI112" i="7"/>
  <c r="BI113" i="7" s="1"/>
  <c r="BG112" i="7"/>
  <c r="BF112" i="7"/>
  <c r="BE112" i="7"/>
  <c r="BE113" i="7" s="1"/>
  <c r="BD112" i="7"/>
  <c r="BC112" i="7"/>
  <c r="BC113" i="7" s="1"/>
  <c r="BB112" i="7"/>
  <c r="AZ112" i="7"/>
  <c r="AY112" i="7"/>
  <c r="AY113" i="7" s="1"/>
  <c r="AX112" i="7"/>
  <c r="AV112" i="7"/>
  <c r="AU112" i="7"/>
  <c r="AU113" i="7" s="1"/>
  <c r="AT112" i="7"/>
  <c r="AR112" i="7"/>
  <c r="AP112" i="7"/>
  <c r="AO112" i="7"/>
  <c r="AO113" i="7" s="1"/>
  <c r="AN112" i="7"/>
  <c r="AM112" i="7"/>
  <c r="AM113" i="7" s="1"/>
  <c r="AK112" i="7"/>
  <c r="AJ112" i="7"/>
  <c r="AI112" i="7"/>
  <c r="AI113" i="7" s="1"/>
  <c r="AG112" i="7"/>
  <c r="AF112" i="7"/>
  <c r="AA112" i="7"/>
  <c r="Z112" i="7"/>
  <c r="X112" i="7"/>
  <c r="U112" i="7"/>
  <c r="T112" i="7"/>
  <c r="S112" i="7"/>
  <c r="S113" i="7" s="1"/>
  <c r="R112" i="7"/>
  <c r="Q112" i="7"/>
  <c r="Q113" i="7" s="1"/>
  <c r="N112" i="7"/>
  <c r="J112" i="7"/>
  <c r="I112" i="7"/>
  <c r="I113" i="7" s="1"/>
  <c r="H112" i="7"/>
  <c r="G112" i="7"/>
  <c r="G113" i="7" s="1"/>
  <c r="D112" i="7"/>
  <c r="C112" i="7"/>
  <c r="C113" i="7" s="1"/>
  <c r="CN111" i="7"/>
  <c r="CM111" i="7"/>
  <c r="CL111" i="7"/>
  <c r="CK111" i="7"/>
  <c r="CJ111" i="7"/>
  <c r="CI111" i="7"/>
  <c r="CH111" i="7"/>
  <c r="CG111" i="7"/>
  <c r="CF111" i="7"/>
  <c r="CE111" i="7"/>
  <c r="CD111" i="7"/>
  <c r="CC111" i="7"/>
  <c r="CB111" i="7"/>
  <c r="CP111" i="7" s="1"/>
  <c r="CA111" i="7"/>
  <c r="CO111" i="7" s="1"/>
  <c r="BT111" i="7"/>
  <c r="BS111" i="7"/>
  <c r="BR111" i="7"/>
  <c r="BP111" i="7"/>
  <c r="BO111" i="7"/>
  <c r="BN111" i="7"/>
  <c r="BM111" i="7"/>
  <c r="BL111" i="7"/>
  <c r="BK111" i="7"/>
  <c r="BJ111" i="7"/>
  <c r="BI111" i="7"/>
  <c r="BH111" i="7"/>
  <c r="BG111" i="7"/>
  <c r="BF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P111" i="7"/>
  <c r="AO111" i="7"/>
  <c r="AN111" i="7"/>
  <c r="AM111" i="7"/>
  <c r="AL111" i="7"/>
  <c r="AK111" i="7"/>
  <c r="AJ111" i="7"/>
  <c r="AI111" i="7"/>
  <c r="AH111" i="7"/>
  <c r="AG111" i="7"/>
  <c r="AF111" i="7"/>
  <c r="AD111" i="7"/>
  <c r="AA111" i="7"/>
  <c r="Z111" i="7"/>
  <c r="X111" i="7"/>
  <c r="W111" i="7"/>
  <c r="V111" i="7"/>
  <c r="U111" i="7"/>
  <c r="T111" i="7"/>
  <c r="S111" i="7"/>
  <c r="R111" i="7"/>
  <c r="Q111" i="7"/>
  <c r="P111" i="7"/>
  <c r="N111" i="7"/>
  <c r="M111" i="7"/>
  <c r="L111" i="7"/>
  <c r="J111" i="7"/>
  <c r="I111" i="7"/>
  <c r="H111" i="7"/>
  <c r="G111" i="7"/>
  <c r="F111" i="7"/>
  <c r="E111" i="7"/>
  <c r="D111" i="7"/>
  <c r="C111" i="7"/>
  <c r="CN110" i="7"/>
  <c r="CM110" i="7"/>
  <c r="CL110" i="7"/>
  <c r="CK110" i="7"/>
  <c r="CJ110" i="7"/>
  <c r="CI110" i="7"/>
  <c r="CH110" i="7"/>
  <c r="CG110" i="7"/>
  <c r="CF110" i="7"/>
  <c r="CE110" i="7"/>
  <c r="CD110" i="7"/>
  <c r="CC110" i="7"/>
  <c r="CB110" i="7"/>
  <c r="CP110" i="7" s="1"/>
  <c r="CA110" i="7"/>
  <c r="CO110" i="7" s="1"/>
  <c r="BT110" i="7"/>
  <c r="BS110" i="7"/>
  <c r="BR110" i="7"/>
  <c r="BQ110" i="7"/>
  <c r="BP110" i="7"/>
  <c r="BO110" i="7"/>
  <c r="BN110" i="7"/>
  <c r="BM110" i="7"/>
  <c r="BL110" i="7"/>
  <c r="BK110" i="7"/>
  <c r="BJ110" i="7"/>
  <c r="BI110" i="7"/>
  <c r="BH110" i="7"/>
  <c r="BG110" i="7"/>
  <c r="BF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BV110" i="7" s="1"/>
  <c r="C110" i="7"/>
  <c r="BU110" i="7" s="1"/>
  <c r="CN109" i="7"/>
  <c r="CM109" i="7"/>
  <c r="CL109" i="7"/>
  <c r="CK109" i="7"/>
  <c r="CJ109" i="7"/>
  <c r="CI109" i="7"/>
  <c r="CH109" i="7"/>
  <c r="CG109" i="7"/>
  <c r="CF109" i="7"/>
  <c r="CE109" i="7"/>
  <c r="CD109" i="7"/>
  <c r="CC109" i="7"/>
  <c r="CB109" i="7"/>
  <c r="CP109" i="7" s="1"/>
  <c r="CA109" i="7"/>
  <c r="CO109" i="7" s="1"/>
  <c r="BT109" i="7"/>
  <c r="BS109" i="7"/>
  <c r="BR109" i="7"/>
  <c r="BQ109" i="7"/>
  <c r="BP109" i="7"/>
  <c r="BO109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BV109" i="7" s="1"/>
  <c r="C109" i="7"/>
  <c r="BU109" i="7" s="1"/>
  <c r="CN108" i="7"/>
  <c r="CM108" i="7"/>
  <c r="CL108" i="7"/>
  <c r="CK108" i="7"/>
  <c r="CJ108" i="7"/>
  <c r="CI108" i="7"/>
  <c r="CH108" i="7"/>
  <c r="CG108" i="7"/>
  <c r="CF108" i="7"/>
  <c r="CE108" i="7"/>
  <c r="CD108" i="7"/>
  <c r="CC108" i="7"/>
  <c r="CB108" i="7"/>
  <c r="CP108" i="7" s="1"/>
  <c r="CA108" i="7"/>
  <c r="CO108" i="7" s="1"/>
  <c r="BT108" i="7"/>
  <c r="BS108" i="7"/>
  <c r="BR108" i="7"/>
  <c r="BQ108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K108" i="7"/>
  <c r="J108" i="7"/>
  <c r="I108" i="7"/>
  <c r="H108" i="7"/>
  <c r="G108" i="7"/>
  <c r="F108" i="7"/>
  <c r="E108" i="7"/>
  <c r="D108" i="7"/>
  <c r="C108" i="7"/>
  <c r="CM107" i="7"/>
  <c r="CL107" i="7"/>
  <c r="CK107" i="7"/>
  <c r="CJ107" i="7"/>
  <c r="CI107" i="7"/>
  <c r="CH107" i="7"/>
  <c r="CG107" i="7"/>
  <c r="CF107" i="7"/>
  <c r="CE107" i="7"/>
  <c r="CC107" i="7"/>
  <c r="CA107" i="7"/>
  <c r="CO107" i="7" s="1"/>
  <c r="BT107" i="7"/>
  <c r="BS107" i="7"/>
  <c r="BR107" i="7"/>
  <c r="BQ107" i="7"/>
  <c r="BP107" i="7"/>
  <c r="BO107" i="7"/>
  <c r="BM107" i="7"/>
  <c r="BL107" i="7"/>
  <c r="BK107" i="7"/>
  <c r="BJ107" i="7"/>
  <c r="BI107" i="7"/>
  <c r="BG107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G107" i="7"/>
  <c r="AF107" i="7"/>
  <c r="AE107" i="7"/>
  <c r="AA107" i="7"/>
  <c r="Z107" i="7"/>
  <c r="Y107" i="7"/>
  <c r="X107" i="7"/>
  <c r="W107" i="7"/>
  <c r="U107" i="7"/>
  <c r="T107" i="7"/>
  <c r="S107" i="7"/>
  <c r="R107" i="7"/>
  <c r="Q107" i="7"/>
  <c r="O107" i="7"/>
  <c r="N107" i="7"/>
  <c r="M107" i="7"/>
  <c r="L107" i="7"/>
  <c r="K107" i="7"/>
  <c r="J107" i="7"/>
  <c r="I107" i="7"/>
  <c r="H107" i="7"/>
  <c r="G107" i="7"/>
  <c r="E107" i="7"/>
  <c r="D107" i="7"/>
  <c r="C107" i="7"/>
  <c r="CN106" i="7"/>
  <c r="CM106" i="7"/>
  <c r="CL106" i="7"/>
  <c r="CK106" i="7"/>
  <c r="CJ106" i="7"/>
  <c r="CI106" i="7"/>
  <c r="CH106" i="7"/>
  <c r="CG106" i="7"/>
  <c r="CF106" i="7"/>
  <c r="CE106" i="7"/>
  <c r="CD106" i="7"/>
  <c r="CC106" i="7"/>
  <c r="CB106" i="7"/>
  <c r="CP106" i="7" s="1"/>
  <c r="CA106" i="7"/>
  <c r="CO106" i="7" s="1"/>
  <c r="BT106" i="7"/>
  <c r="BS106" i="7"/>
  <c r="BR106" i="7"/>
  <c r="BQ106" i="7"/>
  <c r="BP106" i="7"/>
  <c r="BO106" i="7"/>
  <c r="BN106" i="7"/>
  <c r="BM106" i="7"/>
  <c r="BL106" i="7"/>
  <c r="BK106" i="7"/>
  <c r="BJ106" i="7"/>
  <c r="BI106" i="7"/>
  <c r="BH106" i="7"/>
  <c r="BG106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BV106" i="7" s="1"/>
  <c r="C106" i="7"/>
  <c r="BU106" i="7" s="1"/>
  <c r="CN105" i="7"/>
  <c r="CM105" i="7"/>
  <c r="CL105" i="7"/>
  <c r="CK105" i="7"/>
  <c r="CJ105" i="7"/>
  <c r="CI105" i="7"/>
  <c r="CH105" i="7"/>
  <c r="CG105" i="7"/>
  <c r="CF105" i="7"/>
  <c r="CE105" i="7"/>
  <c r="CD105" i="7"/>
  <c r="CC105" i="7"/>
  <c r="CB105" i="7"/>
  <c r="CP105" i="7" s="1"/>
  <c r="CA105" i="7"/>
  <c r="CO105" i="7" s="1"/>
  <c r="BT105" i="7"/>
  <c r="BS105" i="7"/>
  <c r="BR105" i="7"/>
  <c r="BQ105" i="7"/>
  <c r="BP105" i="7"/>
  <c r="BO105" i="7"/>
  <c r="BN105" i="7"/>
  <c r="BM105" i="7"/>
  <c r="BL105" i="7"/>
  <c r="BK105" i="7"/>
  <c r="BJ105" i="7"/>
  <c r="BI105" i="7"/>
  <c r="BH105" i="7"/>
  <c r="BG105" i="7"/>
  <c r="BF105" i="7"/>
  <c r="BE105" i="7"/>
  <c r="BD105" i="7"/>
  <c r="BC105" i="7"/>
  <c r="BB105" i="7"/>
  <c r="BA105" i="7"/>
  <c r="AZ105" i="7"/>
  <c r="AY105" i="7"/>
  <c r="AX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J105" i="7"/>
  <c r="I105" i="7"/>
  <c r="H105" i="7"/>
  <c r="G105" i="7"/>
  <c r="F105" i="7"/>
  <c r="E105" i="7"/>
  <c r="D105" i="7"/>
  <c r="BV105" i="7" s="1"/>
  <c r="C105" i="7"/>
  <c r="CN104" i="7"/>
  <c r="CM104" i="7"/>
  <c r="CL104" i="7"/>
  <c r="CK104" i="7"/>
  <c r="CJ104" i="7"/>
  <c r="CI104" i="7"/>
  <c r="CH104" i="7"/>
  <c r="CG104" i="7"/>
  <c r="CF104" i="7"/>
  <c r="CE104" i="7"/>
  <c r="CD104" i="7"/>
  <c r="CC104" i="7"/>
  <c r="CB104" i="7"/>
  <c r="CP104" i="7" s="1"/>
  <c r="CA104" i="7"/>
  <c r="CO104" i="7" s="1"/>
  <c r="BT104" i="7"/>
  <c r="BS104" i="7"/>
  <c r="BR104" i="7"/>
  <c r="BQ104" i="7"/>
  <c r="BP104" i="7"/>
  <c r="BO104" i="7"/>
  <c r="BN104" i="7"/>
  <c r="BM104" i="7"/>
  <c r="BL104" i="7"/>
  <c r="BK104" i="7"/>
  <c r="BJ104" i="7"/>
  <c r="BI104" i="7"/>
  <c r="BH104" i="7"/>
  <c r="BG104" i="7"/>
  <c r="BF104" i="7"/>
  <c r="BE104" i="7"/>
  <c r="BD104" i="7"/>
  <c r="BC104" i="7"/>
  <c r="BB104" i="7"/>
  <c r="AZ104" i="7"/>
  <c r="AY104" i="7"/>
  <c r="AX104" i="7"/>
  <c r="AW104" i="7"/>
  <c r="AV104" i="7"/>
  <c r="AU104" i="7"/>
  <c r="AT104" i="7"/>
  <c r="AR104" i="7"/>
  <c r="AQ104" i="7"/>
  <c r="AP104" i="7"/>
  <c r="AO104" i="7"/>
  <c r="AN104" i="7"/>
  <c r="AM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U104" i="7"/>
  <c r="T104" i="7"/>
  <c r="S104" i="7"/>
  <c r="R104" i="7"/>
  <c r="Q104" i="7"/>
  <c r="P104" i="7"/>
  <c r="N104" i="7"/>
  <c r="L104" i="7"/>
  <c r="J104" i="7"/>
  <c r="I104" i="7"/>
  <c r="H104" i="7"/>
  <c r="G104" i="7"/>
  <c r="F104" i="7"/>
  <c r="D104" i="7"/>
  <c r="C104" i="7"/>
  <c r="CM103" i="7"/>
  <c r="CL103" i="7"/>
  <c r="CK103" i="7"/>
  <c r="CJ103" i="7"/>
  <c r="CI103" i="7"/>
  <c r="CH103" i="7"/>
  <c r="CG103" i="7"/>
  <c r="CF103" i="7"/>
  <c r="CE103" i="7"/>
  <c r="CC103" i="7"/>
  <c r="CA103" i="7"/>
  <c r="CO103" i="7" s="1"/>
  <c r="BT103" i="7"/>
  <c r="BS103" i="7"/>
  <c r="BR103" i="7"/>
  <c r="BP103" i="7"/>
  <c r="BO103" i="7"/>
  <c r="BM103" i="7"/>
  <c r="BL103" i="7"/>
  <c r="BK103" i="7"/>
  <c r="BJ103" i="7"/>
  <c r="BI103" i="7"/>
  <c r="BG103" i="7"/>
  <c r="BF103" i="7"/>
  <c r="BE103" i="7"/>
  <c r="BD103" i="7"/>
  <c r="BC103" i="7"/>
  <c r="BB103" i="7"/>
  <c r="AZ103" i="7"/>
  <c r="AY103" i="7"/>
  <c r="AX103" i="7"/>
  <c r="AV103" i="7"/>
  <c r="AU103" i="7"/>
  <c r="AT103" i="7"/>
  <c r="AR103" i="7"/>
  <c r="AP103" i="7"/>
  <c r="AO103" i="7"/>
  <c r="AN103" i="7"/>
  <c r="AM103" i="7"/>
  <c r="AK103" i="7"/>
  <c r="AJ103" i="7"/>
  <c r="AI103" i="7"/>
  <c r="AG103" i="7"/>
  <c r="AF103" i="7"/>
  <c r="AA103" i="7"/>
  <c r="Z103" i="7"/>
  <c r="X103" i="7"/>
  <c r="W103" i="7"/>
  <c r="U103" i="7"/>
  <c r="T103" i="7"/>
  <c r="S103" i="7"/>
  <c r="R103" i="7"/>
  <c r="Q103" i="7"/>
  <c r="N103" i="7"/>
  <c r="J103" i="7"/>
  <c r="I103" i="7"/>
  <c r="H103" i="7"/>
  <c r="G103" i="7"/>
  <c r="D103" i="7"/>
  <c r="C103" i="7"/>
  <c r="CN102" i="7"/>
  <c r="CM102" i="7"/>
  <c r="CL102" i="7"/>
  <c r="CK102" i="7"/>
  <c r="CJ102" i="7"/>
  <c r="CI102" i="7"/>
  <c r="CH102" i="7"/>
  <c r="CG102" i="7"/>
  <c r="CF102" i="7"/>
  <c r="CE102" i="7"/>
  <c r="CD102" i="7"/>
  <c r="CC102" i="7"/>
  <c r="CB102" i="7"/>
  <c r="CP102" i="7" s="1"/>
  <c r="CA102" i="7"/>
  <c r="CO102" i="7" s="1"/>
  <c r="BT102" i="7"/>
  <c r="BS102" i="7"/>
  <c r="BR102" i="7"/>
  <c r="BQ102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BV102" i="7" s="1"/>
  <c r="C102" i="7"/>
  <c r="BU102" i="7" s="1"/>
  <c r="CN101" i="7"/>
  <c r="CM101" i="7"/>
  <c r="CK101" i="7"/>
  <c r="CJ101" i="7"/>
  <c r="CI101" i="7"/>
  <c r="CH101" i="7"/>
  <c r="CG101" i="7"/>
  <c r="CF101" i="7"/>
  <c r="CE101" i="7"/>
  <c r="CD101" i="7"/>
  <c r="CC101" i="7"/>
  <c r="CA101" i="7"/>
  <c r="CO101" i="7" s="1"/>
  <c r="BT101" i="7"/>
  <c r="BS101" i="7"/>
  <c r="BR101" i="7"/>
  <c r="BQ101" i="7"/>
  <c r="BP101" i="7"/>
  <c r="BO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P100" i="7" s="1"/>
  <c r="CA100" i="7"/>
  <c r="CO100" i="7" s="1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J100" i="7"/>
  <c r="I100" i="7"/>
  <c r="H100" i="7"/>
  <c r="G100" i="7"/>
  <c r="F100" i="7"/>
  <c r="E100" i="7"/>
  <c r="D100" i="7"/>
  <c r="BV100" i="7" s="1"/>
  <c r="C100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P99" i="7" s="1"/>
  <c r="CA99" i="7"/>
  <c r="CO99" i="7" s="1"/>
  <c r="BT99" i="7"/>
  <c r="BS99" i="7"/>
  <c r="BR99" i="7"/>
  <c r="BQ99" i="7"/>
  <c r="BP99" i="7"/>
  <c r="BO99" i="7"/>
  <c r="BN99" i="7"/>
  <c r="BM99" i="7"/>
  <c r="BL99" i="7"/>
  <c r="BK99" i="7"/>
  <c r="BJ99" i="7"/>
  <c r="BI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P98" i="7" s="1"/>
  <c r="CA98" i="7"/>
  <c r="CO98" i="7" s="1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BV98" i="7" s="1"/>
  <c r="C98" i="7"/>
  <c r="CN97" i="7"/>
  <c r="CM97" i="7"/>
  <c r="CK97" i="7"/>
  <c r="CJ97" i="7"/>
  <c r="CI97" i="7"/>
  <c r="CH97" i="7"/>
  <c r="CG97" i="7"/>
  <c r="CF97" i="7"/>
  <c r="CE97" i="7"/>
  <c r="CD97" i="7"/>
  <c r="CC97" i="7"/>
  <c r="CA97" i="7"/>
  <c r="CO97" i="7" s="1"/>
  <c r="BT97" i="7"/>
  <c r="BS97" i="7"/>
  <c r="BR97" i="7"/>
  <c r="BQ97" i="7"/>
  <c r="BP97" i="7"/>
  <c r="BO97" i="7"/>
  <c r="BM97" i="7"/>
  <c r="BL97" i="7"/>
  <c r="BK97" i="7"/>
  <c r="BJ97" i="7"/>
  <c r="BI97" i="7"/>
  <c r="BG97" i="7"/>
  <c r="BF97" i="7"/>
  <c r="BE97" i="7"/>
  <c r="BD97" i="7"/>
  <c r="BC97" i="7"/>
  <c r="BB97" i="7"/>
  <c r="BA97" i="7"/>
  <c r="AZ97" i="7"/>
  <c r="AY97" i="7"/>
  <c r="AX97" i="7"/>
  <c r="AV97" i="7"/>
  <c r="AU97" i="7"/>
  <c r="AT97" i="7"/>
  <c r="AS97" i="7"/>
  <c r="AR97" i="7"/>
  <c r="AQ97" i="7"/>
  <c r="AP97" i="7"/>
  <c r="AO97" i="7"/>
  <c r="AN97" i="7"/>
  <c r="AM97" i="7"/>
  <c r="AK97" i="7"/>
  <c r="AJ97" i="7"/>
  <c r="AI97" i="7"/>
  <c r="AH97" i="7"/>
  <c r="AG97" i="7"/>
  <c r="AF97" i="7"/>
  <c r="AE97" i="7"/>
  <c r="AD97" i="7"/>
  <c r="AB97" i="7"/>
  <c r="AA97" i="7"/>
  <c r="Z97" i="7"/>
  <c r="Y97" i="7"/>
  <c r="X97" i="7"/>
  <c r="V97" i="7"/>
  <c r="U97" i="7"/>
  <c r="T97" i="7"/>
  <c r="S97" i="7"/>
  <c r="R97" i="7"/>
  <c r="Q97" i="7"/>
  <c r="P97" i="7"/>
  <c r="O97" i="7"/>
  <c r="N97" i="7"/>
  <c r="M97" i="7"/>
  <c r="L97" i="7"/>
  <c r="J97" i="7"/>
  <c r="I97" i="7"/>
  <c r="H97" i="7"/>
  <c r="G97" i="7"/>
  <c r="F97" i="7"/>
  <c r="E97" i="7"/>
  <c r="D97" i="7"/>
  <c r="C97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P96" i="7" s="1"/>
  <c r="CA96" i="7"/>
  <c r="CO96" i="7" s="1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BV96" i="7" s="1"/>
  <c r="C96" i="7"/>
  <c r="BU96" i="7" s="1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P95" i="7" s="1"/>
  <c r="CA95" i="7"/>
  <c r="CO95" i="7" s="1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U95" i="7" s="1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P94" i="7" s="1"/>
  <c r="CA94" i="7"/>
  <c r="CO94" i="7" s="1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BV94" i="7" s="1"/>
  <c r="C94" i="7"/>
  <c r="BU94" i="7" s="1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P93" i="7" s="1"/>
  <c r="CA93" i="7"/>
  <c r="CO93" i="7" s="1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BV93" i="7" s="1"/>
  <c r="C93" i="7"/>
  <c r="BU93" i="7" s="1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P92" i="7" s="1"/>
  <c r="CA92" i="7"/>
  <c r="CO92" i="7" s="1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U92" i="7" s="1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P91" i="7" s="1"/>
  <c r="CA91" i="7"/>
  <c r="CO91" i="7" s="1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BV91" i="7" s="1"/>
  <c r="C91" i="7"/>
  <c r="BU91" i="7" s="1"/>
  <c r="CI90" i="7"/>
  <c r="CG90" i="7"/>
  <c r="CE90" i="7"/>
  <c r="BS90" i="7"/>
  <c r="BQ90" i="7"/>
  <c r="BO90" i="7"/>
  <c r="BI90" i="7"/>
  <c r="BG90" i="7"/>
  <c r="BE90" i="7"/>
  <c r="BC90" i="7"/>
  <c r="AY90" i="7"/>
  <c r="AU90" i="7"/>
  <c r="AM90" i="7"/>
  <c r="AI90" i="7"/>
  <c r="W90" i="7"/>
  <c r="Q90" i="7"/>
  <c r="M90" i="7"/>
  <c r="I90" i="7"/>
  <c r="G90" i="7"/>
  <c r="CM89" i="7"/>
  <c r="CK89" i="7"/>
  <c r="CI89" i="7"/>
  <c r="CG89" i="7"/>
  <c r="CE89" i="7"/>
  <c r="CC89" i="7"/>
  <c r="CA89" i="7"/>
  <c r="CO89" i="7" s="1"/>
  <c r="BQ89" i="7"/>
  <c r="BG89" i="7"/>
  <c r="BC89" i="7"/>
  <c r="AU89" i="7"/>
  <c r="AG89" i="7"/>
  <c r="Y89" i="7"/>
  <c r="Q89" i="7"/>
  <c r="I89" i="7"/>
  <c r="CK88" i="7"/>
  <c r="CI88" i="7"/>
  <c r="CG88" i="7"/>
  <c r="CC88" i="7"/>
  <c r="CA88" i="7"/>
  <c r="CO88" i="7" s="1"/>
  <c r="BS88" i="7"/>
  <c r="BQ88" i="7"/>
  <c r="BO88" i="7"/>
  <c r="BM88" i="7"/>
  <c r="BK88" i="7"/>
  <c r="BI88" i="7"/>
  <c r="BG88" i="7"/>
  <c r="BE88" i="7"/>
  <c r="BC88" i="7"/>
  <c r="BA88" i="7"/>
  <c r="AY88" i="7"/>
  <c r="AW88" i="7"/>
  <c r="AU88" i="7"/>
  <c r="AS88" i="7"/>
  <c r="AQ88" i="7"/>
  <c r="AO88" i="7"/>
  <c r="AM88" i="7"/>
  <c r="AK88" i="7"/>
  <c r="AI88" i="7"/>
  <c r="AG88" i="7"/>
  <c r="AE88" i="7"/>
  <c r="AC88" i="7"/>
  <c r="AA88" i="7"/>
  <c r="Y88" i="7"/>
  <c r="W88" i="7"/>
  <c r="U88" i="7"/>
  <c r="S88" i="7"/>
  <c r="Q88" i="7"/>
  <c r="O88" i="7"/>
  <c r="M88" i="7"/>
  <c r="K88" i="7"/>
  <c r="I88" i="7"/>
  <c r="G88" i="7"/>
  <c r="E88" i="7"/>
  <c r="C88" i="7"/>
  <c r="BU88" i="7" s="1"/>
  <c r="AV112" i="6"/>
  <c r="AU112" i="6"/>
  <c r="AT112" i="6"/>
  <c r="AT113" i="6" s="1"/>
  <c r="AR112" i="6"/>
  <c r="AX112" i="6" s="1"/>
  <c r="AI112" i="6"/>
  <c r="AH112" i="6"/>
  <c r="AH113" i="6" s="1"/>
  <c r="AD112" i="6"/>
  <c r="AC112" i="6"/>
  <c r="AB112" i="6"/>
  <c r="AB113" i="6" s="1"/>
  <c r="AA112" i="6"/>
  <c r="Y112" i="6"/>
  <c r="W112" i="6"/>
  <c r="T112" i="6"/>
  <c r="R112" i="6"/>
  <c r="G112" i="6"/>
  <c r="F112" i="6"/>
  <c r="F113" i="6" s="1"/>
  <c r="AW111" i="6"/>
  <c r="AV111" i="6"/>
  <c r="AU111" i="6"/>
  <c r="AT111" i="6"/>
  <c r="AS111" i="6"/>
  <c r="AY111" i="6" s="1"/>
  <c r="AR111" i="6"/>
  <c r="AX111" i="6" s="1"/>
  <c r="AI111" i="6"/>
  <c r="AH111" i="6"/>
  <c r="AG111" i="6"/>
  <c r="AE111" i="6"/>
  <c r="AD111" i="6"/>
  <c r="AC111" i="6"/>
  <c r="AB111" i="6"/>
  <c r="AA111" i="6"/>
  <c r="Z111" i="6"/>
  <c r="Y111" i="6"/>
  <c r="X111" i="6"/>
  <c r="W111" i="6"/>
  <c r="U111" i="6"/>
  <c r="T111" i="6"/>
  <c r="S111" i="6"/>
  <c r="R111" i="6"/>
  <c r="O111" i="6"/>
  <c r="M111" i="6"/>
  <c r="K111" i="6"/>
  <c r="I111" i="6"/>
  <c r="G111" i="6"/>
  <c r="F111" i="6"/>
  <c r="E111" i="6"/>
  <c r="D111" i="6"/>
  <c r="AW110" i="6"/>
  <c r="AV110" i="6"/>
  <c r="AU110" i="6"/>
  <c r="AT110" i="6"/>
  <c r="AS110" i="6"/>
  <c r="AY110" i="6" s="1"/>
  <c r="AR110" i="6"/>
  <c r="AX110" i="6" s="1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AK110" i="6" s="1"/>
  <c r="D110" i="6"/>
  <c r="AJ110" i="6" s="1"/>
  <c r="AW109" i="6"/>
  <c r="AV109" i="6"/>
  <c r="AU109" i="6"/>
  <c r="AT109" i="6"/>
  <c r="AS109" i="6"/>
  <c r="AY109" i="6" s="1"/>
  <c r="AR109" i="6"/>
  <c r="AX109" i="6" s="1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AK109" i="6" s="1"/>
  <c r="D109" i="6"/>
  <c r="AJ109" i="6" s="1"/>
  <c r="AW108" i="6"/>
  <c r="AV108" i="6"/>
  <c r="AU108" i="6"/>
  <c r="AT108" i="6"/>
  <c r="AS108" i="6"/>
  <c r="AY108" i="6" s="1"/>
  <c r="AR108" i="6"/>
  <c r="AX108" i="6" s="1"/>
  <c r="AI108" i="6"/>
  <c r="AH108" i="6"/>
  <c r="AG108" i="6"/>
  <c r="AF108" i="6"/>
  <c r="AE108" i="6"/>
  <c r="AD108" i="6"/>
  <c r="AC108" i="6"/>
  <c r="AB108" i="6"/>
  <c r="AA108" i="6"/>
  <c r="Z108" i="6"/>
  <c r="Y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H108" i="6"/>
  <c r="G108" i="6"/>
  <c r="F108" i="6"/>
  <c r="E108" i="6"/>
  <c r="D108" i="6"/>
  <c r="AV107" i="6"/>
  <c r="AU107" i="6"/>
  <c r="AT107" i="6"/>
  <c r="AR107" i="6"/>
  <c r="AX107" i="6" s="1"/>
  <c r="AI107" i="6"/>
  <c r="AH107" i="6"/>
  <c r="AF107" i="6"/>
  <c r="AD107" i="6"/>
  <c r="AC107" i="6"/>
  <c r="AB107" i="6"/>
  <c r="AA107" i="6"/>
  <c r="Z107" i="6"/>
  <c r="Y107" i="6"/>
  <c r="X107" i="6"/>
  <c r="W107" i="6"/>
  <c r="V107" i="6"/>
  <c r="U107" i="6"/>
  <c r="T107" i="6"/>
  <c r="R107" i="6"/>
  <c r="N107" i="6"/>
  <c r="L107" i="6"/>
  <c r="J107" i="6"/>
  <c r="I107" i="6"/>
  <c r="H107" i="6"/>
  <c r="G107" i="6"/>
  <c r="F107" i="6"/>
  <c r="D107" i="6"/>
  <c r="AW106" i="6"/>
  <c r="AV106" i="6"/>
  <c r="AU106" i="6"/>
  <c r="AT106" i="6"/>
  <c r="AS106" i="6"/>
  <c r="AY106" i="6" s="1"/>
  <c r="AR106" i="6"/>
  <c r="AX106" i="6" s="1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AK106" i="6" s="1"/>
  <c r="D106" i="6"/>
  <c r="AJ106" i="6" s="1"/>
  <c r="AW105" i="6"/>
  <c r="AV105" i="6"/>
  <c r="AU105" i="6"/>
  <c r="AT105" i="6"/>
  <c r="AS105" i="6"/>
  <c r="AY105" i="6" s="1"/>
  <c r="AR105" i="6"/>
  <c r="AX105" i="6" s="1"/>
  <c r="AI105" i="6"/>
  <c r="AH105" i="6"/>
  <c r="AG105" i="6"/>
  <c r="AF105" i="6"/>
  <c r="AE105" i="6"/>
  <c r="AD105" i="6"/>
  <c r="AC105" i="6"/>
  <c r="AB105" i="6"/>
  <c r="AA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G105" i="6"/>
  <c r="F105" i="6"/>
  <c r="E105" i="6"/>
  <c r="AK105" i="6" s="1"/>
  <c r="D105" i="6"/>
  <c r="AW104" i="6"/>
  <c r="AV104" i="6"/>
  <c r="AU104" i="6"/>
  <c r="AT104" i="6"/>
  <c r="AS104" i="6"/>
  <c r="AY104" i="6" s="1"/>
  <c r="AR104" i="6"/>
  <c r="AX104" i="6" s="1"/>
  <c r="AI104" i="6"/>
  <c r="AH104" i="6"/>
  <c r="AG104" i="6"/>
  <c r="AF104" i="6"/>
  <c r="AE104" i="6"/>
  <c r="AD104" i="6"/>
  <c r="AC104" i="6"/>
  <c r="AB104" i="6"/>
  <c r="AA104" i="6"/>
  <c r="Y104" i="6"/>
  <c r="W104" i="6"/>
  <c r="V104" i="6"/>
  <c r="T104" i="6"/>
  <c r="S104" i="6"/>
  <c r="R104" i="6"/>
  <c r="Q104" i="6"/>
  <c r="P104" i="6"/>
  <c r="O104" i="6"/>
  <c r="N104" i="6"/>
  <c r="L104" i="6"/>
  <c r="K104" i="6"/>
  <c r="I104" i="6"/>
  <c r="H104" i="6"/>
  <c r="G104" i="6"/>
  <c r="F104" i="6"/>
  <c r="E104" i="6"/>
  <c r="AV103" i="6"/>
  <c r="AU103" i="6"/>
  <c r="AT103" i="6"/>
  <c r="AR103" i="6"/>
  <c r="AX103" i="6" s="1"/>
  <c r="AI103" i="6"/>
  <c r="AH103" i="6"/>
  <c r="AD103" i="6"/>
  <c r="AC103" i="6"/>
  <c r="AB103" i="6"/>
  <c r="AA103" i="6"/>
  <c r="Y103" i="6"/>
  <c r="W103" i="6"/>
  <c r="T103" i="6"/>
  <c r="R103" i="6"/>
  <c r="G103" i="6"/>
  <c r="F103" i="6"/>
  <c r="AW102" i="6"/>
  <c r="AV102" i="6"/>
  <c r="AU102" i="6"/>
  <c r="AT102" i="6"/>
  <c r="AS102" i="6"/>
  <c r="AY102" i="6" s="1"/>
  <c r="AR102" i="6"/>
  <c r="AX102" i="6" s="1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AK102" i="6" s="1"/>
  <c r="D102" i="6"/>
  <c r="AJ102" i="6" s="1"/>
  <c r="AV101" i="6"/>
  <c r="AU101" i="6"/>
  <c r="AT101" i="6"/>
  <c r="AR101" i="6"/>
  <c r="AX101" i="6" s="1"/>
  <c r="AI101" i="6"/>
  <c r="AH101" i="6"/>
  <c r="AF101" i="6"/>
  <c r="AE101" i="6"/>
  <c r="AD101" i="6"/>
  <c r="AC101" i="6"/>
  <c r="AB101" i="6"/>
  <c r="AA101" i="6"/>
  <c r="Z101" i="6"/>
  <c r="Y101" i="6"/>
  <c r="X101" i="6"/>
  <c r="W101" i="6"/>
  <c r="V101" i="6"/>
  <c r="T101" i="6"/>
  <c r="S101" i="6"/>
  <c r="R101" i="6"/>
  <c r="Q101" i="6"/>
  <c r="P101" i="6"/>
  <c r="O101" i="6"/>
  <c r="N101" i="6"/>
  <c r="M101" i="6"/>
  <c r="K101" i="6"/>
  <c r="J101" i="6"/>
  <c r="I101" i="6"/>
  <c r="H101" i="6"/>
  <c r="G101" i="6"/>
  <c r="F101" i="6"/>
  <c r="E101" i="6"/>
  <c r="D101" i="6"/>
  <c r="AW100" i="6"/>
  <c r="AV100" i="6"/>
  <c r="AU100" i="6"/>
  <c r="AT100" i="6"/>
  <c r="AS100" i="6"/>
  <c r="AY100" i="6" s="1"/>
  <c r="AR100" i="6"/>
  <c r="AX100" i="6" s="1"/>
  <c r="AI100" i="6"/>
  <c r="AH100" i="6"/>
  <c r="AG100" i="6"/>
  <c r="AF100" i="6"/>
  <c r="AE100" i="6"/>
  <c r="AD100" i="6"/>
  <c r="AC100" i="6"/>
  <c r="AB100" i="6"/>
  <c r="AA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G100" i="6"/>
  <c r="F100" i="6"/>
  <c r="E100" i="6"/>
  <c r="AK100" i="6" s="1"/>
  <c r="D100" i="6"/>
  <c r="AW99" i="6"/>
  <c r="AV99" i="6"/>
  <c r="AU99" i="6"/>
  <c r="AT99" i="6"/>
  <c r="AS99" i="6"/>
  <c r="AY99" i="6" s="1"/>
  <c r="AR99" i="6"/>
  <c r="AX99" i="6" s="1"/>
  <c r="AI99" i="6"/>
  <c r="AH99" i="6"/>
  <c r="AG99" i="6"/>
  <c r="AF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O99" i="6"/>
  <c r="N99" i="6"/>
  <c r="M99" i="6"/>
  <c r="L99" i="6"/>
  <c r="K99" i="6"/>
  <c r="J99" i="6"/>
  <c r="I99" i="6"/>
  <c r="H99" i="6"/>
  <c r="G99" i="6"/>
  <c r="F99" i="6"/>
  <c r="E99" i="6"/>
  <c r="D99" i="6"/>
  <c r="AW98" i="6"/>
  <c r="AV98" i="6"/>
  <c r="AU98" i="6"/>
  <c r="AT98" i="6"/>
  <c r="AS98" i="6"/>
  <c r="AY98" i="6" s="1"/>
  <c r="AR98" i="6"/>
  <c r="AX98" i="6" s="1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O98" i="6"/>
  <c r="N98" i="6"/>
  <c r="M98" i="6"/>
  <c r="L98" i="6"/>
  <c r="K98" i="6"/>
  <c r="J98" i="6"/>
  <c r="I98" i="6"/>
  <c r="H98" i="6"/>
  <c r="G98" i="6"/>
  <c r="F98" i="6"/>
  <c r="E98" i="6"/>
  <c r="AK98" i="6" s="1"/>
  <c r="D98" i="6"/>
  <c r="AV97" i="6"/>
  <c r="AU97" i="6"/>
  <c r="AT97" i="6"/>
  <c r="AR97" i="6"/>
  <c r="AX97" i="6" s="1"/>
  <c r="AI97" i="6"/>
  <c r="AH97" i="6"/>
  <c r="AF97" i="6"/>
  <c r="AD97" i="6"/>
  <c r="AC97" i="6"/>
  <c r="AB97" i="6"/>
  <c r="AA97" i="6"/>
  <c r="Y97" i="6"/>
  <c r="X97" i="6"/>
  <c r="W97" i="6"/>
  <c r="V97" i="6"/>
  <c r="T97" i="6"/>
  <c r="S97" i="6"/>
  <c r="R97" i="6"/>
  <c r="Q97" i="6"/>
  <c r="O97" i="6"/>
  <c r="N97" i="6"/>
  <c r="M97" i="6"/>
  <c r="K97" i="6"/>
  <c r="J97" i="6"/>
  <c r="I97" i="6"/>
  <c r="G97" i="6"/>
  <c r="F97" i="6"/>
  <c r="E97" i="6"/>
  <c r="D97" i="6"/>
  <c r="AW96" i="6"/>
  <c r="AV96" i="6"/>
  <c r="AU96" i="6"/>
  <c r="AT96" i="6"/>
  <c r="AS96" i="6"/>
  <c r="AY96" i="6" s="1"/>
  <c r="AR96" i="6"/>
  <c r="AX96" i="6" s="1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AK96" i="6" s="1"/>
  <c r="D96" i="6"/>
  <c r="AJ96" i="6" s="1"/>
  <c r="AW95" i="6"/>
  <c r="AV95" i="6"/>
  <c r="AU95" i="6"/>
  <c r="AT95" i="6"/>
  <c r="AS95" i="6"/>
  <c r="AY95" i="6" s="1"/>
  <c r="AR95" i="6"/>
  <c r="AX95" i="6" s="1"/>
  <c r="AI95" i="6"/>
  <c r="AH95" i="6"/>
  <c r="AG95" i="6"/>
  <c r="AF95" i="6"/>
  <c r="AE95" i="6"/>
  <c r="AD95" i="6"/>
  <c r="AC95" i="6"/>
  <c r="AB95" i="6"/>
  <c r="AA95" i="6"/>
  <c r="Z95" i="6"/>
  <c r="X95" i="6"/>
  <c r="W95" i="6"/>
  <c r="V95" i="6"/>
  <c r="U95" i="6"/>
  <c r="T95" i="6"/>
  <c r="S95" i="6"/>
  <c r="R95" i="6"/>
  <c r="Q95" i="6"/>
  <c r="P95" i="6"/>
  <c r="O95" i="6"/>
  <c r="N95" i="6"/>
  <c r="L95" i="6"/>
  <c r="K95" i="6"/>
  <c r="J95" i="6"/>
  <c r="I95" i="6"/>
  <c r="H95" i="6"/>
  <c r="G95" i="6"/>
  <c r="F95" i="6"/>
  <c r="E95" i="6"/>
  <c r="D95" i="6"/>
  <c r="AJ95" i="6" s="1"/>
  <c r="AW94" i="6"/>
  <c r="AV94" i="6"/>
  <c r="AU94" i="6"/>
  <c r="AT94" i="6"/>
  <c r="AS94" i="6"/>
  <c r="AY94" i="6" s="1"/>
  <c r="AR94" i="6"/>
  <c r="AX94" i="6" s="1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AK94" i="6" s="1"/>
  <c r="D94" i="6"/>
  <c r="AJ94" i="6" s="1"/>
  <c r="AW93" i="6"/>
  <c r="AV93" i="6"/>
  <c r="AU93" i="6"/>
  <c r="AT93" i="6"/>
  <c r="AS93" i="6"/>
  <c r="AY93" i="6" s="1"/>
  <c r="AR93" i="6"/>
  <c r="AX93" i="6" s="1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AK93" i="6" s="1"/>
  <c r="D93" i="6"/>
  <c r="AJ93" i="6" s="1"/>
  <c r="AW92" i="6"/>
  <c r="AV92" i="6"/>
  <c r="AU92" i="6"/>
  <c r="AT92" i="6"/>
  <c r="AS92" i="6"/>
  <c r="AY92" i="6" s="1"/>
  <c r="AR92" i="6"/>
  <c r="AX92" i="6" s="1"/>
  <c r="AI92" i="6"/>
  <c r="AH92" i="6"/>
  <c r="AG92" i="6"/>
  <c r="AF92" i="6"/>
  <c r="AE92" i="6"/>
  <c r="AD92" i="6"/>
  <c r="AC92" i="6"/>
  <c r="AB92" i="6"/>
  <c r="AA92" i="6"/>
  <c r="Z92" i="6"/>
  <c r="X92" i="6"/>
  <c r="W92" i="6"/>
  <c r="V92" i="6"/>
  <c r="U92" i="6"/>
  <c r="T92" i="6"/>
  <c r="S92" i="6"/>
  <c r="R92" i="6"/>
  <c r="Q92" i="6"/>
  <c r="P92" i="6"/>
  <c r="O92" i="6"/>
  <c r="N92" i="6"/>
  <c r="L92" i="6"/>
  <c r="K92" i="6"/>
  <c r="J92" i="6"/>
  <c r="I92" i="6"/>
  <c r="H92" i="6"/>
  <c r="G92" i="6"/>
  <c r="F92" i="6"/>
  <c r="E92" i="6"/>
  <c r="D92" i="6"/>
  <c r="AJ92" i="6" s="1"/>
  <c r="AW91" i="6"/>
  <c r="AV91" i="6"/>
  <c r="AU91" i="6"/>
  <c r="AT91" i="6"/>
  <c r="AS91" i="6"/>
  <c r="AY91" i="6" s="1"/>
  <c r="AR91" i="6"/>
  <c r="AX91" i="6" s="1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AK91" i="6" s="1"/>
  <c r="D91" i="6"/>
  <c r="AJ91" i="6" s="1"/>
  <c r="AT90" i="6"/>
  <c r="AH90" i="6"/>
  <c r="AD90" i="6"/>
  <c r="AB90" i="6"/>
  <c r="F90" i="6"/>
  <c r="AV89" i="6"/>
  <c r="AT89" i="6"/>
  <c r="AR89" i="6"/>
  <c r="AX89" i="6" s="1"/>
  <c r="AX88" i="6"/>
  <c r="AJ88" i="6"/>
  <c r="BV117" i="5"/>
  <c r="BU117" i="5"/>
  <c r="G117" i="5"/>
  <c r="EF111" i="5"/>
  <c r="AF118" i="5" s="1"/>
  <c r="EE111" i="5"/>
  <c r="AE118" i="5" s="1"/>
  <c r="ED111" i="5"/>
  <c r="AF117" i="5" s="1"/>
  <c r="EC111" i="5"/>
  <c r="AE117" i="5" s="1"/>
  <c r="EA111" i="5"/>
  <c r="DY111" i="5"/>
  <c r="AE116" i="5" s="1"/>
  <c r="DW111" i="5"/>
  <c r="DU111" i="5"/>
  <c r="AE115" i="5" s="1"/>
  <c r="DT111" i="5"/>
  <c r="AF114" i="5" s="1"/>
  <c r="DS111" i="5"/>
  <c r="AE114" i="5" s="1"/>
  <c r="DN111" i="5"/>
  <c r="DL111" i="5"/>
  <c r="DK111" i="5"/>
  <c r="DJ111" i="5"/>
  <c r="DI111" i="5"/>
  <c r="DH111" i="5"/>
  <c r="DG111" i="5"/>
  <c r="DF111" i="5"/>
  <c r="DE111" i="5"/>
  <c r="DD111" i="5"/>
  <c r="DC111" i="5"/>
  <c r="DA111" i="5"/>
  <c r="CZ111" i="5"/>
  <c r="CX111" i="5"/>
  <c r="CW111" i="5"/>
  <c r="CV111" i="5"/>
  <c r="CU111" i="5"/>
  <c r="CT111" i="5"/>
  <c r="CS111" i="5"/>
  <c r="CR111" i="5"/>
  <c r="CQ111" i="5"/>
  <c r="CP111" i="5"/>
  <c r="CO111" i="5"/>
  <c r="CN111" i="5"/>
  <c r="CM111" i="5"/>
  <c r="CL111" i="5"/>
  <c r="CK111" i="5"/>
  <c r="CJ111" i="5"/>
  <c r="CH111" i="5"/>
  <c r="CF111" i="5"/>
  <c r="CE111" i="5"/>
  <c r="CD111" i="5"/>
  <c r="CC111" i="5"/>
  <c r="CB111" i="5"/>
  <c r="CA111" i="5"/>
  <c r="BZ111" i="5"/>
  <c r="BX111" i="5"/>
  <c r="BW111" i="5"/>
  <c r="BV111" i="5"/>
  <c r="BR111" i="5"/>
  <c r="BP111" i="5"/>
  <c r="BO111" i="5"/>
  <c r="BN111" i="5"/>
  <c r="BM111" i="5"/>
  <c r="BK111" i="5"/>
  <c r="BI111" i="5"/>
  <c r="BH111" i="5"/>
  <c r="BG111" i="5"/>
  <c r="BF111" i="5"/>
  <c r="BE111" i="5"/>
  <c r="BD111" i="5"/>
  <c r="BB111" i="5"/>
  <c r="AY111" i="5"/>
  <c r="AX111" i="5"/>
  <c r="AW111" i="5"/>
  <c r="AT111" i="5"/>
  <c r="AQ111" i="5"/>
  <c r="AP111" i="5"/>
  <c r="AN111" i="5"/>
  <c r="AM111" i="5"/>
  <c r="AL111" i="5"/>
  <c r="AK111" i="5"/>
  <c r="AH111" i="5"/>
  <c r="AG111" i="5"/>
  <c r="AF111" i="5"/>
  <c r="AE111" i="5"/>
  <c r="AD111" i="5"/>
  <c r="AC111" i="5"/>
  <c r="AB111" i="5"/>
  <c r="AA111" i="5"/>
  <c r="Z111" i="5"/>
  <c r="X111" i="5"/>
  <c r="W111" i="5"/>
  <c r="V111" i="5"/>
  <c r="U111" i="5"/>
  <c r="T111" i="5"/>
  <c r="S111" i="5"/>
  <c r="Q111" i="5"/>
  <c r="O111" i="5"/>
  <c r="N111" i="5"/>
  <c r="M111" i="5"/>
  <c r="L111" i="5"/>
  <c r="K111" i="5"/>
  <c r="J111" i="5"/>
  <c r="F111" i="5"/>
  <c r="E111" i="5"/>
  <c r="D111" i="5"/>
  <c r="C111" i="5"/>
  <c r="EF110" i="5"/>
  <c r="EE110" i="5"/>
  <c r="ED110" i="5"/>
  <c r="EC110" i="5"/>
  <c r="EB110" i="5"/>
  <c r="EA110" i="5"/>
  <c r="DZ110" i="5"/>
  <c r="DY110" i="5"/>
  <c r="DX110" i="5"/>
  <c r="DW110" i="5"/>
  <c r="DV110" i="5"/>
  <c r="DU110" i="5"/>
  <c r="DT110" i="5"/>
  <c r="EH110" i="5" s="1"/>
  <c r="DS110" i="5"/>
  <c r="EG110" i="5" s="1"/>
  <c r="DN110" i="5"/>
  <c r="DM110" i="5"/>
  <c r="BQ111" i="7" s="1"/>
  <c r="DL110" i="5"/>
  <c r="DK110" i="5"/>
  <c r="DJ110" i="5"/>
  <c r="DI110" i="5"/>
  <c r="DH110" i="5"/>
  <c r="DG110" i="5"/>
  <c r="DF110" i="5"/>
  <c r="DE110" i="5"/>
  <c r="DD110" i="5"/>
  <c r="DC110" i="5"/>
  <c r="DB110" i="5"/>
  <c r="DA110" i="5"/>
  <c r="CZ110" i="5"/>
  <c r="CY110" i="5"/>
  <c r="L111" i="6" s="1"/>
  <c r="CX110" i="5"/>
  <c r="CW110" i="5"/>
  <c r="CV110" i="5"/>
  <c r="CU110" i="5"/>
  <c r="CT110" i="5"/>
  <c r="CS110" i="5"/>
  <c r="CR110" i="5"/>
  <c r="CQ110" i="5"/>
  <c r="CP110" i="5"/>
  <c r="CO110" i="5"/>
  <c r="CN110" i="5"/>
  <c r="CM110" i="5"/>
  <c r="CL110" i="5"/>
  <c r="CK110" i="5"/>
  <c r="CJ110" i="5"/>
  <c r="CI110" i="5"/>
  <c r="CH110" i="5"/>
  <c r="CG110" i="5"/>
  <c r="CF110" i="5"/>
  <c r="CE110" i="5"/>
  <c r="CD110" i="5"/>
  <c r="CC110" i="5"/>
  <c r="CB110" i="5"/>
  <c r="CA110" i="5"/>
  <c r="BZ110" i="5"/>
  <c r="BY110" i="5"/>
  <c r="AE111" i="7" s="1"/>
  <c r="BX110" i="5"/>
  <c r="BW110" i="5"/>
  <c r="BV110" i="5"/>
  <c r="BU110" i="5"/>
  <c r="BT110" i="5"/>
  <c r="BS110" i="5"/>
  <c r="BR110" i="5"/>
  <c r="BQ110" i="5"/>
  <c r="O111" i="7" s="1"/>
  <c r="BP110" i="5"/>
  <c r="BO110" i="5"/>
  <c r="BN110" i="5"/>
  <c r="BM110" i="5"/>
  <c r="BL110" i="5"/>
  <c r="BK110" i="5"/>
  <c r="BJ110" i="5"/>
  <c r="BI110" i="5"/>
  <c r="BH110" i="5"/>
  <c r="BG110" i="5"/>
  <c r="BF110" i="5"/>
  <c r="BE110" i="5"/>
  <c r="BD110" i="5"/>
  <c r="BC110" i="5"/>
  <c r="BB110" i="5"/>
  <c r="BA110" i="5"/>
  <c r="AQ111" i="7" s="1"/>
  <c r="AZ110" i="5"/>
  <c r="AY110" i="5"/>
  <c r="AX110" i="5"/>
  <c r="AW110" i="5"/>
  <c r="AV110" i="5"/>
  <c r="AU110" i="5"/>
  <c r="AT110" i="5"/>
  <c r="AS110" i="5"/>
  <c r="N111" i="6" s="1"/>
  <c r="AR110" i="5"/>
  <c r="AQ110" i="5"/>
  <c r="AP110" i="5"/>
  <c r="AO110" i="5"/>
  <c r="AN110" i="5"/>
  <c r="AM110" i="5"/>
  <c r="AL110" i="5"/>
  <c r="AK110" i="5"/>
  <c r="AJ110" i="5"/>
  <c r="AI110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AB111" i="7" s="1"/>
  <c r="O110" i="5"/>
  <c r="N110" i="5"/>
  <c r="M110" i="5"/>
  <c r="L110" i="5"/>
  <c r="K110" i="5"/>
  <c r="J110" i="5"/>
  <c r="I110" i="5"/>
  <c r="K111" i="7" s="1"/>
  <c r="H110" i="5"/>
  <c r="G110" i="5"/>
  <c r="F110" i="5"/>
  <c r="E110" i="5"/>
  <c r="D110" i="5"/>
  <c r="DP110" i="5" s="1"/>
  <c r="C110" i="5"/>
  <c r="DO110" i="5" s="1"/>
  <c r="EF109" i="5"/>
  <c r="EE109" i="5"/>
  <c r="ED109" i="5"/>
  <c r="EC109" i="5"/>
  <c r="EB109" i="5"/>
  <c r="EA109" i="5"/>
  <c r="DZ109" i="5"/>
  <c r="DY109" i="5"/>
  <c r="DX109" i="5"/>
  <c r="DW109" i="5"/>
  <c r="DV109" i="5"/>
  <c r="DU109" i="5"/>
  <c r="DT109" i="5"/>
  <c r="EH109" i="5" s="1"/>
  <c r="DS109" i="5"/>
  <c r="EG109" i="5" s="1"/>
  <c r="DN109" i="5"/>
  <c r="DM109" i="5"/>
  <c r="DL109" i="5"/>
  <c r="DK109" i="5"/>
  <c r="DJ109" i="5"/>
  <c r="DI109" i="5"/>
  <c r="DH109" i="5"/>
  <c r="DG109" i="5"/>
  <c r="DF109" i="5"/>
  <c r="DE109" i="5"/>
  <c r="DD109" i="5"/>
  <c r="DC109" i="5"/>
  <c r="DB109" i="5"/>
  <c r="DA109" i="5"/>
  <c r="CZ109" i="5"/>
  <c r="CY109" i="5"/>
  <c r="CX109" i="5"/>
  <c r="CW109" i="5"/>
  <c r="CV109" i="5"/>
  <c r="CU109" i="5"/>
  <c r="CT109" i="5"/>
  <c r="CS109" i="5"/>
  <c r="CR109" i="5"/>
  <c r="CQ109" i="5"/>
  <c r="CP109" i="5"/>
  <c r="CO109" i="5"/>
  <c r="CN109" i="5"/>
  <c r="CM109" i="5"/>
  <c r="CL109" i="5"/>
  <c r="CK109" i="5"/>
  <c r="CJ109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G109" i="5"/>
  <c r="BF109" i="5"/>
  <c r="BE109" i="5"/>
  <c r="BD109" i="5"/>
  <c r="BC109" i="5"/>
  <c r="BB109" i="5"/>
  <c r="BA109" i="5"/>
  <c r="AZ109" i="5"/>
  <c r="AY109" i="5"/>
  <c r="AX109" i="5"/>
  <c r="AW109" i="5"/>
  <c r="AV109" i="5"/>
  <c r="AU109" i="5"/>
  <c r="AT109" i="5"/>
  <c r="AS109" i="5"/>
  <c r="AR109" i="5"/>
  <c r="AQ109" i="5"/>
  <c r="AP109" i="5"/>
  <c r="AO109" i="5"/>
  <c r="AN109" i="5"/>
  <c r="AM109" i="5"/>
  <c r="AL109" i="5"/>
  <c r="AK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DP109" i="5" s="1"/>
  <c r="C109" i="5"/>
  <c r="DO109" i="5" s="1"/>
  <c r="EF108" i="5"/>
  <c r="EE108" i="5"/>
  <c r="ED108" i="5"/>
  <c r="EC108" i="5"/>
  <c r="EB108" i="5"/>
  <c r="EA108" i="5"/>
  <c r="DZ108" i="5"/>
  <c r="DY108" i="5"/>
  <c r="DX108" i="5"/>
  <c r="DW108" i="5"/>
  <c r="DV108" i="5"/>
  <c r="DU108" i="5"/>
  <c r="DT108" i="5"/>
  <c r="EH108" i="5" s="1"/>
  <c r="DS108" i="5"/>
  <c r="EG108" i="5" s="1"/>
  <c r="DN108" i="5"/>
  <c r="DM108" i="5"/>
  <c r="DL108" i="5"/>
  <c r="DK108" i="5"/>
  <c r="DJ108" i="5"/>
  <c r="DI108" i="5"/>
  <c r="DH108" i="5"/>
  <c r="DG108" i="5"/>
  <c r="DF108" i="5"/>
  <c r="DE108" i="5"/>
  <c r="DD108" i="5"/>
  <c r="DC108" i="5"/>
  <c r="DB108" i="5"/>
  <c r="DA108" i="5"/>
  <c r="CZ108" i="5"/>
  <c r="CY108" i="5"/>
  <c r="CX108" i="5"/>
  <c r="CW108" i="5"/>
  <c r="CV108" i="5"/>
  <c r="CU108" i="5"/>
  <c r="CT108" i="5"/>
  <c r="CS108" i="5"/>
  <c r="CR108" i="5"/>
  <c r="CQ108" i="5"/>
  <c r="CP108" i="5"/>
  <c r="CO108" i="5"/>
  <c r="CN108" i="5"/>
  <c r="CM108" i="5"/>
  <c r="CL108" i="5"/>
  <c r="CK108" i="5"/>
  <c r="CJ108" i="5"/>
  <c r="CI108" i="5"/>
  <c r="CH108" i="5"/>
  <c r="CG108" i="5"/>
  <c r="CF108" i="5"/>
  <c r="CE108" i="5"/>
  <c r="CD108" i="5"/>
  <c r="CC108" i="5"/>
  <c r="CB108" i="5"/>
  <c r="CA108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G108" i="5"/>
  <c r="BF108" i="5"/>
  <c r="BE108" i="5"/>
  <c r="BD108" i="5"/>
  <c r="BC108" i="5"/>
  <c r="BB108" i="5"/>
  <c r="BA108" i="5"/>
  <c r="AZ108" i="5"/>
  <c r="AY108" i="5"/>
  <c r="AX108" i="5"/>
  <c r="AW108" i="5"/>
  <c r="AV108" i="5"/>
  <c r="AU108" i="5"/>
  <c r="AT108" i="5"/>
  <c r="AS108" i="5"/>
  <c r="AR108" i="5"/>
  <c r="AQ108" i="5"/>
  <c r="AP108" i="5"/>
  <c r="AO108" i="5"/>
  <c r="AN108" i="5"/>
  <c r="AM108" i="5"/>
  <c r="AL108" i="5"/>
  <c r="AK108" i="5"/>
  <c r="AJ108" i="5"/>
  <c r="AI108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DP108" i="5" s="1"/>
  <c r="C108" i="5"/>
  <c r="DO108" i="5" s="1"/>
  <c r="EF107" i="5"/>
  <c r="EE107" i="5"/>
  <c r="ED107" i="5"/>
  <c r="EC107" i="5"/>
  <c r="EB107" i="5"/>
  <c r="EA107" i="5"/>
  <c r="DZ107" i="5"/>
  <c r="DY107" i="5"/>
  <c r="DX107" i="5"/>
  <c r="DW107" i="5"/>
  <c r="DV107" i="5"/>
  <c r="DU107" i="5"/>
  <c r="DT107" i="5"/>
  <c r="EH107" i="5" s="1"/>
  <c r="DS107" i="5"/>
  <c r="EG107" i="5" s="1"/>
  <c r="DN107" i="5"/>
  <c r="DM107" i="5"/>
  <c r="DL107" i="5"/>
  <c r="DK107" i="5"/>
  <c r="DJ107" i="5"/>
  <c r="DI107" i="5"/>
  <c r="DH107" i="5"/>
  <c r="DG107" i="5"/>
  <c r="DF107" i="5"/>
  <c r="DE107" i="5"/>
  <c r="DD107" i="5"/>
  <c r="DC107" i="5"/>
  <c r="DB107" i="5"/>
  <c r="DA107" i="5"/>
  <c r="CZ107" i="5"/>
  <c r="CY107" i="5"/>
  <c r="CX107" i="5"/>
  <c r="CW107" i="5"/>
  <c r="CV107" i="5"/>
  <c r="CU107" i="5"/>
  <c r="CT107" i="5"/>
  <c r="CS107" i="5"/>
  <c r="CR107" i="5"/>
  <c r="CQ107" i="5"/>
  <c r="CP107" i="5"/>
  <c r="CO107" i="5"/>
  <c r="CN107" i="5"/>
  <c r="CM107" i="5"/>
  <c r="CL107" i="5"/>
  <c r="CK107" i="5"/>
  <c r="CJ107" i="5"/>
  <c r="CI107" i="5"/>
  <c r="CH107" i="5"/>
  <c r="CG107" i="5"/>
  <c r="CF107" i="5"/>
  <c r="CE107" i="5"/>
  <c r="CD107" i="5"/>
  <c r="CC107" i="5"/>
  <c r="CB107" i="5"/>
  <c r="CA107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G107" i="5"/>
  <c r="BF107" i="5"/>
  <c r="BE107" i="5"/>
  <c r="BD107" i="5"/>
  <c r="BC107" i="5"/>
  <c r="X108" i="6" s="1"/>
  <c r="BB107" i="5"/>
  <c r="BA107" i="5"/>
  <c r="AZ107" i="5"/>
  <c r="AY107" i="5"/>
  <c r="AX107" i="5"/>
  <c r="AW107" i="5"/>
  <c r="AV107" i="5"/>
  <c r="AU107" i="5"/>
  <c r="AT107" i="5"/>
  <c r="AS107" i="5"/>
  <c r="AR107" i="5"/>
  <c r="AQ107" i="5"/>
  <c r="AP107" i="5"/>
  <c r="AO107" i="5"/>
  <c r="AN107" i="5"/>
  <c r="AM107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L108" i="7" s="1"/>
  <c r="G107" i="5"/>
  <c r="F107" i="5"/>
  <c r="E107" i="5"/>
  <c r="D107" i="5"/>
  <c r="DP107" i="5" s="1"/>
  <c r="C107" i="5"/>
  <c r="DO107" i="5" s="1"/>
  <c r="EF106" i="5"/>
  <c r="EE106" i="5"/>
  <c r="ED106" i="5"/>
  <c r="EC106" i="5"/>
  <c r="EB106" i="5"/>
  <c r="AW107" i="6" s="1"/>
  <c r="EA106" i="5"/>
  <c r="DZ106" i="5"/>
  <c r="CD107" i="7" s="1"/>
  <c r="DY106" i="5"/>
  <c r="DX106" i="5"/>
  <c r="DW106" i="5"/>
  <c r="DV106" i="5"/>
  <c r="AS107" i="6" s="1"/>
  <c r="DU106" i="5"/>
  <c r="DT106" i="5"/>
  <c r="EH106" i="5" s="1"/>
  <c r="DS106" i="5"/>
  <c r="EG106" i="5" s="1"/>
  <c r="DN106" i="5"/>
  <c r="DM106" i="5"/>
  <c r="DL106" i="5"/>
  <c r="DK106" i="5"/>
  <c r="DJ106" i="5"/>
  <c r="DI106" i="5"/>
  <c r="DH106" i="5"/>
  <c r="DG106" i="5"/>
  <c r="DF106" i="5"/>
  <c r="DE106" i="5"/>
  <c r="DD106" i="5"/>
  <c r="DC106" i="5"/>
  <c r="DB106" i="5"/>
  <c r="O107" i="6" s="1"/>
  <c r="DA106" i="5"/>
  <c r="CZ106" i="5"/>
  <c r="CY106" i="5"/>
  <c r="CX106" i="5"/>
  <c r="CW106" i="5"/>
  <c r="CV106" i="5"/>
  <c r="CU106" i="5"/>
  <c r="CT106" i="5"/>
  <c r="CS106" i="5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W106" i="5"/>
  <c r="BV106" i="5"/>
  <c r="BU106" i="5"/>
  <c r="BT106" i="5"/>
  <c r="P107" i="7" s="1"/>
  <c r="BS106" i="5"/>
  <c r="BR106" i="5"/>
  <c r="BQ106" i="5"/>
  <c r="BP106" i="5"/>
  <c r="BO106" i="5"/>
  <c r="BN106" i="5"/>
  <c r="BM106" i="5"/>
  <c r="BL106" i="5"/>
  <c r="BN107" i="7" s="1"/>
  <c r="BK106" i="5"/>
  <c r="BJ106" i="5"/>
  <c r="BH107" i="7" s="1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Q107" i="6" s="1"/>
  <c r="AU106" i="5"/>
  <c r="AC107" i="7" s="1"/>
  <c r="AT106" i="5"/>
  <c r="AS106" i="5"/>
  <c r="AR106" i="5"/>
  <c r="M107" i="6" s="1"/>
  <c r="AQ106" i="5"/>
  <c r="AP106" i="5"/>
  <c r="AO106" i="5"/>
  <c r="AN106" i="5"/>
  <c r="AM106" i="5"/>
  <c r="AL106" i="5"/>
  <c r="AK106" i="5"/>
  <c r="AJ106" i="5"/>
  <c r="F107" i="7" s="1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AB107" i="7" s="1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DO106" i="5" s="1"/>
  <c r="EF105" i="5"/>
  <c r="EE105" i="5"/>
  <c r="ED105" i="5"/>
  <c r="EC105" i="5"/>
  <c r="EB105" i="5"/>
  <c r="EA105" i="5"/>
  <c r="DZ105" i="5"/>
  <c r="DY105" i="5"/>
  <c r="DX105" i="5"/>
  <c r="DW105" i="5"/>
  <c r="DV105" i="5"/>
  <c r="DU105" i="5"/>
  <c r="DT105" i="5"/>
  <c r="EH105" i="5" s="1"/>
  <c r="DS105" i="5"/>
  <c r="EG105" i="5" s="1"/>
  <c r="DN105" i="5"/>
  <c r="DM105" i="5"/>
  <c r="DL105" i="5"/>
  <c r="DK105" i="5"/>
  <c r="DJ105" i="5"/>
  <c r="DI105" i="5"/>
  <c r="DH105" i="5"/>
  <c r="DG105" i="5"/>
  <c r="DF105" i="5"/>
  <c r="DE105" i="5"/>
  <c r="DD105" i="5"/>
  <c r="DC105" i="5"/>
  <c r="DB105" i="5"/>
  <c r="DA105" i="5"/>
  <c r="CZ105" i="5"/>
  <c r="CY105" i="5"/>
  <c r="CX105" i="5"/>
  <c r="CW105" i="5"/>
  <c r="CV105" i="5"/>
  <c r="CU105" i="5"/>
  <c r="CT105" i="5"/>
  <c r="CS105" i="5"/>
  <c r="CR105" i="5"/>
  <c r="CQ105" i="5"/>
  <c r="CP105" i="5"/>
  <c r="CO105" i="5"/>
  <c r="CN105" i="5"/>
  <c r="CM105" i="5"/>
  <c r="CL105" i="5"/>
  <c r="CK105" i="5"/>
  <c r="CJ105" i="5"/>
  <c r="CI105" i="5"/>
  <c r="CH105" i="5"/>
  <c r="CG105" i="5"/>
  <c r="CF105" i="5"/>
  <c r="CE105" i="5"/>
  <c r="CD105" i="5"/>
  <c r="CC105" i="5"/>
  <c r="CB105" i="5"/>
  <c r="CA105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DP105" i="5" s="1"/>
  <c r="C105" i="5"/>
  <c r="DO105" i="5" s="1"/>
  <c r="EF104" i="5"/>
  <c r="EE104" i="5"/>
  <c r="ED104" i="5"/>
  <c r="EC104" i="5"/>
  <c r="EB104" i="5"/>
  <c r="EA104" i="5"/>
  <c r="DZ104" i="5"/>
  <c r="DY104" i="5"/>
  <c r="DX104" i="5"/>
  <c r="DW104" i="5"/>
  <c r="DV104" i="5"/>
  <c r="DU104" i="5"/>
  <c r="DT104" i="5"/>
  <c r="EH104" i="5" s="1"/>
  <c r="DS104" i="5"/>
  <c r="EG104" i="5" s="1"/>
  <c r="DN104" i="5"/>
  <c r="DM104" i="5"/>
  <c r="DL104" i="5"/>
  <c r="DK104" i="5"/>
  <c r="DJ104" i="5"/>
  <c r="DI104" i="5"/>
  <c r="DH104" i="5"/>
  <c r="DG104" i="5"/>
  <c r="DF104" i="5"/>
  <c r="DE104" i="5"/>
  <c r="DD104" i="5"/>
  <c r="DC104" i="5"/>
  <c r="DB104" i="5"/>
  <c r="DA104" i="5"/>
  <c r="CZ104" i="5"/>
  <c r="CY104" i="5"/>
  <c r="CX104" i="5"/>
  <c r="CW104" i="5"/>
  <c r="CV104" i="5"/>
  <c r="CU104" i="5"/>
  <c r="CT104" i="5"/>
  <c r="CS104" i="5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Z105" i="6" s="1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H105" i="6" s="1"/>
  <c r="F104" i="5"/>
  <c r="E104" i="5"/>
  <c r="D104" i="5"/>
  <c r="DP104" i="5" s="1"/>
  <c r="C104" i="5"/>
  <c r="DO104" i="5" s="1"/>
  <c r="EF103" i="5"/>
  <c r="EE103" i="5"/>
  <c r="ED103" i="5"/>
  <c r="EC103" i="5"/>
  <c r="EB103" i="5"/>
  <c r="EA103" i="5"/>
  <c r="DZ103" i="5"/>
  <c r="DY103" i="5"/>
  <c r="DX103" i="5"/>
  <c r="DW103" i="5"/>
  <c r="DV103" i="5"/>
  <c r="DU103" i="5"/>
  <c r="DT103" i="5"/>
  <c r="EH103" i="5" s="1"/>
  <c r="DS103" i="5"/>
  <c r="EG103" i="5" s="1"/>
  <c r="DN103" i="5"/>
  <c r="DM103" i="5"/>
  <c r="DL103" i="5"/>
  <c r="DK103" i="5"/>
  <c r="DJ103" i="5"/>
  <c r="DI103" i="5"/>
  <c r="DH103" i="5"/>
  <c r="DG103" i="5"/>
  <c r="DF103" i="5"/>
  <c r="DE103" i="5"/>
  <c r="DD103" i="5"/>
  <c r="DC103" i="5"/>
  <c r="DB103" i="5"/>
  <c r="DA103" i="5"/>
  <c r="CZ103" i="5"/>
  <c r="CY103" i="5"/>
  <c r="CX103" i="5"/>
  <c r="CW103" i="5"/>
  <c r="CV103" i="5"/>
  <c r="CU103" i="5"/>
  <c r="CT103" i="5"/>
  <c r="CS103" i="5"/>
  <c r="CR103" i="5"/>
  <c r="CQ103" i="5"/>
  <c r="CP103" i="5"/>
  <c r="CO103" i="5"/>
  <c r="CN103" i="5"/>
  <c r="CM103" i="5"/>
  <c r="CL103" i="5"/>
  <c r="CK103" i="5"/>
  <c r="CJ103" i="5"/>
  <c r="CI103" i="5"/>
  <c r="BA104" i="7" s="1"/>
  <c r="CH103" i="5"/>
  <c r="CG103" i="5"/>
  <c r="AS104" i="7" s="1"/>
  <c r="CF103" i="5"/>
  <c r="CE103" i="5"/>
  <c r="CD103" i="5"/>
  <c r="CC103" i="5"/>
  <c r="CB103" i="5"/>
  <c r="CA103" i="5"/>
  <c r="BZ103" i="5"/>
  <c r="BY103" i="5"/>
  <c r="BX103" i="5"/>
  <c r="BW103" i="5"/>
  <c r="BV103" i="5"/>
  <c r="BU103" i="5"/>
  <c r="BT103" i="5"/>
  <c r="BS103" i="5"/>
  <c r="O104" i="7" s="1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D103" i="5"/>
  <c r="BC103" i="5"/>
  <c r="BB103" i="5"/>
  <c r="BA103" i="5"/>
  <c r="AZ103" i="5"/>
  <c r="AL104" i="7" s="1"/>
  <c r="AY103" i="5"/>
  <c r="AX103" i="5"/>
  <c r="AW103" i="5"/>
  <c r="AV103" i="5"/>
  <c r="AU103" i="5"/>
  <c r="AT103" i="5"/>
  <c r="AS103" i="5"/>
  <c r="AR103" i="5"/>
  <c r="M104" i="6" s="1"/>
  <c r="AQ103" i="5"/>
  <c r="AP103" i="5"/>
  <c r="AO103" i="5"/>
  <c r="M104" i="7" s="1"/>
  <c r="AN103" i="5"/>
  <c r="AM103" i="5"/>
  <c r="AL103" i="5"/>
  <c r="AK103" i="5"/>
  <c r="AJ103" i="5"/>
  <c r="AI103" i="5"/>
  <c r="E104" i="7" s="1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K104" i="7" s="1"/>
  <c r="H103" i="5"/>
  <c r="G103" i="5"/>
  <c r="F103" i="5"/>
  <c r="E103" i="5"/>
  <c r="D103" i="5"/>
  <c r="DP103" i="5" s="1"/>
  <c r="C103" i="5"/>
  <c r="EF102" i="5"/>
  <c r="EE102" i="5"/>
  <c r="ED102" i="5"/>
  <c r="EC102" i="5"/>
  <c r="EA102" i="5"/>
  <c r="DY102" i="5"/>
  <c r="DX102" i="5"/>
  <c r="DW102" i="5"/>
  <c r="DU102" i="5"/>
  <c r="DT102" i="5"/>
  <c r="DS102" i="5"/>
  <c r="EG102" i="5" s="1"/>
  <c r="DN102" i="5"/>
  <c r="DL102" i="5"/>
  <c r="DK102" i="5"/>
  <c r="DJ102" i="5"/>
  <c r="DI102" i="5"/>
  <c r="DH102" i="5"/>
  <c r="DG102" i="5"/>
  <c r="DF102" i="5"/>
  <c r="DE102" i="5"/>
  <c r="DD102" i="5"/>
  <c r="DC102" i="5"/>
  <c r="DA102" i="5"/>
  <c r="CZ102" i="5"/>
  <c r="CX102" i="5"/>
  <c r="CW102" i="5"/>
  <c r="CV102" i="5"/>
  <c r="CU102" i="5"/>
  <c r="CT102" i="5"/>
  <c r="CS102" i="5"/>
  <c r="CR102" i="5"/>
  <c r="CQ102" i="5"/>
  <c r="CP102" i="5"/>
  <c r="CO102" i="5"/>
  <c r="CN102" i="5"/>
  <c r="CM102" i="5"/>
  <c r="CL102" i="5"/>
  <c r="CK102" i="5"/>
  <c r="CJ102" i="5"/>
  <c r="CH102" i="5"/>
  <c r="CF102" i="5"/>
  <c r="CE102" i="5"/>
  <c r="CD102" i="5"/>
  <c r="CC102" i="5"/>
  <c r="CB102" i="5"/>
  <c r="CA102" i="5"/>
  <c r="BZ102" i="5"/>
  <c r="BX102" i="5"/>
  <c r="BW102" i="5"/>
  <c r="BV102" i="5"/>
  <c r="BU102" i="5"/>
  <c r="BR102" i="5"/>
  <c r="BP102" i="5"/>
  <c r="BO102" i="5"/>
  <c r="BN102" i="5"/>
  <c r="BM102" i="5"/>
  <c r="BK102" i="5"/>
  <c r="BI102" i="5"/>
  <c r="BH102" i="5"/>
  <c r="BG102" i="5"/>
  <c r="BF102" i="5"/>
  <c r="BE102" i="5"/>
  <c r="BD102" i="5"/>
  <c r="BB102" i="5"/>
  <c r="AY102" i="5"/>
  <c r="AX102" i="5"/>
  <c r="AW102" i="5"/>
  <c r="AT102" i="5"/>
  <c r="AQ102" i="5"/>
  <c r="AP102" i="5"/>
  <c r="AN102" i="5"/>
  <c r="AM102" i="5"/>
  <c r="AL102" i="5"/>
  <c r="AK102" i="5"/>
  <c r="AH102" i="5"/>
  <c r="AG102" i="5"/>
  <c r="AF102" i="5"/>
  <c r="AE102" i="5"/>
  <c r="AD102" i="5"/>
  <c r="AC102" i="5"/>
  <c r="AB102" i="5"/>
  <c r="AA102" i="5"/>
  <c r="Z102" i="5"/>
  <c r="X102" i="5"/>
  <c r="W102" i="5"/>
  <c r="V102" i="5"/>
  <c r="U102" i="5"/>
  <c r="T102" i="5"/>
  <c r="S102" i="5"/>
  <c r="Q102" i="5"/>
  <c r="O102" i="5"/>
  <c r="N102" i="5"/>
  <c r="M102" i="5"/>
  <c r="L102" i="5"/>
  <c r="K102" i="5"/>
  <c r="J102" i="5"/>
  <c r="F102" i="5"/>
  <c r="E102" i="5"/>
  <c r="D102" i="5"/>
  <c r="C102" i="5"/>
  <c r="EF101" i="5"/>
  <c r="EE101" i="5"/>
  <c r="ED101" i="5"/>
  <c r="EC101" i="5"/>
  <c r="EB101" i="5"/>
  <c r="EA101" i="5"/>
  <c r="DZ101" i="5"/>
  <c r="DY101" i="5"/>
  <c r="DX101" i="5"/>
  <c r="DW101" i="5"/>
  <c r="DV101" i="5"/>
  <c r="DU101" i="5"/>
  <c r="DT101" i="5"/>
  <c r="EH101" i="5" s="1"/>
  <c r="DS101" i="5"/>
  <c r="EG101" i="5" s="1"/>
  <c r="DN101" i="5"/>
  <c r="DM101" i="5"/>
  <c r="DL101" i="5"/>
  <c r="DK101" i="5"/>
  <c r="DJ101" i="5"/>
  <c r="DI101" i="5"/>
  <c r="DH101" i="5"/>
  <c r="DG101" i="5"/>
  <c r="DF101" i="5"/>
  <c r="DE101" i="5"/>
  <c r="DD101" i="5"/>
  <c r="DC101" i="5"/>
  <c r="DB101" i="5"/>
  <c r="DA101" i="5"/>
  <c r="CZ101" i="5"/>
  <c r="CY101" i="5"/>
  <c r="CX101" i="5"/>
  <c r="CW101" i="5"/>
  <c r="CV101" i="5"/>
  <c r="CU101" i="5"/>
  <c r="CT101" i="5"/>
  <c r="CS101" i="5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DP101" i="5" s="1"/>
  <c r="C101" i="5"/>
  <c r="DO101" i="5" s="1"/>
  <c r="EF100" i="5"/>
  <c r="EE100" i="5"/>
  <c r="ED100" i="5"/>
  <c r="EC100" i="5"/>
  <c r="EB100" i="5"/>
  <c r="EA100" i="5"/>
  <c r="DZ100" i="5"/>
  <c r="DY100" i="5"/>
  <c r="DX100" i="5"/>
  <c r="CL101" i="7" s="1"/>
  <c r="DW100" i="5"/>
  <c r="DV100" i="5"/>
  <c r="CB101" i="7" s="1"/>
  <c r="DU100" i="5"/>
  <c r="DT100" i="5"/>
  <c r="EH100" i="5" s="1"/>
  <c r="DS100" i="5"/>
  <c r="EG100" i="5" s="1"/>
  <c r="DN100" i="5"/>
  <c r="DM100" i="5"/>
  <c r="DL100" i="5"/>
  <c r="DK100" i="5"/>
  <c r="DJ100" i="5"/>
  <c r="DI100" i="5"/>
  <c r="DH100" i="5"/>
  <c r="DG100" i="5"/>
  <c r="DF100" i="5"/>
  <c r="DE100" i="5"/>
  <c r="DD100" i="5"/>
  <c r="DC100" i="5"/>
  <c r="DB100" i="5"/>
  <c r="DA100" i="5"/>
  <c r="CZ100" i="5"/>
  <c r="CY100" i="5"/>
  <c r="CX100" i="5"/>
  <c r="CW100" i="5"/>
  <c r="CV100" i="5"/>
  <c r="CU100" i="5"/>
  <c r="CT100" i="5"/>
  <c r="CS100" i="5"/>
  <c r="CR100" i="5"/>
  <c r="CQ100" i="5"/>
  <c r="CP100" i="5"/>
  <c r="CO100" i="5"/>
  <c r="CN100" i="5"/>
  <c r="CM100" i="5"/>
  <c r="CL100" i="5"/>
  <c r="CK100" i="5"/>
  <c r="CJ100" i="5"/>
  <c r="CI100" i="5"/>
  <c r="CH100" i="5"/>
  <c r="CG100" i="5"/>
  <c r="CF100" i="5"/>
  <c r="CE100" i="5"/>
  <c r="CD100" i="5"/>
  <c r="CC100" i="5"/>
  <c r="CB100" i="5"/>
  <c r="CA100" i="5"/>
  <c r="BZ100" i="5"/>
  <c r="BY100" i="5"/>
  <c r="BX100" i="5"/>
  <c r="BW100" i="5"/>
  <c r="BV100" i="5"/>
  <c r="BU100" i="5"/>
  <c r="L101" i="6" s="1"/>
  <c r="BT100" i="5"/>
  <c r="BS100" i="5"/>
  <c r="BR100" i="5"/>
  <c r="BQ100" i="5"/>
  <c r="BP100" i="5"/>
  <c r="BO100" i="5"/>
  <c r="BN100" i="5"/>
  <c r="BM100" i="5"/>
  <c r="BL100" i="5"/>
  <c r="BN101" i="7" s="1"/>
  <c r="BK100" i="5"/>
  <c r="BJ100" i="5"/>
  <c r="BI100" i="5"/>
  <c r="BH100" i="5"/>
  <c r="BG100" i="5"/>
  <c r="BF100" i="5"/>
  <c r="BE100" i="5"/>
  <c r="BD100" i="5"/>
  <c r="BC100" i="5"/>
  <c r="BB100" i="5"/>
  <c r="BA100" i="5"/>
  <c r="AZ100" i="5"/>
  <c r="U101" i="6" s="1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DP100" i="5" s="1"/>
  <c r="C100" i="5"/>
  <c r="DO100" i="5" s="1"/>
  <c r="EF99" i="5"/>
  <c r="EE99" i="5"/>
  <c r="ED99" i="5"/>
  <c r="EC99" i="5"/>
  <c r="EB99" i="5"/>
  <c r="EA99" i="5"/>
  <c r="DZ99" i="5"/>
  <c r="DY99" i="5"/>
  <c r="DX99" i="5"/>
  <c r="DW99" i="5"/>
  <c r="DV99" i="5"/>
  <c r="DU99" i="5"/>
  <c r="DT99" i="5"/>
  <c r="EH99" i="5" s="1"/>
  <c r="DS99" i="5"/>
  <c r="EG99" i="5" s="1"/>
  <c r="DN99" i="5"/>
  <c r="DM99" i="5"/>
  <c r="DL99" i="5"/>
  <c r="DK99" i="5"/>
  <c r="DJ99" i="5"/>
  <c r="DI99" i="5"/>
  <c r="DH99" i="5"/>
  <c r="DG99" i="5"/>
  <c r="DF99" i="5"/>
  <c r="DE99" i="5"/>
  <c r="DD99" i="5"/>
  <c r="DC99" i="5"/>
  <c r="DB99" i="5"/>
  <c r="DA99" i="5"/>
  <c r="CZ99" i="5"/>
  <c r="CY99" i="5"/>
  <c r="CX99" i="5"/>
  <c r="CW99" i="5"/>
  <c r="CV99" i="5"/>
  <c r="CU99" i="5"/>
  <c r="CT99" i="5"/>
  <c r="CS99" i="5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AW100" i="7" s="1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H100" i="6" s="1"/>
  <c r="F99" i="5"/>
  <c r="E99" i="5"/>
  <c r="D99" i="5"/>
  <c r="DP99" i="5" s="1"/>
  <c r="C99" i="5"/>
  <c r="DO99" i="5" s="1"/>
  <c r="EF98" i="5"/>
  <c r="EE98" i="5"/>
  <c r="ED98" i="5"/>
  <c r="EC98" i="5"/>
  <c r="EB98" i="5"/>
  <c r="EA98" i="5"/>
  <c r="DZ98" i="5"/>
  <c r="DY98" i="5"/>
  <c r="DX98" i="5"/>
  <c r="DW98" i="5"/>
  <c r="DV98" i="5"/>
  <c r="DU98" i="5"/>
  <c r="DT98" i="5"/>
  <c r="EH98" i="5" s="1"/>
  <c r="DS98" i="5"/>
  <c r="EG98" i="5" s="1"/>
  <c r="DN98" i="5"/>
  <c r="DM98" i="5"/>
  <c r="DL98" i="5"/>
  <c r="DK98" i="5"/>
  <c r="DJ98" i="5"/>
  <c r="DI98" i="5"/>
  <c r="DH98" i="5"/>
  <c r="DG98" i="5"/>
  <c r="DF98" i="5"/>
  <c r="DE98" i="5"/>
  <c r="DD98" i="5"/>
  <c r="DC98" i="5"/>
  <c r="DB98" i="5"/>
  <c r="DA98" i="5"/>
  <c r="CZ98" i="5"/>
  <c r="CY98" i="5"/>
  <c r="CX98" i="5"/>
  <c r="CW98" i="5"/>
  <c r="CV98" i="5"/>
  <c r="CU98" i="5"/>
  <c r="CT98" i="5"/>
  <c r="CS98" i="5"/>
  <c r="CR98" i="5"/>
  <c r="CQ98" i="5"/>
  <c r="CP98" i="5"/>
  <c r="CO98" i="5"/>
  <c r="CN98" i="5"/>
  <c r="CM98" i="5"/>
  <c r="CL98" i="5"/>
  <c r="CK98" i="5"/>
  <c r="CJ98" i="5"/>
  <c r="CI98" i="5"/>
  <c r="CH98" i="5"/>
  <c r="CG98" i="5"/>
  <c r="CF98" i="5"/>
  <c r="CE98" i="5"/>
  <c r="CD98" i="5"/>
  <c r="CC98" i="5"/>
  <c r="CB98" i="5"/>
  <c r="CA98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AE99" i="6" s="1"/>
  <c r="BI98" i="5"/>
  <c r="BH98" i="5"/>
  <c r="BG98" i="5"/>
  <c r="BF98" i="5"/>
  <c r="BE98" i="5"/>
  <c r="BD98" i="5"/>
  <c r="BC98" i="5"/>
  <c r="BB98" i="5"/>
  <c r="BA98" i="5"/>
  <c r="AZ98" i="5"/>
  <c r="AY98" i="5"/>
  <c r="AX98" i="5"/>
  <c r="AW98" i="5"/>
  <c r="AV98" i="5"/>
  <c r="AU98" i="5"/>
  <c r="AC99" i="7" s="1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DP98" i="5" s="1"/>
  <c r="C98" i="5"/>
  <c r="DO98" i="5" s="1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EH97" i="5" s="1"/>
  <c r="DS97" i="5"/>
  <c r="EG97" i="5" s="1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W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C98" i="7" s="1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DP97" i="5" s="1"/>
  <c r="C97" i="5"/>
  <c r="DO97" i="5" s="1"/>
  <c r="EF96" i="5"/>
  <c r="EE96" i="5"/>
  <c r="ED96" i="5"/>
  <c r="EC96" i="5"/>
  <c r="EB96" i="5"/>
  <c r="EA96" i="5"/>
  <c r="DZ96" i="5"/>
  <c r="DY96" i="5"/>
  <c r="DW96" i="5"/>
  <c r="DU96" i="5"/>
  <c r="DT96" i="5"/>
  <c r="DS96" i="5"/>
  <c r="EG96" i="5" s="1"/>
  <c r="DN96" i="5"/>
  <c r="DM96" i="5"/>
  <c r="DL96" i="5"/>
  <c r="DK96" i="5"/>
  <c r="DJ96" i="5"/>
  <c r="DI96" i="5"/>
  <c r="DH96" i="5"/>
  <c r="DG96" i="5"/>
  <c r="DF96" i="5"/>
  <c r="DE96" i="5"/>
  <c r="DD96" i="5"/>
  <c r="DC96" i="5"/>
  <c r="DB96" i="5"/>
  <c r="DA96" i="5"/>
  <c r="CZ96" i="5"/>
  <c r="CY96" i="5"/>
  <c r="CX96" i="5"/>
  <c r="CW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T96" i="5"/>
  <c r="BS96" i="5"/>
  <c r="BR96" i="5"/>
  <c r="BQ96" i="5"/>
  <c r="BP96" i="5"/>
  <c r="BO96" i="5"/>
  <c r="BN96" i="5"/>
  <c r="BM96" i="5"/>
  <c r="BK96" i="5"/>
  <c r="BI96" i="5"/>
  <c r="BH96" i="5"/>
  <c r="BG96" i="5"/>
  <c r="BF96" i="5"/>
  <c r="BE96" i="5"/>
  <c r="BD96" i="5"/>
  <c r="BC96" i="5"/>
  <c r="BB96" i="5"/>
  <c r="BA96" i="5"/>
  <c r="AY96" i="5"/>
  <c r="AX96" i="5"/>
  <c r="AW96" i="5"/>
  <c r="AV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F96" i="5"/>
  <c r="E96" i="5"/>
  <c r="D96" i="5"/>
  <c r="C96" i="5"/>
  <c r="EF95" i="5"/>
  <c r="EE95" i="5"/>
  <c r="ED95" i="5"/>
  <c r="EC95" i="5"/>
  <c r="EB95" i="5"/>
  <c r="EA95" i="5"/>
  <c r="DZ95" i="5"/>
  <c r="DY95" i="5"/>
  <c r="DX95" i="5"/>
  <c r="DW95" i="5"/>
  <c r="DV95" i="5"/>
  <c r="DU95" i="5"/>
  <c r="DT95" i="5"/>
  <c r="EH95" i="5" s="1"/>
  <c r="DS95" i="5"/>
  <c r="EG95" i="5" s="1"/>
  <c r="DN95" i="5"/>
  <c r="DM95" i="5"/>
  <c r="DL95" i="5"/>
  <c r="DK95" i="5"/>
  <c r="DJ95" i="5"/>
  <c r="DI95" i="5"/>
  <c r="DH95" i="5"/>
  <c r="DG95" i="5"/>
  <c r="DF95" i="5"/>
  <c r="DE95" i="5"/>
  <c r="DD95" i="5"/>
  <c r="DC95" i="5"/>
  <c r="DB95" i="5"/>
  <c r="DA95" i="5"/>
  <c r="CZ95" i="5"/>
  <c r="CY95" i="5"/>
  <c r="CX95" i="5"/>
  <c r="CW95" i="5"/>
  <c r="CV95" i="5"/>
  <c r="CU95" i="5"/>
  <c r="CT95" i="5"/>
  <c r="CS95" i="5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DP95" i="5" s="1"/>
  <c r="C95" i="5"/>
  <c r="DO95" i="5" s="1"/>
  <c r="EF94" i="5"/>
  <c r="EE94" i="5"/>
  <c r="ED94" i="5"/>
  <c r="EC94" i="5"/>
  <c r="EB94" i="5"/>
  <c r="EA94" i="5"/>
  <c r="DZ94" i="5"/>
  <c r="DY94" i="5"/>
  <c r="DX94" i="5"/>
  <c r="DW94" i="5"/>
  <c r="DV94" i="5"/>
  <c r="DU94" i="5"/>
  <c r="DT94" i="5"/>
  <c r="EH94" i="5" s="1"/>
  <c r="DS94" i="5"/>
  <c r="EG94" i="5" s="1"/>
  <c r="DN94" i="5"/>
  <c r="DM94" i="5"/>
  <c r="DL94" i="5"/>
  <c r="DK94" i="5"/>
  <c r="DJ94" i="5"/>
  <c r="DI94" i="5"/>
  <c r="DH94" i="5"/>
  <c r="DG94" i="5"/>
  <c r="DF94" i="5"/>
  <c r="DE94" i="5"/>
  <c r="DD94" i="5"/>
  <c r="DC94" i="5"/>
  <c r="DB94" i="5"/>
  <c r="DA94" i="5"/>
  <c r="CZ94" i="5"/>
  <c r="M95" i="6" s="1"/>
  <c r="CY94" i="5"/>
  <c r="CX94" i="5"/>
  <c r="CW94" i="5"/>
  <c r="CV94" i="5"/>
  <c r="CU94" i="5"/>
  <c r="CT94" i="5"/>
  <c r="CS94" i="5"/>
  <c r="CR94" i="5"/>
  <c r="CQ94" i="5"/>
  <c r="CP94" i="5"/>
  <c r="CO94" i="5"/>
  <c r="CN94" i="5"/>
  <c r="CM94" i="5"/>
  <c r="CL94" i="5"/>
  <c r="CK94" i="5"/>
  <c r="CJ94" i="5"/>
  <c r="CI94" i="5"/>
  <c r="CH94" i="5"/>
  <c r="AT95" i="7" s="1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DP94" i="5" s="1"/>
  <c r="C94" i="5"/>
  <c r="DO94" i="5" s="1"/>
  <c r="EF93" i="5"/>
  <c r="EE93" i="5"/>
  <c r="ED93" i="5"/>
  <c r="EC93" i="5"/>
  <c r="EB93" i="5"/>
  <c r="EA93" i="5"/>
  <c r="DZ93" i="5"/>
  <c r="DY93" i="5"/>
  <c r="DX93" i="5"/>
  <c r="DW93" i="5"/>
  <c r="DV93" i="5"/>
  <c r="DU93" i="5"/>
  <c r="DT93" i="5"/>
  <c r="EH93" i="5" s="1"/>
  <c r="DS93" i="5"/>
  <c r="EG93" i="5" s="1"/>
  <c r="DN93" i="5"/>
  <c r="DM93" i="5"/>
  <c r="DL93" i="5"/>
  <c r="DK93" i="5"/>
  <c r="DJ93" i="5"/>
  <c r="DI93" i="5"/>
  <c r="DH93" i="5"/>
  <c r="DG93" i="5"/>
  <c r="DF93" i="5"/>
  <c r="DE93" i="5"/>
  <c r="DD93" i="5"/>
  <c r="DC93" i="5"/>
  <c r="DB93" i="5"/>
  <c r="DA93" i="5"/>
  <c r="CZ93" i="5"/>
  <c r="CY93" i="5"/>
  <c r="CX93" i="5"/>
  <c r="CW93" i="5"/>
  <c r="CV93" i="5"/>
  <c r="CU93" i="5"/>
  <c r="CT93" i="5"/>
  <c r="CS93" i="5"/>
  <c r="CR93" i="5"/>
  <c r="CQ93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DP93" i="5" s="1"/>
  <c r="C93" i="5"/>
  <c r="DO93" i="5" s="1"/>
  <c r="EF92" i="5"/>
  <c r="EE92" i="5"/>
  <c r="ED92" i="5"/>
  <c r="EC92" i="5"/>
  <c r="EB92" i="5"/>
  <c r="EA92" i="5"/>
  <c r="DZ92" i="5"/>
  <c r="DY92" i="5"/>
  <c r="DX92" i="5"/>
  <c r="DW92" i="5"/>
  <c r="DV92" i="5"/>
  <c r="DU92" i="5"/>
  <c r="DT92" i="5"/>
  <c r="EH92" i="5" s="1"/>
  <c r="DS92" i="5"/>
  <c r="EG92" i="5" s="1"/>
  <c r="DN92" i="5"/>
  <c r="DM92" i="5"/>
  <c r="DL92" i="5"/>
  <c r="DK92" i="5"/>
  <c r="DJ92" i="5"/>
  <c r="DI92" i="5"/>
  <c r="DH92" i="5"/>
  <c r="DG92" i="5"/>
  <c r="DF92" i="5"/>
  <c r="DE92" i="5"/>
  <c r="DD92" i="5"/>
  <c r="DC92" i="5"/>
  <c r="DB92" i="5"/>
  <c r="DA92" i="5"/>
  <c r="CZ92" i="5"/>
  <c r="CY92" i="5"/>
  <c r="CX92" i="5"/>
  <c r="CW92" i="5"/>
  <c r="CV92" i="5"/>
  <c r="CU92" i="5"/>
  <c r="CT92" i="5"/>
  <c r="CS92" i="5"/>
  <c r="CR92" i="5"/>
  <c r="CQ92" i="5"/>
  <c r="CP92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DP92" i="5" s="1"/>
  <c r="C92" i="5"/>
  <c r="DO92" i="5" s="1"/>
  <c r="EF91" i="5"/>
  <c r="EE91" i="5"/>
  <c r="ED91" i="5"/>
  <c r="EC91" i="5"/>
  <c r="EB91" i="5"/>
  <c r="EA91" i="5"/>
  <c r="DZ91" i="5"/>
  <c r="DY91" i="5"/>
  <c r="DX91" i="5"/>
  <c r="DW91" i="5"/>
  <c r="DV91" i="5"/>
  <c r="DU91" i="5"/>
  <c r="DT91" i="5"/>
  <c r="EH91" i="5" s="1"/>
  <c r="DS91" i="5"/>
  <c r="EG91" i="5" s="1"/>
  <c r="DN91" i="5"/>
  <c r="DM91" i="5"/>
  <c r="DL91" i="5"/>
  <c r="DK91" i="5"/>
  <c r="DJ91" i="5"/>
  <c r="DI91" i="5"/>
  <c r="DH91" i="5"/>
  <c r="DG91" i="5"/>
  <c r="DF91" i="5"/>
  <c r="DE91" i="5"/>
  <c r="DD91" i="5"/>
  <c r="DC91" i="5"/>
  <c r="DB91" i="5"/>
  <c r="DA91" i="5"/>
  <c r="CY91" i="5"/>
  <c r="CX91" i="5"/>
  <c r="CW91" i="5"/>
  <c r="CV91" i="5"/>
  <c r="CU91" i="5"/>
  <c r="CT91" i="5"/>
  <c r="CS91" i="5"/>
  <c r="CR91" i="5"/>
  <c r="CQ91" i="5"/>
  <c r="CP91" i="5"/>
  <c r="CO91" i="5"/>
  <c r="CN91" i="5"/>
  <c r="CM91" i="5"/>
  <c r="CL91" i="5"/>
  <c r="CK91" i="5"/>
  <c r="CJ91" i="5"/>
  <c r="CI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DO91" i="5" s="1"/>
  <c r="EF90" i="5"/>
  <c r="EE90" i="5"/>
  <c r="ED90" i="5"/>
  <c r="EC90" i="5"/>
  <c r="EB90" i="5"/>
  <c r="EA90" i="5"/>
  <c r="DZ90" i="5"/>
  <c r="DY90" i="5"/>
  <c r="DX90" i="5"/>
  <c r="DW90" i="5"/>
  <c r="DV90" i="5"/>
  <c r="DU90" i="5"/>
  <c r="DT90" i="5"/>
  <c r="EH90" i="5" s="1"/>
  <c r="DS90" i="5"/>
  <c r="EG90" i="5" s="1"/>
  <c r="DN90" i="5"/>
  <c r="DM90" i="5"/>
  <c r="DL90" i="5"/>
  <c r="DK90" i="5"/>
  <c r="DJ90" i="5"/>
  <c r="DI90" i="5"/>
  <c r="DH90" i="5"/>
  <c r="DG90" i="5"/>
  <c r="DF90" i="5"/>
  <c r="DE90" i="5"/>
  <c r="DD90" i="5"/>
  <c r="DC90" i="5"/>
  <c r="DB90" i="5"/>
  <c r="DA90" i="5"/>
  <c r="CZ90" i="5"/>
  <c r="CY90" i="5"/>
  <c r="CX90" i="5"/>
  <c r="CW90" i="5"/>
  <c r="CV90" i="5"/>
  <c r="CU90" i="5"/>
  <c r="CT90" i="5"/>
  <c r="CS90" i="5"/>
  <c r="CR90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DP90" i="5" s="1"/>
  <c r="C90" i="5"/>
  <c r="DO90" i="5" s="1"/>
  <c r="EE89" i="5"/>
  <c r="EC89" i="5"/>
  <c r="EA89" i="5"/>
  <c r="CM90" i="7" s="1"/>
  <c r="DY89" i="5"/>
  <c r="CC90" i="7" s="1"/>
  <c r="DW89" i="5"/>
  <c r="CK90" i="7" s="1"/>
  <c r="DU89" i="5"/>
  <c r="CA90" i="7" s="1"/>
  <c r="DS89" i="5"/>
  <c r="DM89" i="5"/>
  <c r="DK89" i="5"/>
  <c r="DI89" i="5"/>
  <c r="DG89" i="5"/>
  <c r="DE89" i="5"/>
  <c r="DC89" i="5"/>
  <c r="DA89" i="5"/>
  <c r="N90" i="6" s="1"/>
  <c r="CY89" i="5"/>
  <c r="Y90" i="7" s="1"/>
  <c r="CW89" i="5"/>
  <c r="CU89" i="5"/>
  <c r="CS89" i="5"/>
  <c r="CQ89" i="5"/>
  <c r="CO89" i="5"/>
  <c r="CM89" i="5"/>
  <c r="CK89" i="5"/>
  <c r="CI89" i="5"/>
  <c r="BA90" i="7" s="1"/>
  <c r="CG89" i="5"/>
  <c r="CE89" i="5"/>
  <c r="CC89" i="5"/>
  <c r="CA89" i="5"/>
  <c r="BY89" i="5"/>
  <c r="AE90" i="7" s="1"/>
  <c r="BW89" i="5"/>
  <c r="BU89" i="5"/>
  <c r="BS89" i="5"/>
  <c r="BQ89" i="5"/>
  <c r="BO89" i="5"/>
  <c r="BM89" i="5"/>
  <c r="BK89" i="5"/>
  <c r="BM90" i="7" s="1"/>
  <c r="BI89" i="5"/>
  <c r="BG89" i="5"/>
  <c r="BE89" i="5"/>
  <c r="BC89" i="5"/>
  <c r="BA89" i="5"/>
  <c r="AY89" i="5"/>
  <c r="T90" i="6" s="1"/>
  <c r="AW89" i="5"/>
  <c r="AU89" i="5"/>
  <c r="AC90" i="7" s="1"/>
  <c r="AS89" i="5"/>
  <c r="AQ89" i="5"/>
  <c r="U90" i="7" s="1"/>
  <c r="AO89" i="5"/>
  <c r="AM89" i="5"/>
  <c r="AK89" i="5"/>
  <c r="AI89" i="5"/>
  <c r="AG89" i="5"/>
  <c r="AE89" i="5"/>
  <c r="BK90" i="7" s="1"/>
  <c r="AC89" i="5"/>
  <c r="AA89" i="5"/>
  <c r="Y89" i="5"/>
  <c r="AW90" i="7" s="1"/>
  <c r="W89" i="5"/>
  <c r="AO90" i="7" s="1"/>
  <c r="U89" i="5"/>
  <c r="S89" i="5"/>
  <c r="Q89" i="5"/>
  <c r="R90" i="6" s="1"/>
  <c r="O89" i="5"/>
  <c r="M89" i="5"/>
  <c r="K89" i="5"/>
  <c r="S90" i="7" s="1"/>
  <c r="I89" i="5"/>
  <c r="G89" i="5"/>
  <c r="E89" i="5"/>
  <c r="C89" i="5"/>
  <c r="C90" i="7" s="1"/>
  <c r="EE88" i="5"/>
  <c r="EC88" i="5"/>
  <c r="EA88" i="5"/>
  <c r="DY88" i="5"/>
  <c r="DW88" i="5"/>
  <c r="DU88" i="5"/>
  <c r="DS88" i="5"/>
  <c r="EG88" i="5" s="1"/>
  <c r="DM88" i="5"/>
  <c r="DK88" i="5"/>
  <c r="DI88" i="5"/>
  <c r="DG88" i="5"/>
  <c r="DE88" i="5"/>
  <c r="DC88" i="5"/>
  <c r="DA88" i="5"/>
  <c r="CY88" i="5"/>
  <c r="CW88" i="5"/>
  <c r="CU88" i="5"/>
  <c r="CS88" i="5"/>
  <c r="CQ88" i="5"/>
  <c r="CO88" i="5"/>
  <c r="BO89" i="7" s="1"/>
  <c r="CM88" i="5"/>
  <c r="BI89" i="7" s="1"/>
  <c r="CK88" i="5"/>
  <c r="CI88" i="5"/>
  <c r="CG88" i="5"/>
  <c r="CE88" i="5"/>
  <c r="CC88" i="5"/>
  <c r="AM89" i="7" s="1"/>
  <c r="CA88" i="5"/>
  <c r="BY88" i="5"/>
  <c r="BW88" i="5"/>
  <c r="BU88" i="5"/>
  <c r="W89" i="7" s="1"/>
  <c r="BS88" i="5"/>
  <c r="BQ88" i="5"/>
  <c r="BO88" i="5"/>
  <c r="BM88" i="5"/>
  <c r="BK88" i="5"/>
  <c r="BM89" i="7" s="1"/>
  <c r="BI88" i="5"/>
  <c r="BG88" i="5"/>
  <c r="BE88" i="5"/>
  <c r="BC88" i="5"/>
  <c r="AQ89" i="7" s="1"/>
  <c r="BA88" i="5"/>
  <c r="AY88" i="5"/>
  <c r="AK89" i="7" s="1"/>
  <c r="AW88" i="5"/>
  <c r="AU88" i="5"/>
  <c r="AS88" i="5"/>
  <c r="AC89" i="7" s="1"/>
  <c r="AQ88" i="5"/>
  <c r="U89" i="7" s="1"/>
  <c r="AO88" i="5"/>
  <c r="AM88" i="5"/>
  <c r="AK88" i="5"/>
  <c r="AI88" i="5"/>
  <c r="AG88" i="5"/>
  <c r="BS89" i="7" s="1"/>
  <c r="AE88" i="5"/>
  <c r="BK89" i="7" s="1"/>
  <c r="AC88" i="5"/>
  <c r="AA88" i="5"/>
  <c r="Y88" i="5"/>
  <c r="W88" i="5"/>
  <c r="AO89" i="7" s="1"/>
  <c r="U88" i="5"/>
  <c r="S88" i="5"/>
  <c r="AI89" i="7" s="1"/>
  <c r="Q88" i="5"/>
  <c r="R89" i="6" s="1"/>
  <c r="O88" i="5"/>
  <c r="M88" i="5"/>
  <c r="K88" i="5"/>
  <c r="S89" i="7" s="1"/>
  <c r="I88" i="5"/>
  <c r="G88" i="5"/>
  <c r="E88" i="5"/>
  <c r="F89" i="6" s="1"/>
  <c r="C88" i="5"/>
  <c r="EG87" i="5"/>
  <c r="DO87" i="5"/>
  <c r="BQ90" i="3"/>
  <c r="BR90" i="3"/>
  <c r="BS90" i="3"/>
  <c r="BT90" i="3"/>
  <c r="BU90" i="3"/>
  <c r="BV90" i="3"/>
  <c r="BW90" i="3"/>
  <c r="BX90" i="3"/>
  <c r="BY90" i="3"/>
  <c r="BP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D90" i="3"/>
  <c r="BQ96" i="3"/>
  <c r="BR96" i="3"/>
  <c r="BS96" i="3"/>
  <c r="DV96" i="5" s="1"/>
  <c r="BT96" i="3"/>
  <c r="BU96" i="3"/>
  <c r="DX96" i="5" s="1"/>
  <c r="BV96" i="3"/>
  <c r="BW96" i="3"/>
  <c r="BX96" i="3"/>
  <c r="BY96" i="3"/>
  <c r="BP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Z96" i="5" s="1"/>
  <c r="AD96" i="3"/>
  <c r="AE96" i="3"/>
  <c r="BJ96" i="5" s="1"/>
  <c r="AF96" i="3"/>
  <c r="AG96" i="3"/>
  <c r="AH96" i="3"/>
  <c r="AI96" i="3"/>
  <c r="BL96" i="5" s="1"/>
  <c r="AJ96" i="3"/>
  <c r="AK96" i="3"/>
  <c r="AL96" i="3"/>
  <c r="AM96" i="3"/>
  <c r="AN96" i="3"/>
  <c r="AO96" i="3"/>
  <c r="AP96" i="3"/>
  <c r="BU96" i="5" s="1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D96" i="3"/>
  <c r="BQ91" i="3"/>
  <c r="BR91" i="3"/>
  <c r="BS91" i="3"/>
  <c r="BT91" i="3"/>
  <c r="BU91" i="3"/>
  <c r="BV91" i="3"/>
  <c r="BW91" i="3"/>
  <c r="BX91" i="3"/>
  <c r="BY91" i="3"/>
  <c r="BP91" i="3"/>
  <c r="BI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CZ91" i="5" s="1"/>
  <c r="BH91" i="3"/>
  <c r="D91" i="3"/>
  <c r="BQ50" i="3"/>
  <c r="BR50" i="3"/>
  <c r="BS50" i="3"/>
  <c r="BT50" i="3"/>
  <c r="BU50" i="3"/>
  <c r="BV50" i="3"/>
  <c r="BW50" i="3"/>
  <c r="BX50" i="3"/>
  <c r="BY50" i="3"/>
  <c r="BP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D50" i="3"/>
  <c r="AX114" i="3"/>
  <c r="L114" i="3"/>
  <c r="CA110" i="3"/>
  <c r="BZ110" i="3"/>
  <c r="BK110" i="3"/>
  <c r="BJ110" i="3"/>
  <c r="CA109" i="3"/>
  <c r="BZ109" i="3"/>
  <c r="BK109" i="3"/>
  <c r="BJ109" i="3"/>
  <c r="CA108" i="3"/>
  <c r="BZ108" i="3"/>
  <c r="BK108" i="3"/>
  <c r="BJ108" i="3"/>
  <c r="CA107" i="3"/>
  <c r="BZ107" i="3"/>
  <c r="BK107" i="3"/>
  <c r="BJ107" i="3"/>
  <c r="CA106" i="3"/>
  <c r="BZ106" i="3"/>
  <c r="BK106" i="3"/>
  <c r="BJ106" i="3"/>
  <c r="CA105" i="3"/>
  <c r="BZ105" i="3"/>
  <c r="BK105" i="3"/>
  <c r="BJ105" i="3"/>
  <c r="CA104" i="3"/>
  <c r="BZ104" i="3"/>
  <c r="BK104" i="3"/>
  <c r="BJ104" i="3"/>
  <c r="CA103" i="3"/>
  <c r="BZ103" i="3"/>
  <c r="BK103" i="3"/>
  <c r="BJ103" i="3"/>
  <c r="BY102" i="3"/>
  <c r="EB102" i="5" s="1"/>
  <c r="BX102" i="3"/>
  <c r="BW102" i="3"/>
  <c r="DZ102" i="5" s="1"/>
  <c r="CD103" i="7" s="1"/>
  <c r="BV102" i="3"/>
  <c r="BU102" i="3"/>
  <c r="BT102" i="3"/>
  <c r="BS102" i="3"/>
  <c r="DV102" i="5" s="1"/>
  <c r="BR102" i="3"/>
  <c r="BQ102" i="3"/>
  <c r="CA102" i="3" s="1"/>
  <c r="BP102" i="3"/>
  <c r="BZ102" i="3" s="1"/>
  <c r="BI102" i="3"/>
  <c r="BI111" i="3" s="1"/>
  <c r="BH102" i="3"/>
  <c r="DM102" i="5" s="1"/>
  <c r="BG102" i="3"/>
  <c r="BF102" i="3"/>
  <c r="CY102" i="5" s="1"/>
  <c r="BE102" i="3"/>
  <c r="BD102" i="3"/>
  <c r="BC102" i="3"/>
  <c r="BB102" i="3"/>
  <c r="BA102" i="3"/>
  <c r="AZ102" i="3"/>
  <c r="AY102" i="3"/>
  <c r="AX102" i="3"/>
  <c r="AX111" i="3" s="1"/>
  <c r="AW102" i="3"/>
  <c r="AV102" i="3"/>
  <c r="AU102" i="3"/>
  <c r="AT102" i="3"/>
  <c r="AT111" i="3" s="1"/>
  <c r="AS102" i="3"/>
  <c r="AR102" i="3"/>
  <c r="AQ102" i="3"/>
  <c r="AP102" i="3"/>
  <c r="AP111" i="3" s="1"/>
  <c r="BU111" i="5" s="1"/>
  <c r="W112" i="7" s="1"/>
  <c r="W113" i="7" s="1"/>
  <c r="AO102" i="3"/>
  <c r="AN102" i="3"/>
  <c r="AM102" i="3"/>
  <c r="AL102" i="3"/>
  <c r="AK102" i="3"/>
  <c r="AJ102" i="3"/>
  <c r="AI102" i="3"/>
  <c r="BL102" i="5" s="1"/>
  <c r="AH102" i="3"/>
  <c r="AG102" i="3"/>
  <c r="AF102" i="3"/>
  <c r="AE102" i="3"/>
  <c r="BJ102" i="5" s="1"/>
  <c r="AD102" i="3"/>
  <c r="AC102" i="3"/>
  <c r="AB102" i="3"/>
  <c r="AA102" i="3"/>
  <c r="AZ102" i="5" s="1"/>
  <c r="Z102" i="3"/>
  <c r="Y102" i="3"/>
  <c r="X102" i="3"/>
  <c r="W102" i="3"/>
  <c r="V102" i="3"/>
  <c r="V111" i="3" s="1"/>
  <c r="U102" i="3"/>
  <c r="T102" i="3"/>
  <c r="S102" i="3"/>
  <c r="AR102" i="5" s="1"/>
  <c r="R102" i="3"/>
  <c r="R111" i="3" s="1"/>
  <c r="Q102" i="3"/>
  <c r="P102" i="3"/>
  <c r="O102" i="3"/>
  <c r="AJ102" i="5" s="1"/>
  <c r="N102" i="3"/>
  <c r="N111" i="3" s="1"/>
  <c r="M102" i="3"/>
  <c r="L102" i="3"/>
  <c r="AI102" i="5" s="1"/>
  <c r="K102" i="3"/>
  <c r="J102" i="3"/>
  <c r="J111" i="3" s="1"/>
  <c r="I102" i="3"/>
  <c r="H102" i="3"/>
  <c r="G102" i="3"/>
  <c r="F102" i="3"/>
  <c r="F111" i="3" s="1"/>
  <c r="E102" i="3"/>
  <c r="BK102" i="3" s="1"/>
  <c r="D102" i="3"/>
  <c r="BJ102" i="3" s="1"/>
  <c r="CA101" i="3"/>
  <c r="BZ101" i="3"/>
  <c r="BK101" i="3"/>
  <c r="BJ101" i="3"/>
  <c r="CA100" i="3"/>
  <c r="BZ100" i="3"/>
  <c r="BK100" i="3"/>
  <c r="BJ100" i="3"/>
  <c r="CA99" i="3"/>
  <c r="BZ99" i="3"/>
  <c r="BK99" i="3"/>
  <c r="BJ99" i="3"/>
  <c r="CA98" i="3"/>
  <c r="BZ98" i="3"/>
  <c r="BK98" i="3"/>
  <c r="BJ98" i="3"/>
  <c r="CA97" i="3"/>
  <c r="BZ97" i="3"/>
  <c r="BK97" i="3"/>
  <c r="BJ97" i="3"/>
  <c r="CA96" i="3"/>
  <c r="BZ96" i="3"/>
  <c r="BK96" i="3"/>
  <c r="BJ96" i="3"/>
  <c r="CA95" i="3"/>
  <c r="BZ95" i="3"/>
  <c r="BK95" i="3"/>
  <c r="BJ95" i="3"/>
  <c r="CA94" i="3"/>
  <c r="BZ94" i="3"/>
  <c r="BK94" i="3"/>
  <c r="BJ94" i="3"/>
  <c r="CA93" i="3"/>
  <c r="BZ93" i="3"/>
  <c r="BK93" i="3"/>
  <c r="BJ93" i="3"/>
  <c r="CA92" i="3"/>
  <c r="BZ92" i="3"/>
  <c r="BK92" i="3"/>
  <c r="BJ92" i="3"/>
  <c r="CA91" i="3"/>
  <c r="BZ91" i="3"/>
  <c r="BK91" i="3"/>
  <c r="BJ91" i="3"/>
  <c r="BY111" i="3"/>
  <c r="EB111" i="5" s="1"/>
  <c r="CN112" i="7" s="1"/>
  <c r="BX111" i="3"/>
  <c r="BW111" i="3"/>
  <c r="DZ111" i="5" s="1"/>
  <c r="BU111" i="3"/>
  <c r="DX111" i="5" s="1"/>
  <c r="BT111" i="3"/>
  <c r="BS111" i="3"/>
  <c r="DV111" i="5" s="1"/>
  <c r="BQ111" i="3"/>
  <c r="BH111" i="3"/>
  <c r="DM111" i="5" s="1"/>
  <c r="BG111" i="3"/>
  <c r="BF111" i="3"/>
  <c r="CY111" i="5" s="1"/>
  <c r="BE111" i="3"/>
  <c r="BD111" i="3"/>
  <c r="BC111" i="3"/>
  <c r="BB111" i="3"/>
  <c r="BA111" i="3"/>
  <c r="AY111" i="3"/>
  <c r="AW111" i="3"/>
  <c r="AU111" i="3"/>
  <c r="AS111" i="3"/>
  <c r="AQ111" i="3"/>
  <c r="AO111" i="3"/>
  <c r="AM111" i="3"/>
  <c r="AK111" i="3"/>
  <c r="AJ111" i="3"/>
  <c r="AI111" i="3"/>
  <c r="AH111" i="3"/>
  <c r="AG111" i="3"/>
  <c r="AF111" i="3"/>
  <c r="AE111" i="3"/>
  <c r="BJ111" i="5" s="1"/>
  <c r="AD111" i="3"/>
  <c r="AC111" i="3"/>
  <c r="AB111" i="3"/>
  <c r="AA111" i="3"/>
  <c r="Z111" i="3"/>
  <c r="Y111" i="3"/>
  <c r="W111" i="3"/>
  <c r="U111" i="3"/>
  <c r="Q111" i="3"/>
  <c r="O111" i="3"/>
  <c r="AJ111" i="5" s="1"/>
  <c r="M111" i="3"/>
  <c r="K111" i="3"/>
  <c r="I111" i="3"/>
  <c r="G111" i="3"/>
  <c r="E111" i="3"/>
  <c r="BZ89" i="3"/>
  <c r="BJ89" i="3"/>
  <c r="BZ88" i="3"/>
  <c r="BJ88" i="3"/>
  <c r="BZ87" i="3"/>
  <c r="BJ87" i="3"/>
  <c r="DJ156" i="5" l="1"/>
  <c r="N155" i="6"/>
  <c r="N157" i="6" s="1"/>
  <c r="AF157" i="6"/>
  <c r="AQ156" i="7"/>
  <c r="AQ158" i="7" s="1"/>
  <c r="CB156" i="7"/>
  <c r="CE154" i="7"/>
  <c r="CO154" i="7" s="1"/>
  <c r="AJ158" i="7"/>
  <c r="Z100" i="6"/>
  <c r="AJ100" i="6" s="1"/>
  <c r="AW105" i="7"/>
  <c r="K100" i="7"/>
  <c r="BU100" i="7" s="1"/>
  <c r="AK108" i="6"/>
  <c r="I108" i="6"/>
  <c r="BV108" i="7"/>
  <c r="BU105" i="7"/>
  <c r="K105" i="7"/>
  <c r="AJ105" i="6"/>
  <c r="K90" i="7"/>
  <c r="J90" i="6"/>
  <c r="D90" i="6"/>
  <c r="AH89" i="6"/>
  <c r="AB89" i="6"/>
  <c r="AW89" i="7"/>
  <c r="AA89" i="7"/>
  <c r="K89" i="7"/>
  <c r="C89" i="7"/>
  <c r="Z90" i="6"/>
  <c r="O90" i="7"/>
  <c r="H90" i="6"/>
  <c r="R115" i="7"/>
  <c r="BA89" i="7"/>
  <c r="Z89" i="6"/>
  <c r="J89" i="6"/>
  <c r="O89" i="7"/>
  <c r="H89" i="6"/>
  <c r="AY89" i="7"/>
  <c r="BC115" i="7" s="1"/>
  <c r="M89" i="7"/>
  <c r="AG90" i="7"/>
  <c r="AS90" i="7"/>
  <c r="AQ90" i="7"/>
  <c r="V90" i="6"/>
  <c r="X90" i="6"/>
  <c r="DO89" i="5"/>
  <c r="AA90" i="7"/>
  <c r="AH115" i="7" s="1"/>
  <c r="P90" i="6"/>
  <c r="AS89" i="7"/>
  <c r="V89" i="6"/>
  <c r="P89" i="6"/>
  <c r="AE89" i="7"/>
  <c r="X89" i="6"/>
  <c r="AT117" i="5"/>
  <c r="AG115" i="7"/>
  <c r="N89" i="6"/>
  <c r="P99" i="6"/>
  <c r="AJ99" i="6" s="1"/>
  <c r="BU99" i="7"/>
  <c r="CO90" i="7"/>
  <c r="AV90" i="6"/>
  <c r="AR90" i="6"/>
  <c r="AX90" i="6" s="1"/>
  <c r="EG89" i="5"/>
  <c r="AF90" i="6"/>
  <c r="BR115" i="7"/>
  <c r="AK90" i="7"/>
  <c r="AN115" i="7" s="1"/>
  <c r="L90" i="6"/>
  <c r="Z115" i="7"/>
  <c r="E90" i="7"/>
  <c r="J115" i="7" s="1"/>
  <c r="AD89" i="6"/>
  <c r="CA116" i="5"/>
  <c r="G89" i="7"/>
  <c r="AF89" i="6"/>
  <c r="BQ115" i="7"/>
  <c r="AM115" i="7"/>
  <c r="L89" i="6"/>
  <c r="Y115" i="7"/>
  <c r="E89" i="7"/>
  <c r="D89" i="6"/>
  <c r="I115" i="7"/>
  <c r="BE89" i="7"/>
  <c r="T89" i="6"/>
  <c r="Y117" i="5"/>
  <c r="Z104" i="6"/>
  <c r="V111" i="6"/>
  <c r="DO103" i="5"/>
  <c r="Y95" i="6"/>
  <c r="P111" i="6"/>
  <c r="U103" i="6"/>
  <c r="AL103" i="7"/>
  <c r="U104" i="6"/>
  <c r="AZ111" i="5"/>
  <c r="J111" i="6"/>
  <c r="P98" i="6"/>
  <c r="AJ98" i="6" s="1"/>
  <c r="BU98" i="7"/>
  <c r="BN97" i="7"/>
  <c r="AG97" i="6"/>
  <c r="AG101" i="6"/>
  <c r="AK101" i="6" s="1"/>
  <c r="AL112" i="7"/>
  <c r="U112" i="6"/>
  <c r="AL97" i="7"/>
  <c r="U97" i="6"/>
  <c r="AL101" i="7"/>
  <c r="T113" i="6"/>
  <c r="BV101" i="7"/>
  <c r="AK113" i="7"/>
  <c r="AI114" i="7" s="1"/>
  <c r="L97" i="6"/>
  <c r="W97" i="7"/>
  <c r="BU101" i="7"/>
  <c r="W101" i="7"/>
  <c r="AJ101" i="6"/>
  <c r="J104" i="6"/>
  <c r="AH107" i="7"/>
  <c r="CN103" i="7"/>
  <c r="AW103" i="6"/>
  <c r="CN107" i="7"/>
  <c r="CM113" i="7"/>
  <c r="CB118" i="7" s="1"/>
  <c r="AY107" i="6"/>
  <c r="AF116" i="5"/>
  <c r="AD116" i="5" s="1"/>
  <c r="CD112" i="7"/>
  <c r="CC113" i="7"/>
  <c r="BL111" i="5"/>
  <c r="AG112" i="6" s="1"/>
  <c r="BN103" i="7"/>
  <c r="AG103" i="6"/>
  <c r="AG107" i="6"/>
  <c r="BH103" i="7"/>
  <c r="AE103" i="6"/>
  <c r="AE107" i="6"/>
  <c r="V107" i="7"/>
  <c r="AS103" i="6"/>
  <c r="AY103" i="6" s="1"/>
  <c r="CB103" i="7"/>
  <c r="EH102" i="5"/>
  <c r="G115" i="5" s="1"/>
  <c r="H115" i="5" s="1"/>
  <c r="CB107" i="7"/>
  <c r="F112" i="7"/>
  <c r="E112" i="6"/>
  <c r="F103" i="7"/>
  <c r="E103" i="6"/>
  <c r="E107" i="6"/>
  <c r="AD107" i="7"/>
  <c r="P107" i="6"/>
  <c r="AJ107" i="6" s="1"/>
  <c r="BU107" i="7"/>
  <c r="DP106" i="5"/>
  <c r="S107" i="6"/>
  <c r="AK107" i="6"/>
  <c r="K107" i="6"/>
  <c r="BV107" i="7"/>
  <c r="BU108" i="7"/>
  <c r="AQ108" i="7"/>
  <c r="AJ108" i="6"/>
  <c r="H111" i="6"/>
  <c r="AE112" i="6"/>
  <c r="BH112" i="7"/>
  <c r="BG113" i="7" s="1"/>
  <c r="BE114" i="7" s="1"/>
  <c r="AE97" i="6"/>
  <c r="AK97" i="6" s="1"/>
  <c r="BH97" i="7"/>
  <c r="AD113" i="6"/>
  <c r="BV97" i="7"/>
  <c r="BV99" i="7"/>
  <c r="BH99" i="7"/>
  <c r="DP96" i="5"/>
  <c r="AK99" i="6"/>
  <c r="CB112" i="7"/>
  <c r="CA113" i="7" s="1"/>
  <c r="AS112" i="6"/>
  <c r="CB97" i="7"/>
  <c r="CP97" i="7" s="1"/>
  <c r="AS97" i="6"/>
  <c r="AS101" i="6"/>
  <c r="X104" i="6"/>
  <c r="E103" i="7"/>
  <c r="D103" i="6"/>
  <c r="D104" i="6"/>
  <c r="BU104" i="7"/>
  <c r="Y103" i="7"/>
  <c r="L103" i="6"/>
  <c r="Y112" i="7"/>
  <c r="Y113" i="7" s="1"/>
  <c r="L112" i="6"/>
  <c r="Y111" i="7"/>
  <c r="M92" i="6"/>
  <c r="Z92" i="7"/>
  <c r="Z95" i="7"/>
  <c r="BV95" i="7" s="1"/>
  <c r="AK95" i="6"/>
  <c r="BQ112" i="7"/>
  <c r="BQ113" i="7" s="1"/>
  <c r="AF112" i="6"/>
  <c r="BQ103" i="7"/>
  <c r="AF103" i="6"/>
  <c r="AF111" i="6"/>
  <c r="U116" i="5"/>
  <c r="M103" i="6"/>
  <c r="V103" i="7"/>
  <c r="S111" i="3"/>
  <c r="AR111" i="5" s="1"/>
  <c r="BV104" i="7"/>
  <c r="V104" i="7"/>
  <c r="AK104" i="6"/>
  <c r="CL112" i="7"/>
  <c r="AW112" i="6"/>
  <c r="CL97" i="7"/>
  <c r="AW97" i="6"/>
  <c r="AV113" i="6"/>
  <c r="CK113" i="7"/>
  <c r="CB117" i="7" s="1"/>
  <c r="EH96" i="5"/>
  <c r="AF119" i="5"/>
  <c r="AF115" i="5"/>
  <c r="AY97" i="6"/>
  <c r="AW101" i="6"/>
  <c r="AY112" i="6"/>
  <c r="CP101" i="7"/>
  <c r="Q111" i="6"/>
  <c r="AK111" i="6" s="1"/>
  <c r="BV111" i="7"/>
  <c r="AC111" i="7"/>
  <c r="BU111" i="7" s="1"/>
  <c r="AU115" i="7"/>
  <c r="BI115" i="7"/>
  <c r="AV115" i="7"/>
  <c r="BD115" i="7"/>
  <c r="BJ115" i="7"/>
  <c r="CO112" i="7"/>
  <c r="AR113" i="6"/>
  <c r="G116" i="5"/>
  <c r="H116" i="5" s="1"/>
  <c r="AE119" i="5"/>
  <c r="AD114" i="5"/>
  <c r="AD115" i="5"/>
  <c r="AD117" i="5"/>
  <c r="AD118" i="5"/>
  <c r="EH111" i="5"/>
  <c r="DS112" i="5"/>
  <c r="DY112" i="5"/>
  <c r="EE112" i="5"/>
  <c r="DO88" i="5"/>
  <c r="EG111" i="5"/>
  <c r="DU112" i="5"/>
  <c r="EC112" i="5"/>
  <c r="AV111" i="3"/>
  <c r="AR111" i="3"/>
  <c r="AN111" i="3"/>
  <c r="T111" i="3"/>
  <c r="P111" i="3"/>
  <c r="L111" i="3"/>
  <c r="AI111" i="5" s="1"/>
  <c r="H111" i="3"/>
  <c r="CE108" i="3"/>
  <c r="AP119" i="3"/>
  <c r="BT115" i="3"/>
  <c r="BB119" i="3"/>
  <c r="CE107" i="3"/>
  <c r="F119" i="3"/>
  <c r="Z115" i="3"/>
  <c r="CE109" i="3"/>
  <c r="BO119" i="3"/>
  <c r="CA111" i="3"/>
  <c r="BR115" i="3"/>
  <c r="T115" i="3"/>
  <c r="Z117" i="3"/>
  <c r="F116" i="3"/>
  <c r="D115" i="3"/>
  <c r="F115" i="3"/>
  <c r="D114" i="3"/>
  <c r="F114" i="3"/>
  <c r="P119" i="3"/>
  <c r="BK90" i="3"/>
  <c r="CA90" i="3"/>
  <c r="AF115" i="9"/>
  <c r="BU114" i="9"/>
  <c r="BL114" i="9"/>
  <c r="CJ110" i="9"/>
  <c r="CI110" i="9"/>
  <c r="CC110" i="9"/>
  <c r="CB110" i="9"/>
  <c r="CJ109" i="9"/>
  <c r="CI109" i="9"/>
  <c r="CC109" i="9"/>
  <c r="CB109" i="9"/>
  <c r="CJ108" i="9"/>
  <c r="CI108" i="9"/>
  <c r="CC108" i="9"/>
  <c r="CB108" i="9"/>
  <c r="CJ107" i="9"/>
  <c r="CI107" i="9"/>
  <c r="CC107" i="9"/>
  <c r="CB107" i="9"/>
  <c r="CJ106" i="9"/>
  <c r="CI106" i="9"/>
  <c r="CC106" i="9"/>
  <c r="CB106" i="9"/>
  <c r="CJ105" i="9"/>
  <c r="CI105" i="9"/>
  <c r="CC105" i="9"/>
  <c r="CB105" i="9"/>
  <c r="CJ104" i="9"/>
  <c r="CI104" i="9"/>
  <c r="CC104" i="9"/>
  <c r="CB104" i="9"/>
  <c r="CJ103" i="9"/>
  <c r="CI103" i="9"/>
  <c r="CC103" i="9"/>
  <c r="CB103" i="9"/>
  <c r="CH102" i="9"/>
  <c r="CG102" i="9"/>
  <c r="CF102" i="9"/>
  <c r="CJ102" i="9" s="1"/>
  <c r="CE102" i="9"/>
  <c r="CI102" i="9" s="1"/>
  <c r="N114" i="9" s="1"/>
  <c r="CA102" i="9"/>
  <c r="BZ102" i="9"/>
  <c r="BY102" i="9"/>
  <c r="BX102" i="9"/>
  <c r="BW102" i="9"/>
  <c r="BV102" i="9"/>
  <c r="BU102" i="9"/>
  <c r="BT102" i="9"/>
  <c r="BS102" i="9"/>
  <c r="BR102" i="9"/>
  <c r="BQ102" i="9"/>
  <c r="BP102" i="9"/>
  <c r="BO102" i="9"/>
  <c r="BN102" i="9"/>
  <c r="BM102" i="9"/>
  <c r="BL102" i="9"/>
  <c r="BK102" i="9"/>
  <c r="BJ102" i="9"/>
  <c r="BI102" i="9"/>
  <c r="BH102" i="9"/>
  <c r="BG102" i="9"/>
  <c r="BF102" i="9"/>
  <c r="CI102" i="5" s="1"/>
  <c r="BE102" i="9"/>
  <c r="BD102" i="9"/>
  <c r="BC102" i="9"/>
  <c r="BB102" i="9"/>
  <c r="BA102" i="9"/>
  <c r="AZ102" i="9"/>
  <c r="AY102" i="9"/>
  <c r="AX102" i="9"/>
  <c r="AW102" i="9"/>
  <c r="BT102" i="5" s="1"/>
  <c r="AV102" i="9"/>
  <c r="BS102" i="5" s="1"/>
  <c r="AU102" i="9"/>
  <c r="AT102" i="9"/>
  <c r="AS102" i="9"/>
  <c r="AR102" i="9"/>
  <c r="BQ102" i="5" s="1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AO102" i="5" s="1"/>
  <c r="M103" i="7" s="1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CC102" i="9" s="1"/>
  <c r="D102" i="9"/>
  <c r="CB102" i="9" s="1"/>
  <c r="CJ101" i="9"/>
  <c r="CI101" i="9"/>
  <c r="CC101" i="9"/>
  <c r="CB101" i="9"/>
  <c r="CJ100" i="9"/>
  <c r="CI100" i="9"/>
  <c r="CC100" i="9"/>
  <c r="CB100" i="9"/>
  <c r="CJ99" i="9"/>
  <c r="CI99" i="9"/>
  <c r="CC99" i="9"/>
  <c r="CB99" i="9"/>
  <c r="CJ98" i="9"/>
  <c r="CI98" i="9"/>
  <c r="CC98" i="9"/>
  <c r="CB98" i="9"/>
  <c r="CJ97" i="9"/>
  <c r="CI97" i="9"/>
  <c r="CC97" i="9"/>
  <c r="CB97" i="9"/>
  <c r="CH96" i="9"/>
  <c r="CG96" i="9"/>
  <c r="CF96" i="9"/>
  <c r="CJ96" i="9" s="1"/>
  <c r="CE96" i="9"/>
  <c r="CI96" i="9" s="1"/>
  <c r="N115" i="9" s="1"/>
  <c r="CA96" i="9"/>
  <c r="BZ96" i="9"/>
  <c r="BY96" i="9"/>
  <c r="BX96" i="9"/>
  <c r="BW96" i="9"/>
  <c r="BV96" i="9"/>
  <c r="BU96" i="9"/>
  <c r="BT96" i="9"/>
  <c r="BS96" i="9"/>
  <c r="BR96" i="9"/>
  <c r="BQ96" i="9"/>
  <c r="BP96" i="9"/>
  <c r="BO96" i="9"/>
  <c r="BN96" i="9"/>
  <c r="BM96" i="9"/>
  <c r="BL96" i="9"/>
  <c r="BK96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CC96" i="9" s="1"/>
  <c r="D96" i="9"/>
  <c r="CB96" i="9" s="1"/>
  <c r="CJ95" i="9"/>
  <c r="CI95" i="9"/>
  <c r="CC95" i="9"/>
  <c r="CB95" i="9"/>
  <c r="CJ94" i="9"/>
  <c r="CI94" i="9"/>
  <c r="CC94" i="9"/>
  <c r="CB94" i="9"/>
  <c r="CJ93" i="9"/>
  <c r="CI93" i="9"/>
  <c r="CC93" i="9"/>
  <c r="CB93" i="9"/>
  <c r="CJ92" i="9"/>
  <c r="CI92" i="9"/>
  <c r="CC92" i="9"/>
  <c r="CB92" i="9"/>
  <c r="CH91" i="9"/>
  <c r="CG91" i="9"/>
  <c r="CF91" i="9"/>
  <c r="CJ91" i="9" s="1"/>
  <c r="CE91" i="9"/>
  <c r="CI91" i="9" s="1"/>
  <c r="CA91" i="9"/>
  <c r="BZ91" i="9"/>
  <c r="BY91" i="9"/>
  <c r="BX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CC91" i="9" s="1"/>
  <c r="D91" i="9"/>
  <c r="CB91" i="9" s="1"/>
  <c r="CH90" i="9"/>
  <c r="CH111" i="9" s="1"/>
  <c r="CG90" i="9"/>
  <c r="CG111" i="9" s="1"/>
  <c r="CG112" i="9" s="1"/>
  <c r="CF90" i="9"/>
  <c r="CF111" i="9" s="1"/>
  <c r="CJ111" i="9" s="1"/>
  <c r="CE90" i="9"/>
  <c r="CE111" i="9" s="1"/>
  <c r="CA90" i="9"/>
  <c r="CA111" i="9" s="1"/>
  <c r="BZ90" i="9"/>
  <c r="BZ111" i="9" s="1"/>
  <c r="BY90" i="9"/>
  <c r="BY111" i="9" s="1"/>
  <c r="BX90" i="9"/>
  <c r="BX111" i="9" s="1"/>
  <c r="BW90" i="9"/>
  <c r="BW111" i="9" s="1"/>
  <c r="BV90" i="9"/>
  <c r="BV111" i="9" s="1"/>
  <c r="BU90" i="9"/>
  <c r="BU111" i="9" s="1"/>
  <c r="BT90" i="9"/>
  <c r="BT111" i="9" s="1"/>
  <c r="BS90" i="9"/>
  <c r="BS111" i="9" s="1"/>
  <c r="BR90" i="9"/>
  <c r="BR111" i="9" s="1"/>
  <c r="BQ90" i="9"/>
  <c r="BQ111" i="9" s="1"/>
  <c r="BP90" i="9"/>
  <c r="BP111" i="9" s="1"/>
  <c r="BO90" i="9"/>
  <c r="BO111" i="9" s="1"/>
  <c r="BD118" i="9" s="1"/>
  <c r="BN90" i="9"/>
  <c r="BN111" i="9" s="1"/>
  <c r="BM90" i="9"/>
  <c r="BM111" i="9" s="1"/>
  <c r="BL90" i="9"/>
  <c r="BL111" i="9" s="1"/>
  <c r="BK90" i="9"/>
  <c r="BK111" i="9" s="1"/>
  <c r="BJ90" i="9"/>
  <c r="BJ111" i="9" s="1"/>
  <c r="BI90" i="9"/>
  <c r="BI111" i="9" s="1"/>
  <c r="BH90" i="9"/>
  <c r="BH111" i="9" s="1"/>
  <c r="BG90" i="9"/>
  <c r="BG111" i="9" s="1"/>
  <c r="BF90" i="9"/>
  <c r="BF111" i="9" s="1"/>
  <c r="CI111" i="5" s="1"/>
  <c r="BE90" i="9"/>
  <c r="BE111" i="9" s="1"/>
  <c r="BD90" i="9"/>
  <c r="BD111" i="9" s="1"/>
  <c r="BC90" i="9"/>
  <c r="BC111" i="9" s="1"/>
  <c r="BB90" i="9"/>
  <c r="BB111" i="9" s="1"/>
  <c r="BA90" i="9"/>
  <c r="BA111" i="9" s="1"/>
  <c r="AZ90" i="9"/>
  <c r="AZ111" i="9" s="1"/>
  <c r="AY90" i="9"/>
  <c r="AY111" i="9" s="1"/>
  <c r="AX90" i="9"/>
  <c r="AX111" i="9" s="1"/>
  <c r="AW90" i="9"/>
  <c r="AW111" i="9" s="1"/>
  <c r="BT111" i="5" s="1"/>
  <c r="AV90" i="9"/>
  <c r="AV111" i="9" s="1"/>
  <c r="BS111" i="5" s="1"/>
  <c r="AU90" i="9"/>
  <c r="AU111" i="9" s="1"/>
  <c r="AT90" i="9"/>
  <c r="AT111" i="9" s="1"/>
  <c r="AS90" i="9"/>
  <c r="AS111" i="9" s="1"/>
  <c r="AQ118" i="9" s="1"/>
  <c r="AR90" i="9"/>
  <c r="AR111" i="9" s="1"/>
  <c r="BQ111" i="5" s="1"/>
  <c r="AQ90" i="9"/>
  <c r="AQ111" i="9" s="1"/>
  <c r="AP90" i="9"/>
  <c r="AP111" i="9" s="1"/>
  <c r="AO90" i="9"/>
  <c r="AO111" i="9" s="1"/>
  <c r="AN90" i="9"/>
  <c r="AN111" i="9" s="1"/>
  <c r="AM90" i="9"/>
  <c r="AM111" i="9" s="1"/>
  <c r="AL90" i="9"/>
  <c r="AL111" i="9" s="1"/>
  <c r="AK90" i="9"/>
  <c r="AK111" i="9" s="1"/>
  <c r="AJ90" i="9"/>
  <c r="AJ111" i="9" s="1"/>
  <c r="AI90" i="9"/>
  <c r="AI111" i="9" s="1"/>
  <c r="AH90" i="9"/>
  <c r="AH111" i="9" s="1"/>
  <c r="AG90" i="9"/>
  <c r="AG111" i="9" s="1"/>
  <c r="AF90" i="9"/>
  <c r="AF111" i="9" s="1"/>
  <c r="AE90" i="9"/>
  <c r="AE111" i="9" s="1"/>
  <c r="AD90" i="9"/>
  <c r="AD111" i="9" s="1"/>
  <c r="AC90" i="9"/>
  <c r="AC111" i="9" s="1"/>
  <c r="AB90" i="9"/>
  <c r="AB111" i="9" s="1"/>
  <c r="AA90" i="9"/>
  <c r="AA111" i="9" s="1"/>
  <c r="Z90" i="9"/>
  <c r="Z111" i="9" s="1"/>
  <c r="Y90" i="9"/>
  <c r="Y111" i="9" s="1"/>
  <c r="X90" i="9"/>
  <c r="X111" i="9" s="1"/>
  <c r="AA115" i="9" s="1"/>
  <c r="W90" i="9"/>
  <c r="W111" i="9" s="1"/>
  <c r="V90" i="9"/>
  <c r="V111" i="9" s="1"/>
  <c r="U90" i="9"/>
  <c r="U111" i="9" s="1"/>
  <c r="T90" i="9"/>
  <c r="T111" i="9" s="1"/>
  <c r="S90" i="9"/>
  <c r="S111" i="9" s="1"/>
  <c r="R90" i="9"/>
  <c r="R111" i="9" s="1"/>
  <c r="AO111" i="5" s="1"/>
  <c r="M112" i="7" s="1"/>
  <c r="M113" i="7" s="1"/>
  <c r="Q90" i="9"/>
  <c r="Q111" i="9" s="1"/>
  <c r="P90" i="9"/>
  <c r="P111" i="9" s="1"/>
  <c r="O90" i="9"/>
  <c r="O111" i="9" s="1"/>
  <c r="N90" i="9"/>
  <c r="N111" i="9" s="1"/>
  <c r="M90" i="9"/>
  <c r="M111" i="9" s="1"/>
  <c r="L90" i="9"/>
  <c r="L111" i="9" s="1"/>
  <c r="K90" i="9"/>
  <c r="K111" i="9" s="1"/>
  <c r="J90" i="9"/>
  <c r="J111" i="9" s="1"/>
  <c r="I90" i="9"/>
  <c r="I111" i="9" s="1"/>
  <c r="H90" i="9"/>
  <c r="H111" i="9" s="1"/>
  <c r="G90" i="9"/>
  <c r="G111" i="9" s="1"/>
  <c r="F90" i="9"/>
  <c r="F111" i="9" s="1"/>
  <c r="E90" i="9"/>
  <c r="E111" i="9" s="1"/>
  <c r="D90" i="9"/>
  <c r="D111" i="9" s="1"/>
  <c r="CI89" i="9"/>
  <c r="CB89" i="9"/>
  <c r="CI88" i="9"/>
  <c r="CB88" i="9"/>
  <c r="CI87" i="9"/>
  <c r="CB87" i="9"/>
  <c r="BO90" i="2"/>
  <c r="BP90" i="2"/>
  <c r="BQ90" i="2"/>
  <c r="D90" i="2"/>
  <c r="BG115" i="2"/>
  <c r="AI114" i="2"/>
  <c r="AF114" i="2"/>
  <c r="BS110" i="2"/>
  <c r="BR110" i="2"/>
  <c r="BS109" i="2"/>
  <c r="BR109" i="2"/>
  <c r="BS108" i="2"/>
  <c r="BR108" i="2"/>
  <c r="BS107" i="2"/>
  <c r="BR107" i="2"/>
  <c r="BS106" i="2"/>
  <c r="BR106" i="2"/>
  <c r="BS105" i="2"/>
  <c r="BR105" i="2"/>
  <c r="BS104" i="2"/>
  <c r="BR104" i="2"/>
  <c r="BS103" i="2"/>
  <c r="BR103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DB102" i="5" s="1"/>
  <c r="BB102" i="2"/>
  <c r="BA102" i="2"/>
  <c r="AZ102" i="2"/>
  <c r="AY102" i="2"/>
  <c r="AX102" i="2"/>
  <c r="CG102" i="5" s="1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BY102" i="5" s="1"/>
  <c r="AE103" i="7" s="1"/>
  <c r="AG102" i="2"/>
  <c r="AF102" i="2"/>
  <c r="AE102" i="2"/>
  <c r="AD102" i="2"/>
  <c r="BC102" i="5" s="1"/>
  <c r="AC102" i="2"/>
  <c r="AB102" i="2"/>
  <c r="AA102" i="2"/>
  <c r="Z102" i="2"/>
  <c r="Y102" i="2"/>
  <c r="X102" i="2"/>
  <c r="BA102" i="5" s="1"/>
  <c r="V103" i="6" s="1"/>
  <c r="W102" i="2"/>
  <c r="V102" i="2"/>
  <c r="U102" i="2"/>
  <c r="T102" i="2"/>
  <c r="S102" i="2"/>
  <c r="R102" i="2"/>
  <c r="Q102" i="2"/>
  <c r="P102" i="2"/>
  <c r="O102" i="2"/>
  <c r="AV102" i="5" s="1"/>
  <c r="AD103" i="7" s="1"/>
  <c r="N102" i="2"/>
  <c r="AU102" i="5" s="1"/>
  <c r="P103" i="6" s="1"/>
  <c r="M102" i="2"/>
  <c r="L102" i="2"/>
  <c r="K102" i="2"/>
  <c r="J102" i="2"/>
  <c r="I102" i="2"/>
  <c r="H102" i="2"/>
  <c r="G102" i="2"/>
  <c r="R102" i="5" s="1"/>
  <c r="S103" i="6" s="1"/>
  <c r="F102" i="2"/>
  <c r="E102" i="2"/>
  <c r="D102" i="2"/>
  <c r="BS101" i="2"/>
  <c r="BR101" i="2"/>
  <c r="BS100" i="2"/>
  <c r="BR100" i="2"/>
  <c r="BS99" i="2"/>
  <c r="BR99" i="2"/>
  <c r="BS98" i="2"/>
  <c r="BR98" i="2"/>
  <c r="BS97" i="2"/>
  <c r="BR97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AU96" i="5" s="1"/>
  <c r="O96" i="2"/>
  <c r="N96" i="2"/>
  <c r="M96" i="2"/>
  <c r="L96" i="2"/>
  <c r="K96" i="2"/>
  <c r="J96" i="2"/>
  <c r="I96" i="2"/>
  <c r="H96" i="2"/>
  <c r="G96" i="2"/>
  <c r="F96" i="2"/>
  <c r="E96" i="2"/>
  <c r="BS96" i="2" s="1"/>
  <c r="D96" i="2"/>
  <c r="BR96" i="2" s="1"/>
  <c r="N115" i="2" s="1"/>
  <c r="BS95" i="2"/>
  <c r="BR95" i="2"/>
  <c r="BS94" i="2"/>
  <c r="BR94" i="2"/>
  <c r="BS93" i="2"/>
  <c r="BR93" i="2"/>
  <c r="BS92" i="2"/>
  <c r="BR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CH91" i="5" s="1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BS91" i="2" s="1"/>
  <c r="D91" i="2"/>
  <c r="BR91" i="2" s="1"/>
  <c r="BP111" i="2"/>
  <c r="BO111" i="2"/>
  <c r="BN90" i="2"/>
  <c r="BN111" i="2" s="1"/>
  <c r="BM90" i="2"/>
  <c r="BM111" i="2" s="1"/>
  <c r="BL90" i="2"/>
  <c r="BL111" i="2" s="1"/>
  <c r="BK90" i="2"/>
  <c r="BK111" i="2" s="1"/>
  <c r="BJ90" i="2"/>
  <c r="BJ111" i="2" s="1"/>
  <c r="BI90" i="2"/>
  <c r="BI111" i="2" s="1"/>
  <c r="BH90" i="2"/>
  <c r="BH111" i="2" s="1"/>
  <c r="BG90" i="2"/>
  <c r="BG111" i="2" s="1"/>
  <c r="BF90" i="2"/>
  <c r="BF111" i="2" s="1"/>
  <c r="BE90" i="2"/>
  <c r="BE111" i="2" s="1"/>
  <c r="BD90" i="2"/>
  <c r="BD111" i="2" s="1"/>
  <c r="BC90" i="2"/>
  <c r="BC111" i="2" s="1"/>
  <c r="BB90" i="2"/>
  <c r="BB111" i="2" s="1"/>
  <c r="BA90" i="2"/>
  <c r="BA111" i="2" s="1"/>
  <c r="AZ90" i="2"/>
  <c r="AZ111" i="2" s="1"/>
  <c r="AY90" i="2"/>
  <c r="AY111" i="2" s="1"/>
  <c r="AX90" i="2"/>
  <c r="AW90" i="2"/>
  <c r="AW111" i="2" s="1"/>
  <c r="AV90" i="2"/>
  <c r="AV111" i="2" s="1"/>
  <c r="AU90" i="2"/>
  <c r="AU111" i="2" s="1"/>
  <c r="AT90" i="2"/>
  <c r="AT111" i="2" s="1"/>
  <c r="AS90" i="2"/>
  <c r="AS111" i="2" s="1"/>
  <c r="AR90" i="2"/>
  <c r="AR111" i="2" s="1"/>
  <c r="AQ90" i="2"/>
  <c r="AQ111" i="2" s="1"/>
  <c r="AP90" i="2"/>
  <c r="AP111" i="2" s="1"/>
  <c r="BY106" i="2" s="1"/>
  <c r="AO90" i="2"/>
  <c r="AO111" i="2" s="1"/>
  <c r="AN90" i="2"/>
  <c r="AN111" i="2" s="1"/>
  <c r="AM90" i="2"/>
  <c r="AM111" i="2" s="1"/>
  <c r="AL90" i="2"/>
  <c r="AL111" i="2" s="1"/>
  <c r="AK90" i="2"/>
  <c r="AK111" i="2" s="1"/>
  <c r="AJ90" i="2"/>
  <c r="AJ111" i="2" s="1"/>
  <c r="AI90" i="2"/>
  <c r="AI111" i="2" s="1"/>
  <c r="AH90" i="2"/>
  <c r="AH111" i="2" s="1"/>
  <c r="BY111" i="5" s="1"/>
  <c r="AE112" i="7" s="1"/>
  <c r="AE113" i="7" s="1"/>
  <c r="AG90" i="2"/>
  <c r="AG111" i="2" s="1"/>
  <c r="AJ118" i="2" s="1"/>
  <c r="AF90" i="2"/>
  <c r="AF111" i="2" s="1"/>
  <c r="AE90" i="2"/>
  <c r="AE111" i="2" s="1"/>
  <c r="AD90" i="2"/>
  <c r="AD111" i="2" s="1"/>
  <c r="BC111" i="5" s="1"/>
  <c r="AC90" i="2"/>
  <c r="AC111" i="2" s="1"/>
  <c r="AB90" i="2"/>
  <c r="AB111" i="2" s="1"/>
  <c r="AA90" i="2"/>
  <c r="AA111" i="2" s="1"/>
  <c r="Z90" i="2"/>
  <c r="Z111" i="2" s="1"/>
  <c r="Y90" i="2"/>
  <c r="Y111" i="2" s="1"/>
  <c r="X90" i="2"/>
  <c r="W90" i="2"/>
  <c r="W111" i="2" s="1"/>
  <c r="V90" i="2"/>
  <c r="V111" i="2" s="1"/>
  <c r="U90" i="2"/>
  <c r="U111" i="2" s="1"/>
  <c r="T90" i="2"/>
  <c r="T111" i="2" s="1"/>
  <c r="S90" i="2"/>
  <c r="S111" i="2" s="1"/>
  <c r="R90" i="2"/>
  <c r="R111" i="2" s="1"/>
  <c r="Q90" i="2"/>
  <c r="Q111" i="2" s="1"/>
  <c r="P90" i="2"/>
  <c r="O90" i="2"/>
  <c r="O111" i="2" s="1"/>
  <c r="AV111" i="5" s="1"/>
  <c r="AD112" i="7" s="1"/>
  <c r="N90" i="2"/>
  <c r="N111" i="2" s="1"/>
  <c r="M90" i="2"/>
  <c r="M111" i="2" s="1"/>
  <c r="BZ107" i="2" s="1"/>
  <c r="L90" i="2"/>
  <c r="L111" i="2" s="1"/>
  <c r="K90" i="2"/>
  <c r="K111" i="2" s="1"/>
  <c r="J90" i="2"/>
  <c r="I90" i="2"/>
  <c r="I111" i="2" s="1"/>
  <c r="H90" i="2"/>
  <c r="H111" i="2" s="1"/>
  <c r="G90" i="2"/>
  <c r="F90" i="2"/>
  <c r="F111" i="2" s="1"/>
  <c r="E90" i="2"/>
  <c r="D111" i="2"/>
  <c r="BR89" i="2"/>
  <c r="BR88" i="2"/>
  <c r="BR87" i="2"/>
  <c r="BE110" i="1"/>
  <c r="BD110" i="1"/>
  <c r="BE109" i="1"/>
  <c r="BD109" i="1"/>
  <c r="BE108" i="1"/>
  <c r="BD108" i="1"/>
  <c r="BE107" i="1"/>
  <c r="BD107" i="1"/>
  <c r="BE106" i="1"/>
  <c r="BD106" i="1"/>
  <c r="BE105" i="1"/>
  <c r="BD105" i="1"/>
  <c r="BE104" i="1"/>
  <c r="BD104" i="1"/>
  <c r="BE103" i="1"/>
  <c r="BD103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Y102" i="5" s="1"/>
  <c r="AW103" i="7" s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I102" i="5" s="1"/>
  <c r="M102" i="1"/>
  <c r="H102" i="5" s="1"/>
  <c r="L102" i="1"/>
  <c r="K102" i="1"/>
  <c r="J102" i="1"/>
  <c r="G102" i="5" s="1"/>
  <c r="I102" i="1"/>
  <c r="H102" i="1"/>
  <c r="G102" i="1"/>
  <c r="F102" i="1"/>
  <c r="E102" i="1"/>
  <c r="BE102" i="1" s="1"/>
  <c r="D102" i="1"/>
  <c r="BE101" i="1"/>
  <c r="BD101" i="1"/>
  <c r="BE100" i="1"/>
  <c r="BD100" i="1"/>
  <c r="BE99" i="1"/>
  <c r="BD99" i="1"/>
  <c r="BE98" i="1"/>
  <c r="BD98" i="1"/>
  <c r="BE97" i="1"/>
  <c r="BD97" i="1"/>
  <c r="BC96" i="1"/>
  <c r="BB96" i="1"/>
  <c r="BA96" i="1"/>
  <c r="AZ96" i="1"/>
  <c r="AY96" i="1"/>
  <c r="AX96" i="1"/>
  <c r="AW96" i="1"/>
  <c r="AV96" i="1"/>
  <c r="AU96" i="1"/>
  <c r="AT96" i="1"/>
  <c r="Y96" i="5" s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G96" i="5" s="1"/>
  <c r="K96" i="1"/>
  <c r="J96" i="1"/>
  <c r="I96" i="1"/>
  <c r="H96" i="1"/>
  <c r="G96" i="1"/>
  <c r="F96" i="1"/>
  <c r="E96" i="1"/>
  <c r="BE96" i="1" s="1"/>
  <c r="D96" i="1"/>
  <c r="BE95" i="1"/>
  <c r="BD95" i="1"/>
  <c r="BE94" i="1"/>
  <c r="BD94" i="1"/>
  <c r="BE93" i="1"/>
  <c r="BD93" i="1"/>
  <c r="BE92" i="1"/>
  <c r="BD92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BE91" i="1" s="1"/>
  <c r="D91" i="1"/>
  <c r="BD91" i="1" s="1"/>
  <c r="BC90" i="1"/>
  <c r="BC111" i="1" s="1"/>
  <c r="BB90" i="1"/>
  <c r="BB111" i="1" s="1"/>
  <c r="BA90" i="1"/>
  <c r="BA111" i="1" s="1"/>
  <c r="AZ90" i="1"/>
  <c r="AZ111" i="1" s="1"/>
  <c r="AY90" i="1"/>
  <c r="AY111" i="1" s="1"/>
  <c r="AX90" i="1"/>
  <c r="AX111" i="1" s="1"/>
  <c r="AW90" i="1"/>
  <c r="AW111" i="1" s="1"/>
  <c r="AV90" i="1"/>
  <c r="AV111" i="1" s="1"/>
  <c r="AU90" i="1"/>
  <c r="AU111" i="1" s="1"/>
  <c r="AT90" i="1"/>
  <c r="AT111" i="1" s="1"/>
  <c r="AS90" i="1"/>
  <c r="AS111" i="1" s="1"/>
  <c r="AR90" i="1"/>
  <c r="AR111" i="1" s="1"/>
  <c r="AQ90" i="1"/>
  <c r="AQ111" i="1" s="1"/>
  <c r="AP90" i="1"/>
  <c r="AP111" i="1" s="1"/>
  <c r="AO90" i="1"/>
  <c r="AO111" i="1" s="1"/>
  <c r="AN90" i="1"/>
  <c r="AN111" i="1" s="1"/>
  <c r="AM90" i="1"/>
  <c r="AM111" i="1" s="1"/>
  <c r="AL90" i="1"/>
  <c r="AL111" i="1" s="1"/>
  <c r="AK90" i="1"/>
  <c r="AK111" i="1" s="1"/>
  <c r="AJ90" i="1"/>
  <c r="AJ111" i="1" s="1"/>
  <c r="AI90" i="1"/>
  <c r="AI111" i="1" s="1"/>
  <c r="AH90" i="1"/>
  <c r="AN116" i="1" s="1"/>
  <c r="AG90" i="1"/>
  <c r="AG111" i="1" s="1"/>
  <c r="AF90" i="1"/>
  <c r="AF111" i="1" s="1"/>
  <c r="AE90" i="1"/>
  <c r="AE111" i="1" s="1"/>
  <c r="AD90" i="1"/>
  <c r="AD111" i="1" s="1"/>
  <c r="AC90" i="1"/>
  <c r="AC111" i="1" s="1"/>
  <c r="AB90" i="1"/>
  <c r="AB111" i="1" s="1"/>
  <c r="AA90" i="1"/>
  <c r="AA111" i="1" s="1"/>
  <c r="Z90" i="1"/>
  <c r="Z111" i="1" s="1"/>
  <c r="Y90" i="1"/>
  <c r="Y111" i="1" s="1"/>
  <c r="X90" i="1"/>
  <c r="X111" i="1" s="1"/>
  <c r="W90" i="1"/>
  <c r="W111" i="1" s="1"/>
  <c r="V90" i="1"/>
  <c r="V111" i="1" s="1"/>
  <c r="U90" i="1"/>
  <c r="U111" i="1" s="1"/>
  <c r="T90" i="1"/>
  <c r="T111" i="1" s="1"/>
  <c r="S90" i="1"/>
  <c r="S111" i="1" s="1"/>
  <c r="R90" i="1"/>
  <c r="R111" i="1" s="1"/>
  <c r="Q90" i="1"/>
  <c r="Q111" i="1" s="1"/>
  <c r="P90" i="1"/>
  <c r="P111" i="1" s="1"/>
  <c r="O90" i="1"/>
  <c r="O111" i="1" s="1"/>
  <c r="N90" i="1"/>
  <c r="N111" i="1" s="1"/>
  <c r="M90" i="1"/>
  <c r="M111" i="1" s="1"/>
  <c r="H111" i="5" s="1"/>
  <c r="L90" i="1"/>
  <c r="L111" i="1" s="1"/>
  <c r="K90" i="1"/>
  <c r="K111" i="1" s="1"/>
  <c r="J90" i="1"/>
  <c r="J111" i="1" s="1"/>
  <c r="G111" i="5" s="1"/>
  <c r="I90" i="1"/>
  <c r="I111" i="1" s="1"/>
  <c r="H90" i="1"/>
  <c r="H111" i="1" s="1"/>
  <c r="G90" i="1"/>
  <c r="G111" i="1" s="1"/>
  <c r="F90" i="1"/>
  <c r="F111" i="1" s="1"/>
  <c r="E90" i="1"/>
  <c r="E111" i="1" s="1"/>
  <c r="BE111" i="1" s="1"/>
  <c r="AZ115" i="1" s="1"/>
  <c r="D90" i="1"/>
  <c r="D111" i="1" s="1"/>
  <c r="BD89" i="1"/>
  <c r="BD88" i="1"/>
  <c r="BD87" i="1"/>
  <c r="Y111" i="5" l="1"/>
  <c r="AW112" i="7" s="1"/>
  <c r="AW113" i="7" s="1"/>
  <c r="AW97" i="7"/>
  <c r="Z97" i="6"/>
  <c r="BD96" i="1"/>
  <c r="H97" i="6"/>
  <c r="K97" i="7"/>
  <c r="L112" i="7"/>
  <c r="I112" i="6"/>
  <c r="L103" i="7"/>
  <c r="I103" i="6"/>
  <c r="BD102" i="1"/>
  <c r="E114" i="1" s="1"/>
  <c r="K103" i="7"/>
  <c r="Q115" i="7"/>
  <c r="BU89" i="7"/>
  <c r="AJ90" i="6"/>
  <c r="BU90" i="7"/>
  <c r="AJ89" i="6"/>
  <c r="BA112" i="7"/>
  <c r="BA113" i="7" s="1"/>
  <c r="Z112" i="6"/>
  <c r="Z113" i="6" s="1"/>
  <c r="BA103" i="7"/>
  <c r="Z103" i="6"/>
  <c r="AQ103" i="7"/>
  <c r="X111" i="2"/>
  <c r="BA111" i="5" s="1"/>
  <c r="V112" i="6" s="1"/>
  <c r="V113" i="6" s="1"/>
  <c r="AT92" i="7"/>
  <c r="BV92" i="7" s="1"/>
  <c r="Y92" i="6"/>
  <c r="AK92" i="6" s="1"/>
  <c r="DP91" i="5"/>
  <c r="I111" i="5"/>
  <c r="K112" i="7" s="1"/>
  <c r="K113" i="7" s="1"/>
  <c r="AJ111" i="6"/>
  <c r="BR102" i="2"/>
  <c r="AC97" i="7"/>
  <c r="BU97" i="7" s="1"/>
  <c r="P97" i="6"/>
  <c r="AJ97" i="6" s="1"/>
  <c r="AU111" i="5"/>
  <c r="P112" i="6" s="1"/>
  <c r="P111" i="2"/>
  <c r="DO96" i="5"/>
  <c r="C116" i="5" s="1"/>
  <c r="D116" i="5" s="1"/>
  <c r="BN112" i="7"/>
  <c r="BM113" i="7" s="1"/>
  <c r="BK114" i="7" s="1"/>
  <c r="J103" i="6"/>
  <c r="AH103" i="7"/>
  <c r="O103" i="6"/>
  <c r="C117" i="5"/>
  <c r="J117" i="5" s="1"/>
  <c r="DB111" i="5"/>
  <c r="CP107" i="7"/>
  <c r="CP103" i="7"/>
  <c r="AF113" i="6"/>
  <c r="R117" i="5"/>
  <c r="G111" i="2"/>
  <c r="R111" i="5" s="1"/>
  <c r="S112" i="6" s="1"/>
  <c r="R113" i="6" s="1"/>
  <c r="D114" i="9"/>
  <c r="P112" i="7"/>
  <c r="K112" i="6"/>
  <c r="P103" i="7"/>
  <c r="K103" i="6"/>
  <c r="R118" i="5"/>
  <c r="O112" i="7"/>
  <c r="O113" i="7" s="1"/>
  <c r="K114" i="7" s="1"/>
  <c r="H112" i="6"/>
  <c r="H113" i="6" s="1"/>
  <c r="O103" i="7"/>
  <c r="H103" i="6"/>
  <c r="CB116" i="7"/>
  <c r="CA114" i="7"/>
  <c r="CP112" i="7"/>
  <c r="AY101" i="6"/>
  <c r="CO113" i="7"/>
  <c r="AJ117" i="7" s="1"/>
  <c r="AX111" i="2"/>
  <c r="CG111" i="5" s="1"/>
  <c r="AJ104" i="6"/>
  <c r="X103" i="6"/>
  <c r="AS103" i="7"/>
  <c r="E112" i="7"/>
  <c r="E113" i="7" s="1"/>
  <c r="C114" i="7" s="1"/>
  <c r="D112" i="6"/>
  <c r="D113" i="6" s="1"/>
  <c r="Y117" i="3"/>
  <c r="AA115" i="3"/>
  <c r="BK111" i="3"/>
  <c r="AL115" i="3" s="1"/>
  <c r="U119" i="3"/>
  <c r="M112" i="6"/>
  <c r="L113" i="6" s="1"/>
  <c r="V112" i="7"/>
  <c r="U113" i="7" s="1"/>
  <c r="AX113" i="6"/>
  <c r="AF116" i="6" s="1"/>
  <c r="CI114" i="7"/>
  <c r="CO114" i="7" s="1"/>
  <c r="E111" i="2"/>
  <c r="P111" i="5" s="1"/>
  <c r="BS102" i="2"/>
  <c r="P102" i="5"/>
  <c r="J111" i="2"/>
  <c r="AS111" i="5" s="1"/>
  <c r="AS102" i="5"/>
  <c r="AD119" i="5"/>
  <c r="EG112" i="5"/>
  <c r="DJ115" i="5" s="1"/>
  <c r="CE110" i="3"/>
  <c r="Q118" i="9"/>
  <c r="D115" i="9"/>
  <c r="S116" i="9"/>
  <c r="D112" i="9"/>
  <c r="CB111" i="9"/>
  <c r="AV114" i="9" s="1"/>
  <c r="CM106" i="9"/>
  <c r="H118" i="9"/>
  <c r="AI115" i="9"/>
  <c r="P118" i="9"/>
  <c r="F112" i="9"/>
  <c r="I118" i="9"/>
  <c r="AJ115" i="9"/>
  <c r="CC111" i="9"/>
  <c r="AV115" i="9" s="1"/>
  <c r="CN106" i="9"/>
  <c r="CN107" i="9" s="1"/>
  <c r="AK115" i="9"/>
  <c r="AD115" i="9"/>
  <c r="AR112" i="9"/>
  <c r="AP118" i="9"/>
  <c r="D116" i="9"/>
  <c r="BC118" i="9"/>
  <c r="BN112" i="9"/>
  <c r="CI111" i="9"/>
  <c r="N116" i="9"/>
  <c r="CE112" i="9"/>
  <c r="CC90" i="9"/>
  <c r="CJ90" i="9"/>
  <c r="CB90" i="9"/>
  <c r="CI90" i="9"/>
  <c r="O115" i="9" s="1"/>
  <c r="BQ111" i="2"/>
  <c r="BZ106" i="2" s="1"/>
  <c r="AG116" i="2"/>
  <c r="BS111" i="2"/>
  <c r="AZ115" i="2" s="1"/>
  <c r="BZ108" i="2"/>
  <c r="G118" i="2"/>
  <c r="M118" i="2"/>
  <c r="AH116" i="2"/>
  <c r="F118" i="2"/>
  <c r="AF116" i="2"/>
  <c r="D112" i="2"/>
  <c r="BY108" i="2"/>
  <c r="CA108" i="2" s="1"/>
  <c r="T118" i="2"/>
  <c r="L118" i="2"/>
  <c r="J112" i="2"/>
  <c r="P119" i="2"/>
  <c r="Q119" i="2"/>
  <c r="BY107" i="2"/>
  <c r="CA107" i="2" s="1"/>
  <c r="AF112" i="2"/>
  <c r="BB112" i="2"/>
  <c r="BD118" i="2"/>
  <c r="BR90" i="2"/>
  <c r="BS90" i="2"/>
  <c r="P115" i="1"/>
  <c r="E115" i="1"/>
  <c r="BD90" i="1"/>
  <c r="AH111" i="1"/>
  <c r="AL116" i="1" s="1"/>
  <c r="AO116" i="1"/>
  <c r="BE90" i="1"/>
  <c r="AH116" i="1"/>
  <c r="AW114" i="7" l="1"/>
  <c r="AQ112" i="7"/>
  <c r="AQ113" i="7" s="1"/>
  <c r="B118" i="7" s="1"/>
  <c r="J112" i="6"/>
  <c r="J113" i="6" s="1"/>
  <c r="Q116" i="5"/>
  <c r="N114" i="2"/>
  <c r="O112" i="6"/>
  <c r="AH112" i="7"/>
  <c r="AG113" i="7" s="1"/>
  <c r="B119" i="7" s="1"/>
  <c r="V116" i="5"/>
  <c r="T116" i="5" s="1"/>
  <c r="CQ112" i="5"/>
  <c r="E114" i="9"/>
  <c r="X112" i="6"/>
  <c r="X113" i="6" s="1"/>
  <c r="AS112" i="7"/>
  <c r="AS113" i="7" s="1"/>
  <c r="AO114" i="7" s="1"/>
  <c r="BM112" i="5"/>
  <c r="Q118" i="5"/>
  <c r="P118" i="5" s="1"/>
  <c r="AI118" i="2"/>
  <c r="BR111" i="2"/>
  <c r="AZ114" i="2" s="1"/>
  <c r="AZ116" i="2" s="1"/>
  <c r="B117" i="7"/>
  <c r="S114" i="7"/>
  <c r="AB103" i="7"/>
  <c r="BV103" i="7" s="1"/>
  <c r="Q103" i="6"/>
  <c r="AK103" i="6" s="1"/>
  <c r="DP102" i="5"/>
  <c r="AB112" i="7"/>
  <c r="Q112" i="6"/>
  <c r="R116" i="5"/>
  <c r="DP111" i="5"/>
  <c r="C112" i="5"/>
  <c r="N103" i="6"/>
  <c r="AJ103" i="6" s="1"/>
  <c r="AC103" i="7"/>
  <c r="BU103" i="7" s="1"/>
  <c r="DO102" i="5"/>
  <c r="C115" i="5" s="1"/>
  <c r="D115" i="5" s="1"/>
  <c r="AC112" i="7"/>
  <c r="Q117" i="5"/>
  <c r="DO111" i="5"/>
  <c r="N112" i="6"/>
  <c r="AI112" i="5"/>
  <c r="DO112" i="5" s="1"/>
  <c r="DJ114" i="5" s="1"/>
  <c r="DJ116" i="5" s="1"/>
  <c r="E115" i="9"/>
  <c r="O114" i="9"/>
  <c r="BE115" i="9"/>
  <c r="CI112" i="9"/>
  <c r="CO106" i="9"/>
  <c r="CM107" i="9"/>
  <c r="CO107" i="9" s="1"/>
  <c r="AV116" i="9"/>
  <c r="CB112" i="9"/>
  <c r="BE114" i="9"/>
  <c r="BE116" i="9" s="1"/>
  <c r="BZ109" i="2"/>
  <c r="CA106" i="2"/>
  <c r="O114" i="2"/>
  <c r="N116" i="2"/>
  <c r="BE118" i="2"/>
  <c r="O115" i="2"/>
  <c r="BY109" i="2"/>
  <c r="CA109" i="2" s="1"/>
  <c r="F114" i="1"/>
  <c r="BD111" i="1"/>
  <c r="F115" i="1"/>
  <c r="D112" i="1"/>
  <c r="DT12" i="5"/>
  <c r="DT13" i="5"/>
  <c r="DT14" i="5"/>
  <c r="DT15" i="5"/>
  <c r="DT17" i="5"/>
  <c r="DT18" i="5"/>
  <c r="DT19" i="5"/>
  <c r="DT20" i="5"/>
  <c r="DT21" i="5"/>
  <c r="DT23" i="5"/>
  <c r="DT24" i="5"/>
  <c r="DT25" i="5"/>
  <c r="DT26" i="5"/>
  <c r="DT27" i="5"/>
  <c r="DT28" i="5"/>
  <c r="DT29" i="5"/>
  <c r="DT30" i="5"/>
  <c r="DT31" i="5"/>
  <c r="DT10" i="5"/>
  <c r="DS12" i="5"/>
  <c r="DS13" i="5"/>
  <c r="DS14" i="5"/>
  <c r="DS15" i="5"/>
  <c r="DS17" i="5"/>
  <c r="DS18" i="5"/>
  <c r="DS19" i="5"/>
  <c r="DS20" i="5"/>
  <c r="DS21" i="5"/>
  <c r="DS23" i="5"/>
  <c r="DS24" i="5"/>
  <c r="DS25" i="5"/>
  <c r="DS26" i="5"/>
  <c r="DS27" i="5"/>
  <c r="DS28" i="5"/>
  <c r="DS29" i="5"/>
  <c r="DS30" i="5"/>
  <c r="DS31" i="5"/>
  <c r="DS10" i="5"/>
  <c r="DT52" i="5"/>
  <c r="DT53" i="5"/>
  <c r="DT54" i="5"/>
  <c r="DT55" i="5"/>
  <c r="DT57" i="5"/>
  <c r="DT58" i="5"/>
  <c r="DT59" i="5"/>
  <c r="DT60" i="5"/>
  <c r="DT61" i="5"/>
  <c r="DT63" i="5"/>
  <c r="DT64" i="5"/>
  <c r="DT65" i="5"/>
  <c r="DT66" i="5"/>
  <c r="DT67" i="5"/>
  <c r="DT68" i="5"/>
  <c r="DT69" i="5"/>
  <c r="DT70" i="5"/>
  <c r="DS52" i="5"/>
  <c r="EG52" i="5" s="1"/>
  <c r="DS53" i="5"/>
  <c r="DS54" i="5"/>
  <c r="DS55" i="5"/>
  <c r="DS57" i="5"/>
  <c r="DS58" i="5"/>
  <c r="DS59" i="5"/>
  <c r="DS60" i="5"/>
  <c r="EG60" i="5" s="1"/>
  <c r="DS61" i="5"/>
  <c r="DS63" i="5"/>
  <c r="DS64" i="5"/>
  <c r="EG64" i="5" s="1"/>
  <c r="DS65" i="5"/>
  <c r="DS66" i="5"/>
  <c r="DS67" i="5"/>
  <c r="DS68" i="5"/>
  <c r="EG68" i="5" s="1"/>
  <c r="DS69" i="5"/>
  <c r="DS70" i="5"/>
  <c r="EF51" i="5"/>
  <c r="EF52" i="5"/>
  <c r="EF53" i="5"/>
  <c r="EF54" i="5"/>
  <c r="EF55" i="5"/>
  <c r="EF56" i="5"/>
  <c r="EF57" i="5"/>
  <c r="EF58" i="5"/>
  <c r="EF59" i="5"/>
  <c r="EF60" i="5"/>
  <c r="EF61" i="5"/>
  <c r="EF62" i="5"/>
  <c r="EF63" i="5"/>
  <c r="EF64" i="5"/>
  <c r="EF65" i="5"/>
  <c r="EF66" i="5"/>
  <c r="EF67" i="5"/>
  <c r="EF68" i="5"/>
  <c r="EF69" i="5"/>
  <c r="EF70" i="5"/>
  <c r="EF71" i="5"/>
  <c r="EF50" i="5"/>
  <c r="EE51" i="5"/>
  <c r="EE52" i="5"/>
  <c r="EE53" i="5"/>
  <c r="EE54" i="5"/>
  <c r="EE55" i="5"/>
  <c r="EE56" i="5"/>
  <c r="EE57" i="5"/>
  <c r="EE58" i="5"/>
  <c r="EE59" i="5"/>
  <c r="EE60" i="5"/>
  <c r="EE61" i="5"/>
  <c r="EE62" i="5"/>
  <c r="EE63" i="5"/>
  <c r="EE64" i="5"/>
  <c r="EE65" i="5"/>
  <c r="EE66" i="5"/>
  <c r="EE67" i="5"/>
  <c r="EE68" i="5"/>
  <c r="EE69" i="5"/>
  <c r="EE70" i="5"/>
  <c r="EE71" i="5"/>
  <c r="ED51" i="5"/>
  <c r="ED52" i="5"/>
  <c r="ED53" i="5"/>
  <c r="ED54" i="5"/>
  <c r="ED55" i="5"/>
  <c r="ED56" i="5"/>
  <c r="ED57" i="5"/>
  <c r="ED58" i="5"/>
  <c r="ED59" i="5"/>
  <c r="ED60" i="5"/>
  <c r="ED61" i="5"/>
  <c r="ED62" i="5"/>
  <c r="ED63" i="5"/>
  <c r="ED64" i="5"/>
  <c r="ED65" i="5"/>
  <c r="ED66" i="5"/>
  <c r="ED67" i="5"/>
  <c r="ED68" i="5"/>
  <c r="ED69" i="5"/>
  <c r="ED70" i="5"/>
  <c r="ED71" i="5"/>
  <c r="ED50" i="5"/>
  <c r="EC51" i="5"/>
  <c r="EC52" i="5"/>
  <c r="EC53" i="5"/>
  <c r="EC54" i="5"/>
  <c r="EC55" i="5"/>
  <c r="EC56" i="5"/>
  <c r="EC57" i="5"/>
  <c r="EC58" i="5"/>
  <c r="EC59" i="5"/>
  <c r="EC60" i="5"/>
  <c r="EC61" i="5"/>
  <c r="EC62" i="5"/>
  <c r="EC63" i="5"/>
  <c r="EC64" i="5"/>
  <c r="EC65" i="5"/>
  <c r="EC66" i="5"/>
  <c r="EC67" i="5"/>
  <c r="EC68" i="5"/>
  <c r="EC69" i="5"/>
  <c r="EC70" i="5"/>
  <c r="EC71" i="5"/>
  <c r="EB52" i="5"/>
  <c r="EB53" i="5"/>
  <c r="EB54" i="5"/>
  <c r="EB55" i="5"/>
  <c r="EB57" i="5"/>
  <c r="EB58" i="5"/>
  <c r="EB59" i="5"/>
  <c r="EB60" i="5"/>
  <c r="EB61" i="5"/>
  <c r="EB63" i="5"/>
  <c r="EB64" i="5"/>
  <c r="EB65" i="5"/>
  <c r="EB66" i="5"/>
  <c r="EB67" i="5"/>
  <c r="EB68" i="5"/>
  <c r="EB69" i="5"/>
  <c r="EB70" i="5"/>
  <c r="EA52" i="5"/>
  <c r="EA53" i="5"/>
  <c r="EA54" i="5"/>
  <c r="EA55" i="5"/>
  <c r="EA57" i="5"/>
  <c r="EA58" i="5"/>
  <c r="EA59" i="5"/>
  <c r="EA60" i="5"/>
  <c r="EA61" i="5"/>
  <c r="EA63" i="5"/>
  <c r="EA64" i="5"/>
  <c r="EA65" i="5"/>
  <c r="EA66" i="5"/>
  <c r="EA67" i="5"/>
  <c r="EA68" i="5"/>
  <c r="EA69" i="5"/>
  <c r="EA70" i="5"/>
  <c r="DZ52" i="5"/>
  <c r="DZ53" i="5"/>
  <c r="DZ54" i="5"/>
  <c r="DZ55" i="5"/>
  <c r="DZ57" i="5"/>
  <c r="DZ58" i="5"/>
  <c r="DZ59" i="5"/>
  <c r="DZ60" i="5"/>
  <c r="DZ61" i="5"/>
  <c r="DZ63" i="5"/>
  <c r="DZ64" i="5"/>
  <c r="DZ65" i="5"/>
  <c r="DZ66" i="5"/>
  <c r="DZ67" i="5"/>
  <c r="DZ68" i="5"/>
  <c r="DZ69" i="5"/>
  <c r="DZ70" i="5"/>
  <c r="DY52" i="5"/>
  <c r="DY53" i="5"/>
  <c r="DY54" i="5"/>
  <c r="DY55" i="5"/>
  <c r="DY57" i="5"/>
  <c r="DY58" i="5"/>
  <c r="DY59" i="5"/>
  <c r="DY60" i="5"/>
  <c r="DY61" i="5"/>
  <c r="DY63" i="5"/>
  <c r="DY64" i="5"/>
  <c r="DY65" i="5"/>
  <c r="DY66" i="5"/>
  <c r="DY67" i="5"/>
  <c r="DY68" i="5"/>
  <c r="DY69" i="5"/>
  <c r="DY70" i="5"/>
  <c r="DX52" i="5"/>
  <c r="DX53" i="5"/>
  <c r="DX54" i="5"/>
  <c r="DX55" i="5"/>
  <c r="DX57" i="5"/>
  <c r="DX58" i="5"/>
  <c r="DX59" i="5"/>
  <c r="DX60" i="5"/>
  <c r="DX61" i="5"/>
  <c r="DX63" i="5"/>
  <c r="DX64" i="5"/>
  <c r="DX65" i="5"/>
  <c r="DX66" i="5"/>
  <c r="DX67" i="5"/>
  <c r="DX68" i="5"/>
  <c r="DX69" i="5"/>
  <c r="DX70" i="5"/>
  <c r="DW52" i="5"/>
  <c r="DW53" i="5"/>
  <c r="DW54" i="5"/>
  <c r="DW55" i="5"/>
  <c r="DW57" i="5"/>
  <c r="DW58" i="5"/>
  <c r="DW59" i="5"/>
  <c r="DW60" i="5"/>
  <c r="DW61" i="5"/>
  <c r="DW63" i="5"/>
  <c r="DW64" i="5"/>
  <c r="DW65" i="5"/>
  <c r="DW66" i="5"/>
  <c r="DW67" i="5"/>
  <c r="DW68" i="5"/>
  <c r="DW69" i="5"/>
  <c r="DW70" i="5"/>
  <c r="DV52" i="5"/>
  <c r="EH52" i="5" s="1"/>
  <c r="DV53" i="5"/>
  <c r="EH53" i="5" s="1"/>
  <c r="DV54" i="5"/>
  <c r="EH54" i="5" s="1"/>
  <c r="DV55" i="5"/>
  <c r="EH55" i="5" s="1"/>
  <c r="DV57" i="5"/>
  <c r="EH57" i="5" s="1"/>
  <c r="DV58" i="5"/>
  <c r="EH58" i="5" s="1"/>
  <c r="DV59" i="5"/>
  <c r="EH59" i="5" s="1"/>
  <c r="DV60" i="5"/>
  <c r="EH60" i="5" s="1"/>
  <c r="DV61" i="5"/>
  <c r="EH61" i="5" s="1"/>
  <c r="DV63" i="5"/>
  <c r="EH63" i="5" s="1"/>
  <c r="DV64" i="5"/>
  <c r="EH64" i="5" s="1"/>
  <c r="DV65" i="5"/>
  <c r="EH65" i="5" s="1"/>
  <c r="DV66" i="5"/>
  <c r="EH66" i="5" s="1"/>
  <c r="DV67" i="5"/>
  <c r="EH67" i="5" s="1"/>
  <c r="DV68" i="5"/>
  <c r="EH68" i="5" s="1"/>
  <c r="DV69" i="5"/>
  <c r="EH69" i="5" s="1"/>
  <c r="DV70" i="5"/>
  <c r="EH70" i="5" s="1"/>
  <c r="DU52" i="5"/>
  <c r="DU53" i="5"/>
  <c r="EG53" i="5" s="1"/>
  <c r="DU54" i="5"/>
  <c r="EG54" i="5" s="1"/>
  <c r="DU55" i="5"/>
  <c r="EG55" i="5" s="1"/>
  <c r="DU57" i="5"/>
  <c r="EG57" i="5" s="1"/>
  <c r="DU58" i="5"/>
  <c r="EG58" i="5" s="1"/>
  <c r="DU59" i="5"/>
  <c r="EG59" i="5" s="1"/>
  <c r="DU60" i="5"/>
  <c r="DU61" i="5"/>
  <c r="EG61" i="5" s="1"/>
  <c r="DU63" i="5"/>
  <c r="EG63" i="5" s="1"/>
  <c r="DU64" i="5"/>
  <c r="DU65" i="5"/>
  <c r="EG65" i="5" s="1"/>
  <c r="DU66" i="5"/>
  <c r="EG66" i="5" s="1"/>
  <c r="DU67" i="5"/>
  <c r="EG67" i="5" s="1"/>
  <c r="DU68" i="5"/>
  <c r="DU69" i="5"/>
  <c r="EG69" i="5" s="1"/>
  <c r="DU70" i="5"/>
  <c r="EG70" i="5" s="1"/>
  <c r="DN52" i="5"/>
  <c r="DN53" i="5"/>
  <c r="DN54" i="5"/>
  <c r="DN55" i="5"/>
  <c r="DN57" i="5"/>
  <c r="DN58" i="5"/>
  <c r="DN59" i="5"/>
  <c r="DN60" i="5"/>
  <c r="DN61" i="5"/>
  <c r="DN63" i="5"/>
  <c r="DN64" i="5"/>
  <c r="DN65" i="5"/>
  <c r="DN66" i="5"/>
  <c r="DN67" i="5"/>
  <c r="DN68" i="5"/>
  <c r="DN69" i="5"/>
  <c r="DN70" i="5"/>
  <c r="DM52" i="5"/>
  <c r="DM53" i="5"/>
  <c r="DM54" i="5"/>
  <c r="DM55" i="5"/>
  <c r="DM57" i="5"/>
  <c r="DM58" i="5"/>
  <c r="DM59" i="5"/>
  <c r="DM60" i="5"/>
  <c r="DM61" i="5"/>
  <c r="DM63" i="5"/>
  <c r="DM64" i="5"/>
  <c r="DM65" i="5"/>
  <c r="DM66" i="5"/>
  <c r="DM67" i="5"/>
  <c r="DM68" i="5"/>
  <c r="DM69" i="5"/>
  <c r="DM70" i="5"/>
  <c r="DL51" i="5"/>
  <c r="DL52" i="5"/>
  <c r="DL53" i="5"/>
  <c r="DL54" i="5"/>
  <c r="DL55" i="5"/>
  <c r="DL56" i="5"/>
  <c r="DL57" i="5"/>
  <c r="DL58" i="5"/>
  <c r="DL59" i="5"/>
  <c r="DL60" i="5"/>
  <c r="DL61" i="5"/>
  <c r="DL62" i="5"/>
  <c r="DL63" i="5"/>
  <c r="DL64" i="5"/>
  <c r="DL65" i="5"/>
  <c r="DL66" i="5"/>
  <c r="DL67" i="5"/>
  <c r="DL68" i="5"/>
  <c r="DL69" i="5"/>
  <c r="DL70" i="5"/>
  <c r="DL71" i="5"/>
  <c r="DL50" i="5"/>
  <c r="DK51" i="5"/>
  <c r="DK52" i="5"/>
  <c r="DK53" i="5"/>
  <c r="DK54" i="5"/>
  <c r="DK55" i="5"/>
  <c r="DK56" i="5"/>
  <c r="DK57" i="5"/>
  <c r="DK58" i="5"/>
  <c r="DK59" i="5"/>
  <c r="DK60" i="5"/>
  <c r="DK61" i="5"/>
  <c r="DK62" i="5"/>
  <c r="DK63" i="5"/>
  <c r="DK64" i="5"/>
  <c r="DK65" i="5"/>
  <c r="DK66" i="5"/>
  <c r="DK67" i="5"/>
  <c r="DK68" i="5"/>
  <c r="DK69" i="5"/>
  <c r="DK70" i="5"/>
  <c r="DK71" i="5"/>
  <c r="DJ51" i="5"/>
  <c r="DJ52" i="5"/>
  <c r="DJ53" i="5"/>
  <c r="DJ54" i="5"/>
  <c r="DJ55" i="5"/>
  <c r="DJ56" i="5"/>
  <c r="DJ57" i="5"/>
  <c r="DJ58" i="5"/>
  <c r="DJ59" i="5"/>
  <c r="DJ60" i="5"/>
  <c r="DJ61" i="5"/>
  <c r="DJ62" i="5"/>
  <c r="DJ63" i="5"/>
  <c r="DJ64" i="5"/>
  <c r="DJ65" i="5"/>
  <c r="DJ66" i="5"/>
  <c r="DJ67" i="5"/>
  <c r="DJ68" i="5"/>
  <c r="DJ69" i="5"/>
  <c r="DJ70" i="5"/>
  <c r="DJ71" i="5"/>
  <c r="DJ50" i="5"/>
  <c r="DI51" i="5"/>
  <c r="DI52" i="5"/>
  <c r="DI53" i="5"/>
  <c r="DI54" i="5"/>
  <c r="DI55" i="5"/>
  <c r="DI56" i="5"/>
  <c r="DI57" i="5"/>
  <c r="DI58" i="5"/>
  <c r="DI59" i="5"/>
  <c r="DI60" i="5"/>
  <c r="DI61" i="5"/>
  <c r="DI62" i="5"/>
  <c r="DI63" i="5"/>
  <c r="DI64" i="5"/>
  <c r="DI65" i="5"/>
  <c r="DI66" i="5"/>
  <c r="DI67" i="5"/>
  <c r="DI68" i="5"/>
  <c r="DI69" i="5"/>
  <c r="DI70" i="5"/>
  <c r="DI71" i="5"/>
  <c r="DH51" i="5"/>
  <c r="DH52" i="5"/>
  <c r="DH53" i="5"/>
  <c r="DH54" i="5"/>
  <c r="DH55" i="5"/>
  <c r="DH56" i="5"/>
  <c r="DH57" i="5"/>
  <c r="DH58" i="5"/>
  <c r="DH59" i="5"/>
  <c r="DH60" i="5"/>
  <c r="DH61" i="5"/>
  <c r="DH62" i="5"/>
  <c r="DH63" i="5"/>
  <c r="DH64" i="5"/>
  <c r="DH65" i="5"/>
  <c r="DH66" i="5"/>
  <c r="DH67" i="5"/>
  <c r="DH68" i="5"/>
  <c r="DH69" i="5"/>
  <c r="DH70" i="5"/>
  <c r="DH71" i="5"/>
  <c r="DH50" i="5"/>
  <c r="DG51" i="5"/>
  <c r="DG52" i="5"/>
  <c r="DG53" i="5"/>
  <c r="DG54" i="5"/>
  <c r="DG55" i="5"/>
  <c r="DG56" i="5"/>
  <c r="DG57" i="5"/>
  <c r="DG58" i="5"/>
  <c r="DG59" i="5"/>
  <c r="DG60" i="5"/>
  <c r="DG61" i="5"/>
  <c r="DG62" i="5"/>
  <c r="DG63" i="5"/>
  <c r="DG64" i="5"/>
  <c r="DG65" i="5"/>
  <c r="DG66" i="5"/>
  <c r="DG67" i="5"/>
  <c r="DG68" i="5"/>
  <c r="DG69" i="5"/>
  <c r="DG70" i="5"/>
  <c r="DG71" i="5"/>
  <c r="DF51" i="5"/>
  <c r="DF52" i="5"/>
  <c r="DF53" i="5"/>
  <c r="DF54" i="5"/>
  <c r="DF55" i="5"/>
  <c r="DF56" i="5"/>
  <c r="DF57" i="5"/>
  <c r="DF58" i="5"/>
  <c r="DF59" i="5"/>
  <c r="DF60" i="5"/>
  <c r="DF61" i="5"/>
  <c r="DF62" i="5"/>
  <c r="DF63" i="5"/>
  <c r="DF64" i="5"/>
  <c r="DF65" i="5"/>
  <c r="DF66" i="5"/>
  <c r="DF67" i="5"/>
  <c r="DF68" i="5"/>
  <c r="DF69" i="5"/>
  <c r="DF70" i="5"/>
  <c r="DF71" i="5"/>
  <c r="DF50" i="5"/>
  <c r="DE51" i="5"/>
  <c r="DE52" i="5"/>
  <c r="DE53" i="5"/>
  <c r="DE54" i="5"/>
  <c r="DE55" i="5"/>
  <c r="DE56" i="5"/>
  <c r="DE57" i="5"/>
  <c r="DE58" i="5"/>
  <c r="DE59" i="5"/>
  <c r="DE60" i="5"/>
  <c r="DE61" i="5"/>
  <c r="DE62" i="5"/>
  <c r="DE63" i="5"/>
  <c r="DE64" i="5"/>
  <c r="DE65" i="5"/>
  <c r="DE66" i="5"/>
  <c r="DE67" i="5"/>
  <c r="DE68" i="5"/>
  <c r="DE69" i="5"/>
  <c r="DE70" i="5"/>
  <c r="DE71" i="5"/>
  <c r="DD51" i="5"/>
  <c r="DD52" i="5"/>
  <c r="DD53" i="5"/>
  <c r="DD54" i="5"/>
  <c r="DD55" i="5"/>
  <c r="DD56" i="5"/>
  <c r="DD57" i="5"/>
  <c r="DD58" i="5"/>
  <c r="DD59" i="5"/>
  <c r="DD60" i="5"/>
  <c r="DD61" i="5"/>
  <c r="DD62" i="5"/>
  <c r="DD63" i="5"/>
  <c r="DD64" i="5"/>
  <c r="DD65" i="5"/>
  <c r="DD66" i="5"/>
  <c r="DD67" i="5"/>
  <c r="DD68" i="5"/>
  <c r="DD69" i="5"/>
  <c r="DD70" i="5"/>
  <c r="DD71" i="5"/>
  <c r="DD50" i="5"/>
  <c r="DC51" i="5"/>
  <c r="DC52" i="5"/>
  <c r="DC53" i="5"/>
  <c r="DC54" i="5"/>
  <c r="DC55" i="5"/>
  <c r="DC56" i="5"/>
  <c r="DC57" i="5"/>
  <c r="DC58" i="5"/>
  <c r="DC59" i="5"/>
  <c r="DC60" i="5"/>
  <c r="DC61" i="5"/>
  <c r="DC62" i="5"/>
  <c r="DC63" i="5"/>
  <c r="DC64" i="5"/>
  <c r="DC65" i="5"/>
  <c r="DC66" i="5"/>
  <c r="DC67" i="5"/>
  <c r="DC68" i="5"/>
  <c r="DC69" i="5"/>
  <c r="DC70" i="5"/>
  <c r="DC71" i="5"/>
  <c r="DB51" i="5"/>
  <c r="DB52" i="5"/>
  <c r="DB53" i="5"/>
  <c r="DB54" i="5"/>
  <c r="DB55" i="5"/>
  <c r="DB56" i="5"/>
  <c r="DB57" i="5"/>
  <c r="DB58" i="5"/>
  <c r="DB59" i="5"/>
  <c r="DB60" i="5"/>
  <c r="DB61" i="5"/>
  <c r="DB62" i="5"/>
  <c r="DB63" i="5"/>
  <c r="DB64" i="5"/>
  <c r="DB65" i="5"/>
  <c r="DB66" i="5"/>
  <c r="DB67" i="5"/>
  <c r="DB68" i="5"/>
  <c r="DB69" i="5"/>
  <c r="DB70" i="5"/>
  <c r="DB71" i="5"/>
  <c r="DB50" i="5"/>
  <c r="DA51" i="5"/>
  <c r="DA52" i="5"/>
  <c r="DA53" i="5"/>
  <c r="DA54" i="5"/>
  <c r="DA55" i="5"/>
  <c r="DA56" i="5"/>
  <c r="DA57" i="5"/>
  <c r="DA58" i="5"/>
  <c r="DA59" i="5"/>
  <c r="DA60" i="5"/>
  <c r="DA61" i="5"/>
  <c r="DA62" i="5"/>
  <c r="DA63" i="5"/>
  <c r="DA64" i="5"/>
  <c r="DA65" i="5"/>
  <c r="DA66" i="5"/>
  <c r="DA67" i="5"/>
  <c r="DA68" i="5"/>
  <c r="DA69" i="5"/>
  <c r="DA70" i="5"/>
  <c r="DA71" i="5"/>
  <c r="CZ52" i="5"/>
  <c r="CZ53" i="5"/>
  <c r="CZ54" i="5"/>
  <c r="CZ55" i="5"/>
  <c r="CZ57" i="5"/>
  <c r="CZ58" i="5"/>
  <c r="CZ59" i="5"/>
  <c r="CZ60" i="5"/>
  <c r="CZ61" i="5"/>
  <c r="CZ63" i="5"/>
  <c r="CZ64" i="5"/>
  <c r="CZ65" i="5"/>
  <c r="CZ66" i="5"/>
  <c r="CZ67" i="5"/>
  <c r="CZ68" i="5"/>
  <c r="CZ69" i="5"/>
  <c r="CZ70" i="5"/>
  <c r="CY52" i="5"/>
  <c r="CY53" i="5"/>
  <c r="CY54" i="5"/>
  <c r="CY55" i="5"/>
  <c r="CY57" i="5"/>
  <c r="CY58" i="5"/>
  <c r="CY59" i="5"/>
  <c r="CY60" i="5"/>
  <c r="CY61" i="5"/>
  <c r="CY63" i="5"/>
  <c r="CY64" i="5"/>
  <c r="CY65" i="5"/>
  <c r="CY66" i="5"/>
  <c r="CY67" i="5"/>
  <c r="CY68" i="5"/>
  <c r="CY69" i="5"/>
  <c r="CY70" i="5"/>
  <c r="CX51" i="5"/>
  <c r="CX52" i="5"/>
  <c r="CX53" i="5"/>
  <c r="CX54" i="5"/>
  <c r="CX55" i="5"/>
  <c r="CX56" i="5"/>
  <c r="CX57" i="5"/>
  <c r="CX58" i="5"/>
  <c r="CX59" i="5"/>
  <c r="CX60" i="5"/>
  <c r="CX61" i="5"/>
  <c r="CX62" i="5"/>
  <c r="CX63" i="5"/>
  <c r="CX64" i="5"/>
  <c r="CX65" i="5"/>
  <c r="CX66" i="5"/>
  <c r="CX67" i="5"/>
  <c r="CX68" i="5"/>
  <c r="CX69" i="5"/>
  <c r="CX70" i="5"/>
  <c r="CX71" i="5"/>
  <c r="CX50" i="5"/>
  <c r="CW51" i="5"/>
  <c r="CW52" i="5"/>
  <c r="CW53" i="5"/>
  <c r="CW54" i="5"/>
  <c r="CW55" i="5"/>
  <c r="CW56" i="5"/>
  <c r="CW57" i="5"/>
  <c r="CW58" i="5"/>
  <c r="CW59" i="5"/>
  <c r="CW60" i="5"/>
  <c r="CW61" i="5"/>
  <c r="CW62" i="5"/>
  <c r="CW63" i="5"/>
  <c r="CW64" i="5"/>
  <c r="CW65" i="5"/>
  <c r="CW66" i="5"/>
  <c r="CW67" i="5"/>
  <c r="CW68" i="5"/>
  <c r="CW69" i="5"/>
  <c r="CW70" i="5"/>
  <c r="CW71" i="5"/>
  <c r="CV51" i="5"/>
  <c r="CV52" i="5"/>
  <c r="CV53" i="5"/>
  <c r="CV54" i="5"/>
  <c r="CV55" i="5"/>
  <c r="CV56" i="5"/>
  <c r="CV57" i="5"/>
  <c r="CV58" i="5"/>
  <c r="CV59" i="5"/>
  <c r="CV60" i="5"/>
  <c r="CV61" i="5"/>
  <c r="CV62" i="5"/>
  <c r="CV63" i="5"/>
  <c r="CV64" i="5"/>
  <c r="CV65" i="5"/>
  <c r="CV66" i="5"/>
  <c r="CV67" i="5"/>
  <c r="CV68" i="5"/>
  <c r="CV69" i="5"/>
  <c r="CV70" i="5"/>
  <c r="CV71" i="5"/>
  <c r="CV50" i="5"/>
  <c r="CU51" i="5"/>
  <c r="CU52" i="5"/>
  <c r="CU53" i="5"/>
  <c r="CU54" i="5"/>
  <c r="CU55" i="5"/>
  <c r="CU56" i="5"/>
  <c r="CU57" i="5"/>
  <c r="CU58" i="5"/>
  <c r="CU59" i="5"/>
  <c r="CU60" i="5"/>
  <c r="CU61" i="5"/>
  <c r="CU62" i="5"/>
  <c r="CU63" i="5"/>
  <c r="CU64" i="5"/>
  <c r="CU65" i="5"/>
  <c r="CU66" i="5"/>
  <c r="CU67" i="5"/>
  <c r="CU68" i="5"/>
  <c r="CU69" i="5"/>
  <c r="CU70" i="5"/>
  <c r="CU71" i="5"/>
  <c r="CT52" i="5"/>
  <c r="CT53" i="5"/>
  <c r="CT54" i="5"/>
  <c r="CT55" i="5"/>
  <c r="CT57" i="5"/>
  <c r="CT58" i="5"/>
  <c r="CT59" i="5"/>
  <c r="CT60" i="5"/>
  <c r="CT61" i="5"/>
  <c r="CT63" i="5"/>
  <c r="CT64" i="5"/>
  <c r="CT65" i="5"/>
  <c r="CT66" i="5"/>
  <c r="CT67" i="5"/>
  <c r="CT68" i="5"/>
  <c r="CT69" i="5"/>
  <c r="CT70" i="5"/>
  <c r="CS52" i="5"/>
  <c r="CS53" i="5"/>
  <c r="CS54" i="5"/>
  <c r="CS55" i="5"/>
  <c r="CS57" i="5"/>
  <c r="CS58" i="5"/>
  <c r="CS59" i="5"/>
  <c r="CS60" i="5"/>
  <c r="CS61" i="5"/>
  <c r="CS63" i="5"/>
  <c r="CS64" i="5"/>
  <c r="CS65" i="5"/>
  <c r="CS66" i="5"/>
  <c r="CS67" i="5"/>
  <c r="CS68" i="5"/>
  <c r="CS69" i="5"/>
  <c r="CS70" i="5"/>
  <c r="CR52" i="5"/>
  <c r="CR53" i="5"/>
  <c r="CR54" i="5"/>
  <c r="CR55" i="5"/>
  <c r="CR57" i="5"/>
  <c r="CR58" i="5"/>
  <c r="CR59" i="5"/>
  <c r="CR60" i="5"/>
  <c r="CR61" i="5"/>
  <c r="CR63" i="5"/>
  <c r="CR64" i="5"/>
  <c r="CR65" i="5"/>
  <c r="CR66" i="5"/>
  <c r="CR67" i="5"/>
  <c r="CR68" i="5"/>
  <c r="CR69" i="5"/>
  <c r="CR70" i="5"/>
  <c r="CQ52" i="5"/>
  <c r="CQ53" i="5"/>
  <c r="CQ54" i="5"/>
  <c r="CQ55" i="5"/>
  <c r="CQ57" i="5"/>
  <c r="CQ58" i="5"/>
  <c r="CQ59" i="5"/>
  <c r="CQ60" i="5"/>
  <c r="CQ61" i="5"/>
  <c r="CQ63" i="5"/>
  <c r="CQ64" i="5"/>
  <c r="CQ65" i="5"/>
  <c r="CQ66" i="5"/>
  <c r="CQ67" i="5"/>
  <c r="CQ68" i="5"/>
  <c r="CQ69" i="5"/>
  <c r="CQ70" i="5"/>
  <c r="CP52" i="5"/>
  <c r="CP53" i="5"/>
  <c r="CP54" i="5"/>
  <c r="CP55" i="5"/>
  <c r="CP57" i="5"/>
  <c r="CP58" i="5"/>
  <c r="CP59" i="5"/>
  <c r="CP60" i="5"/>
  <c r="CP61" i="5"/>
  <c r="CP63" i="5"/>
  <c r="CP64" i="5"/>
  <c r="CP65" i="5"/>
  <c r="CP66" i="5"/>
  <c r="CP67" i="5"/>
  <c r="CP68" i="5"/>
  <c r="CP69" i="5"/>
  <c r="CP70" i="5"/>
  <c r="CO52" i="5"/>
  <c r="CO53" i="5"/>
  <c r="CO54" i="5"/>
  <c r="CO55" i="5"/>
  <c r="CO57" i="5"/>
  <c r="CO58" i="5"/>
  <c r="CO59" i="5"/>
  <c r="CO60" i="5"/>
  <c r="CO61" i="5"/>
  <c r="CO63" i="5"/>
  <c r="CO64" i="5"/>
  <c r="CO65" i="5"/>
  <c r="CO66" i="5"/>
  <c r="CO67" i="5"/>
  <c r="CO68" i="5"/>
  <c r="CO69" i="5"/>
  <c r="CO70" i="5"/>
  <c r="CN52" i="5"/>
  <c r="CN53" i="5"/>
  <c r="CN54" i="5"/>
  <c r="CN55" i="5"/>
  <c r="CN57" i="5"/>
  <c r="CN58" i="5"/>
  <c r="CN59" i="5"/>
  <c r="CN60" i="5"/>
  <c r="CN61" i="5"/>
  <c r="CN63" i="5"/>
  <c r="CN64" i="5"/>
  <c r="CN65" i="5"/>
  <c r="CN66" i="5"/>
  <c r="CN67" i="5"/>
  <c r="CN68" i="5"/>
  <c r="CN69" i="5"/>
  <c r="CN70" i="5"/>
  <c r="CM52" i="5"/>
  <c r="CM53" i="5"/>
  <c r="CM54" i="5"/>
  <c r="CM55" i="5"/>
  <c r="CM57" i="5"/>
  <c r="CM58" i="5"/>
  <c r="CM59" i="5"/>
  <c r="CM60" i="5"/>
  <c r="CM61" i="5"/>
  <c r="CM63" i="5"/>
  <c r="CM64" i="5"/>
  <c r="CM65" i="5"/>
  <c r="CM66" i="5"/>
  <c r="CM67" i="5"/>
  <c r="CM68" i="5"/>
  <c r="CM69" i="5"/>
  <c r="CM70" i="5"/>
  <c r="CL51" i="5"/>
  <c r="CL52" i="5"/>
  <c r="CL53" i="5"/>
  <c r="CL54" i="5"/>
  <c r="CL55" i="5"/>
  <c r="CL56" i="5"/>
  <c r="CL57" i="5"/>
  <c r="CL58" i="5"/>
  <c r="CL59" i="5"/>
  <c r="CL60" i="5"/>
  <c r="CL61" i="5"/>
  <c r="CL62" i="5"/>
  <c r="CL63" i="5"/>
  <c r="CL64" i="5"/>
  <c r="CL65" i="5"/>
  <c r="CL66" i="5"/>
  <c r="CL67" i="5"/>
  <c r="CL68" i="5"/>
  <c r="CL69" i="5"/>
  <c r="CL70" i="5"/>
  <c r="CL71" i="5"/>
  <c r="CL50" i="5"/>
  <c r="CK51" i="5"/>
  <c r="CK52" i="5"/>
  <c r="CK53" i="5"/>
  <c r="CK54" i="5"/>
  <c r="CK55" i="5"/>
  <c r="CK56" i="5"/>
  <c r="CK57" i="5"/>
  <c r="CK58" i="5"/>
  <c r="CK59" i="5"/>
  <c r="CK60" i="5"/>
  <c r="CK61" i="5"/>
  <c r="CK62" i="5"/>
  <c r="CK63" i="5"/>
  <c r="CK64" i="5"/>
  <c r="CK65" i="5"/>
  <c r="CK66" i="5"/>
  <c r="CK67" i="5"/>
  <c r="CK68" i="5"/>
  <c r="CK69" i="5"/>
  <c r="CK70" i="5"/>
  <c r="CK71" i="5"/>
  <c r="CJ51" i="5"/>
  <c r="CJ52" i="5"/>
  <c r="CJ53" i="5"/>
  <c r="CJ54" i="5"/>
  <c r="CJ55" i="5"/>
  <c r="CJ56" i="5"/>
  <c r="CJ57" i="5"/>
  <c r="CJ58" i="5"/>
  <c r="CJ59" i="5"/>
  <c r="CJ60" i="5"/>
  <c r="CJ61" i="5"/>
  <c r="CJ62" i="5"/>
  <c r="CJ63" i="5"/>
  <c r="CJ64" i="5"/>
  <c r="CJ65" i="5"/>
  <c r="CJ66" i="5"/>
  <c r="CJ67" i="5"/>
  <c r="CJ68" i="5"/>
  <c r="CJ69" i="5"/>
  <c r="CJ70" i="5"/>
  <c r="CJ71" i="5"/>
  <c r="CJ50" i="5"/>
  <c r="CI51" i="5"/>
  <c r="CI52" i="5"/>
  <c r="CI53" i="5"/>
  <c r="CI54" i="5"/>
  <c r="CI55" i="5"/>
  <c r="CI56" i="5"/>
  <c r="CI57" i="5"/>
  <c r="CI58" i="5"/>
  <c r="CI59" i="5"/>
  <c r="CI60" i="5"/>
  <c r="CI61" i="5"/>
  <c r="CI62" i="5"/>
  <c r="CI63" i="5"/>
  <c r="CI64" i="5"/>
  <c r="CI65" i="5"/>
  <c r="CI66" i="5"/>
  <c r="CI67" i="5"/>
  <c r="CI68" i="5"/>
  <c r="CI69" i="5"/>
  <c r="CI70" i="5"/>
  <c r="CI71" i="5"/>
  <c r="CH51" i="5"/>
  <c r="CH52" i="5"/>
  <c r="CH53" i="5"/>
  <c r="CH54" i="5"/>
  <c r="CH55" i="5"/>
  <c r="CH56" i="5"/>
  <c r="CH57" i="5"/>
  <c r="CH58" i="5"/>
  <c r="CH59" i="5"/>
  <c r="CH60" i="5"/>
  <c r="CH61" i="5"/>
  <c r="CH62" i="5"/>
  <c r="CH63" i="5"/>
  <c r="CH64" i="5"/>
  <c r="CH65" i="5"/>
  <c r="CH66" i="5"/>
  <c r="CH67" i="5"/>
  <c r="CH68" i="5"/>
  <c r="CH69" i="5"/>
  <c r="CH70" i="5"/>
  <c r="CH71" i="5"/>
  <c r="CH50" i="5"/>
  <c r="CG51" i="5"/>
  <c r="CG52" i="5"/>
  <c r="CG53" i="5"/>
  <c r="CG54" i="5"/>
  <c r="CG55" i="5"/>
  <c r="CG56" i="5"/>
  <c r="CG57" i="5"/>
  <c r="CG58" i="5"/>
  <c r="CG59" i="5"/>
  <c r="CG60" i="5"/>
  <c r="CG61" i="5"/>
  <c r="CG62" i="5"/>
  <c r="CG63" i="5"/>
  <c r="CG64" i="5"/>
  <c r="CG65" i="5"/>
  <c r="CG66" i="5"/>
  <c r="CG67" i="5"/>
  <c r="CG68" i="5"/>
  <c r="CG69" i="5"/>
  <c r="CG70" i="5"/>
  <c r="CG71" i="5"/>
  <c r="CF51" i="5"/>
  <c r="CF52" i="5"/>
  <c r="CF53" i="5"/>
  <c r="CF54" i="5"/>
  <c r="CF55" i="5"/>
  <c r="CF56" i="5"/>
  <c r="CF57" i="5"/>
  <c r="CF58" i="5"/>
  <c r="CF59" i="5"/>
  <c r="CF60" i="5"/>
  <c r="CF61" i="5"/>
  <c r="CF62" i="5"/>
  <c r="CF63" i="5"/>
  <c r="CF64" i="5"/>
  <c r="CF65" i="5"/>
  <c r="CF66" i="5"/>
  <c r="CF67" i="5"/>
  <c r="CF68" i="5"/>
  <c r="CF69" i="5"/>
  <c r="CF70" i="5"/>
  <c r="CF71" i="5"/>
  <c r="CF50" i="5"/>
  <c r="CE51" i="5"/>
  <c r="CE52" i="5"/>
  <c r="CE53" i="5"/>
  <c r="CE54" i="5"/>
  <c r="CE55" i="5"/>
  <c r="CE56" i="5"/>
  <c r="CE57" i="5"/>
  <c r="CE58" i="5"/>
  <c r="CE59" i="5"/>
  <c r="CE60" i="5"/>
  <c r="CE61" i="5"/>
  <c r="CE62" i="5"/>
  <c r="CE63" i="5"/>
  <c r="CE64" i="5"/>
  <c r="CE65" i="5"/>
  <c r="CE66" i="5"/>
  <c r="CE67" i="5"/>
  <c r="CE68" i="5"/>
  <c r="CE69" i="5"/>
  <c r="CE70" i="5"/>
  <c r="CE71" i="5"/>
  <c r="CD52" i="5"/>
  <c r="CD53" i="5"/>
  <c r="CD54" i="5"/>
  <c r="CD55" i="5"/>
  <c r="CD57" i="5"/>
  <c r="CD58" i="5"/>
  <c r="CD59" i="5"/>
  <c r="CD60" i="5"/>
  <c r="CD61" i="5"/>
  <c r="CD63" i="5"/>
  <c r="CD64" i="5"/>
  <c r="CD65" i="5"/>
  <c r="CD66" i="5"/>
  <c r="CD67" i="5"/>
  <c r="CD68" i="5"/>
  <c r="CD69" i="5"/>
  <c r="CD70" i="5"/>
  <c r="CC52" i="5"/>
  <c r="CC53" i="5"/>
  <c r="CC54" i="5"/>
  <c r="CC55" i="5"/>
  <c r="CC57" i="5"/>
  <c r="CC58" i="5"/>
  <c r="CC59" i="5"/>
  <c r="CC60" i="5"/>
  <c r="CC61" i="5"/>
  <c r="CC63" i="5"/>
  <c r="CC64" i="5"/>
  <c r="CC65" i="5"/>
  <c r="CC66" i="5"/>
  <c r="CC67" i="5"/>
  <c r="CC68" i="5"/>
  <c r="CC69" i="5"/>
  <c r="CC70" i="5"/>
  <c r="CB51" i="5"/>
  <c r="CB52" i="5"/>
  <c r="CB53" i="5"/>
  <c r="CB54" i="5"/>
  <c r="CB55" i="5"/>
  <c r="CB56" i="5"/>
  <c r="CB57" i="5"/>
  <c r="CB58" i="5"/>
  <c r="CB59" i="5"/>
  <c r="CB60" i="5"/>
  <c r="CB61" i="5"/>
  <c r="CB62" i="5"/>
  <c r="CB63" i="5"/>
  <c r="CB64" i="5"/>
  <c r="CB65" i="5"/>
  <c r="CB66" i="5"/>
  <c r="CB67" i="5"/>
  <c r="CB68" i="5"/>
  <c r="CB69" i="5"/>
  <c r="CB70" i="5"/>
  <c r="CB71" i="5"/>
  <c r="CB50" i="5"/>
  <c r="CA51" i="5"/>
  <c r="CA52" i="5"/>
  <c r="CA53" i="5"/>
  <c r="CA54" i="5"/>
  <c r="CA55" i="5"/>
  <c r="CA56" i="5"/>
  <c r="CA57" i="5"/>
  <c r="CA58" i="5"/>
  <c r="CA59" i="5"/>
  <c r="CA60" i="5"/>
  <c r="CA61" i="5"/>
  <c r="CA62" i="5"/>
  <c r="CA63" i="5"/>
  <c r="CA64" i="5"/>
  <c r="CA65" i="5"/>
  <c r="CA66" i="5"/>
  <c r="CA67" i="5"/>
  <c r="CA68" i="5"/>
  <c r="CA69" i="5"/>
  <c r="CA70" i="5"/>
  <c r="CA71" i="5"/>
  <c r="BZ51" i="5"/>
  <c r="BZ52" i="5"/>
  <c r="BZ53" i="5"/>
  <c r="BZ54" i="5"/>
  <c r="BZ55" i="5"/>
  <c r="BZ56" i="5"/>
  <c r="BZ57" i="5"/>
  <c r="BZ58" i="5"/>
  <c r="BZ59" i="5"/>
  <c r="BZ60" i="5"/>
  <c r="BZ61" i="5"/>
  <c r="BZ62" i="5"/>
  <c r="BZ63" i="5"/>
  <c r="BZ64" i="5"/>
  <c r="BZ65" i="5"/>
  <c r="BZ66" i="5"/>
  <c r="BZ67" i="5"/>
  <c r="BZ68" i="5"/>
  <c r="BZ69" i="5"/>
  <c r="BZ70" i="5"/>
  <c r="BZ71" i="5"/>
  <c r="BZ50" i="5"/>
  <c r="BY51" i="5"/>
  <c r="BY52" i="5"/>
  <c r="BY53" i="5"/>
  <c r="BY54" i="5"/>
  <c r="BY55" i="5"/>
  <c r="BY56" i="5"/>
  <c r="BY57" i="5"/>
  <c r="BY58" i="5"/>
  <c r="BY59" i="5"/>
  <c r="BY60" i="5"/>
  <c r="BY61" i="5"/>
  <c r="BY62" i="5"/>
  <c r="BY63" i="5"/>
  <c r="BY64" i="5"/>
  <c r="BY65" i="5"/>
  <c r="BY66" i="5"/>
  <c r="BY67" i="5"/>
  <c r="BY68" i="5"/>
  <c r="BY69" i="5"/>
  <c r="BY70" i="5"/>
  <c r="BY71" i="5"/>
  <c r="BX51" i="5"/>
  <c r="BX52" i="5"/>
  <c r="BX53" i="5"/>
  <c r="BX54" i="5"/>
  <c r="BX55" i="5"/>
  <c r="BX56" i="5"/>
  <c r="BX57" i="5"/>
  <c r="BX58" i="5"/>
  <c r="BX59" i="5"/>
  <c r="BX60" i="5"/>
  <c r="BX61" i="5"/>
  <c r="BX62" i="5"/>
  <c r="BX63" i="5"/>
  <c r="BX64" i="5"/>
  <c r="BX65" i="5"/>
  <c r="BX66" i="5"/>
  <c r="BX67" i="5"/>
  <c r="BX68" i="5"/>
  <c r="BX69" i="5"/>
  <c r="BX70" i="5"/>
  <c r="BX71" i="5"/>
  <c r="BX50" i="5"/>
  <c r="BW51" i="5"/>
  <c r="BW52" i="5"/>
  <c r="BW53" i="5"/>
  <c r="BW54" i="5"/>
  <c r="BW55" i="5"/>
  <c r="BW56" i="5"/>
  <c r="BW57" i="5"/>
  <c r="BW58" i="5"/>
  <c r="BW59" i="5"/>
  <c r="BW60" i="5"/>
  <c r="BW61" i="5"/>
  <c r="BW62" i="5"/>
  <c r="BW63" i="5"/>
  <c r="BW64" i="5"/>
  <c r="BW65" i="5"/>
  <c r="BW66" i="5"/>
  <c r="BW67" i="5"/>
  <c r="BW68" i="5"/>
  <c r="BW69" i="5"/>
  <c r="BW70" i="5"/>
  <c r="BW71" i="5"/>
  <c r="BV52" i="5"/>
  <c r="BV53" i="5"/>
  <c r="BV54" i="5"/>
  <c r="BV55" i="5"/>
  <c r="BV57" i="5"/>
  <c r="BV58" i="5"/>
  <c r="BV59" i="5"/>
  <c r="BV60" i="5"/>
  <c r="BV61" i="5"/>
  <c r="BV63" i="5"/>
  <c r="BV64" i="5"/>
  <c r="BV65" i="5"/>
  <c r="BV66" i="5"/>
  <c r="BV67" i="5"/>
  <c r="BV68" i="5"/>
  <c r="BV69" i="5"/>
  <c r="BV70" i="5"/>
  <c r="BU52" i="5"/>
  <c r="BU53" i="5"/>
  <c r="BU54" i="5"/>
  <c r="BU55" i="5"/>
  <c r="BU57" i="5"/>
  <c r="BU58" i="5"/>
  <c r="BU59" i="5"/>
  <c r="BU60" i="5"/>
  <c r="BU61" i="5"/>
  <c r="BU63" i="5"/>
  <c r="BU64" i="5"/>
  <c r="BU65" i="5"/>
  <c r="BU66" i="5"/>
  <c r="BU67" i="5"/>
  <c r="BU68" i="5"/>
  <c r="BU69" i="5"/>
  <c r="BU70" i="5"/>
  <c r="BT51" i="5"/>
  <c r="BT52" i="5"/>
  <c r="BT53" i="5"/>
  <c r="BT54" i="5"/>
  <c r="BT55" i="5"/>
  <c r="BT56" i="5"/>
  <c r="BT57" i="5"/>
  <c r="BT58" i="5"/>
  <c r="BT59" i="5"/>
  <c r="BT60" i="5"/>
  <c r="BT61" i="5"/>
  <c r="BT62" i="5"/>
  <c r="BT63" i="5"/>
  <c r="BT64" i="5"/>
  <c r="BT65" i="5"/>
  <c r="BT66" i="5"/>
  <c r="BT67" i="5"/>
  <c r="BT68" i="5"/>
  <c r="BT69" i="5"/>
  <c r="BT70" i="5"/>
  <c r="BT71" i="5"/>
  <c r="BT50" i="5"/>
  <c r="BS51" i="5"/>
  <c r="BS52" i="5"/>
  <c r="BS53" i="5"/>
  <c r="BS54" i="5"/>
  <c r="BS55" i="5"/>
  <c r="BS56" i="5"/>
  <c r="BS57" i="5"/>
  <c r="BS58" i="5"/>
  <c r="BS59" i="5"/>
  <c r="BS60" i="5"/>
  <c r="BS61" i="5"/>
  <c r="BS62" i="5"/>
  <c r="BS63" i="5"/>
  <c r="BS64" i="5"/>
  <c r="BS65" i="5"/>
  <c r="BS66" i="5"/>
  <c r="BS67" i="5"/>
  <c r="BS68" i="5"/>
  <c r="BS69" i="5"/>
  <c r="BS70" i="5"/>
  <c r="BS71" i="5"/>
  <c r="BR51" i="5"/>
  <c r="BR52" i="5"/>
  <c r="BR53" i="5"/>
  <c r="BR54" i="5"/>
  <c r="BR55" i="5"/>
  <c r="BR56" i="5"/>
  <c r="BR57" i="5"/>
  <c r="BR58" i="5"/>
  <c r="BR59" i="5"/>
  <c r="BR60" i="5"/>
  <c r="BR61" i="5"/>
  <c r="BR62" i="5"/>
  <c r="BR63" i="5"/>
  <c r="BR64" i="5"/>
  <c r="BR65" i="5"/>
  <c r="BR66" i="5"/>
  <c r="BR67" i="5"/>
  <c r="BR68" i="5"/>
  <c r="BR69" i="5"/>
  <c r="BR70" i="5"/>
  <c r="BR71" i="5"/>
  <c r="BR50" i="5"/>
  <c r="BQ51" i="5"/>
  <c r="BQ52" i="5"/>
  <c r="BQ53" i="5"/>
  <c r="BQ54" i="5"/>
  <c r="BQ55" i="5"/>
  <c r="BQ56" i="5"/>
  <c r="BQ57" i="5"/>
  <c r="BQ58" i="5"/>
  <c r="BQ59" i="5"/>
  <c r="BQ60" i="5"/>
  <c r="BQ61" i="5"/>
  <c r="BQ62" i="5"/>
  <c r="BQ63" i="5"/>
  <c r="BQ64" i="5"/>
  <c r="BQ65" i="5"/>
  <c r="BQ66" i="5"/>
  <c r="BQ67" i="5"/>
  <c r="BQ68" i="5"/>
  <c r="BQ69" i="5"/>
  <c r="BQ70" i="5"/>
  <c r="BQ71" i="5"/>
  <c r="BP52" i="5"/>
  <c r="BP53" i="5"/>
  <c r="BP54" i="5"/>
  <c r="BP55" i="5"/>
  <c r="BP57" i="5"/>
  <c r="BP58" i="5"/>
  <c r="BP59" i="5"/>
  <c r="BP60" i="5"/>
  <c r="BP61" i="5"/>
  <c r="BP63" i="5"/>
  <c r="BP64" i="5"/>
  <c r="BP65" i="5"/>
  <c r="BP66" i="5"/>
  <c r="BP67" i="5"/>
  <c r="BP68" i="5"/>
  <c r="BP69" i="5"/>
  <c r="BP70" i="5"/>
  <c r="BO52" i="5"/>
  <c r="BO53" i="5"/>
  <c r="BO54" i="5"/>
  <c r="BO55" i="5"/>
  <c r="BO57" i="5"/>
  <c r="BO58" i="5"/>
  <c r="BO59" i="5"/>
  <c r="BO60" i="5"/>
  <c r="BO61" i="5"/>
  <c r="BO63" i="5"/>
  <c r="BO64" i="5"/>
  <c r="BO65" i="5"/>
  <c r="BO66" i="5"/>
  <c r="BO67" i="5"/>
  <c r="BO68" i="5"/>
  <c r="BO69" i="5"/>
  <c r="BO70" i="5"/>
  <c r="BN52" i="5"/>
  <c r="BN53" i="5"/>
  <c r="BN54" i="5"/>
  <c r="BN55" i="5"/>
  <c r="BN57" i="5"/>
  <c r="BN58" i="5"/>
  <c r="BN59" i="5"/>
  <c r="BN60" i="5"/>
  <c r="BN61" i="5"/>
  <c r="BN63" i="5"/>
  <c r="BN64" i="5"/>
  <c r="BN65" i="5"/>
  <c r="BN66" i="5"/>
  <c r="BN67" i="5"/>
  <c r="BN68" i="5"/>
  <c r="BN69" i="5"/>
  <c r="BN70" i="5"/>
  <c r="BM52" i="5"/>
  <c r="BM53" i="5"/>
  <c r="BM54" i="5"/>
  <c r="BM55" i="5"/>
  <c r="BM57" i="5"/>
  <c r="BM58" i="5"/>
  <c r="BM59" i="5"/>
  <c r="BM60" i="5"/>
  <c r="BM61" i="5"/>
  <c r="BM63" i="5"/>
  <c r="BM64" i="5"/>
  <c r="BM65" i="5"/>
  <c r="BM66" i="5"/>
  <c r="BM67" i="5"/>
  <c r="BM68" i="5"/>
  <c r="BM69" i="5"/>
  <c r="BM70" i="5"/>
  <c r="BL52" i="5"/>
  <c r="BL53" i="5"/>
  <c r="BL54" i="5"/>
  <c r="BL55" i="5"/>
  <c r="BL57" i="5"/>
  <c r="BL58" i="5"/>
  <c r="BL59" i="5"/>
  <c r="BL60" i="5"/>
  <c r="BL61" i="5"/>
  <c r="BL63" i="5"/>
  <c r="BL64" i="5"/>
  <c r="BL65" i="5"/>
  <c r="BL66" i="5"/>
  <c r="BL67" i="5"/>
  <c r="BL68" i="5"/>
  <c r="BL69" i="5"/>
  <c r="BL70" i="5"/>
  <c r="BK52" i="5"/>
  <c r="BK53" i="5"/>
  <c r="BK54" i="5"/>
  <c r="BK55" i="5"/>
  <c r="BK57" i="5"/>
  <c r="BK58" i="5"/>
  <c r="BK59" i="5"/>
  <c r="BK60" i="5"/>
  <c r="BK61" i="5"/>
  <c r="BK63" i="5"/>
  <c r="BK64" i="5"/>
  <c r="BK65" i="5"/>
  <c r="BK66" i="5"/>
  <c r="BK67" i="5"/>
  <c r="BK68" i="5"/>
  <c r="BK69" i="5"/>
  <c r="BK70" i="5"/>
  <c r="BJ52" i="5"/>
  <c r="BJ53" i="5"/>
  <c r="BJ54" i="5"/>
  <c r="BJ55" i="5"/>
  <c r="BJ57" i="5"/>
  <c r="BJ58" i="5"/>
  <c r="BJ59" i="5"/>
  <c r="BJ60" i="5"/>
  <c r="BJ61" i="5"/>
  <c r="BJ63" i="5"/>
  <c r="BJ64" i="5"/>
  <c r="BJ65" i="5"/>
  <c r="BJ66" i="5"/>
  <c r="BJ67" i="5"/>
  <c r="BJ68" i="5"/>
  <c r="BJ69" i="5"/>
  <c r="BJ70" i="5"/>
  <c r="BI52" i="5"/>
  <c r="BI53" i="5"/>
  <c r="BI54" i="5"/>
  <c r="BI55" i="5"/>
  <c r="BI57" i="5"/>
  <c r="BI58" i="5"/>
  <c r="BI59" i="5"/>
  <c r="BI60" i="5"/>
  <c r="BI61" i="5"/>
  <c r="BI63" i="5"/>
  <c r="BI64" i="5"/>
  <c r="BI65" i="5"/>
  <c r="BI66" i="5"/>
  <c r="BI67" i="5"/>
  <c r="BI68" i="5"/>
  <c r="BI69" i="5"/>
  <c r="BI70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H67" i="5"/>
  <c r="BH68" i="5"/>
  <c r="BH69" i="5"/>
  <c r="BH70" i="5"/>
  <c r="BH71" i="5"/>
  <c r="BH50" i="5"/>
  <c r="BG51" i="5"/>
  <c r="BG52" i="5"/>
  <c r="BG53" i="5"/>
  <c r="BG54" i="5"/>
  <c r="BG55" i="5"/>
  <c r="BG56" i="5"/>
  <c r="BG57" i="5"/>
  <c r="BG58" i="5"/>
  <c r="BG59" i="5"/>
  <c r="BG60" i="5"/>
  <c r="BG61" i="5"/>
  <c r="BG62" i="5"/>
  <c r="BG63" i="5"/>
  <c r="BG64" i="5"/>
  <c r="BG65" i="5"/>
  <c r="BG66" i="5"/>
  <c r="BG67" i="5"/>
  <c r="BG68" i="5"/>
  <c r="BG69" i="5"/>
  <c r="BG70" i="5"/>
  <c r="BG71" i="5"/>
  <c r="BF51" i="5"/>
  <c r="BF52" i="5"/>
  <c r="BF53" i="5"/>
  <c r="BF54" i="5"/>
  <c r="BF55" i="5"/>
  <c r="BF56" i="5"/>
  <c r="BF57" i="5"/>
  <c r="BF58" i="5"/>
  <c r="BF59" i="5"/>
  <c r="BF60" i="5"/>
  <c r="BF61" i="5"/>
  <c r="BF62" i="5"/>
  <c r="BF63" i="5"/>
  <c r="BF64" i="5"/>
  <c r="BF65" i="5"/>
  <c r="BF66" i="5"/>
  <c r="BF67" i="5"/>
  <c r="BF68" i="5"/>
  <c r="BF69" i="5"/>
  <c r="BF70" i="5"/>
  <c r="BF71" i="5"/>
  <c r="BF50" i="5"/>
  <c r="BE51" i="5"/>
  <c r="BE52" i="5"/>
  <c r="BE53" i="5"/>
  <c r="BE54" i="5"/>
  <c r="BE55" i="5"/>
  <c r="BE56" i="5"/>
  <c r="BE57" i="5"/>
  <c r="BE58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D70" i="5"/>
  <c r="BD71" i="5"/>
  <c r="BD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B66" i="5"/>
  <c r="BB67" i="5"/>
  <c r="BB68" i="5"/>
  <c r="BB69" i="5"/>
  <c r="BB70" i="5"/>
  <c r="BB71" i="5"/>
  <c r="BB50" i="5"/>
  <c r="BA51" i="5"/>
  <c r="BA52" i="5"/>
  <c r="BA53" i="5"/>
  <c r="BA54" i="5"/>
  <c r="BA55" i="5"/>
  <c r="BA56" i="5"/>
  <c r="BA57" i="5"/>
  <c r="BA58" i="5"/>
  <c r="BA59" i="5"/>
  <c r="BA60" i="5"/>
  <c r="BA61" i="5"/>
  <c r="BA62" i="5"/>
  <c r="BA63" i="5"/>
  <c r="BA64" i="5"/>
  <c r="BA65" i="5"/>
  <c r="BA66" i="5"/>
  <c r="BA67" i="5"/>
  <c r="BA68" i="5"/>
  <c r="BA69" i="5"/>
  <c r="BA70" i="5"/>
  <c r="BA71" i="5"/>
  <c r="AZ52" i="5"/>
  <c r="AZ53" i="5"/>
  <c r="AZ54" i="5"/>
  <c r="AZ55" i="5"/>
  <c r="AZ57" i="5"/>
  <c r="AZ58" i="5"/>
  <c r="AZ59" i="5"/>
  <c r="AZ60" i="5"/>
  <c r="AZ61" i="5"/>
  <c r="AZ63" i="5"/>
  <c r="AZ64" i="5"/>
  <c r="AZ65" i="5"/>
  <c r="AZ66" i="5"/>
  <c r="AZ67" i="5"/>
  <c r="AZ68" i="5"/>
  <c r="AZ69" i="5"/>
  <c r="AZ70" i="5"/>
  <c r="AY52" i="5"/>
  <c r="AY53" i="5"/>
  <c r="AY54" i="5"/>
  <c r="AY55" i="5"/>
  <c r="AY57" i="5"/>
  <c r="AY58" i="5"/>
  <c r="AY59" i="5"/>
  <c r="AY60" i="5"/>
  <c r="AY61" i="5"/>
  <c r="AY63" i="5"/>
  <c r="AY64" i="5"/>
  <c r="AY65" i="5"/>
  <c r="AY66" i="5"/>
  <c r="AY67" i="5"/>
  <c r="AY68" i="5"/>
  <c r="AY69" i="5"/>
  <c r="AY7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R52" i="5"/>
  <c r="AR53" i="5"/>
  <c r="AR54" i="5"/>
  <c r="AR55" i="5"/>
  <c r="AR57" i="5"/>
  <c r="AR58" i="5"/>
  <c r="AR59" i="5"/>
  <c r="AR60" i="5"/>
  <c r="AR61" i="5"/>
  <c r="AR63" i="5"/>
  <c r="AR64" i="5"/>
  <c r="AR65" i="5"/>
  <c r="AR66" i="5"/>
  <c r="AR67" i="5"/>
  <c r="AR68" i="5"/>
  <c r="AR69" i="5"/>
  <c r="AR70" i="5"/>
  <c r="AQ52" i="5"/>
  <c r="AQ53" i="5"/>
  <c r="AQ54" i="5"/>
  <c r="AQ55" i="5"/>
  <c r="AQ57" i="5"/>
  <c r="AQ58" i="5"/>
  <c r="AQ59" i="5"/>
  <c r="AQ60" i="5"/>
  <c r="AQ61" i="5"/>
  <c r="AQ63" i="5"/>
  <c r="AQ64" i="5"/>
  <c r="AQ65" i="5"/>
  <c r="AQ66" i="5"/>
  <c r="AQ67" i="5"/>
  <c r="AQ68" i="5"/>
  <c r="AQ69" i="5"/>
  <c r="AQ7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L52" i="5"/>
  <c r="AL53" i="5"/>
  <c r="AL54" i="5"/>
  <c r="AL55" i="5"/>
  <c r="AL57" i="5"/>
  <c r="AL58" i="5"/>
  <c r="AL59" i="5"/>
  <c r="AL60" i="5"/>
  <c r="AL61" i="5"/>
  <c r="AL63" i="5"/>
  <c r="AL64" i="5"/>
  <c r="AL65" i="5"/>
  <c r="AL66" i="5"/>
  <c r="AL67" i="5"/>
  <c r="AL68" i="5"/>
  <c r="AL69" i="5"/>
  <c r="AL70" i="5"/>
  <c r="AK52" i="5"/>
  <c r="AK53" i="5"/>
  <c r="AK54" i="5"/>
  <c r="AK55" i="5"/>
  <c r="AK57" i="5"/>
  <c r="AK58" i="5"/>
  <c r="AK59" i="5"/>
  <c r="AK60" i="5"/>
  <c r="AK61" i="5"/>
  <c r="AK63" i="5"/>
  <c r="AK64" i="5"/>
  <c r="AK65" i="5"/>
  <c r="AK66" i="5"/>
  <c r="AK67" i="5"/>
  <c r="AK68" i="5"/>
  <c r="AK69" i="5"/>
  <c r="AK70" i="5"/>
  <c r="AJ52" i="5"/>
  <c r="AJ53" i="5"/>
  <c r="AJ54" i="5"/>
  <c r="AJ55" i="5"/>
  <c r="AJ57" i="5"/>
  <c r="AJ58" i="5"/>
  <c r="AJ59" i="5"/>
  <c r="AJ60" i="5"/>
  <c r="AJ61" i="5"/>
  <c r="AJ63" i="5"/>
  <c r="AJ64" i="5"/>
  <c r="AJ65" i="5"/>
  <c r="AJ66" i="5"/>
  <c r="AJ67" i="5"/>
  <c r="AJ68" i="5"/>
  <c r="AJ69" i="5"/>
  <c r="AJ70" i="5"/>
  <c r="AI52" i="5"/>
  <c r="AI53" i="5"/>
  <c r="AI54" i="5"/>
  <c r="AI55" i="5"/>
  <c r="AI57" i="5"/>
  <c r="AI58" i="5"/>
  <c r="AI59" i="5"/>
  <c r="AI60" i="5"/>
  <c r="AI61" i="5"/>
  <c r="AI63" i="5"/>
  <c r="AI64" i="5"/>
  <c r="AI65" i="5"/>
  <c r="AI66" i="5"/>
  <c r="AI67" i="5"/>
  <c r="AI68" i="5"/>
  <c r="AI69" i="5"/>
  <c r="AI7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D52" i="5"/>
  <c r="AD53" i="5"/>
  <c r="AD54" i="5"/>
  <c r="AD55" i="5"/>
  <c r="AD57" i="5"/>
  <c r="AD58" i="5"/>
  <c r="AD59" i="5"/>
  <c r="AD60" i="5"/>
  <c r="AD61" i="5"/>
  <c r="AD63" i="5"/>
  <c r="AD64" i="5"/>
  <c r="AD65" i="5"/>
  <c r="AD66" i="5"/>
  <c r="AD67" i="5"/>
  <c r="AD68" i="5"/>
  <c r="AD69" i="5"/>
  <c r="AD70" i="5"/>
  <c r="AC52" i="5"/>
  <c r="AC53" i="5"/>
  <c r="AC54" i="5"/>
  <c r="AC55" i="5"/>
  <c r="AC57" i="5"/>
  <c r="AC58" i="5"/>
  <c r="AC59" i="5"/>
  <c r="AC60" i="5"/>
  <c r="AC61" i="5"/>
  <c r="AC63" i="5"/>
  <c r="AC64" i="5"/>
  <c r="AC65" i="5"/>
  <c r="AC66" i="5"/>
  <c r="AC67" i="5"/>
  <c r="AC68" i="5"/>
  <c r="AC69" i="5"/>
  <c r="AC7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T52" i="5"/>
  <c r="T53" i="5"/>
  <c r="T54" i="5"/>
  <c r="T55" i="5"/>
  <c r="T57" i="5"/>
  <c r="T58" i="5"/>
  <c r="T59" i="5"/>
  <c r="T60" i="5"/>
  <c r="T61" i="5"/>
  <c r="T63" i="5"/>
  <c r="T64" i="5"/>
  <c r="T65" i="5"/>
  <c r="T66" i="5"/>
  <c r="T67" i="5"/>
  <c r="T68" i="5"/>
  <c r="T69" i="5"/>
  <c r="T70" i="5"/>
  <c r="S52" i="5"/>
  <c r="S53" i="5"/>
  <c r="S54" i="5"/>
  <c r="S55" i="5"/>
  <c r="S57" i="5"/>
  <c r="S58" i="5"/>
  <c r="S59" i="5"/>
  <c r="S60" i="5"/>
  <c r="S61" i="5"/>
  <c r="S63" i="5"/>
  <c r="S64" i="5"/>
  <c r="S65" i="5"/>
  <c r="S66" i="5"/>
  <c r="S67" i="5"/>
  <c r="S68" i="5"/>
  <c r="S69" i="5"/>
  <c r="S7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50" i="5"/>
  <c r="G71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D52" i="5"/>
  <c r="DP52" i="5" s="1"/>
  <c r="D53" i="5"/>
  <c r="DP53" i="5" s="1"/>
  <c r="D54" i="5"/>
  <c r="DP54" i="5" s="1"/>
  <c r="D55" i="5"/>
  <c r="DP55" i="5" s="1"/>
  <c r="D57" i="5"/>
  <c r="DP57" i="5" s="1"/>
  <c r="D58" i="5"/>
  <c r="DP58" i="5" s="1"/>
  <c r="D59" i="5"/>
  <c r="DP59" i="5" s="1"/>
  <c r="D60" i="5"/>
  <c r="DP60" i="5" s="1"/>
  <c r="D61" i="5"/>
  <c r="DP61" i="5" s="1"/>
  <c r="D63" i="5"/>
  <c r="DP63" i="5" s="1"/>
  <c r="D64" i="5"/>
  <c r="DP64" i="5" s="1"/>
  <c r="D65" i="5"/>
  <c r="DP65" i="5" s="1"/>
  <c r="D66" i="5"/>
  <c r="DP66" i="5" s="1"/>
  <c r="D67" i="5"/>
  <c r="DP67" i="5" s="1"/>
  <c r="D68" i="5"/>
  <c r="DP68" i="5" s="1"/>
  <c r="D69" i="5"/>
  <c r="DP69" i="5" s="1"/>
  <c r="D70" i="5"/>
  <c r="DP70" i="5" s="1"/>
  <c r="C52" i="5"/>
  <c r="DO52" i="5" s="1"/>
  <c r="C53" i="5"/>
  <c r="DO53" i="5" s="1"/>
  <c r="C54" i="5"/>
  <c r="DO54" i="5" s="1"/>
  <c r="C55" i="5"/>
  <c r="DO55" i="5" s="1"/>
  <c r="C57" i="5"/>
  <c r="DO57" i="5" s="1"/>
  <c r="C58" i="5"/>
  <c r="DO58" i="5" s="1"/>
  <c r="C59" i="5"/>
  <c r="DO59" i="5" s="1"/>
  <c r="C60" i="5"/>
  <c r="DO60" i="5" s="1"/>
  <c r="C61" i="5"/>
  <c r="DO61" i="5" s="1"/>
  <c r="C63" i="5"/>
  <c r="DO63" i="5" s="1"/>
  <c r="C64" i="5"/>
  <c r="DO64" i="5" s="1"/>
  <c r="C65" i="5"/>
  <c r="DO65" i="5" s="1"/>
  <c r="C66" i="5"/>
  <c r="DO66" i="5" s="1"/>
  <c r="C67" i="5"/>
  <c r="DO67" i="5" s="1"/>
  <c r="C68" i="5"/>
  <c r="DO68" i="5" s="1"/>
  <c r="C69" i="5"/>
  <c r="DO69" i="5" s="1"/>
  <c r="C70" i="5"/>
  <c r="DO70" i="5" s="1"/>
  <c r="BV77" i="5"/>
  <c r="BU77" i="5"/>
  <c r="AF78" i="5"/>
  <c r="AE78" i="5"/>
  <c r="AF77" i="5"/>
  <c r="AE77" i="5"/>
  <c r="EE50" i="5"/>
  <c r="EC50" i="5"/>
  <c r="DK50" i="5"/>
  <c r="DI50" i="5"/>
  <c r="DG50" i="5"/>
  <c r="DE50" i="5"/>
  <c r="DC50" i="5"/>
  <c r="DA50" i="5"/>
  <c r="CW50" i="5"/>
  <c r="CU50" i="5"/>
  <c r="CK50" i="5"/>
  <c r="CI50" i="5"/>
  <c r="CG50" i="5"/>
  <c r="CE50" i="5"/>
  <c r="CA50" i="5"/>
  <c r="BY50" i="5"/>
  <c r="BW50" i="5"/>
  <c r="BS50" i="5"/>
  <c r="BQ50" i="5"/>
  <c r="BG50" i="5"/>
  <c r="BE50" i="5"/>
  <c r="BC50" i="5"/>
  <c r="BA50" i="5"/>
  <c r="AW50" i="5"/>
  <c r="AU50" i="5"/>
  <c r="AS50" i="5"/>
  <c r="AO50" i="5"/>
  <c r="AM50" i="5"/>
  <c r="AG50" i="5"/>
  <c r="AE50" i="5"/>
  <c r="AA50" i="5"/>
  <c r="Y50" i="5"/>
  <c r="W50" i="5"/>
  <c r="U50" i="5"/>
  <c r="Q50" i="5"/>
  <c r="M50" i="5"/>
  <c r="K50" i="5"/>
  <c r="I50" i="5"/>
  <c r="G50" i="5"/>
  <c r="E50" i="5"/>
  <c r="EE49" i="5"/>
  <c r="EC49" i="5"/>
  <c r="EA49" i="5"/>
  <c r="DY49" i="5"/>
  <c r="DW49" i="5"/>
  <c r="DU49" i="5"/>
  <c r="DS49" i="5"/>
  <c r="EG49" i="5" s="1"/>
  <c r="DM49" i="5"/>
  <c r="DK49" i="5"/>
  <c r="DI49" i="5"/>
  <c r="DG49" i="5"/>
  <c r="DE49" i="5"/>
  <c r="DC49" i="5"/>
  <c r="DA49" i="5"/>
  <c r="CY49" i="5"/>
  <c r="CW49" i="5"/>
  <c r="CU49" i="5"/>
  <c r="CS49" i="5"/>
  <c r="CQ49" i="5"/>
  <c r="CO49" i="5"/>
  <c r="CM49" i="5"/>
  <c r="CK49" i="5"/>
  <c r="CI49" i="5"/>
  <c r="CG49" i="5"/>
  <c r="CE49" i="5"/>
  <c r="CC49" i="5"/>
  <c r="CA49" i="5"/>
  <c r="BY49" i="5"/>
  <c r="BW49" i="5"/>
  <c r="BU49" i="5"/>
  <c r="BS49" i="5"/>
  <c r="BQ49" i="5"/>
  <c r="BO49" i="5"/>
  <c r="BM49" i="5"/>
  <c r="BK49" i="5"/>
  <c r="BI49" i="5"/>
  <c r="BG49" i="5"/>
  <c r="BE49" i="5"/>
  <c r="BC49" i="5"/>
  <c r="BA49" i="5"/>
  <c r="AY49" i="5"/>
  <c r="AW49" i="5"/>
  <c r="AU49" i="5"/>
  <c r="AS49" i="5"/>
  <c r="AQ49" i="5"/>
  <c r="AO49" i="5"/>
  <c r="AM49" i="5"/>
  <c r="AK49" i="5"/>
  <c r="AI49" i="5"/>
  <c r="AG49" i="5"/>
  <c r="AE49" i="5"/>
  <c r="AC49" i="5"/>
  <c r="AA49" i="5"/>
  <c r="Y49" i="5"/>
  <c r="W49" i="5"/>
  <c r="U49" i="5"/>
  <c r="S49" i="5"/>
  <c r="Q49" i="5"/>
  <c r="O49" i="5"/>
  <c r="M49" i="5"/>
  <c r="K49" i="5"/>
  <c r="I49" i="5"/>
  <c r="G49" i="5"/>
  <c r="E49" i="5"/>
  <c r="C49" i="5"/>
  <c r="DO49" i="5" s="1"/>
  <c r="EE48" i="5"/>
  <c r="EC48" i="5"/>
  <c r="EA48" i="5"/>
  <c r="DY48" i="5"/>
  <c r="DW48" i="5"/>
  <c r="DU48" i="5"/>
  <c r="DS48" i="5"/>
  <c r="DM48" i="5"/>
  <c r="DK48" i="5"/>
  <c r="DI48" i="5"/>
  <c r="DG48" i="5"/>
  <c r="DE48" i="5"/>
  <c r="DC48" i="5"/>
  <c r="DA48" i="5"/>
  <c r="CY48" i="5"/>
  <c r="CW48" i="5"/>
  <c r="CU48" i="5"/>
  <c r="CS48" i="5"/>
  <c r="CQ48" i="5"/>
  <c r="CO48" i="5"/>
  <c r="CM48" i="5"/>
  <c r="CK48" i="5"/>
  <c r="CI48" i="5"/>
  <c r="CG48" i="5"/>
  <c r="CE48" i="5"/>
  <c r="CC48" i="5"/>
  <c r="CA48" i="5"/>
  <c r="BY48" i="5"/>
  <c r="BW48" i="5"/>
  <c r="BU48" i="5"/>
  <c r="BS48" i="5"/>
  <c r="BQ48" i="5"/>
  <c r="BO48" i="5"/>
  <c r="BM48" i="5"/>
  <c r="CA76" i="5" s="1"/>
  <c r="BK48" i="5"/>
  <c r="BI48" i="5"/>
  <c r="BG48" i="5"/>
  <c r="BE48" i="5"/>
  <c r="BC48" i="5"/>
  <c r="BA48" i="5"/>
  <c r="AY48" i="5"/>
  <c r="AW48" i="5"/>
  <c r="AU48" i="5"/>
  <c r="AS48" i="5"/>
  <c r="AQ48" i="5"/>
  <c r="AO48" i="5"/>
  <c r="AM48" i="5"/>
  <c r="AK48" i="5"/>
  <c r="AI48" i="5"/>
  <c r="AG48" i="5"/>
  <c r="AE48" i="5"/>
  <c r="AC48" i="5"/>
  <c r="AA48" i="5"/>
  <c r="Y48" i="5"/>
  <c r="W48" i="5"/>
  <c r="U48" i="5"/>
  <c r="S48" i="5"/>
  <c r="Q48" i="5"/>
  <c r="O48" i="5"/>
  <c r="M48" i="5"/>
  <c r="K48" i="5"/>
  <c r="I48" i="5"/>
  <c r="G48" i="5"/>
  <c r="E48" i="5"/>
  <c r="C48" i="5"/>
  <c r="EG47" i="5"/>
  <c r="DO47" i="5"/>
  <c r="BR112" i="2" l="1"/>
  <c r="BG114" i="2" s="1"/>
  <c r="BG116" i="2" s="1"/>
  <c r="V117" i="5"/>
  <c r="P116" i="5"/>
  <c r="AA113" i="7"/>
  <c r="B116" i="7" s="1"/>
  <c r="BV112" i="7"/>
  <c r="AQ117" i="7" s="1"/>
  <c r="DO115" i="5"/>
  <c r="AO115" i="5"/>
  <c r="P113" i="6"/>
  <c r="AK112" i="6"/>
  <c r="N116" i="6" s="1"/>
  <c r="DO114" i="5"/>
  <c r="DO116" i="5" s="1"/>
  <c r="AO114" i="5"/>
  <c r="AO117" i="5" s="1"/>
  <c r="AC113" i="7"/>
  <c r="AA114" i="7" s="1"/>
  <c r="BU114" i="7" s="1"/>
  <c r="BU112" i="7"/>
  <c r="N113" i="6"/>
  <c r="AJ112" i="6"/>
  <c r="U117" i="5"/>
  <c r="P117" i="5"/>
  <c r="T117" i="5" s="1"/>
  <c r="Y77" i="5"/>
  <c r="AT77" i="5"/>
  <c r="EG48" i="5"/>
  <c r="BD112" i="1"/>
  <c r="AZ114" i="1"/>
  <c r="AZ116" i="1" s="1"/>
  <c r="AD77" i="5"/>
  <c r="AD78" i="5"/>
  <c r="EE72" i="5"/>
  <c r="DO48" i="5"/>
  <c r="EC72" i="5"/>
  <c r="AG76" i="2"/>
  <c r="AJ75" i="9"/>
  <c r="AI74" i="2"/>
  <c r="AF76" i="2"/>
  <c r="AH76" i="2"/>
  <c r="CC71" i="9"/>
  <c r="AK75" i="9"/>
  <c r="AI75" i="9"/>
  <c r="N115" i="6" l="1"/>
  <c r="N117" i="6" s="1"/>
  <c r="AJ113" i="6"/>
  <c r="AF115" i="6" s="1"/>
  <c r="AF117" i="6" s="1"/>
  <c r="AQ116" i="7"/>
  <c r="AQ118" i="7" s="1"/>
  <c r="BU113" i="7"/>
  <c r="AJ116" i="7" s="1"/>
  <c r="AJ118" i="7" s="1"/>
  <c r="AB78" i="9"/>
  <c r="CB79" i="7"/>
  <c r="BV73" i="7"/>
  <c r="CH72" i="7"/>
  <c r="CG72" i="7"/>
  <c r="CF72" i="7"/>
  <c r="CE72" i="7"/>
  <c r="BT72" i="7"/>
  <c r="BS72" i="7"/>
  <c r="BL72" i="7"/>
  <c r="BK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H72" i="7"/>
  <c r="AG72" i="7"/>
  <c r="AF72" i="7"/>
  <c r="AE72" i="7"/>
  <c r="AD72" i="7"/>
  <c r="AC72" i="7"/>
  <c r="AB72" i="7"/>
  <c r="AA72" i="7"/>
  <c r="T72" i="7"/>
  <c r="S72" i="7"/>
  <c r="R72" i="7"/>
  <c r="Q72" i="7"/>
  <c r="P72" i="7"/>
  <c r="O72" i="7"/>
  <c r="N72" i="7"/>
  <c r="M72" i="7"/>
  <c r="L72" i="7"/>
  <c r="K72" i="7"/>
  <c r="CN71" i="7"/>
  <c r="CM71" i="7"/>
  <c r="CL71" i="7"/>
  <c r="CK71" i="7"/>
  <c r="CJ71" i="7"/>
  <c r="CI71" i="7"/>
  <c r="CH71" i="7"/>
  <c r="CG71" i="7"/>
  <c r="CF71" i="7"/>
  <c r="CE71" i="7"/>
  <c r="CD71" i="7"/>
  <c r="CC71" i="7"/>
  <c r="CB71" i="7"/>
  <c r="CP71" i="7" s="1"/>
  <c r="CA71" i="7"/>
  <c r="CO71" i="7" s="1"/>
  <c r="BT71" i="7"/>
  <c r="BS71" i="7"/>
  <c r="BR71" i="7"/>
  <c r="BQ71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BV71" i="7" s="1"/>
  <c r="C71" i="7"/>
  <c r="BU71" i="7" s="1"/>
  <c r="CN70" i="7"/>
  <c r="CM70" i="7"/>
  <c r="CL70" i="7"/>
  <c r="CK70" i="7"/>
  <c r="CJ70" i="7"/>
  <c r="CI70" i="7"/>
  <c r="CH70" i="7"/>
  <c r="CG70" i="7"/>
  <c r="CF70" i="7"/>
  <c r="CE70" i="7"/>
  <c r="CD70" i="7"/>
  <c r="CC70" i="7"/>
  <c r="CB70" i="7"/>
  <c r="CP70" i="7" s="1"/>
  <c r="CA70" i="7"/>
  <c r="CO70" i="7" s="1"/>
  <c r="BT70" i="7"/>
  <c r="BS70" i="7"/>
  <c r="BR70" i="7"/>
  <c r="BQ70" i="7"/>
  <c r="BP70" i="7"/>
  <c r="BO70" i="7"/>
  <c r="BN70" i="7"/>
  <c r="BM70" i="7"/>
  <c r="BL70" i="7"/>
  <c r="BK70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BV70" i="7" s="1"/>
  <c r="C70" i="7"/>
  <c r="BU70" i="7" s="1"/>
  <c r="CN69" i="7"/>
  <c r="CM69" i="7"/>
  <c r="CL69" i="7"/>
  <c r="CK69" i="7"/>
  <c r="CJ69" i="7"/>
  <c r="CI69" i="7"/>
  <c r="CH69" i="7"/>
  <c r="CG69" i="7"/>
  <c r="CF69" i="7"/>
  <c r="CE69" i="7"/>
  <c r="CD69" i="7"/>
  <c r="CC69" i="7"/>
  <c r="CB69" i="7"/>
  <c r="CP69" i="7" s="1"/>
  <c r="CA69" i="7"/>
  <c r="CO69" i="7" s="1"/>
  <c r="BT69" i="7"/>
  <c r="BS69" i="7"/>
  <c r="BR69" i="7"/>
  <c r="BQ69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BV69" i="7" s="1"/>
  <c r="C69" i="7"/>
  <c r="BU69" i="7" s="1"/>
  <c r="CN68" i="7"/>
  <c r="CM68" i="7"/>
  <c r="CL68" i="7"/>
  <c r="CK68" i="7"/>
  <c r="CJ68" i="7"/>
  <c r="CI68" i="7"/>
  <c r="CH68" i="7"/>
  <c r="CG68" i="7"/>
  <c r="CF68" i="7"/>
  <c r="CE68" i="7"/>
  <c r="CD68" i="7"/>
  <c r="CC68" i="7"/>
  <c r="CB68" i="7"/>
  <c r="CP68" i="7" s="1"/>
  <c r="CA68" i="7"/>
  <c r="CO68" i="7" s="1"/>
  <c r="BT68" i="7"/>
  <c r="BS68" i="7"/>
  <c r="BR68" i="7"/>
  <c r="BQ68" i="7"/>
  <c r="BP68" i="7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BV68" i="7" s="1"/>
  <c r="C68" i="7"/>
  <c r="BU68" i="7" s="1"/>
  <c r="CN67" i="7"/>
  <c r="CM67" i="7"/>
  <c r="CL67" i="7"/>
  <c r="CK67" i="7"/>
  <c r="CJ67" i="7"/>
  <c r="CI67" i="7"/>
  <c r="CH67" i="7"/>
  <c r="CG67" i="7"/>
  <c r="CF67" i="7"/>
  <c r="CE67" i="7"/>
  <c r="CD67" i="7"/>
  <c r="CC67" i="7"/>
  <c r="CB67" i="7"/>
  <c r="CP67" i="7" s="1"/>
  <c r="CA67" i="7"/>
  <c r="CO67" i="7" s="1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BV67" i="7" s="1"/>
  <c r="C67" i="7"/>
  <c r="BU67" i="7" s="1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P66" i="7" s="1"/>
  <c r="CA66" i="7"/>
  <c r="CO66" i="7" s="1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BV66" i="7" s="1"/>
  <c r="C66" i="7"/>
  <c r="BU66" i="7" s="1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P65" i="7" s="1"/>
  <c r="CA65" i="7"/>
  <c r="CO65" i="7" s="1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BV65" i="7" s="1"/>
  <c r="C65" i="7"/>
  <c r="BU65" i="7" s="1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P64" i="7" s="1"/>
  <c r="CA64" i="7"/>
  <c r="CO64" i="7" s="1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BV64" i="7" s="1"/>
  <c r="C64" i="7"/>
  <c r="BU64" i="7" s="1"/>
  <c r="CH63" i="7"/>
  <c r="CG63" i="7"/>
  <c r="CF63" i="7"/>
  <c r="CE63" i="7"/>
  <c r="BT63" i="7"/>
  <c r="BS63" i="7"/>
  <c r="BL63" i="7"/>
  <c r="BK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H63" i="7"/>
  <c r="AG63" i="7"/>
  <c r="AF63" i="7"/>
  <c r="AE63" i="7"/>
  <c r="AD63" i="7"/>
  <c r="AC63" i="7"/>
  <c r="AB63" i="7"/>
  <c r="AA63" i="7"/>
  <c r="T63" i="7"/>
  <c r="S63" i="7"/>
  <c r="R63" i="7"/>
  <c r="Q63" i="7"/>
  <c r="P63" i="7"/>
  <c r="O63" i="7"/>
  <c r="N63" i="7"/>
  <c r="M63" i="7"/>
  <c r="L63" i="7"/>
  <c r="K63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P62" i="7" s="1"/>
  <c r="CA62" i="7"/>
  <c r="CO62" i="7" s="1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BV62" i="7" s="1"/>
  <c r="C62" i="7"/>
  <c r="BU62" i="7" s="1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P61" i="7" s="1"/>
  <c r="CA61" i="7"/>
  <c r="CO61" i="7" s="1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BV61" i="7" s="1"/>
  <c r="C61" i="7"/>
  <c r="BU61" i="7" s="1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P60" i="7" s="1"/>
  <c r="CA60" i="7"/>
  <c r="CO60" i="7" s="1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BV60" i="7" s="1"/>
  <c r="C60" i="7"/>
  <c r="BU60" i="7" s="1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P59" i="7" s="1"/>
  <c r="CA59" i="7"/>
  <c r="CO59" i="7" s="1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BV59" i="7" s="1"/>
  <c r="C59" i="7"/>
  <c r="BU59" i="7" s="1"/>
  <c r="CN58" i="7"/>
  <c r="CM58" i="7"/>
  <c r="CL58" i="7"/>
  <c r="CK58" i="7"/>
  <c r="CJ58" i="7"/>
  <c r="CI58" i="7"/>
  <c r="CH58" i="7"/>
  <c r="CG58" i="7"/>
  <c r="CF58" i="7"/>
  <c r="CE58" i="7"/>
  <c r="CD58" i="7"/>
  <c r="CC58" i="7"/>
  <c r="CB58" i="7"/>
  <c r="CP58" i="7" s="1"/>
  <c r="CA58" i="7"/>
  <c r="CO58" i="7" s="1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U58" i="7" s="1"/>
  <c r="CH57" i="7"/>
  <c r="CG57" i="7"/>
  <c r="CF57" i="7"/>
  <c r="CE57" i="7"/>
  <c r="BT57" i="7"/>
  <c r="BS57" i="7"/>
  <c r="BL57" i="7"/>
  <c r="BK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H57" i="7"/>
  <c r="AG57" i="7"/>
  <c r="AF57" i="7"/>
  <c r="AE57" i="7"/>
  <c r="AD57" i="7"/>
  <c r="AC57" i="7"/>
  <c r="AB57" i="7"/>
  <c r="AA57" i="7"/>
  <c r="T57" i="7"/>
  <c r="S57" i="7"/>
  <c r="R57" i="7"/>
  <c r="Q57" i="7"/>
  <c r="P57" i="7"/>
  <c r="O57" i="7"/>
  <c r="N57" i="7"/>
  <c r="M57" i="7"/>
  <c r="L57" i="7"/>
  <c r="K57" i="7"/>
  <c r="CN56" i="7"/>
  <c r="CM56" i="7"/>
  <c r="CL56" i="7"/>
  <c r="CK56" i="7"/>
  <c r="CJ56" i="7"/>
  <c r="CI56" i="7"/>
  <c r="CH56" i="7"/>
  <c r="CG56" i="7"/>
  <c r="CF56" i="7"/>
  <c r="CE56" i="7"/>
  <c r="CD56" i="7"/>
  <c r="CC56" i="7"/>
  <c r="CB56" i="7"/>
  <c r="CP56" i="7" s="1"/>
  <c r="CA56" i="7"/>
  <c r="CO56" i="7" s="1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CN55" i="7"/>
  <c r="CM55" i="7"/>
  <c r="CL55" i="7"/>
  <c r="CK55" i="7"/>
  <c r="CJ55" i="7"/>
  <c r="CI55" i="7"/>
  <c r="CH55" i="7"/>
  <c r="CG55" i="7"/>
  <c r="CF55" i="7"/>
  <c r="CE55" i="7"/>
  <c r="CD55" i="7"/>
  <c r="CC55" i="7"/>
  <c r="CB55" i="7"/>
  <c r="CP55" i="7" s="1"/>
  <c r="CA55" i="7"/>
  <c r="CO55" i="7" s="1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P54" i="7" s="1"/>
  <c r="CA54" i="7"/>
  <c r="CO54" i="7" s="1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CN53" i="7"/>
  <c r="CM53" i="7"/>
  <c r="CL53" i="7"/>
  <c r="CK53" i="7"/>
  <c r="CJ53" i="7"/>
  <c r="CI53" i="7"/>
  <c r="CH53" i="7"/>
  <c r="CG53" i="7"/>
  <c r="CF53" i="7"/>
  <c r="CE53" i="7"/>
  <c r="CD53" i="7"/>
  <c r="CC53" i="7"/>
  <c r="CB53" i="7"/>
  <c r="CP53" i="7" s="1"/>
  <c r="CA53" i="7"/>
  <c r="CO53" i="7" s="1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CH52" i="7"/>
  <c r="CG52" i="7"/>
  <c r="CF52" i="7"/>
  <c r="CE52" i="7"/>
  <c r="BT52" i="7"/>
  <c r="BS52" i="7"/>
  <c r="BL52" i="7"/>
  <c r="BK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H52" i="7"/>
  <c r="AG52" i="7"/>
  <c r="AF52" i="7"/>
  <c r="AE52" i="7"/>
  <c r="AD52" i="7"/>
  <c r="AC52" i="7"/>
  <c r="AB52" i="7"/>
  <c r="AA52" i="7"/>
  <c r="T52" i="7"/>
  <c r="S52" i="7"/>
  <c r="R52" i="7"/>
  <c r="Q52" i="7"/>
  <c r="P52" i="7"/>
  <c r="O52" i="7"/>
  <c r="N52" i="7"/>
  <c r="M52" i="7"/>
  <c r="L52" i="7"/>
  <c r="K52" i="7"/>
  <c r="CH51" i="7"/>
  <c r="CG51" i="7"/>
  <c r="CF51" i="7"/>
  <c r="CE51" i="7"/>
  <c r="BT51" i="7"/>
  <c r="BS51" i="7"/>
  <c r="BL51" i="7"/>
  <c r="BK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H51" i="7"/>
  <c r="AG51" i="7"/>
  <c r="AF51" i="7"/>
  <c r="AE51" i="7"/>
  <c r="AD51" i="7"/>
  <c r="AC51" i="7"/>
  <c r="AB51" i="7"/>
  <c r="AA51" i="7"/>
  <c r="T51" i="7"/>
  <c r="S51" i="7"/>
  <c r="R51" i="7"/>
  <c r="Q51" i="7"/>
  <c r="P51" i="7"/>
  <c r="O51" i="7"/>
  <c r="N51" i="7"/>
  <c r="M51" i="7"/>
  <c r="L51" i="7"/>
  <c r="K51" i="7"/>
  <c r="CM50" i="7"/>
  <c r="CK50" i="7"/>
  <c r="CI50" i="7"/>
  <c r="CG50" i="7"/>
  <c r="CE50" i="7"/>
  <c r="CC50" i="7"/>
  <c r="CA50" i="7"/>
  <c r="CO50" i="7" s="1"/>
  <c r="BS50" i="7"/>
  <c r="BQ50" i="7"/>
  <c r="BO50" i="7"/>
  <c r="BM50" i="7"/>
  <c r="BK50" i="7"/>
  <c r="BI50" i="7"/>
  <c r="BG50" i="7"/>
  <c r="BE50" i="7"/>
  <c r="BC50" i="7"/>
  <c r="BA50" i="7"/>
  <c r="AY50" i="7"/>
  <c r="AW50" i="7"/>
  <c r="AU50" i="7"/>
  <c r="AS50" i="7"/>
  <c r="AQ50" i="7"/>
  <c r="AO50" i="7"/>
  <c r="AM50" i="7"/>
  <c r="AK50" i="7"/>
  <c r="AI50" i="7"/>
  <c r="AG50" i="7"/>
  <c r="AE50" i="7"/>
  <c r="AC50" i="7"/>
  <c r="AA50" i="7"/>
  <c r="Y50" i="7"/>
  <c r="W50" i="7"/>
  <c r="U50" i="7"/>
  <c r="S50" i="7"/>
  <c r="Q50" i="7"/>
  <c r="O50" i="7"/>
  <c r="M50" i="7"/>
  <c r="K50" i="7"/>
  <c r="R75" i="7" s="1"/>
  <c r="I50" i="7"/>
  <c r="G50" i="7"/>
  <c r="E50" i="7"/>
  <c r="C50" i="7"/>
  <c r="CM49" i="7"/>
  <c r="CK49" i="7"/>
  <c r="CI49" i="7"/>
  <c r="CG49" i="7"/>
  <c r="CE49" i="7"/>
  <c r="CC49" i="7"/>
  <c r="CA49" i="7"/>
  <c r="BS49" i="7"/>
  <c r="BQ49" i="7"/>
  <c r="BO49" i="7"/>
  <c r="BM49" i="7"/>
  <c r="BK49" i="7"/>
  <c r="BQ75" i="7" s="1"/>
  <c r="BI49" i="7"/>
  <c r="BG49" i="7"/>
  <c r="BE49" i="7"/>
  <c r="BC49" i="7"/>
  <c r="BA49" i="7"/>
  <c r="AY49" i="7"/>
  <c r="AW49" i="7"/>
  <c r="AU49" i="7"/>
  <c r="AS49" i="7"/>
  <c r="AQ49" i="7"/>
  <c r="AO49" i="7"/>
  <c r="AU75" i="7" s="1"/>
  <c r="AM49" i="7"/>
  <c r="AK49" i="7"/>
  <c r="AI49" i="7"/>
  <c r="AM75" i="7" s="1"/>
  <c r="AG49" i="7"/>
  <c r="AE49" i="7"/>
  <c r="AC49" i="7"/>
  <c r="AA49" i="7"/>
  <c r="AG75" i="7" s="1"/>
  <c r="Y49" i="7"/>
  <c r="W49" i="7"/>
  <c r="U49" i="7"/>
  <c r="S49" i="7"/>
  <c r="Y75" i="7" s="1"/>
  <c r="Q49" i="7"/>
  <c r="O49" i="7"/>
  <c r="M49" i="7"/>
  <c r="K49" i="7"/>
  <c r="Q75" i="7" s="1"/>
  <c r="I49" i="7"/>
  <c r="G49" i="7"/>
  <c r="E49" i="7"/>
  <c r="C49" i="7"/>
  <c r="BU49" i="7" s="1"/>
  <c r="CK48" i="7"/>
  <c r="CI48" i="7"/>
  <c r="CG48" i="7"/>
  <c r="CC48" i="7"/>
  <c r="CA48" i="7"/>
  <c r="BS48" i="7"/>
  <c r="BQ48" i="7"/>
  <c r="BO48" i="7"/>
  <c r="BM48" i="7"/>
  <c r="BK48" i="7"/>
  <c r="BI48" i="7"/>
  <c r="BG48" i="7"/>
  <c r="BE48" i="7"/>
  <c r="BC48" i="7"/>
  <c r="BA48" i="7"/>
  <c r="AY48" i="7"/>
  <c r="AW48" i="7"/>
  <c r="AU48" i="7"/>
  <c r="AS48" i="7"/>
  <c r="AQ48" i="7"/>
  <c r="AO48" i="7"/>
  <c r="AM48" i="7"/>
  <c r="AK48" i="7"/>
  <c r="AI48" i="7"/>
  <c r="AG48" i="7"/>
  <c r="AE48" i="7"/>
  <c r="AC48" i="7"/>
  <c r="AA48" i="7"/>
  <c r="Y48" i="7"/>
  <c r="W48" i="7"/>
  <c r="U48" i="7"/>
  <c r="S48" i="7"/>
  <c r="Q48" i="7"/>
  <c r="O48" i="7"/>
  <c r="M48" i="7"/>
  <c r="K48" i="7"/>
  <c r="I48" i="7"/>
  <c r="G48" i="7"/>
  <c r="E48" i="7"/>
  <c r="C48" i="7"/>
  <c r="BU48" i="7" s="1"/>
  <c r="AU72" i="6"/>
  <c r="AT72" i="6"/>
  <c r="AI72" i="6"/>
  <c r="AH72" i="6"/>
  <c r="AC72" i="6"/>
  <c r="AB72" i="6"/>
  <c r="AA72" i="6"/>
  <c r="Z72" i="6"/>
  <c r="Y72" i="6"/>
  <c r="X72" i="6"/>
  <c r="W72" i="6"/>
  <c r="V72" i="6"/>
  <c r="S72" i="6"/>
  <c r="R72" i="6"/>
  <c r="Q72" i="6"/>
  <c r="P72" i="6"/>
  <c r="O72" i="6"/>
  <c r="N72" i="6"/>
  <c r="K72" i="6"/>
  <c r="J72" i="6"/>
  <c r="I72" i="6"/>
  <c r="H72" i="6"/>
  <c r="AW71" i="6"/>
  <c r="AV71" i="6"/>
  <c r="AU71" i="6"/>
  <c r="AT71" i="6"/>
  <c r="AS71" i="6"/>
  <c r="AY71" i="6" s="1"/>
  <c r="AR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AW70" i="6"/>
  <c r="AV70" i="6"/>
  <c r="AU70" i="6"/>
  <c r="AT70" i="6"/>
  <c r="AS70" i="6"/>
  <c r="AY70" i="6" s="1"/>
  <c r="AR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AW69" i="6"/>
  <c r="AV69" i="6"/>
  <c r="AU69" i="6"/>
  <c r="AT69" i="6"/>
  <c r="AS69" i="6"/>
  <c r="AY69" i="6" s="1"/>
  <c r="AR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AW68" i="6"/>
  <c r="AV68" i="6"/>
  <c r="AU68" i="6"/>
  <c r="AT68" i="6"/>
  <c r="AS68" i="6"/>
  <c r="AR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AW67" i="6"/>
  <c r="AV67" i="6"/>
  <c r="AU67" i="6"/>
  <c r="AT67" i="6"/>
  <c r="AS67" i="6"/>
  <c r="AR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AW66" i="6"/>
  <c r="AV66" i="6"/>
  <c r="AU66" i="6"/>
  <c r="AT66" i="6"/>
  <c r="AS66" i="6"/>
  <c r="AR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AW65" i="6"/>
  <c r="AV65" i="6"/>
  <c r="AU65" i="6"/>
  <c r="AT65" i="6"/>
  <c r="AS65" i="6"/>
  <c r="AR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AW64" i="6"/>
  <c r="AV64" i="6"/>
  <c r="AU64" i="6"/>
  <c r="AT64" i="6"/>
  <c r="AS64" i="6"/>
  <c r="AY64" i="6" s="1"/>
  <c r="AR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AU63" i="6"/>
  <c r="AT63" i="6"/>
  <c r="AI63" i="6"/>
  <c r="AH63" i="6"/>
  <c r="AC63" i="6"/>
  <c r="AB63" i="6"/>
  <c r="AA63" i="6"/>
  <c r="Z63" i="6"/>
  <c r="Y63" i="6"/>
  <c r="X63" i="6"/>
  <c r="W63" i="6"/>
  <c r="V63" i="6"/>
  <c r="S63" i="6"/>
  <c r="R63" i="6"/>
  <c r="Q63" i="6"/>
  <c r="P63" i="6"/>
  <c r="O63" i="6"/>
  <c r="N63" i="6"/>
  <c r="K63" i="6"/>
  <c r="J63" i="6"/>
  <c r="I63" i="6"/>
  <c r="H63" i="6"/>
  <c r="AW62" i="6"/>
  <c r="AV62" i="6"/>
  <c r="AU62" i="6"/>
  <c r="AT62" i="6"/>
  <c r="AS62" i="6"/>
  <c r="AR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AW61" i="6"/>
  <c r="AV61" i="6"/>
  <c r="AU61" i="6"/>
  <c r="AT61" i="6"/>
  <c r="AS61" i="6"/>
  <c r="AR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AW60" i="6"/>
  <c r="AV60" i="6"/>
  <c r="AU60" i="6"/>
  <c r="AT60" i="6"/>
  <c r="AS60" i="6"/>
  <c r="AR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AW59" i="6"/>
  <c r="AV59" i="6"/>
  <c r="AU59" i="6"/>
  <c r="AT59" i="6"/>
  <c r="AS59" i="6"/>
  <c r="AR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AW58" i="6"/>
  <c r="AV58" i="6"/>
  <c r="AU58" i="6"/>
  <c r="AT58" i="6"/>
  <c r="AS58" i="6"/>
  <c r="AR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AU57" i="6"/>
  <c r="AT57" i="6"/>
  <c r="AI57" i="6"/>
  <c r="AH57" i="6"/>
  <c r="AC57" i="6"/>
  <c r="AB57" i="6"/>
  <c r="AA57" i="6"/>
  <c r="Z57" i="6"/>
  <c r="Y57" i="6"/>
  <c r="X57" i="6"/>
  <c r="W57" i="6"/>
  <c r="V57" i="6"/>
  <c r="S57" i="6"/>
  <c r="R57" i="6"/>
  <c r="Q57" i="6"/>
  <c r="P57" i="6"/>
  <c r="O57" i="6"/>
  <c r="N57" i="6"/>
  <c r="K57" i="6"/>
  <c r="J57" i="6"/>
  <c r="I57" i="6"/>
  <c r="H57" i="6"/>
  <c r="AW56" i="6"/>
  <c r="AV56" i="6"/>
  <c r="AU56" i="6"/>
  <c r="AT56" i="6"/>
  <c r="AS56" i="6"/>
  <c r="AR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AW55" i="6"/>
  <c r="AV55" i="6"/>
  <c r="AU55" i="6"/>
  <c r="AT55" i="6"/>
  <c r="AS55" i="6"/>
  <c r="AR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AW54" i="6"/>
  <c r="AV54" i="6"/>
  <c r="AU54" i="6"/>
  <c r="AT54" i="6"/>
  <c r="AS54" i="6"/>
  <c r="AR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AW53" i="6"/>
  <c r="AV53" i="6"/>
  <c r="AU53" i="6"/>
  <c r="AT53" i="6"/>
  <c r="AS53" i="6"/>
  <c r="AR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AU52" i="6"/>
  <c r="AT52" i="6"/>
  <c r="AI52" i="6"/>
  <c r="AH52" i="6"/>
  <c r="AC52" i="6"/>
  <c r="AB52" i="6"/>
  <c r="AA52" i="6"/>
  <c r="Z52" i="6"/>
  <c r="Y52" i="6"/>
  <c r="X52" i="6"/>
  <c r="W52" i="6"/>
  <c r="V52" i="6"/>
  <c r="S52" i="6"/>
  <c r="R52" i="6"/>
  <c r="Q52" i="6"/>
  <c r="P52" i="6"/>
  <c r="O52" i="6"/>
  <c r="N52" i="6"/>
  <c r="K52" i="6"/>
  <c r="J52" i="6"/>
  <c r="I52" i="6"/>
  <c r="H52" i="6"/>
  <c r="AU51" i="6"/>
  <c r="AT51" i="6"/>
  <c r="AI51" i="6"/>
  <c r="AH51" i="6"/>
  <c r="AC51" i="6"/>
  <c r="AB51" i="6"/>
  <c r="AA51" i="6"/>
  <c r="Z51" i="6"/>
  <c r="Y51" i="6"/>
  <c r="X51" i="6"/>
  <c r="W51" i="6"/>
  <c r="V51" i="6"/>
  <c r="S51" i="6"/>
  <c r="R51" i="6"/>
  <c r="Q51" i="6"/>
  <c r="P51" i="6"/>
  <c r="O51" i="6"/>
  <c r="N51" i="6"/>
  <c r="K51" i="6"/>
  <c r="J51" i="6"/>
  <c r="I51" i="6"/>
  <c r="H51" i="6"/>
  <c r="AV50" i="6"/>
  <c r="AT50" i="6"/>
  <c r="AR50" i="6"/>
  <c r="AH50" i="6"/>
  <c r="AF50" i="6"/>
  <c r="AD50" i="6"/>
  <c r="AB50" i="6"/>
  <c r="Z50" i="6"/>
  <c r="X50" i="6"/>
  <c r="V50" i="6"/>
  <c r="T50" i="6"/>
  <c r="R50" i="6"/>
  <c r="P50" i="6"/>
  <c r="N50" i="6"/>
  <c r="L50" i="6"/>
  <c r="J50" i="6"/>
  <c r="H50" i="6"/>
  <c r="F50" i="6"/>
  <c r="D50" i="6"/>
  <c r="AJ50" i="6" s="1"/>
  <c r="AV49" i="6"/>
  <c r="AT49" i="6"/>
  <c r="AR49" i="6"/>
  <c r="AX49" i="6" s="1"/>
  <c r="AH49" i="6"/>
  <c r="AF49" i="6"/>
  <c r="AD49" i="6"/>
  <c r="AB49" i="6"/>
  <c r="Z49" i="6"/>
  <c r="X49" i="6"/>
  <c r="V49" i="6"/>
  <c r="T49" i="6"/>
  <c r="R49" i="6"/>
  <c r="P49" i="6"/>
  <c r="N49" i="6"/>
  <c r="L49" i="6"/>
  <c r="J49" i="6"/>
  <c r="H49" i="6"/>
  <c r="F49" i="6"/>
  <c r="D49" i="6"/>
  <c r="AJ49" i="6" s="1"/>
  <c r="AX48" i="6"/>
  <c r="AJ48" i="6"/>
  <c r="J75" i="7" l="1"/>
  <c r="Z75" i="7"/>
  <c r="AY65" i="6"/>
  <c r="AY67" i="6"/>
  <c r="AY68" i="6"/>
  <c r="AX71" i="6"/>
  <c r="CG73" i="7"/>
  <c r="AT73" i="6"/>
  <c r="AX69" i="6"/>
  <c r="AX61" i="6"/>
  <c r="AX64" i="6"/>
  <c r="AY66" i="6"/>
  <c r="AX55" i="6"/>
  <c r="AX62" i="6"/>
  <c r="AX53" i="6"/>
  <c r="AX54" i="6"/>
  <c r="AX56" i="6"/>
  <c r="AX58" i="6"/>
  <c r="AX59" i="6"/>
  <c r="AX60" i="6"/>
  <c r="AX65" i="6"/>
  <c r="AX66" i="6"/>
  <c r="AX67" i="6"/>
  <c r="AX68" i="6"/>
  <c r="AX70" i="6"/>
  <c r="AY53" i="6"/>
  <c r="AY54" i="6"/>
  <c r="AY56" i="6"/>
  <c r="AY58" i="6"/>
  <c r="AY59" i="6"/>
  <c r="AY61" i="6"/>
  <c r="AY62" i="6"/>
  <c r="AY55" i="6"/>
  <c r="AY60" i="6"/>
  <c r="BU54" i="7"/>
  <c r="O73" i="7"/>
  <c r="BU55" i="7"/>
  <c r="V73" i="6"/>
  <c r="M73" i="7"/>
  <c r="BV53" i="7"/>
  <c r="AH73" i="6"/>
  <c r="AB73" i="6"/>
  <c r="Z73" i="6"/>
  <c r="BV58" i="7"/>
  <c r="X73" i="6"/>
  <c r="BU53" i="7"/>
  <c r="R73" i="6"/>
  <c r="P73" i="6"/>
  <c r="N73" i="6"/>
  <c r="BV56" i="7"/>
  <c r="BV55" i="7"/>
  <c r="J73" i="6"/>
  <c r="AK69" i="6"/>
  <c r="BV54" i="7"/>
  <c r="AK70" i="6"/>
  <c r="H73" i="6"/>
  <c r="K73" i="7"/>
  <c r="AJ68" i="6"/>
  <c r="AJ70" i="6"/>
  <c r="AJ71" i="6"/>
  <c r="BU56" i="7"/>
  <c r="AJ64" i="6"/>
  <c r="AJ66" i="6"/>
  <c r="AJ69" i="6"/>
  <c r="AK54" i="6"/>
  <c r="AK55" i="6"/>
  <c r="AK56" i="6"/>
  <c r="AK58" i="6"/>
  <c r="AK60" i="6"/>
  <c r="AK62" i="6"/>
  <c r="AK65" i="6"/>
  <c r="AK68" i="6"/>
  <c r="AK71" i="6"/>
  <c r="AK53" i="6"/>
  <c r="AK59" i="6"/>
  <c r="AK61" i="6"/>
  <c r="AK64" i="6"/>
  <c r="AK66" i="6"/>
  <c r="AK67" i="6"/>
  <c r="AJ54" i="6"/>
  <c r="AJ60" i="6"/>
  <c r="AJ61" i="6"/>
  <c r="AJ53" i="6"/>
  <c r="AJ55" i="6"/>
  <c r="AJ56" i="6"/>
  <c r="AJ58" i="6"/>
  <c r="AJ59" i="6"/>
  <c r="AJ62" i="6"/>
  <c r="AJ65" i="6"/>
  <c r="AJ67" i="6"/>
  <c r="AH75" i="7"/>
  <c r="AN75" i="7"/>
  <c r="BR75" i="7"/>
  <c r="Q73" i="7"/>
  <c r="K74" i="7" s="1"/>
  <c r="S73" i="7"/>
  <c r="AA73" i="7"/>
  <c r="AC73" i="7"/>
  <c r="AE73" i="7"/>
  <c r="AG73" i="7"/>
  <c r="AO73" i="7"/>
  <c r="AQ73" i="7"/>
  <c r="AS73" i="7"/>
  <c r="AU73" i="7"/>
  <c r="AW73" i="7"/>
  <c r="AY73" i="7"/>
  <c r="BA73" i="7"/>
  <c r="BC73" i="7"/>
  <c r="BK73" i="7"/>
  <c r="BS73" i="7"/>
  <c r="BS74" i="7" s="1"/>
  <c r="CE73" i="7"/>
  <c r="AX50" i="6"/>
  <c r="CO48" i="7"/>
  <c r="BC75" i="7"/>
  <c r="BI75" i="7"/>
  <c r="CO49" i="7"/>
  <c r="I75" i="7"/>
  <c r="AV75" i="7"/>
  <c r="BD75" i="7"/>
  <c r="BJ75" i="7"/>
  <c r="BU50" i="7"/>
  <c r="CE74" i="7"/>
  <c r="F72" i="9"/>
  <c r="AW74" i="7" l="1"/>
  <c r="AA74" i="7"/>
  <c r="AO74" i="7"/>
  <c r="D72" i="2"/>
  <c r="AF72" i="2"/>
  <c r="E56" i="9" l="1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AO11" i="5" l="1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X74" i="3"/>
  <c r="L74" i="3"/>
  <c r="CA70" i="3"/>
  <c r="BZ70" i="3"/>
  <c r="BK70" i="3"/>
  <c r="BJ70" i="3"/>
  <c r="CA69" i="3"/>
  <c r="BZ69" i="3"/>
  <c r="BK69" i="3"/>
  <c r="BJ69" i="3"/>
  <c r="CA68" i="3"/>
  <c r="BZ68" i="3"/>
  <c r="BK68" i="3"/>
  <c r="BJ68" i="3"/>
  <c r="CA67" i="3"/>
  <c r="BZ67" i="3"/>
  <c r="BK67" i="3"/>
  <c r="BJ67" i="3"/>
  <c r="CA66" i="3"/>
  <c r="BZ66" i="3"/>
  <c r="BK66" i="3"/>
  <c r="BJ66" i="3"/>
  <c r="CA65" i="3"/>
  <c r="BZ65" i="3"/>
  <c r="BK65" i="3"/>
  <c r="BJ65" i="3"/>
  <c r="CA64" i="3"/>
  <c r="BZ64" i="3"/>
  <c r="BK64" i="3"/>
  <c r="BJ64" i="3"/>
  <c r="CA63" i="3"/>
  <c r="BZ63" i="3"/>
  <c r="BK63" i="3"/>
  <c r="BJ63" i="3"/>
  <c r="BY62" i="3"/>
  <c r="EB62" i="5" s="1"/>
  <c r="CN63" i="7" s="1"/>
  <c r="BX62" i="3"/>
  <c r="EA62" i="5" s="1"/>
  <c r="CM63" i="7" s="1"/>
  <c r="BW62" i="3"/>
  <c r="DZ62" i="5" s="1"/>
  <c r="CD63" i="7" s="1"/>
  <c r="BV62" i="3"/>
  <c r="DY62" i="5" s="1"/>
  <c r="CC63" i="7" s="1"/>
  <c r="BU62" i="3"/>
  <c r="DX62" i="5" s="1"/>
  <c r="CL63" i="7" s="1"/>
  <c r="BT62" i="3"/>
  <c r="DW62" i="5" s="1"/>
  <c r="CK63" i="7" s="1"/>
  <c r="BS62" i="3"/>
  <c r="DV62" i="5" s="1"/>
  <c r="BR62" i="3"/>
  <c r="DU62" i="5" s="1"/>
  <c r="BQ62" i="3"/>
  <c r="DT62" i="5" s="1"/>
  <c r="BP62" i="3"/>
  <c r="DS62" i="5" s="1"/>
  <c r="BI62" i="3"/>
  <c r="DN62" i="5" s="1"/>
  <c r="BR63" i="7" s="1"/>
  <c r="BH62" i="3"/>
  <c r="DM62" i="5" s="1"/>
  <c r="BQ63" i="7" s="1"/>
  <c r="BG62" i="3"/>
  <c r="BF62" i="3"/>
  <c r="BE62" i="3"/>
  <c r="CZ62" i="5" s="1"/>
  <c r="Z63" i="7" s="1"/>
  <c r="BD62" i="3"/>
  <c r="CY62" i="5" s="1"/>
  <c r="Y63" i="7" s="1"/>
  <c r="BC62" i="3"/>
  <c r="CT62" i="5" s="1"/>
  <c r="BB62" i="3"/>
  <c r="CS62" i="5" s="1"/>
  <c r="BA62" i="3"/>
  <c r="CR62" i="5" s="1"/>
  <c r="J63" i="7" s="1"/>
  <c r="AZ62" i="3"/>
  <c r="CQ62" i="5" s="1"/>
  <c r="I63" i="7" s="1"/>
  <c r="AY62" i="3"/>
  <c r="CP62" i="5" s="1"/>
  <c r="BP63" i="7" s="1"/>
  <c r="AX62" i="3"/>
  <c r="CO62" i="5" s="1"/>
  <c r="BO63" i="7" s="1"/>
  <c r="AW62" i="3"/>
  <c r="CN62" i="5" s="1"/>
  <c r="BJ63" i="7" s="1"/>
  <c r="AV62" i="3"/>
  <c r="CM62" i="5" s="1"/>
  <c r="BI63" i="7" s="1"/>
  <c r="AU62" i="3"/>
  <c r="CD62" i="5" s="1"/>
  <c r="AN63" i="7" s="1"/>
  <c r="AT62" i="3"/>
  <c r="CC62" i="5" s="1"/>
  <c r="AM63" i="7" s="1"/>
  <c r="AS62" i="3"/>
  <c r="AR62" i="3"/>
  <c r="AQ62" i="3"/>
  <c r="BV62" i="5" s="1"/>
  <c r="X63" i="7" s="1"/>
  <c r="AP62" i="3"/>
  <c r="BU62" i="5" s="1"/>
  <c r="W63" i="7" s="1"/>
  <c r="AO62" i="3"/>
  <c r="BP62" i="5" s="1"/>
  <c r="AN62" i="3"/>
  <c r="BO62" i="5" s="1"/>
  <c r="AM62" i="3"/>
  <c r="BN62" i="5" s="1"/>
  <c r="H63" i="7" s="1"/>
  <c r="AL62" i="3"/>
  <c r="BM62" i="5" s="1"/>
  <c r="G63" i="7" s="1"/>
  <c r="AK62" i="3"/>
  <c r="AJ62" i="3"/>
  <c r="AI62" i="3"/>
  <c r="BL62" i="5" s="1"/>
  <c r="AH62" i="3"/>
  <c r="BK62" i="5" s="1"/>
  <c r="AG62" i="3"/>
  <c r="AF62" i="3"/>
  <c r="AE62" i="3"/>
  <c r="BJ62" i="5" s="1"/>
  <c r="BH63" i="7" s="1"/>
  <c r="AD62" i="3"/>
  <c r="BI62" i="5" s="1"/>
  <c r="BG63" i="7" s="1"/>
  <c r="AC62" i="3"/>
  <c r="AB62" i="3"/>
  <c r="AA62" i="3"/>
  <c r="AZ62" i="5" s="1"/>
  <c r="AL63" i="7" s="1"/>
  <c r="Z62" i="3"/>
  <c r="AY62" i="5" s="1"/>
  <c r="AK63" i="7" s="1"/>
  <c r="Y62" i="3"/>
  <c r="X62" i="3"/>
  <c r="W62" i="3"/>
  <c r="V62" i="3"/>
  <c r="U62" i="3"/>
  <c r="T62" i="3"/>
  <c r="S62" i="3"/>
  <c r="AR62" i="5" s="1"/>
  <c r="R62" i="3"/>
  <c r="AQ62" i="5" s="1"/>
  <c r="Q62" i="3"/>
  <c r="AL62" i="5" s="1"/>
  <c r="G63" i="6" s="1"/>
  <c r="P62" i="3"/>
  <c r="AK62" i="5" s="1"/>
  <c r="F63" i="6" s="1"/>
  <c r="O62" i="3"/>
  <c r="N62" i="3"/>
  <c r="M62" i="3"/>
  <c r="AJ62" i="5" s="1"/>
  <c r="F63" i="7" s="1"/>
  <c r="L62" i="3"/>
  <c r="AI62" i="5" s="1"/>
  <c r="E63" i="7" s="1"/>
  <c r="K62" i="3"/>
  <c r="AD62" i="5" s="1"/>
  <c r="J62" i="3"/>
  <c r="AC62" i="5" s="1"/>
  <c r="I62" i="3"/>
  <c r="T62" i="5" s="1"/>
  <c r="H62" i="3"/>
  <c r="S62" i="5" s="1"/>
  <c r="G62" i="3"/>
  <c r="F62" i="3"/>
  <c r="E62" i="3"/>
  <c r="D62" i="5" s="1"/>
  <c r="D62" i="3"/>
  <c r="C62" i="5" s="1"/>
  <c r="CA61" i="3"/>
  <c r="BZ61" i="3"/>
  <c r="BK61" i="3"/>
  <c r="BJ61" i="3"/>
  <c r="CA60" i="3"/>
  <c r="BZ60" i="3"/>
  <c r="BK60" i="3"/>
  <c r="BJ60" i="3"/>
  <c r="CA59" i="3"/>
  <c r="BZ59" i="3"/>
  <c r="BK59" i="3"/>
  <c r="BJ59" i="3"/>
  <c r="CA58" i="3"/>
  <c r="BZ58" i="3"/>
  <c r="BK58" i="3"/>
  <c r="BJ58" i="3"/>
  <c r="CA57" i="3"/>
  <c r="BZ57" i="3"/>
  <c r="BK57" i="3"/>
  <c r="BJ57" i="3"/>
  <c r="BY56" i="3"/>
  <c r="EB56" i="5" s="1"/>
  <c r="CN57" i="7" s="1"/>
  <c r="BX56" i="3"/>
  <c r="EA56" i="5" s="1"/>
  <c r="CM57" i="7" s="1"/>
  <c r="BW56" i="3"/>
  <c r="DZ56" i="5" s="1"/>
  <c r="CD57" i="7" s="1"/>
  <c r="BV56" i="3"/>
  <c r="DY56" i="5" s="1"/>
  <c r="CC57" i="7" s="1"/>
  <c r="BU56" i="3"/>
  <c r="DX56" i="5" s="1"/>
  <c r="CL57" i="7" s="1"/>
  <c r="BT56" i="3"/>
  <c r="DW56" i="5" s="1"/>
  <c r="CK57" i="7" s="1"/>
  <c r="BS56" i="3"/>
  <c r="DV56" i="5" s="1"/>
  <c r="BR56" i="3"/>
  <c r="DU56" i="5" s="1"/>
  <c r="BQ56" i="3"/>
  <c r="DT56" i="5" s="1"/>
  <c r="BP56" i="3"/>
  <c r="DS56" i="5" s="1"/>
  <c r="BI56" i="3"/>
  <c r="DN56" i="5" s="1"/>
  <c r="BR57" i="7" s="1"/>
  <c r="BH56" i="3"/>
  <c r="DM56" i="5" s="1"/>
  <c r="BQ57" i="7" s="1"/>
  <c r="BG56" i="3"/>
  <c r="BF56" i="3"/>
  <c r="BE56" i="3"/>
  <c r="CZ56" i="5" s="1"/>
  <c r="Z57" i="7" s="1"/>
  <c r="BD56" i="3"/>
  <c r="CY56" i="5" s="1"/>
  <c r="Y57" i="7" s="1"/>
  <c r="BC56" i="3"/>
  <c r="CT56" i="5" s="1"/>
  <c r="BB56" i="3"/>
  <c r="CS56" i="5" s="1"/>
  <c r="BA56" i="3"/>
  <c r="CR56" i="5" s="1"/>
  <c r="J57" i="7" s="1"/>
  <c r="AZ56" i="3"/>
  <c r="CQ56" i="5" s="1"/>
  <c r="I57" i="7" s="1"/>
  <c r="AY56" i="3"/>
  <c r="CP56" i="5" s="1"/>
  <c r="BP57" i="7" s="1"/>
  <c r="AX56" i="3"/>
  <c r="CO56" i="5" s="1"/>
  <c r="BO57" i="7" s="1"/>
  <c r="AW56" i="3"/>
  <c r="CN56" i="5" s="1"/>
  <c r="BJ57" i="7" s="1"/>
  <c r="AV56" i="3"/>
  <c r="CM56" i="5" s="1"/>
  <c r="BI57" i="7" s="1"/>
  <c r="AU56" i="3"/>
  <c r="CD56" i="5" s="1"/>
  <c r="AN57" i="7" s="1"/>
  <c r="AT56" i="3"/>
  <c r="CC56" i="5" s="1"/>
  <c r="AM57" i="7" s="1"/>
  <c r="AS56" i="3"/>
  <c r="AR56" i="3"/>
  <c r="AQ56" i="3"/>
  <c r="BV56" i="5" s="1"/>
  <c r="X57" i="7" s="1"/>
  <c r="AP56" i="3"/>
  <c r="BU56" i="5" s="1"/>
  <c r="W57" i="7" s="1"/>
  <c r="AO56" i="3"/>
  <c r="BP56" i="5" s="1"/>
  <c r="AN56" i="3"/>
  <c r="BO56" i="5" s="1"/>
  <c r="AM56" i="3"/>
  <c r="BN56" i="5" s="1"/>
  <c r="H57" i="7" s="1"/>
  <c r="AL56" i="3"/>
  <c r="BM56" i="5" s="1"/>
  <c r="G57" i="7" s="1"/>
  <c r="AK56" i="3"/>
  <c r="AJ56" i="3"/>
  <c r="AI56" i="3"/>
  <c r="BL56" i="5" s="1"/>
  <c r="AH56" i="3"/>
  <c r="BK56" i="5" s="1"/>
  <c r="AG56" i="3"/>
  <c r="AF56" i="3"/>
  <c r="AE56" i="3"/>
  <c r="BJ56" i="5" s="1"/>
  <c r="BH57" i="7" s="1"/>
  <c r="AD56" i="3"/>
  <c r="BI56" i="5" s="1"/>
  <c r="BG57" i="7" s="1"/>
  <c r="AC56" i="3"/>
  <c r="AB56" i="3"/>
  <c r="AA56" i="3"/>
  <c r="AZ56" i="5" s="1"/>
  <c r="AL57" i="7" s="1"/>
  <c r="Z56" i="3"/>
  <c r="AY56" i="5" s="1"/>
  <c r="AK57" i="7" s="1"/>
  <c r="Y56" i="3"/>
  <c r="X56" i="3"/>
  <c r="W56" i="3"/>
  <c r="V56" i="3"/>
  <c r="U56" i="3"/>
  <c r="T56" i="3"/>
  <c r="S56" i="3"/>
  <c r="AR56" i="5" s="1"/>
  <c r="R56" i="3"/>
  <c r="AQ56" i="5" s="1"/>
  <c r="Q56" i="3"/>
  <c r="AL56" i="5" s="1"/>
  <c r="G57" i="6" s="1"/>
  <c r="P56" i="3"/>
  <c r="AK56" i="5" s="1"/>
  <c r="F57" i="6" s="1"/>
  <c r="O56" i="3"/>
  <c r="N56" i="3"/>
  <c r="M56" i="3"/>
  <c r="AJ56" i="5" s="1"/>
  <c r="F57" i="7" s="1"/>
  <c r="L56" i="3"/>
  <c r="AI56" i="5" s="1"/>
  <c r="E57" i="7" s="1"/>
  <c r="K56" i="3"/>
  <c r="AD56" i="5" s="1"/>
  <c r="J56" i="3"/>
  <c r="AC56" i="5" s="1"/>
  <c r="I56" i="3"/>
  <c r="T56" i="5" s="1"/>
  <c r="H56" i="3"/>
  <c r="S56" i="5" s="1"/>
  <c r="G56" i="3"/>
  <c r="F56" i="3"/>
  <c r="E56" i="3"/>
  <c r="D56" i="5" s="1"/>
  <c r="D56" i="3"/>
  <c r="C56" i="5" s="1"/>
  <c r="CA55" i="3"/>
  <c r="BZ55" i="3"/>
  <c r="BK55" i="3"/>
  <c r="BJ55" i="3"/>
  <c r="CA54" i="3"/>
  <c r="BZ54" i="3"/>
  <c r="BK54" i="3"/>
  <c r="BJ54" i="3"/>
  <c r="CA53" i="3"/>
  <c r="BZ53" i="3"/>
  <c r="BK53" i="3"/>
  <c r="BJ53" i="3"/>
  <c r="CA52" i="3"/>
  <c r="BZ52" i="3"/>
  <c r="BK52" i="3"/>
  <c r="BJ52" i="3"/>
  <c r="BY51" i="3"/>
  <c r="EB51" i="5" s="1"/>
  <c r="CN52" i="7" s="1"/>
  <c r="BX51" i="3"/>
  <c r="EA51" i="5" s="1"/>
  <c r="CM52" i="7" s="1"/>
  <c r="BW51" i="3"/>
  <c r="DZ51" i="5" s="1"/>
  <c r="CD52" i="7" s="1"/>
  <c r="BV51" i="3"/>
  <c r="DY51" i="5" s="1"/>
  <c r="CC52" i="7" s="1"/>
  <c r="BU51" i="3"/>
  <c r="DX51" i="5" s="1"/>
  <c r="CL52" i="7" s="1"/>
  <c r="BT51" i="3"/>
  <c r="DW51" i="5" s="1"/>
  <c r="CK52" i="7" s="1"/>
  <c r="BS51" i="3"/>
  <c r="DV51" i="5" s="1"/>
  <c r="BR51" i="3"/>
  <c r="DU51" i="5" s="1"/>
  <c r="BQ51" i="3"/>
  <c r="DT51" i="5" s="1"/>
  <c r="BP51" i="3"/>
  <c r="DS51" i="5" s="1"/>
  <c r="BI51" i="3"/>
  <c r="DN51" i="5" s="1"/>
  <c r="BR52" i="7" s="1"/>
  <c r="BH51" i="3"/>
  <c r="DM51" i="5" s="1"/>
  <c r="BQ52" i="7" s="1"/>
  <c r="BG51" i="3"/>
  <c r="BF51" i="3"/>
  <c r="BE51" i="3"/>
  <c r="CZ51" i="5" s="1"/>
  <c r="Z52" i="7" s="1"/>
  <c r="BD51" i="3"/>
  <c r="CY51" i="5" s="1"/>
  <c r="Y52" i="7" s="1"/>
  <c r="BC51" i="3"/>
  <c r="CT51" i="5" s="1"/>
  <c r="BB51" i="3"/>
  <c r="CS51" i="5" s="1"/>
  <c r="BA51" i="3"/>
  <c r="CR51" i="5" s="1"/>
  <c r="J52" i="7" s="1"/>
  <c r="AZ51" i="3"/>
  <c r="CQ51" i="5" s="1"/>
  <c r="I52" i="7" s="1"/>
  <c r="AY51" i="3"/>
  <c r="CP51" i="5" s="1"/>
  <c r="BP52" i="7" s="1"/>
  <c r="AX51" i="3"/>
  <c r="CO51" i="5" s="1"/>
  <c r="BO52" i="7" s="1"/>
  <c r="AW51" i="3"/>
  <c r="CN51" i="5" s="1"/>
  <c r="BJ52" i="7" s="1"/>
  <c r="AV51" i="3"/>
  <c r="CM51" i="5" s="1"/>
  <c r="BI52" i="7" s="1"/>
  <c r="AU51" i="3"/>
  <c r="CD51" i="5" s="1"/>
  <c r="AN52" i="7" s="1"/>
  <c r="AT51" i="3"/>
  <c r="CC51" i="5" s="1"/>
  <c r="AM52" i="7" s="1"/>
  <c r="AS51" i="3"/>
  <c r="AR51" i="3"/>
  <c r="AQ51" i="3"/>
  <c r="BV51" i="5" s="1"/>
  <c r="X52" i="7" s="1"/>
  <c r="AP51" i="3"/>
  <c r="BU51" i="5" s="1"/>
  <c r="W52" i="7" s="1"/>
  <c r="AO51" i="3"/>
  <c r="BP51" i="5" s="1"/>
  <c r="AN51" i="3"/>
  <c r="BO51" i="5" s="1"/>
  <c r="AM51" i="3"/>
  <c r="BN51" i="5" s="1"/>
  <c r="H52" i="7" s="1"/>
  <c r="AL51" i="3"/>
  <c r="BM51" i="5" s="1"/>
  <c r="G52" i="7" s="1"/>
  <c r="AK51" i="3"/>
  <c r="AJ51" i="3"/>
  <c r="AI51" i="3"/>
  <c r="BL51" i="5" s="1"/>
  <c r="AH51" i="3"/>
  <c r="BK51" i="5" s="1"/>
  <c r="AG51" i="3"/>
  <c r="AF51" i="3"/>
  <c r="AE51" i="3"/>
  <c r="BJ51" i="5" s="1"/>
  <c r="BH52" i="7" s="1"/>
  <c r="AD51" i="3"/>
  <c r="BI51" i="5" s="1"/>
  <c r="BG52" i="7" s="1"/>
  <c r="AC51" i="3"/>
  <c r="AB51" i="3"/>
  <c r="AA51" i="3"/>
  <c r="AZ51" i="5" s="1"/>
  <c r="AL52" i="7" s="1"/>
  <c r="Z51" i="3"/>
  <c r="AY51" i="5" s="1"/>
  <c r="AK52" i="7" s="1"/>
  <c r="Y51" i="3"/>
  <c r="X51" i="3"/>
  <c r="W51" i="3"/>
  <c r="V51" i="3"/>
  <c r="U51" i="3"/>
  <c r="T51" i="3"/>
  <c r="S51" i="3"/>
  <c r="AR51" i="5" s="1"/>
  <c r="R51" i="3"/>
  <c r="AQ51" i="5" s="1"/>
  <c r="Q51" i="3"/>
  <c r="AL51" i="5" s="1"/>
  <c r="G52" i="6" s="1"/>
  <c r="P51" i="3"/>
  <c r="AK51" i="5" s="1"/>
  <c r="F52" i="6" s="1"/>
  <c r="O51" i="3"/>
  <c r="N51" i="3"/>
  <c r="M51" i="3"/>
  <c r="AJ51" i="5" s="1"/>
  <c r="F52" i="7" s="1"/>
  <c r="L51" i="3"/>
  <c r="AI51" i="5" s="1"/>
  <c r="E52" i="7" s="1"/>
  <c r="K51" i="3"/>
  <c r="AD51" i="5" s="1"/>
  <c r="J51" i="3"/>
  <c r="AC51" i="5" s="1"/>
  <c r="I51" i="3"/>
  <c r="T51" i="5" s="1"/>
  <c r="H51" i="3"/>
  <c r="S51" i="5" s="1"/>
  <c r="G51" i="3"/>
  <c r="F51" i="3"/>
  <c r="E51" i="3"/>
  <c r="D51" i="5" s="1"/>
  <c r="D51" i="3"/>
  <c r="C51" i="5" s="1"/>
  <c r="BZ49" i="3"/>
  <c r="BJ49" i="3"/>
  <c r="BZ48" i="3"/>
  <c r="BJ48" i="3"/>
  <c r="BZ47" i="3"/>
  <c r="BJ47" i="3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D50" i="1"/>
  <c r="DO51" i="5" l="1"/>
  <c r="C52" i="7"/>
  <c r="D52" i="6"/>
  <c r="BE52" i="7"/>
  <c r="AD52" i="6"/>
  <c r="DP51" i="5"/>
  <c r="D52" i="7"/>
  <c r="E52" i="6"/>
  <c r="AJ52" i="7"/>
  <c r="U52" i="6"/>
  <c r="BF52" i="7"/>
  <c r="AE52" i="6"/>
  <c r="V52" i="7"/>
  <c r="M52" i="6"/>
  <c r="BN52" i="7"/>
  <c r="AG52" i="6"/>
  <c r="EH51" i="5"/>
  <c r="CJ52" i="7"/>
  <c r="AW52" i="6"/>
  <c r="CB52" i="7"/>
  <c r="CP52" i="7" s="1"/>
  <c r="AS52" i="6"/>
  <c r="AY52" i="6" s="1"/>
  <c r="DP56" i="5"/>
  <c r="D57" i="7"/>
  <c r="E57" i="6"/>
  <c r="AJ57" i="7"/>
  <c r="U57" i="6"/>
  <c r="BF57" i="7"/>
  <c r="AE57" i="6"/>
  <c r="V57" i="7"/>
  <c r="M57" i="6"/>
  <c r="BN57" i="7"/>
  <c r="AG57" i="6"/>
  <c r="EH56" i="5"/>
  <c r="CJ57" i="7"/>
  <c r="AW57" i="6"/>
  <c r="CB57" i="7"/>
  <c r="CP57" i="7" s="1"/>
  <c r="AS57" i="6"/>
  <c r="AY57" i="6" s="1"/>
  <c r="DP62" i="5"/>
  <c r="D63" i="7"/>
  <c r="E63" i="6"/>
  <c r="AJ63" i="7"/>
  <c r="U63" i="6"/>
  <c r="BF63" i="7"/>
  <c r="AE63" i="6"/>
  <c r="V63" i="7"/>
  <c r="M63" i="6"/>
  <c r="BN63" i="7"/>
  <c r="AG63" i="6"/>
  <c r="EH62" i="5"/>
  <c r="CJ63" i="7"/>
  <c r="AW63" i="6"/>
  <c r="CB63" i="7"/>
  <c r="CP63" i="7" s="1"/>
  <c r="AS63" i="6"/>
  <c r="AY63" i="6" s="1"/>
  <c r="AI52" i="7"/>
  <c r="T52" i="6"/>
  <c r="U52" i="7"/>
  <c r="L52" i="6"/>
  <c r="BM52" i="7"/>
  <c r="AF52" i="6"/>
  <c r="EG51" i="5"/>
  <c r="CI52" i="7"/>
  <c r="AV52" i="6"/>
  <c r="CA52" i="7"/>
  <c r="CO52" i="7" s="1"/>
  <c r="AR52" i="6"/>
  <c r="AX52" i="6" s="1"/>
  <c r="DO56" i="5"/>
  <c r="C76" i="5" s="1"/>
  <c r="C57" i="7"/>
  <c r="D57" i="6"/>
  <c r="AI57" i="7"/>
  <c r="T57" i="6"/>
  <c r="BE57" i="7"/>
  <c r="AD57" i="6"/>
  <c r="U57" i="7"/>
  <c r="L57" i="6"/>
  <c r="BM57" i="7"/>
  <c r="AF57" i="6"/>
  <c r="EG56" i="5"/>
  <c r="G76" i="5" s="1"/>
  <c r="CI57" i="7"/>
  <c r="AV57" i="6"/>
  <c r="CA57" i="7"/>
  <c r="CO57" i="7" s="1"/>
  <c r="AR57" i="6"/>
  <c r="AX57" i="6" s="1"/>
  <c r="DO62" i="5"/>
  <c r="C75" i="5" s="1"/>
  <c r="C63" i="7"/>
  <c r="D63" i="6"/>
  <c r="AI63" i="7"/>
  <c r="T63" i="6"/>
  <c r="BE63" i="7"/>
  <c r="AD63" i="6"/>
  <c r="U63" i="7"/>
  <c r="L63" i="6"/>
  <c r="BM63" i="7"/>
  <c r="AF63" i="6"/>
  <c r="EG62" i="5"/>
  <c r="G75" i="5" s="1"/>
  <c r="CI63" i="7"/>
  <c r="AV63" i="6"/>
  <c r="CA63" i="7"/>
  <c r="CO63" i="7" s="1"/>
  <c r="AR63" i="6"/>
  <c r="AX63" i="6" s="1"/>
  <c r="CA51" i="3"/>
  <c r="CA62" i="3"/>
  <c r="BZ51" i="3"/>
  <c r="BZ62" i="3"/>
  <c r="BJ51" i="3"/>
  <c r="BJ62" i="3"/>
  <c r="BK51" i="3"/>
  <c r="BK62" i="3"/>
  <c r="D74" i="3" s="1"/>
  <c r="F74" i="3"/>
  <c r="BJ56" i="3"/>
  <c r="BZ56" i="3"/>
  <c r="BK56" i="3"/>
  <c r="CA56" i="3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D50" i="2"/>
  <c r="BG75" i="2"/>
  <c r="AF74" i="2"/>
  <c r="BS70" i="2"/>
  <c r="BR70" i="2"/>
  <c r="BS69" i="2"/>
  <c r="BR69" i="2"/>
  <c r="BS68" i="2"/>
  <c r="BR68" i="2"/>
  <c r="BS67" i="2"/>
  <c r="BR67" i="2"/>
  <c r="BS66" i="2"/>
  <c r="BR66" i="2"/>
  <c r="BS65" i="2"/>
  <c r="BR65" i="2"/>
  <c r="BS64" i="2"/>
  <c r="BR64" i="2"/>
  <c r="BS63" i="2"/>
  <c r="BR63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BS62" i="2" s="1"/>
  <c r="D62" i="2"/>
  <c r="BR62" i="2" s="1"/>
  <c r="BS61" i="2"/>
  <c r="BR61" i="2"/>
  <c r="BS60" i="2"/>
  <c r="BR60" i="2"/>
  <c r="BS59" i="2"/>
  <c r="BR59" i="2"/>
  <c r="BS58" i="2"/>
  <c r="BR58" i="2"/>
  <c r="BS57" i="2"/>
  <c r="BR57" i="2"/>
  <c r="BQ56" i="2"/>
  <c r="BQ71" i="2" s="1"/>
  <c r="BP56" i="2"/>
  <c r="BP71" i="2" s="1"/>
  <c r="BO56" i="2"/>
  <c r="BO71" i="2" s="1"/>
  <c r="BN56" i="2"/>
  <c r="BN71" i="2" s="1"/>
  <c r="BM56" i="2"/>
  <c r="BM71" i="2" s="1"/>
  <c r="BL56" i="2"/>
  <c r="BK56" i="2"/>
  <c r="BK71" i="2" s="1"/>
  <c r="BJ56" i="2"/>
  <c r="BJ71" i="2" s="1"/>
  <c r="BI56" i="2"/>
  <c r="BI71" i="2" s="1"/>
  <c r="BH56" i="2"/>
  <c r="BH71" i="2" s="1"/>
  <c r="BG56" i="2"/>
  <c r="BG71" i="2" s="1"/>
  <c r="BF56" i="2"/>
  <c r="BF71" i="2" s="1"/>
  <c r="BE56" i="2"/>
  <c r="BE71" i="2" s="1"/>
  <c r="BD56" i="2"/>
  <c r="BD71" i="2" s="1"/>
  <c r="BC56" i="2"/>
  <c r="BC71" i="2" s="1"/>
  <c r="BE78" i="2" s="1"/>
  <c r="BB56" i="2"/>
  <c r="BB71" i="2" s="1"/>
  <c r="BA56" i="2"/>
  <c r="BA71" i="2" s="1"/>
  <c r="AZ56" i="2"/>
  <c r="AZ71" i="2" s="1"/>
  <c r="AY56" i="2"/>
  <c r="AY71" i="2" s="1"/>
  <c r="AX56" i="2"/>
  <c r="AW56" i="2"/>
  <c r="AW71" i="2" s="1"/>
  <c r="AV56" i="2"/>
  <c r="AV71" i="2" s="1"/>
  <c r="AU56" i="2"/>
  <c r="AU71" i="2" s="1"/>
  <c r="AT56" i="2"/>
  <c r="AT71" i="2" s="1"/>
  <c r="AS56" i="2"/>
  <c r="AS71" i="2" s="1"/>
  <c r="AR56" i="2"/>
  <c r="AR71" i="2" s="1"/>
  <c r="AQ56" i="2"/>
  <c r="AQ71" i="2" s="1"/>
  <c r="BZ66" i="2" s="1"/>
  <c r="AP56" i="2"/>
  <c r="AP71" i="2" s="1"/>
  <c r="AO56" i="2"/>
  <c r="AO71" i="2" s="1"/>
  <c r="AN56" i="2"/>
  <c r="AN71" i="2" s="1"/>
  <c r="AM56" i="2"/>
  <c r="AM71" i="2" s="1"/>
  <c r="AL56" i="2"/>
  <c r="AL71" i="2" s="1"/>
  <c r="AK56" i="2"/>
  <c r="AK71" i="2" s="1"/>
  <c r="AJ56" i="2"/>
  <c r="AJ71" i="2" s="1"/>
  <c r="AI56" i="2"/>
  <c r="AI71" i="2" s="1"/>
  <c r="AH56" i="2"/>
  <c r="AH71" i="2" s="1"/>
  <c r="AG56" i="2"/>
  <c r="AG71" i="2" s="1"/>
  <c r="AJ78" i="2" s="1"/>
  <c r="AF56" i="2"/>
  <c r="AF71" i="2" s="1"/>
  <c r="AE56" i="2"/>
  <c r="AE71" i="2" s="1"/>
  <c r="AD56" i="2"/>
  <c r="AD71" i="2" s="1"/>
  <c r="AC56" i="2"/>
  <c r="AC71" i="2" s="1"/>
  <c r="AB56" i="2"/>
  <c r="AB71" i="2" s="1"/>
  <c r="AA56" i="2"/>
  <c r="AA71" i="2" s="1"/>
  <c r="Z56" i="2"/>
  <c r="Z71" i="2" s="1"/>
  <c r="Y56" i="2"/>
  <c r="Y71" i="2" s="1"/>
  <c r="X56" i="2"/>
  <c r="W56" i="2"/>
  <c r="V56" i="2"/>
  <c r="V71" i="2" s="1"/>
  <c r="U56" i="2"/>
  <c r="U71" i="2" s="1"/>
  <c r="T56" i="2"/>
  <c r="S56" i="2"/>
  <c r="S71" i="2" s="1"/>
  <c r="R56" i="2"/>
  <c r="R71" i="2" s="1"/>
  <c r="Q56" i="2"/>
  <c r="Q71" i="2" s="1"/>
  <c r="P56" i="2"/>
  <c r="P71" i="2" s="1"/>
  <c r="O56" i="2"/>
  <c r="N56" i="2"/>
  <c r="N71" i="2" s="1"/>
  <c r="M56" i="2"/>
  <c r="M71" i="2" s="1"/>
  <c r="BZ67" i="2" s="1"/>
  <c r="L56" i="2"/>
  <c r="L71" i="2" s="1"/>
  <c r="K56" i="2"/>
  <c r="K71" i="2" s="1"/>
  <c r="J56" i="2"/>
  <c r="J71" i="2" s="1"/>
  <c r="I56" i="2"/>
  <c r="I71" i="2" s="1"/>
  <c r="H56" i="2"/>
  <c r="H71" i="2" s="1"/>
  <c r="G56" i="2"/>
  <c r="G71" i="2" s="1"/>
  <c r="F56" i="2"/>
  <c r="F71" i="2" s="1"/>
  <c r="E56" i="2"/>
  <c r="E71" i="2" s="1"/>
  <c r="D56" i="2"/>
  <c r="D71" i="2" s="1"/>
  <c r="BS55" i="2"/>
  <c r="BR55" i="2"/>
  <c r="BS54" i="2"/>
  <c r="BR54" i="2"/>
  <c r="BS53" i="2"/>
  <c r="BR53" i="2"/>
  <c r="BS52" i="2"/>
  <c r="BR52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BS51" i="2" s="1"/>
  <c r="D51" i="2"/>
  <c r="BR51" i="2" s="1"/>
  <c r="BS50" i="2"/>
  <c r="BR50" i="2"/>
  <c r="BR49" i="2"/>
  <c r="BR48" i="2"/>
  <c r="BR47" i="2"/>
  <c r="CB63" i="9"/>
  <c r="CB64" i="9"/>
  <c r="CB65" i="9"/>
  <c r="CB66" i="9"/>
  <c r="CB67" i="9"/>
  <c r="CB68" i="9"/>
  <c r="CB69" i="9"/>
  <c r="CB70" i="9"/>
  <c r="CF50" i="9"/>
  <c r="CG50" i="9"/>
  <c r="CH50" i="9"/>
  <c r="CE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D50" i="9"/>
  <c r="AF75" i="9"/>
  <c r="BU74" i="9"/>
  <c r="BL74" i="9"/>
  <c r="CJ70" i="9"/>
  <c r="CI70" i="9"/>
  <c r="CC70" i="9"/>
  <c r="CJ69" i="9"/>
  <c r="CI69" i="9"/>
  <c r="CC69" i="9"/>
  <c r="CJ68" i="9"/>
  <c r="CI68" i="9"/>
  <c r="CC68" i="9"/>
  <c r="CJ67" i="9"/>
  <c r="CI67" i="9"/>
  <c r="CC67" i="9"/>
  <c r="CJ66" i="9"/>
  <c r="CI66" i="9"/>
  <c r="CC66" i="9"/>
  <c r="CJ65" i="9"/>
  <c r="CI65" i="9"/>
  <c r="CC65" i="9"/>
  <c r="CJ64" i="9"/>
  <c r="CI64" i="9"/>
  <c r="CC64" i="9"/>
  <c r="CJ63" i="9"/>
  <c r="CI63" i="9"/>
  <c r="CC63" i="9"/>
  <c r="CH62" i="9"/>
  <c r="CG62" i="9"/>
  <c r="CF62" i="9"/>
  <c r="CJ62" i="9" s="1"/>
  <c r="CE62" i="9"/>
  <c r="CI62" i="9" s="1"/>
  <c r="N74" i="9" s="1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W71" i="9" s="1"/>
  <c r="V62" i="9"/>
  <c r="U62" i="9"/>
  <c r="T62" i="9"/>
  <c r="S62" i="9"/>
  <c r="R62" i="9"/>
  <c r="R71" i="9" s="1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B62" i="9" s="1"/>
  <c r="CJ61" i="9"/>
  <c r="CI61" i="9"/>
  <c r="CC61" i="9"/>
  <c r="CB61" i="9"/>
  <c r="CJ60" i="9"/>
  <c r="CI60" i="9"/>
  <c r="CC60" i="9"/>
  <c r="CB60" i="9"/>
  <c r="CJ59" i="9"/>
  <c r="CI59" i="9"/>
  <c r="CC59" i="9"/>
  <c r="CB59" i="9"/>
  <c r="CJ58" i="9"/>
  <c r="CI58" i="9"/>
  <c r="CC58" i="9"/>
  <c r="CB58" i="9"/>
  <c r="CJ57" i="9"/>
  <c r="CI57" i="9"/>
  <c r="CC57" i="9"/>
  <c r="CB57" i="9"/>
  <c r="CH56" i="9"/>
  <c r="CH71" i="9" s="1"/>
  <c r="CG56" i="9"/>
  <c r="CG71" i="9" s="1"/>
  <c r="CG72" i="9" s="1"/>
  <c r="CF56" i="9"/>
  <c r="CF71" i="9" s="1"/>
  <c r="CJ71" i="9" s="1"/>
  <c r="CE56" i="9"/>
  <c r="CA56" i="9"/>
  <c r="BZ71" i="9"/>
  <c r="BY71" i="9"/>
  <c r="BX71" i="9"/>
  <c r="BW71" i="9"/>
  <c r="BV71" i="9"/>
  <c r="BU71" i="9"/>
  <c r="BT71" i="9"/>
  <c r="BQ71" i="9"/>
  <c r="BP71" i="9"/>
  <c r="BO71" i="9"/>
  <c r="BN71" i="9"/>
  <c r="BM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R71" i="9"/>
  <c r="AQ71" i="9"/>
  <c r="AP71" i="9"/>
  <c r="AO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AA75" i="9" s="1"/>
  <c r="V71" i="9"/>
  <c r="T71" i="9"/>
  <c r="S71" i="9"/>
  <c r="O71" i="9"/>
  <c r="M71" i="9"/>
  <c r="L71" i="9"/>
  <c r="K71" i="9"/>
  <c r="J71" i="9"/>
  <c r="H71" i="9"/>
  <c r="E71" i="9"/>
  <c r="D56" i="9"/>
  <c r="CJ55" i="9"/>
  <c r="CI55" i="9"/>
  <c r="CC55" i="9"/>
  <c r="CB55" i="9"/>
  <c r="CJ54" i="9"/>
  <c r="CI54" i="9"/>
  <c r="CC54" i="9"/>
  <c r="CB54" i="9"/>
  <c r="CJ53" i="9"/>
  <c r="CI53" i="9"/>
  <c r="CC53" i="9"/>
  <c r="CB53" i="9"/>
  <c r="CJ52" i="9"/>
  <c r="CI52" i="9"/>
  <c r="CC52" i="9"/>
  <c r="CB52" i="9"/>
  <c r="CH51" i="9"/>
  <c r="CG51" i="9"/>
  <c r="CF51" i="9"/>
  <c r="CJ51" i="9" s="1"/>
  <c r="CE51" i="9"/>
  <c r="CI51" i="9" s="1"/>
  <c r="CA51" i="9"/>
  <c r="BZ51" i="9"/>
  <c r="BY51" i="9"/>
  <c r="BX51" i="9"/>
  <c r="BW51" i="9"/>
  <c r="BV51" i="9"/>
  <c r="BU51" i="9"/>
  <c r="BT51" i="9"/>
  <c r="BS51" i="9"/>
  <c r="BR51" i="9"/>
  <c r="BQ51" i="9"/>
  <c r="BP51" i="9"/>
  <c r="BO51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CC51" i="9" s="1"/>
  <c r="D51" i="9"/>
  <c r="CB51" i="9" s="1"/>
  <c r="CJ50" i="9"/>
  <c r="CI50" i="9"/>
  <c r="CC50" i="9"/>
  <c r="CB50" i="9"/>
  <c r="CI49" i="9"/>
  <c r="CB49" i="9"/>
  <c r="CI48" i="9"/>
  <c r="CB48" i="9"/>
  <c r="CI47" i="9"/>
  <c r="CB47" i="9"/>
  <c r="AO76" i="1"/>
  <c r="AN76" i="1"/>
  <c r="AH76" i="1"/>
  <c r="BE70" i="1"/>
  <c r="BD70" i="1"/>
  <c r="BE69" i="1"/>
  <c r="BD69" i="1"/>
  <c r="BE68" i="1"/>
  <c r="BD68" i="1"/>
  <c r="BE67" i="1"/>
  <c r="BD67" i="1"/>
  <c r="BE66" i="1"/>
  <c r="BD66" i="1"/>
  <c r="BE65" i="1"/>
  <c r="BD65" i="1"/>
  <c r="BE64" i="1"/>
  <c r="BD64" i="1"/>
  <c r="BE63" i="1"/>
  <c r="BD63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BE62" i="1" s="1"/>
  <c r="D62" i="1"/>
  <c r="BE61" i="1"/>
  <c r="BD61" i="1"/>
  <c r="BE60" i="1"/>
  <c r="BD60" i="1"/>
  <c r="BE59" i="1"/>
  <c r="BD59" i="1"/>
  <c r="BE58" i="1"/>
  <c r="BD58" i="1"/>
  <c r="BE57" i="1"/>
  <c r="BD57" i="1"/>
  <c r="BC56" i="1"/>
  <c r="BC71" i="1" s="1"/>
  <c r="BB56" i="1"/>
  <c r="BB71" i="1" s="1"/>
  <c r="BA56" i="1"/>
  <c r="BA71" i="1" s="1"/>
  <c r="AZ56" i="1"/>
  <c r="AZ71" i="1" s="1"/>
  <c r="AY56" i="1"/>
  <c r="AY71" i="1" s="1"/>
  <c r="AX56" i="1"/>
  <c r="AX71" i="1" s="1"/>
  <c r="AW56" i="1"/>
  <c r="AW71" i="1" s="1"/>
  <c r="AV56" i="1"/>
  <c r="AV71" i="1" s="1"/>
  <c r="AU56" i="1"/>
  <c r="AU71" i="1" s="1"/>
  <c r="AT56" i="1"/>
  <c r="AT71" i="1" s="1"/>
  <c r="AS56" i="1"/>
  <c r="AS71" i="1" s="1"/>
  <c r="AR56" i="1"/>
  <c r="AR71" i="1" s="1"/>
  <c r="AQ56" i="1"/>
  <c r="AQ71" i="1" s="1"/>
  <c r="AP56" i="1"/>
  <c r="AP71" i="1" s="1"/>
  <c r="AO56" i="1"/>
  <c r="AO71" i="1" s="1"/>
  <c r="AN56" i="1"/>
  <c r="AN71" i="1" s="1"/>
  <c r="AM56" i="1"/>
  <c r="AM71" i="1" s="1"/>
  <c r="AL56" i="1"/>
  <c r="AL71" i="1" s="1"/>
  <c r="AK56" i="1"/>
  <c r="AK71" i="1" s="1"/>
  <c r="AJ56" i="1"/>
  <c r="AJ71" i="1" s="1"/>
  <c r="AI56" i="1"/>
  <c r="AI71" i="1" s="1"/>
  <c r="AH56" i="1"/>
  <c r="AH71" i="1" s="1"/>
  <c r="AG56" i="1"/>
  <c r="AG71" i="1" s="1"/>
  <c r="AF56" i="1"/>
  <c r="AF71" i="1" s="1"/>
  <c r="AE56" i="1"/>
  <c r="AE71" i="1" s="1"/>
  <c r="AD56" i="1"/>
  <c r="AD71" i="1" s="1"/>
  <c r="AC56" i="1"/>
  <c r="AC71" i="1" s="1"/>
  <c r="AB56" i="1"/>
  <c r="AB71" i="1" s="1"/>
  <c r="AA56" i="1"/>
  <c r="AA71" i="1" s="1"/>
  <c r="Z56" i="1"/>
  <c r="Z71" i="1" s="1"/>
  <c r="Y56" i="1"/>
  <c r="Y71" i="1" s="1"/>
  <c r="X56" i="1"/>
  <c r="X71" i="1" s="1"/>
  <c r="W56" i="1"/>
  <c r="W71" i="1" s="1"/>
  <c r="V56" i="1"/>
  <c r="V71" i="1" s="1"/>
  <c r="U56" i="1"/>
  <c r="U71" i="1" s="1"/>
  <c r="T56" i="1"/>
  <c r="T71" i="1" s="1"/>
  <c r="S56" i="1"/>
  <c r="S71" i="1" s="1"/>
  <c r="R56" i="1"/>
  <c r="R71" i="1" s="1"/>
  <c r="Q56" i="1"/>
  <c r="Q71" i="1" s="1"/>
  <c r="P56" i="1"/>
  <c r="P71" i="1" s="1"/>
  <c r="O56" i="1"/>
  <c r="O71" i="1" s="1"/>
  <c r="N56" i="1"/>
  <c r="N71" i="1" s="1"/>
  <c r="M56" i="1"/>
  <c r="M71" i="1" s="1"/>
  <c r="L56" i="1"/>
  <c r="L71" i="1" s="1"/>
  <c r="K56" i="1"/>
  <c r="K71" i="1" s="1"/>
  <c r="J56" i="1"/>
  <c r="J71" i="1" s="1"/>
  <c r="I56" i="1"/>
  <c r="I71" i="1" s="1"/>
  <c r="H56" i="1"/>
  <c r="H71" i="1" s="1"/>
  <c r="G56" i="1"/>
  <c r="G71" i="1" s="1"/>
  <c r="F56" i="1"/>
  <c r="F71" i="1" s="1"/>
  <c r="E56" i="1"/>
  <c r="E71" i="1" s="1"/>
  <c r="D56" i="1"/>
  <c r="BD56" i="1" s="1"/>
  <c r="BE55" i="1"/>
  <c r="BD55" i="1"/>
  <c r="BE54" i="1"/>
  <c r="BD54" i="1"/>
  <c r="BE53" i="1"/>
  <c r="BD53" i="1"/>
  <c r="BE52" i="1"/>
  <c r="BD52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BE51" i="1" s="1"/>
  <c r="D51" i="1"/>
  <c r="BD51" i="1" s="1"/>
  <c r="BE50" i="1"/>
  <c r="BD50" i="1"/>
  <c r="BD49" i="1"/>
  <c r="BD48" i="1"/>
  <c r="BD47" i="1"/>
  <c r="CC22" i="9"/>
  <c r="CB22" i="9"/>
  <c r="CC16" i="9"/>
  <c r="CB16" i="9"/>
  <c r="CC11" i="9"/>
  <c r="CB11" i="9"/>
  <c r="BU63" i="7" l="1"/>
  <c r="BU57" i="7"/>
  <c r="AK63" i="6"/>
  <c r="AK57" i="6"/>
  <c r="AK52" i="6"/>
  <c r="BU52" i="7"/>
  <c r="AJ63" i="6"/>
  <c r="AJ57" i="6"/>
  <c r="BV63" i="7"/>
  <c r="BV57" i="7"/>
  <c r="BV52" i="7"/>
  <c r="AJ52" i="6"/>
  <c r="T71" i="2"/>
  <c r="J72" i="2" s="1"/>
  <c r="O71" i="2"/>
  <c r="W71" i="2"/>
  <c r="I71" i="9"/>
  <c r="X71" i="2"/>
  <c r="AX71" i="2"/>
  <c r="BD62" i="1"/>
  <c r="E74" i="1" s="1"/>
  <c r="F74" i="1" s="1"/>
  <c r="N71" i="9"/>
  <c r="BL71" i="2"/>
  <c r="BY66" i="2" s="1"/>
  <c r="AS71" i="9"/>
  <c r="M78" i="2"/>
  <c r="AQ78" i="9"/>
  <c r="N74" i="2"/>
  <c r="O74" i="2" s="1"/>
  <c r="G71" i="9"/>
  <c r="F71" i="9"/>
  <c r="BL71" i="9"/>
  <c r="AN71" i="9"/>
  <c r="BS71" i="9"/>
  <c r="BR71" i="9"/>
  <c r="U71" i="9"/>
  <c r="CC62" i="9"/>
  <c r="D74" i="9" s="1"/>
  <c r="E74" i="9" s="1"/>
  <c r="P71" i="9"/>
  <c r="Q71" i="9"/>
  <c r="F75" i="3"/>
  <c r="D75" i="3"/>
  <c r="AL76" i="1"/>
  <c r="G78" i="2"/>
  <c r="BS71" i="2"/>
  <c r="AZ75" i="2" s="1"/>
  <c r="BZ68" i="2"/>
  <c r="BZ69" i="2" s="1"/>
  <c r="F78" i="2"/>
  <c r="BR71" i="2"/>
  <c r="BY68" i="2"/>
  <c r="T78" i="2"/>
  <c r="L78" i="2"/>
  <c r="P79" i="2"/>
  <c r="Q79" i="2"/>
  <c r="BY67" i="2"/>
  <c r="CA67" i="2" s="1"/>
  <c r="AI78" i="2"/>
  <c r="N76" i="2"/>
  <c r="BD78" i="2"/>
  <c r="BB72" i="2"/>
  <c r="BS56" i="2"/>
  <c r="BR56" i="2"/>
  <c r="Q78" i="9"/>
  <c r="CE71" i="9"/>
  <c r="CE72" i="9" s="1"/>
  <c r="O74" i="9"/>
  <c r="CA71" i="9"/>
  <c r="BD78" i="9" s="1"/>
  <c r="D71" i="9"/>
  <c r="AP78" i="9"/>
  <c r="I78" i="9"/>
  <c r="H78" i="9"/>
  <c r="D72" i="9"/>
  <c r="CB56" i="9"/>
  <c r="CI56" i="9"/>
  <c r="CC56" i="9"/>
  <c r="CJ56" i="9"/>
  <c r="BK64" i="1"/>
  <c r="BE71" i="1"/>
  <c r="AZ75" i="1" s="1"/>
  <c r="BL65" i="1"/>
  <c r="BL64" i="1"/>
  <c r="BE56" i="1"/>
  <c r="E75" i="1" s="1"/>
  <c r="F75" i="1" s="1"/>
  <c r="D71" i="1"/>
  <c r="CB71" i="9" l="1"/>
  <c r="AV75" i="9"/>
  <c r="BY69" i="2"/>
  <c r="CA69" i="2" s="1"/>
  <c r="CA66" i="2"/>
  <c r="BC78" i="9"/>
  <c r="CN66" i="9"/>
  <c r="CN67" i="9" s="1"/>
  <c r="AR72" i="9"/>
  <c r="BN72" i="9"/>
  <c r="AC78" i="9"/>
  <c r="CM66" i="9"/>
  <c r="CM67" i="9" s="1"/>
  <c r="S76" i="9"/>
  <c r="AD75" i="9"/>
  <c r="P78" i="9"/>
  <c r="N75" i="2"/>
  <c r="O75" i="2" s="1"/>
  <c r="CA68" i="2"/>
  <c r="BR72" i="2"/>
  <c r="BG74" i="2" s="1"/>
  <c r="BG76" i="2" s="1"/>
  <c r="AZ74" i="2"/>
  <c r="AZ76" i="2" s="1"/>
  <c r="D76" i="9"/>
  <c r="N76" i="9"/>
  <c r="CI71" i="9"/>
  <c r="BE74" i="9"/>
  <c r="AV74" i="9"/>
  <c r="CB72" i="9"/>
  <c r="N75" i="9"/>
  <c r="O75" i="9" s="1"/>
  <c r="CI72" i="9"/>
  <c r="BE75" i="9"/>
  <c r="D75" i="9"/>
  <c r="E75" i="9" s="1"/>
  <c r="BL66" i="1"/>
  <c r="P75" i="1"/>
  <c r="D72" i="1"/>
  <c r="BD71" i="1"/>
  <c r="BK65" i="1"/>
  <c r="BM65" i="1" s="1"/>
  <c r="BM64" i="1"/>
  <c r="EA9" i="5"/>
  <c r="AV76" i="9" l="1"/>
  <c r="CO67" i="9"/>
  <c r="CO66" i="9"/>
  <c r="BE76" i="9"/>
  <c r="BM66" i="1"/>
  <c r="BK66" i="1"/>
  <c r="BD72" i="1"/>
  <c r="AZ74" i="1"/>
  <c r="AZ76" i="1" s="1"/>
  <c r="BK24" i="1"/>
  <c r="BZ27" i="2"/>
  <c r="BZ29" i="2" s="1"/>
  <c r="BY27" i="2"/>
  <c r="BY26" i="2"/>
  <c r="BZ28" i="2"/>
  <c r="BY28" i="2"/>
  <c r="BZ26" i="2"/>
  <c r="BL24" i="1"/>
  <c r="BM24" i="1"/>
  <c r="CA27" i="2" l="1"/>
  <c r="CA28" i="2"/>
  <c r="BY29" i="2"/>
  <c r="CA29" i="2" s="1"/>
  <c r="CA26" i="2"/>
  <c r="ED12" i="5"/>
  <c r="ED13" i="5"/>
  <c r="ED14" i="5"/>
  <c r="ED15" i="5"/>
  <c r="ED17" i="5"/>
  <c r="ED18" i="5"/>
  <c r="ED19" i="5"/>
  <c r="ED20" i="5"/>
  <c r="ED21" i="5"/>
  <c r="ED23" i="5"/>
  <c r="ED24" i="5"/>
  <c r="ED25" i="5"/>
  <c r="ED26" i="5"/>
  <c r="ED27" i="5"/>
  <c r="ED28" i="5"/>
  <c r="ED29" i="5"/>
  <c r="ED30" i="5"/>
  <c r="ED10" i="5"/>
  <c r="EC12" i="5"/>
  <c r="EC13" i="5"/>
  <c r="EC14" i="5"/>
  <c r="EC15" i="5"/>
  <c r="EC17" i="5"/>
  <c r="EC18" i="5"/>
  <c r="EC19" i="5"/>
  <c r="EC20" i="5"/>
  <c r="EC21" i="5"/>
  <c r="EC23" i="5"/>
  <c r="CE24" i="7" s="1"/>
  <c r="EC24" i="5"/>
  <c r="CE25" i="7" s="1"/>
  <c r="EC25" i="5"/>
  <c r="CE26" i="7" s="1"/>
  <c r="EC26" i="5"/>
  <c r="CE27" i="7" s="1"/>
  <c r="EC27" i="5"/>
  <c r="CE28" i="7" s="1"/>
  <c r="EC28" i="5"/>
  <c r="CE29" i="7" s="1"/>
  <c r="EC29" i="5"/>
  <c r="CE30" i="7" s="1"/>
  <c r="EC30" i="5"/>
  <c r="CE31" i="7" s="1"/>
  <c r="EC10" i="5"/>
  <c r="CE11" i="7" s="1"/>
  <c r="EC9" i="5"/>
  <c r="CE10" i="7" s="1"/>
  <c r="EC8" i="5"/>
  <c r="CE9" i="7" s="1"/>
  <c r="EB12" i="5"/>
  <c r="CN13" i="7" s="1"/>
  <c r="EB13" i="5"/>
  <c r="CN14" i="7" s="1"/>
  <c r="EB14" i="5"/>
  <c r="CN15" i="7" s="1"/>
  <c r="EB15" i="5"/>
  <c r="CN16" i="7" s="1"/>
  <c r="EB17" i="5"/>
  <c r="CN18" i="7" s="1"/>
  <c r="EB18" i="5"/>
  <c r="CN19" i="7" s="1"/>
  <c r="EB19" i="5"/>
  <c r="CN20" i="7" s="1"/>
  <c r="EB20" i="5"/>
  <c r="CN21" i="7" s="1"/>
  <c r="EB21" i="5"/>
  <c r="CN22" i="7" s="1"/>
  <c r="EB23" i="5"/>
  <c r="CN24" i="7" s="1"/>
  <c r="EB24" i="5"/>
  <c r="CN25" i="7" s="1"/>
  <c r="EB25" i="5"/>
  <c r="CN26" i="7" s="1"/>
  <c r="EB26" i="5"/>
  <c r="CN27" i="7" s="1"/>
  <c r="EB27" i="5"/>
  <c r="CN28" i="7" s="1"/>
  <c r="EB28" i="5"/>
  <c r="CN29" i="7" s="1"/>
  <c r="EB29" i="5"/>
  <c r="CN30" i="7" s="1"/>
  <c r="EB30" i="5"/>
  <c r="CN31" i="7" s="1"/>
  <c r="EB10" i="5"/>
  <c r="CN11" i="7" s="1"/>
  <c r="EA12" i="5"/>
  <c r="CM13" i="7" s="1"/>
  <c r="EA13" i="5"/>
  <c r="CM14" i="7" s="1"/>
  <c r="EA14" i="5"/>
  <c r="CM15" i="7" s="1"/>
  <c r="EA15" i="5"/>
  <c r="CM16" i="7" s="1"/>
  <c r="EA17" i="5"/>
  <c r="CM18" i="7" s="1"/>
  <c r="EA18" i="5"/>
  <c r="CM19" i="7" s="1"/>
  <c r="EA19" i="5"/>
  <c r="CM20" i="7" s="1"/>
  <c r="EA20" i="5"/>
  <c r="CM21" i="7" s="1"/>
  <c r="EA21" i="5"/>
  <c r="CM22" i="7" s="1"/>
  <c r="EA23" i="5"/>
  <c r="CM24" i="7" s="1"/>
  <c r="EA24" i="5"/>
  <c r="CM25" i="7" s="1"/>
  <c r="EA25" i="5"/>
  <c r="CM26" i="7" s="1"/>
  <c r="EA26" i="5"/>
  <c r="CM27" i="7" s="1"/>
  <c r="EA27" i="5"/>
  <c r="CM28" i="7" s="1"/>
  <c r="EA28" i="5"/>
  <c r="CM29" i="7" s="1"/>
  <c r="EA29" i="5"/>
  <c r="CM30" i="7" s="1"/>
  <c r="EA30" i="5"/>
  <c r="CM31" i="7" s="1"/>
  <c r="EA10" i="5"/>
  <c r="CM11" i="7" s="1"/>
  <c r="CM10" i="7"/>
  <c r="EA8" i="5"/>
  <c r="CM9" i="7" s="1"/>
  <c r="CE22" i="7" l="1"/>
  <c r="CE20" i="7"/>
  <c r="CE18" i="7"/>
  <c r="CE16" i="7"/>
  <c r="CE14" i="7"/>
  <c r="CF30" i="7"/>
  <c r="CF28" i="7"/>
  <c r="CF26" i="7"/>
  <c r="CF24" i="7"/>
  <c r="CF22" i="7"/>
  <c r="CF20" i="7"/>
  <c r="CF18" i="7"/>
  <c r="CF16" i="7"/>
  <c r="CF14" i="7"/>
  <c r="CE21" i="7"/>
  <c r="CE19" i="7"/>
  <c r="CE15" i="7"/>
  <c r="CE13" i="7"/>
  <c r="CF11" i="7"/>
  <c r="CF31" i="7"/>
  <c r="CF29" i="7"/>
  <c r="CF27" i="7"/>
  <c r="CF25" i="7"/>
  <c r="CF21" i="7"/>
  <c r="CF19" i="7"/>
  <c r="CF15" i="7"/>
  <c r="CF13" i="7"/>
  <c r="BE38" i="2"/>
  <c r="BD38" i="2"/>
  <c r="AX35" i="3" l="1"/>
  <c r="L35" i="3"/>
  <c r="AI34" i="2"/>
  <c r="AF34" i="2"/>
  <c r="BU34" i="9"/>
  <c r="BL34" i="9"/>
  <c r="AF35" i="9"/>
  <c r="C8" i="5"/>
  <c r="K8" i="5"/>
  <c r="M8" i="5"/>
  <c r="E8" i="5"/>
  <c r="BJ8" i="3"/>
  <c r="BR8" i="2"/>
  <c r="CB8" i="9"/>
  <c r="BD8" i="1"/>
  <c r="N36" i="2" l="1"/>
  <c r="O35" i="2"/>
  <c r="N35" i="2"/>
  <c r="O34" i="2"/>
  <c r="N34" i="2"/>
  <c r="F34" i="1" l="1"/>
  <c r="E34" i="1"/>
  <c r="CK8" i="7"/>
  <c r="CI8" i="7"/>
  <c r="CG8" i="7"/>
  <c r="CC8" i="7"/>
  <c r="CA8" i="7"/>
  <c r="CO8" i="7" s="1"/>
  <c r="BS8" i="7"/>
  <c r="BQ8" i="7"/>
  <c r="BO8" i="7"/>
  <c r="BM8" i="7"/>
  <c r="BK8" i="7"/>
  <c r="BI8" i="7"/>
  <c r="BG8" i="7"/>
  <c r="BE8" i="7"/>
  <c r="BC8" i="7"/>
  <c r="BA8" i="7"/>
  <c r="AY8" i="7"/>
  <c r="AW8" i="7"/>
  <c r="AU8" i="7"/>
  <c r="AS8" i="7"/>
  <c r="AQ8" i="7"/>
  <c r="AO8" i="7"/>
  <c r="AM8" i="7"/>
  <c r="AK8" i="7"/>
  <c r="AI8" i="7"/>
  <c r="AG8" i="7"/>
  <c r="AE8" i="7"/>
  <c r="AC8" i="7"/>
  <c r="AA8" i="7"/>
  <c r="Y8" i="7"/>
  <c r="W8" i="7"/>
  <c r="U8" i="7"/>
  <c r="S9" i="7"/>
  <c r="S8" i="7"/>
  <c r="Q8" i="7"/>
  <c r="O8" i="7"/>
  <c r="M8" i="7"/>
  <c r="K8" i="7"/>
  <c r="I8" i="7"/>
  <c r="G8" i="7"/>
  <c r="E8" i="7"/>
  <c r="C8" i="7"/>
  <c r="BU8" i="7" s="1"/>
  <c r="T38" i="2" l="1"/>
  <c r="AJ8" i="6" l="1"/>
  <c r="EF12" i="5" l="1"/>
  <c r="EF13" i="5"/>
  <c r="EF14" i="5"/>
  <c r="EF15" i="5"/>
  <c r="EF17" i="5"/>
  <c r="EF18" i="5"/>
  <c r="EF19" i="5"/>
  <c r="EF20" i="5"/>
  <c r="EF21" i="5"/>
  <c r="EF23" i="5"/>
  <c r="EF24" i="5"/>
  <c r="EF25" i="5"/>
  <c r="EF26" i="5"/>
  <c r="EF27" i="5"/>
  <c r="EF28" i="5"/>
  <c r="EF29" i="5"/>
  <c r="EF30" i="5"/>
  <c r="EF10" i="5"/>
  <c r="EE12" i="5"/>
  <c r="EE13" i="5"/>
  <c r="EE14" i="5"/>
  <c r="EE15" i="5"/>
  <c r="EE17" i="5"/>
  <c r="EE18" i="5"/>
  <c r="EE19" i="5"/>
  <c r="EE20" i="5"/>
  <c r="EE21" i="5"/>
  <c r="EE23" i="5"/>
  <c r="EE24" i="5"/>
  <c r="EE25" i="5"/>
  <c r="EE26" i="5"/>
  <c r="EE27" i="5"/>
  <c r="EE28" i="5"/>
  <c r="EE29" i="5"/>
  <c r="EE30" i="5"/>
  <c r="EE10" i="5"/>
  <c r="EE9" i="5"/>
  <c r="EE8" i="5"/>
  <c r="DZ12" i="5"/>
  <c r="CD13" i="7" s="1"/>
  <c r="DZ13" i="5"/>
  <c r="CD14" i="7" s="1"/>
  <c r="DZ14" i="5"/>
  <c r="CD15" i="7" s="1"/>
  <c r="DZ15" i="5"/>
  <c r="CD16" i="7" s="1"/>
  <c r="DZ17" i="5"/>
  <c r="CD18" i="7" s="1"/>
  <c r="DZ18" i="5"/>
  <c r="CD19" i="7" s="1"/>
  <c r="DZ19" i="5"/>
  <c r="CD20" i="7" s="1"/>
  <c r="DZ20" i="5"/>
  <c r="CD21" i="7" s="1"/>
  <c r="DZ21" i="5"/>
  <c r="CD22" i="7" s="1"/>
  <c r="DZ23" i="5"/>
  <c r="CD24" i="7" s="1"/>
  <c r="DZ24" i="5"/>
  <c r="CD25" i="7" s="1"/>
  <c r="DZ25" i="5"/>
  <c r="CD26" i="7" s="1"/>
  <c r="DZ26" i="5"/>
  <c r="CD27" i="7" s="1"/>
  <c r="DZ27" i="5"/>
  <c r="CD28" i="7" s="1"/>
  <c r="DZ28" i="5"/>
  <c r="CD29" i="7" s="1"/>
  <c r="DZ29" i="5"/>
  <c r="CD30" i="7" s="1"/>
  <c r="DZ30" i="5"/>
  <c r="CD31" i="7" s="1"/>
  <c r="DZ10" i="5"/>
  <c r="CD11" i="7" s="1"/>
  <c r="DY12" i="5"/>
  <c r="CC13" i="7" s="1"/>
  <c r="DY13" i="5"/>
  <c r="CC14" i="7" s="1"/>
  <c r="DY14" i="5"/>
  <c r="CC15" i="7" s="1"/>
  <c r="DY15" i="5"/>
  <c r="CC16" i="7" s="1"/>
  <c r="DY17" i="5"/>
  <c r="CC18" i="7" s="1"/>
  <c r="DY18" i="5"/>
  <c r="CC19" i="7" s="1"/>
  <c r="DY19" i="5"/>
  <c r="CC20" i="7" s="1"/>
  <c r="DY20" i="5"/>
  <c r="CC21" i="7" s="1"/>
  <c r="DY21" i="5"/>
  <c r="CC22" i="7" s="1"/>
  <c r="DY23" i="5"/>
  <c r="CC24" i="7" s="1"/>
  <c r="DY24" i="5"/>
  <c r="CC25" i="7" s="1"/>
  <c r="DY25" i="5"/>
  <c r="CC26" i="7" s="1"/>
  <c r="DY26" i="5"/>
  <c r="CC27" i="7" s="1"/>
  <c r="DY27" i="5"/>
  <c r="CC28" i="7" s="1"/>
  <c r="DY28" i="5"/>
  <c r="CC29" i="7" s="1"/>
  <c r="DY29" i="5"/>
  <c r="CC30" i="7" s="1"/>
  <c r="DY30" i="5"/>
  <c r="CC31" i="7" s="1"/>
  <c r="DY10" i="5"/>
  <c r="CC11" i="7" s="1"/>
  <c r="DY9" i="5"/>
  <c r="CC10" i="7" s="1"/>
  <c r="DY8" i="5"/>
  <c r="CC9" i="7" s="1"/>
  <c r="DX12" i="5"/>
  <c r="CL13" i="7" s="1"/>
  <c r="DX13" i="5"/>
  <c r="CL14" i="7" s="1"/>
  <c r="DX14" i="5"/>
  <c r="CL15" i="7" s="1"/>
  <c r="DX15" i="5"/>
  <c r="CL16" i="7" s="1"/>
  <c r="DX17" i="5"/>
  <c r="CL18" i="7" s="1"/>
  <c r="DX18" i="5"/>
  <c r="CL19" i="7" s="1"/>
  <c r="DX19" i="5"/>
  <c r="CL20" i="7" s="1"/>
  <c r="DX20" i="5"/>
  <c r="CL21" i="7" s="1"/>
  <c r="DX21" i="5"/>
  <c r="CL22" i="7" s="1"/>
  <c r="DX23" i="5"/>
  <c r="CL24" i="7" s="1"/>
  <c r="DX24" i="5"/>
  <c r="CL25" i="7" s="1"/>
  <c r="DX25" i="5"/>
  <c r="CL26" i="7" s="1"/>
  <c r="DX26" i="5"/>
  <c r="CL27" i="7" s="1"/>
  <c r="DX27" i="5"/>
  <c r="CL28" i="7" s="1"/>
  <c r="DX28" i="5"/>
  <c r="CL29" i="7" s="1"/>
  <c r="DX29" i="5"/>
  <c r="CL30" i="7" s="1"/>
  <c r="DX30" i="5"/>
  <c r="CL31" i="7" s="1"/>
  <c r="DX10" i="5"/>
  <c r="CL11" i="7" s="1"/>
  <c r="DW12" i="5"/>
  <c r="CK13" i="7" s="1"/>
  <c r="DW13" i="5"/>
  <c r="CK14" i="7" s="1"/>
  <c r="DW14" i="5"/>
  <c r="CK15" i="7" s="1"/>
  <c r="DW15" i="5"/>
  <c r="CK16" i="7" s="1"/>
  <c r="DW17" i="5"/>
  <c r="CK18" i="7" s="1"/>
  <c r="DW18" i="5"/>
  <c r="CK19" i="7" s="1"/>
  <c r="DW19" i="5"/>
  <c r="CK20" i="7" s="1"/>
  <c r="DW20" i="5"/>
  <c r="CK21" i="7" s="1"/>
  <c r="DW21" i="5"/>
  <c r="CK22" i="7" s="1"/>
  <c r="DW23" i="5"/>
  <c r="CK24" i="7" s="1"/>
  <c r="DW24" i="5"/>
  <c r="CK25" i="7" s="1"/>
  <c r="DW25" i="5"/>
  <c r="CK26" i="7" s="1"/>
  <c r="DW26" i="5"/>
  <c r="CK27" i="7" s="1"/>
  <c r="DW27" i="5"/>
  <c r="CK28" i="7" s="1"/>
  <c r="DW28" i="5"/>
  <c r="CK29" i="7" s="1"/>
  <c r="DW29" i="5"/>
  <c r="CK30" i="7" s="1"/>
  <c r="DW30" i="5"/>
  <c r="CK31" i="7" s="1"/>
  <c r="DW10" i="5"/>
  <c r="CK11" i="7" s="1"/>
  <c r="DW9" i="5"/>
  <c r="CK10" i="7" s="1"/>
  <c r="DW8" i="5"/>
  <c r="CK9" i="7" s="1"/>
  <c r="DV12" i="5"/>
  <c r="DV13" i="5"/>
  <c r="DV14" i="5"/>
  <c r="DV15" i="5"/>
  <c r="DV17" i="5"/>
  <c r="DV18" i="5"/>
  <c r="DV19" i="5"/>
  <c r="DV20" i="5"/>
  <c r="DV21" i="5"/>
  <c r="DV23" i="5"/>
  <c r="DV24" i="5"/>
  <c r="DV25" i="5"/>
  <c r="DV26" i="5"/>
  <c r="DV27" i="5"/>
  <c r="DV28" i="5"/>
  <c r="DV29" i="5"/>
  <c r="DV30" i="5"/>
  <c r="DV10" i="5"/>
  <c r="DU12" i="5"/>
  <c r="DU13" i="5"/>
  <c r="DU14" i="5"/>
  <c r="DU15" i="5"/>
  <c r="DU17" i="5"/>
  <c r="DU18" i="5"/>
  <c r="DU19" i="5"/>
  <c r="DU20" i="5"/>
  <c r="DU21" i="5"/>
  <c r="DU23" i="5"/>
  <c r="DU24" i="5"/>
  <c r="DU25" i="5"/>
  <c r="DU26" i="5"/>
  <c r="DU27" i="5"/>
  <c r="DU28" i="5"/>
  <c r="DU29" i="5"/>
  <c r="DU30" i="5"/>
  <c r="DU10" i="5"/>
  <c r="DU9" i="5"/>
  <c r="DU8" i="5"/>
  <c r="DS9" i="5"/>
  <c r="DS8" i="5"/>
  <c r="AV9" i="6" s="1"/>
  <c r="DN12" i="5"/>
  <c r="BR13" i="7" s="1"/>
  <c r="DN13" i="5"/>
  <c r="BR14" i="7" s="1"/>
  <c r="DN14" i="5"/>
  <c r="BR15" i="7" s="1"/>
  <c r="DN15" i="5"/>
  <c r="BR16" i="7" s="1"/>
  <c r="DN17" i="5"/>
  <c r="BR18" i="7" s="1"/>
  <c r="DN18" i="5"/>
  <c r="BR19" i="7" s="1"/>
  <c r="DN19" i="5"/>
  <c r="BR20" i="7" s="1"/>
  <c r="DN20" i="5"/>
  <c r="BR21" i="7" s="1"/>
  <c r="DN21" i="5"/>
  <c r="BR22" i="7" s="1"/>
  <c r="DN23" i="5"/>
  <c r="BR24" i="7" s="1"/>
  <c r="DN24" i="5"/>
  <c r="BR25" i="7" s="1"/>
  <c r="DN25" i="5"/>
  <c r="BR26" i="7" s="1"/>
  <c r="DN26" i="5"/>
  <c r="BR27" i="7" s="1"/>
  <c r="DN27" i="5"/>
  <c r="BR28" i="7" s="1"/>
  <c r="DN28" i="5"/>
  <c r="BR29" i="7" s="1"/>
  <c r="DN29" i="5"/>
  <c r="BR30" i="7" s="1"/>
  <c r="DN30" i="5"/>
  <c r="BR31" i="7" s="1"/>
  <c r="DN10" i="5"/>
  <c r="BR11" i="7" s="1"/>
  <c r="DM12" i="5"/>
  <c r="BQ13" i="7" s="1"/>
  <c r="DM13" i="5"/>
  <c r="BQ14" i="7" s="1"/>
  <c r="DM14" i="5"/>
  <c r="BQ15" i="7" s="1"/>
  <c r="DM15" i="5"/>
  <c r="BQ16" i="7" s="1"/>
  <c r="DM17" i="5"/>
  <c r="BQ18" i="7" s="1"/>
  <c r="DM18" i="5"/>
  <c r="BQ19" i="7" s="1"/>
  <c r="DM19" i="5"/>
  <c r="BQ20" i="7" s="1"/>
  <c r="DM20" i="5"/>
  <c r="BQ21" i="7" s="1"/>
  <c r="DM21" i="5"/>
  <c r="BQ22" i="7" s="1"/>
  <c r="DM23" i="5"/>
  <c r="BQ24" i="7" s="1"/>
  <c r="DM24" i="5"/>
  <c r="BQ25" i="7" s="1"/>
  <c r="DM25" i="5"/>
  <c r="BQ26" i="7" s="1"/>
  <c r="DM26" i="5"/>
  <c r="BQ27" i="7" s="1"/>
  <c r="DM27" i="5"/>
  <c r="BQ28" i="7" s="1"/>
  <c r="DM28" i="5"/>
  <c r="BQ29" i="7" s="1"/>
  <c r="DM29" i="5"/>
  <c r="BQ30" i="7" s="1"/>
  <c r="DM30" i="5"/>
  <c r="BQ31" i="7" s="1"/>
  <c r="DM10" i="5"/>
  <c r="BQ11" i="7" s="1"/>
  <c r="DM9" i="5"/>
  <c r="BQ10" i="7" s="1"/>
  <c r="DM8" i="5"/>
  <c r="BQ9" i="7" s="1"/>
  <c r="DL12" i="5"/>
  <c r="BD13" i="7" s="1"/>
  <c r="DL13" i="5"/>
  <c r="BD14" i="7" s="1"/>
  <c r="DL14" i="5"/>
  <c r="BD15" i="7" s="1"/>
  <c r="DL15" i="5"/>
  <c r="BD16" i="7" s="1"/>
  <c r="DL17" i="5"/>
  <c r="BD18" i="7" s="1"/>
  <c r="DL18" i="5"/>
  <c r="BD19" i="7" s="1"/>
  <c r="DL19" i="5"/>
  <c r="BD20" i="7" s="1"/>
  <c r="DL20" i="5"/>
  <c r="BD21" i="7" s="1"/>
  <c r="DL21" i="5"/>
  <c r="BD22" i="7" s="1"/>
  <c r="DL23" i="5"/>
  <c r="BD24" i="7" s="1"/>
  <c r="DL24" i="5"/>
  <c r="BD25" i="7" s="1"/>
  <c r="DL25" i="5"/>
  <c r="BD26" i="7" s="1"/>
  <c r="DL26" i="5"/>
  <c r="BD27" i="7" s="1"/>
  <c r="DL27" i="5"/>
  <c r="BD28" i="7" s="1"/>
  <c r="DL28" i="5"/>
  <c r="BD29" i="7" s="1"/>
  <c r="DL29" i="5"/>
  <c r="BD30" i="7" s="1"/>
  <c r="DL30" i="5"/>
  <c r="BD31" i="7" s="1"/>
  <c r="DL10" i="5"/>
  <c r="BD11" i="7" s="1"/>
  <c r="DK12" i="5"/>
  <c r="BC13" i="7" s="1"/>
  <c r="DK13" i="5"/>
  <c r="BC14" i="7" s="1"/>
  <c r="DK14" i="5"/>
  <c r="BC15" i="7" s="1"/>
  <c r="DK15" i="5"/>
  <c r="BC16" i="7" s="1"/>
  <c r="DK17" i="5"/>
  <c r="BC18" i="7" s="1"/>
  <c r="DK18" i="5"/>
  <c r="BC19" i="7" s="1"/>
  <c r="DK19" i="5"/>
  <c r="BC20" i="7" s="1"/>
  <c r="DK20" i="5"/>
  <c r="BC21" i="7" s="1"/>
  <c r="DK21" i="5"/>
  <c r="BC22" i="7" s="1"/>
  <c r="DK23" i="5"/>
  <c r="BC24" i="7" s="1"/>
  <c r="DK24" i="5"/>
  <c r="BC25" i="7" s="1"/>
  <c r="DK25" i="5"/>
  <c r="BC26" i="7" s="1"/>
  <c r="DK26" i="5"/>
  <c r="BC27" i="7" s="1"/>
  <c r="DK27" i="5"/>
  <c r="BC28" i="7" s="1"/>
  <c r="DK28" i="5"/>
  <c r="BC29" i="7" s="1"/>
  <c r="DK29" i="5"/>
  <c r="BC30" i="7" s="1"/>
  <c r="DK30" i="5"/>
  <c r="BC31" i="7" s="1"/>
  <c r="DK10" i="5"/>
  <c r="BC11" i="7" s="1"/>
  <c r="DK9" i="5"/>
  <c r="BC10" i="7" s="1"/>
  <c r="DK8" i="5"/>
  <c r="BC9" i="7" s="1"/>
  <c r="DJ11" i="5"/>
  <c r="DJ12" i="5"/>
  <c r="DJ13" i="5"/>
  <c r="DJ14" i="5"/>
  <c r="DJ15" i="5"/>
  <c r="DJ16" i="5"/>
  <c r="DJ17" i="5"/>
  <c r="DJ18" i="5"/>
  <c r="DJ19" i="5"/>
  <c r="DJ20" i="5"/>
  <c r="DJ21" i="5"/>
  <c r="DJ22" i="5"/>
  <c r="DJ23" i="5"/>
  <c r="DJ24" i="5"/>
  <c r="DJ25" i="5"/>
  <c r="DJ26" i="5"/>
  <c r="DJ27" i="5"/>
  <c r="DJ28" i="5"/>
  <c r="DJ29" i="5"/>
  <c r="DJ30" i="5"/>
  <c r="DJ31" i="5"/>
  <c r="DJ10" i="5"/>
  <c r="DI12" i="5"/>
  <c r="DI13" i="5"/>
  <c r="DI14" i="5"/>
  <c r="DI15" i="5"/>
  <c r="DI16" i="5"/>
  <c r="DI17" i="5"/>
  <c r="DI18" i="5"/>
  <c r="DI19" i="5"/>
  <c r="DI20" i="5"/>
  <c r="DI21" i="5"/>
  <c r="DI22" i="5"/>
  <c r="DI23" i="5"/>
  <c r="DI24" i="5"/>
  <c r="DI25" i="5"/>
  <c r="DI26" i="5"/>
  <c r="DI27" i="5"/>
  <c r="DI28" i="5"/>
  <c r="DI29" i="5"/>
  <c r="DI30" i="5"/>
  <c r="DI31" i="5"/>
  <c r="DI10" i="5"/>
  <c r="DI9" i="5"/>
  <c r="DI8" i="5"/>
  <c r="DH11" i="5"/>
  <c r="AV12" i="7" s="1"/>
  <c r="DH12" i="5"/>
  <c r="AV13" i="7" s="1"/>
  <c r="DH13" i="5"/>
  <c r="AV14" i="7" s="1"/>
  <c r="DH14" i="5"/>
  <c r="AV15" i="7" s="1"/>
  <c r="DH15" i="5"/>
  <c r="AV16" i="7" s="1"/>
  <c r="DH16" i="5"/>
  <c r="AV17" i="7" s="1"/>
  <c r="DH17" i="5"/>
  <c r="AV18" i="7" s="1"/>
  <c r="DH18" i="5"/>
  <c r="AV19" i="7" s="1"/>
  <c r="DH19" i="5"/>
  <c r="AV20" i="7" s="1"/>
  <c r="DH20" i="5"/>
  <c r="AV21" i="7" s="1"/>
  <c r="DH21" i="5"/>
  <c r="AV22" i="7" s="1"/>
  <c r="DH22" i="5"/>
  <c r="AV23" i="7" s="1"/>
  <c r="DH23" i="5"/>
  <c r="AV24" i="7" s="1"/>
  <c r="DH24" i="5"/>
  <c r="AV25" i="7" s="1"/>
  <c r="DH25" i="5"/>
  <c r="AV26" i="7" s="1"/>
  <c r="DH26" i="5"/>
  <c r="AV27" i="7" s="1"/>
  <c r="DH27" i="5"/>
  <c r="AV28" i="7" s="1"/>
  <c r="DH28" i="5"/>
  <c r="AV29" i="7" s="1"/>
  <c r="DH29" i="5"/>
  <c r="AV30" i="7" s="1"/>
  <c r="DH30" i="5"/>
  <c r="AV31" i="7" s="1"/>
  <c r="DH31" i="5"/>
  <c r="AV32" i="7" s="1"/>
  <c r="DH10" i="5"/>
  <c r="AV11" i="7" s="1"/>
  <c r="DG11" i="5"/>
  <c r="DG12" i="5"/>
  <c r="AU13" i="7" s="1"/>
  <c r="DG13" i="5"/>
  <c r="AU14" i="7" s="1"/>
  <c r="DG14" i="5"/>
  <c r="AU15" i="7" s="1"/>
  <c r="DG15" i="5"/>
  <c r="AU16" i="7" s="1"/>
  <c r="DG16" i="5"/>
  <c r="AU17" i="7" s="1"/>
  <c r="DG17" i="5"/>
  <c r="AU18" i="7" s="1"/>
  <c r="DG18" i="5"/>
  <c r="AU19" i="7" s="1"/>
  <c r="DG19" i="5"/>
  <c r="AU20" i="7" s="1"/>
  <c r="DG20" i="5"/>
  <c r="AU21" i="7" s="1"/>
  <c r="DG21" i="5"/>
  <c r="AU22" i="7" s="1"/>
  <c r="DG22" i="5"/>
  <c r="AU23" i="7" s="1"/>
  <c r="DG23" i="5"/>
  <c r="AU24" i="7" s="1"/>
  <c r="DG24" i="5"/>
  <c r="AU25" i="7" s="1"/>
  <c r="DG25" i="5"/>
  <c r="AU26" i="7" s="1"/>
  <c r="DG26" i="5"/>
  <c r="AU27" i="7" s="1"/>
  <c r="DG27" i="5"/>
  <c r="AU28" i="7" s="1"/>
  <c r="DG28" i="5"/>
  <c r="AU29" i="7" s="1"/>
  <c r="DG29" i="5"/>
  <c r="AU30" i="7" s="1"/>
  <c r="DG30" i="5"/>
  <c r="AU31" i="7" s="1"/>
  <c r="DG31" i="5"/>
  <c r="AU32" i="7" s="1"/>
  <c r="DG10" i="5"/>
  <c r="AU11" i="7" s="1"/>
  <c r="DG9" i="5"/>
  <c r="AU10" i="7" s="1"/>
  <c r="DG8" i="5"/>
  <c r="AU9" i="7" s="1"/>
  <c r="DF11" i="5"/>
  <c r="DF12" i="5"/>
  <c r="DF13" i="5"/>
  <c r="DF14" i="5"/>
  <c r="DF15" i="5"/>
  <c r="DF16" i="5"/>
  <c r="DF17" i="5"/>
  <c r="DF18" i="5"/>
  <c r="DF19" i="5"/>
  <c r="DF20" i="5"/>
  <c r="DF21" i="5"/>
  <c r="DF22" i="5"/>
  <c r="DF23" i="5"/>
  <c r="DF24" i="5"/>
  <c r="DF25" i="5"/>
  <c r="DF26" i="5"/>
  <c r="DF27" i="5"/>
  <c r="DF28" i="5"/>
  <c r="DF29" i="5"/>
  <c r="DF30" i="5"/>
  <c r="DF31" i="5"/>
  <c r="DF10" i="5"/>
  <c r="DE11" i="5"/>
  <c r="DE12" i="5"/>
  <c r="DE13" i="5"/>
  <c r="DE14" i="5"/>
  <c r="DE15" i="5"/>
  <c r="DE16" i="5"/>
  <c r="DE17" i="5"/>
  <c r="DE18" i="5"/>
  <c r="DE19" i="5"/>
  <c r="DE20" i="5"/>
  <c r="DE21" i="5"/>
  <c r="DE22" i="5"/>
  <c r="DE23" i="5"/>
  <c r="DE24" i="5"/>
  <c r="DE25" i="5"/>
  <c r="DE26" i="5"/>
  <c r="DE27" i="5"/>
  <c r="DE28" i="5"/>
  <c r="DE29" i="5"/>
  <c r="DE30" i="5"/>
  <c r="DE31" i="5"/>
  <c r="DE10" i="5"/>
  <c r="DE9" i="5"/>
  <c r="DE8" i="5"/>
  <c r="DD11" i="5"/>
  <c r="DD12" i="5"/>
  <c r="DD13" i="5"/>
  <c r="DD14" i="5"/>
  <c r="DD15" i="5"/>
  <c r="DD16" i="5"/>
  <c r="DD17" i="5"/>
  <c r="DD18" i="5"/>
  <c r="DD19" i="5"/>
  <c r="DD20" i="5"/>
  <c r="DD21" i="5"/>
  <c r="DD22" i="5"/>
  <c r="DD23" i="5"/>
  <c r="DD24" i="5"/>
  <c r="DD25" i="5"/>
  <c r="DD26" i="5"/>
  <c r="DD27" i="5"/>
  <c r="DD28" i="5"/>
  <c r="DD29" i="5"/>
  <c r="DD30" i="5"/>
  <c r="DD31" i="5"/>
  <c r="DD10" i="5"/>
  <c r="DC11" i="5"/>
  <c r="DC12" i="5"/>
  <c r="DC13" i="5"/>
  <c r="DC14" i="5"/>
  <c r="DC15" i="5"/>
  <c r="DC16" i="5"/>
  <c r="DC17" i="5"/>
  <c r="DC18" i="5"/>
  <c r="DC19" i="5"/>
  <c r="DC20" i="5"/>
  <c r="DC21" i="5"/>
  <c r="DC22" i="5"/>
  <c r="DC23" i="5"/>
  <c r="DC24" i="5"/>
  <c r="DC25" i="5"/>
  <c r="DC26" i="5"/>
  <c r="DC27" i="5"/>
  <c r="DC28" i="5"/>
  <c r="DC29" i="5"/>
  <c r="DC30" i="5"/>
  <c r="DC31" i="5"/>
  <c r="DC10" i="5"/>
  <c r="DC9" i="5"/>
  <c r="DC8" i="5"/>
  <c r="DB11" i="5"/>
  <c r="AH12" i="7" s="1"/>
  <c r="DB12" i="5"/>
  <c r="AH13" i="7" s="1"/>
  <c r="DB13" i="5"/>
  <c r="AH14" i="7" s="1"/>
  <c r="DB14" i="5"/>
  <c r="AH15" i="7" s="1"/>
  <c r="DB15" i="5"/>
  <c r="AH16" i="7" s="1"/>
  <c r="DB16" i="5"/>
  <c r="AH17" i="7" s="1"/>
  <c r="DB17" i="5"/>
  <c r="AH18" i="7" s="1"/>
  <c r="DB18" i="5"/>
  <c r="AH19" i="7" s="1"/>
  <c r="DB19" i="5"/>
  <c r="AH20" i="7" s="1"/>
  <c r="DB20" i="5"/>
  <c r="AH21" i="7" s="1"/>
  <c r="DB21" i="5"/>
  <c r="AH22" i="7" s="1"/>
  <c r="DB22" i="5"/>
  <c r="AH23" i="7" s="1"/>
  <c r="DB23" i="5"/>
  <c r="AH24" i="7" s="1"/>
  <c r="DB24" i="5"/>
  <c r="AH25" i="7" s="1"/>
  <c r="DB25" i="5"/>
  <c r="AH26" i="7" s="1"/>
  <c r="DB26" i="5"/>
  <c r="AH27" i="7" s="1"/>
  <c r="DB27" i="5"/>
  <c r="AH28" i="7" s="1"/>
  <c r="DB28" i="5"/>
  <c r="AH29" i="7" s="1"/>
  <c r="DB29" i="5"/>
  <c r="AH30" i="7" s="1"/>
  <c r="DB30" i="5"/>
  <c r="AH31" i="7" s="1"/>
  <c r="DB31" i="5"/>
  <c r="AH32" i="7" s="1"/>
  <c r="DB10" i="5"/>
  <c r="AH11" i="7" s="1"/>
  <c r="DA11" i="5"/>
  <c r="AG12" i="7" s="1"/>
  <c r="DA12" i="5"/>
  <c r="AG13" i="7" s="1"/>
  <c r="DA13" i="5"/>
  <c r="AG14" i="7" s="1"/>
  <c r="DA14" i="5"/>
  <c r="AG15" i="7" s="1"/>
  <c r="DA15" i="5"/>
  <c r="AG16" i="7" s="1"/>
  <c r="DA16" i="5"/>
  <c r="AG17" i="7" s="1"/>
  <c r="DA17" i="5"/>
  <c r="AG18" i="7" s="1"/>
  <c r="DA18" i="5"/>
  <c r="AG19" i="7" s="1"/>
  <c r="DA19" i="5"/>
  <c r="AG20" i="7" s="1"/>
  <c r="DA20" i="5"/>
  <c r="AG21" i="7" s="1"/>
  <c r="DA21" i="5"/>
  <c r="AG22" i="7" s="1"/>
  <c r="DA22" i="5"/>
  <c r="AG23" i="7" s="1"/>
  <c r="DA23" i="5"/>
  <c r="AG24" i="7" s="1"/>
  <c r="DA24" i="5"/>
  <c r="AG25" i="7" s="1"/>
  <c r="DA25" i="5"/>
  <c r="AG26" i="7" s="1"/>
  <c r="DA26" i="5"/>
  <c r="AG27" i="7" s="1"/>
  <c r="DA27" i="5"/>
  <c r="AG28" i="7" s="1"/>
  <c r="DA28" i="5"/>
  <c r="AG29" i="7" s="1"/>
  <c r="DA29" i="5"/>
  <c r="AG30" i="7" s="1"/>
  <c r="DA30" i="5"/>
  <c r="AG31" i="7" s="1"/>
  <c r="DA31" i="5"/>
  <c r="AG32" i="7" s="1"/>
  <c r="DA10" i="5"/>
  <c r="AG11" i="7" s="1"/>
  <c r="DA9" i="5"/>
  <c r="AG10" i="7" s="1"/>
  <c r="DA8" i="5"/>
  <c r="AG9" i="7" s="1"/>
  <c r="CZ12" i="5"/>
  <c r="Z13" i="7" s="1"/>
  <c r="CZ13" i="5"/>
  <c r="Z14" i="7" s="1"/>
  <c r="CZ14" i="5"/>
  <c r="Z15" i="7" s="1"/>
  <c r="CZ15" i="5"/>
  <c r="Z16" i="7" s="1"/>
  <c r="CZ17" i="5"/>
  <c r="Z18" i="7" s="1"/>
  <c r="CZ18" i="5"/>
  <c r="Z19" i="7" s="1"/>
  <c r="CZ19" i="5"/>
  <c r="Z20" i="7" s="1"/>
  <c r="CZ20" i="5"/>
  <c r="Z21" i="7" s="1"/>
  <c r="CZ21" i="5"/>
  <c r="Z22" i="7" s="1"/>
  <c r="CZ23" i="5"/>
  <c r="Z24" i="7" s="1"/>
  <c r="CZ24" i="5"/>
  <c r="Z25" i="7" s="1"/>
  <c r="CZ25" i="5"/>
  <c r="Z26" i="7" s="1"/>
  <c r="CZ26" i="5"/>
  <c r="Z27" i="7" s="1"/>
  <c r="CZ27" i="5"/>
  <c r="Z28" i="7" s="1"/>
  <c r="CZ28" i="5"/>
  <c r="Z29" i="7" s="1"/>
  <c r="CZ29" i="5"/>
  <c r="Z30" i="7" s="1"/>
  <c r="CZ30" i="5"/>
  <c r="Z31" i="7" s="1"/>
  <c r="CZ10" i="5"/>
  <c r="Z11" i="7" s="1"/>
  <c r="CY12" i="5"/>
  <c r="Y13" i="7" s="1"/>
  <c r="CY13" i="5"/>
  <c r="Y14" i="7" s="1"/>
  <c r="CY14" i="5"/>
  <c r="Y15" i="7" s="1"/>
  <c r="CY15" i="5"/>
  <c r="Y16" i="7" s="1"/>
  <c r="CY17" i="5"/>
  <c r="Y18" i="7" s="1"/>
  <c r="CY18" i="5"/>
  <c r="Y19" i="7" s="1"/>
  <c r="CY19" i="5"/>
  <c r="Y20" i="7" s="1"/>
  <c r="CY20" i="5"/>
  <c r="Y21" i="7" s="1"/>
  <c r="CY21" i="5"/>
  <c r="Y22" i="7" s="1"/>
  <c r="CY23" i="5"/>
  <c r="Y24" i="7" s="1"/>
  <c r="CY24" i="5"/>
  <c r="Y25" i="7" s="1"/>
  <c r="CY25" i="5"/>
  <c r="Y26" i="7" s="1"/>
  <c r="CY26" i="5"/>
  <c r="Y27" i="7" s="1"/>
  <c r="CY27" i="5"/>
  <c r="Y28" i="7" s="1"/>
  <c r="CY28" i="5"/>
  <c r="Y29" i="7" s="1"/>
  <c r="CY29" i="5"/>
  <c r="Y30" i="7" s="1"/>
  <c r="CY30" i="5"/>
  <c r="Y31" i="7" s="1"/>
  <c r="CY10" i="5"/>
  <c r="Y11" i="7" s="1"/>
  <c r="CY9" i="5"/>
  <c r="Y10" i="7" s="1"/>
  <c r="CY8" i="5"/>
  <c r="Y9" i="7" s="1"/>
  <c r="CX12" i="5"/>
  <c r="CX13" i="5"/>
  <c r="CX14" i="5"/>
  <c r="CX15" i="5"/>
  <c r="CX17" i="5"/>
  <c r="CX18" i="5"/>
  <c r="CX19" i="5"/>
  <c r="CX20" i="5"/>
  <c r="CX21" i="5"/>
  <c r="CX23" i="5"/>
  <c r="CX24" i="5"/>
  <c r="CX25" i="5"/>
  <c r="CX26" i="5"/>
  <c r="CX27" i="5"/>
  <c r="CX28" i="5"/>
  <c r="CX29" i="5"/>
  <c r="CX30" i="5"/>
  <c r="CX10" i="5"/>
  <c r="CW12" i="5"/>
  <c r="CW13" i="5"/>
  <c r="CW14" i="5"/>
  <c r="CW15" i="5"/>
  <c r="CW17" i="5"/>
  <c r="CW18" i="5"/>
  <c r="CW19" i="5"/>
  <c r="CW20" i="5"/>
  <c r="CW21" i="5"/>
  <c r="CW23" i="5"/>
  <c r="CW24" i="5"/>
  <c r="CW25" i="5"/>
  <c r="CW26" i="5"/>
  <c r="CW27" i="5"/>
  <c r="CW28" i="5"/>
  <c r="CW29" i="5"/>
  <c r="CW30" i="5"/>
  <c r="CW10" i="5"/>
  <c r="CW9" i="5"/>
  <c r="CW8" i="5"/>
  <c r="CV12" i="5"/>
  <c r="R13" i="7" s="1"/>
  <c r="CV13" i="5"/>
  <c r="R14" i="7" s="1"/>
  <c r="CV14" i="5"/>
  <c r="R15" i="7" s="1"/>
  <c r="CV15" i="5"/>
  <c r="R16" i="7" s="1"/>
  <c r="CV17" i="5"/>
  <c r="R18" i="7" s="1"/>
  <c r="CV18" i="5"/>
  <c r="R19" i="7" s="1"/>
  <c r="CV19" i="5"/>
  <c r="R20" i="7" s="1"/>
  <c r="CV20" i="5"/>
  <c r="R21" i="7" s="1"/>
  <c r="CV21" i="5"/>
  <c r="R22" i="7" s="1"/>
  <c r="CV23" i="5"/>
  <c r="R24" i="7" s="1"/>
  <c r="CV24" i="5"/>
  <c r="R25" i="7" s="1"/>
  <c r="CV25" i="5"/>
  <c r="R26" i="7" s="1"/>
  <c r="CV26" i="5"/>
  <c r="R27" i="7" s="1"/>
  <c r="CV27" i="5"/>
  <c r="R28" i="7" s="1"/>
  <c r="CV28" i="5"/>
  <c r="R29" i="7" s="1"/>
  <c r="CV29" i="5"/>
  <c r="R30" i="7" s="1"/>
  <c r="CV30" i="5"/>
  <c r="R31" i="7" s="1"/>
  <c r="CV10" i="5"/>
  <c r="R11" i="7" s="1"/>
  <c r="CU12" i="5"/>
  <c r="Q13" i="7" s="1"/>
  <c r="CU13" i="5"/>
  <c r="Q14" i="7" s="1"/>
  <c r="CU14" i="5"/>
  <c r="Q15" i="7" s="1"/>
  <c r="CU15" i="5"/>
  <c r="Q16" i="7" s="1"/>
  <c r="CU17" i="5"/>
  <c r="Q18" i="7" s="1"/>
  <c r="CU18" i="5"/>
  <c r="Q19" i="7" s="1"/>
  <c r="CU19" i="5"/>
  <c r="Q20" i="7" s="1"/>
  <c r="CU20" i="5"/>
  <c r="Q21" i="7" s="1"/>
  <c r="CU21" i="5"/>
  <c r="Q22" i="7" s="1"/>
  <c r="CU23" i="5"/>
  <c r="Q24" i="7" s="1"/>
  <c r="CU24" i="5"/>
  <c r="Q25" i="7" s="1"/>
  <c r="CU25" i="5"/>
  <c r="Q26" i="7" s="1"/>
  <c r="CU26" i="5"/>
  <c r="Q27" i="7" s="1"/>
  <c r="CU27" i="5"/>
  <c r="Q28" i="7" s="1"/>
  <c r="CU28" i="5"/>
  <c r="Q29" i="7" s="1"/>
  <c r="CU29" i="5"/>
  <c r="Q30" i="7" s="1"/>
  <c r="CU30" i="5"/>
  <c r="Q31" i="7" s="1"/>
  <c r="CU10" i="5"/>
  <c r="Q11" i="7" s="1"/>
  <c r="CU9" i="5"/>
  <c r="Q10" i="7" s="1"/>
  <c r="CU8" i="5"/>
  <c r="Q9" i="7" s="1"/>
  <c r="CT12" i="5"/>
  <c r="CT13" i="5"/>
  <c r="CT14" i="5"/>
  <c r="CT15" i="5"/>
  <c r="CT17" i="5"/>
  <c r="CT18" i="5"/>
  <c r="CT19" i="5"/>
  <c r="CT20" i="5"/>
  <c r="CT21" i="5"/>
  <c r="CT23" i="5"/>
  <c r="CT24" i="5"/>
  <c r="CT25" i="5"/>
  <c r="CT26" i="5"/>
  <c r="CT27" i="5"/>
  <c r="CT28" i="5"/>
  <c r="CT29" i="5"/>
  <c r="CT30" i="5"/>
  <c r="CT10" i="5"/>
  <c r="CS12" i="5"/>
  <c r="CS13" i="5"/>
  <c r="CS14" i="5"/>
  <c r="CS15" i="5"/>
  <c r="CS17" i="5"/>
  <c r="CS18" i="5"/>
  <c r="CS19" i="5"/>
  <c r="CS20" i="5"/>
  <c r="CS21" i="5"/>
  <c r="CS23" i="5"/>
  <c r="CS24" i="5"/>
  <c r="CS25" i="5"/>
  <c r="CS26" i="5"/>
  <c r="CS27" i="5"/>
  <c r="CS28" i="5"/>
  <c r="CS29" i="5"/>
  <c r="CS30" i="5"/>
  <c r="CS10" i="5"/>
  <c r="CS9" i="5"/>
  <c r="CS8" i="5"/>
  <c r="CR12" i="5"/>
  <c r="J13" i="7" s="1"/>
  <c r="CR13" i="5"/>
  <c r="J14" i="7" s="1"/>
  <c r="CR14" i="5"/>
  <c r="J15" i="7" s="1"/>
  <c r="CR15" i="5"/>
  <c r="J16" i="7" s="1"/>
  <c r="CR17" i="5"/>
  <c r="J18" i="7" s="1"/>
  <c r="CR18" i="5"/>
  <c r="J19" i="7" s="1"/>
  <c r="CR19" i="5"/>
  <c r="J20" i="7" s="1"/>
  <c r="CR20" i="5"/>
  <c r="J21" i="7" s="1"/>
  <c r="CR21" i="5"/>
  <c r="J22" i="7" s="1"/>
  <c r="CR23" i="5"/>
  <c r="J24" i="7" s="1"/>
  <c r="CR24" i="5"/>
  <c r="J25" i="7" s="1"/>
  <c r="CR25" i="5"/>
  <c r="J26" i="7" s="1"/>
  <c r="CR26" i="5"/>
  <c r="J27" i="7" s="1"/>
  <c r="CR27" i="5"/>
  <c r="J28" i="7" s="1"/>
  <c r="CR28" i="5"/>
  <c r="J29" i="7" s="1"/>
  <c r="CR29" i="5"/>
  <c r="J30" i="7" s="1"/>
  <c r="CR30" i="5"/>
  <c r="J31" i="7" s="1"/>
  <c r="CR10" i="5"/>
  <c r="J11" i="7" s="1"/>
  <c r="CQ12" i="5"/>
  <c r="I13" i="7" s="1"/>
  <c r="CQ13" i="5"/>
  <c r="I14" i="7" s="1"/>
  <c r="CQ14" i="5"/>
  <c r="I15" i="7" s="1"/>
  <c r="CQ15" i="5"/>
  <c r="I16" i="7" s="1"/>
  <c r="CQ17" i="5"/>
  <c r="I18" i="7" s="1"/>
  <c r="CQ18" i="5"/>
  <c r="I19" i="7" s="1"/>
  <c r="CQ19" i="5"/>
  <c r="I20" i="7" s="1"/>
  <c r="CQ20" i="5"/>
  <c r="I21" i="7" s="1"/>
  <c r="CQ21" i="5"/>
  <c r="I22" i="7" s="1"/>
  <c r="CQ23" i="5"/>
  <c r="I24" i="7" s="1"/>
  <c r="CQ24" i="5"/>
  <c r="I25" i="7" s="1"/>
  <c r="CQ25" i="5"/>
  <c r="I26" i="7" s="1"/>
  <c r="CQ26" i="5"/>
  <c r="I27" i="7" s="1"/>
  <c r="CQ27" i="5"/>
  <c r="I28" i="7" s="1"/>
  <c r="CQ28" i="5"/>
  <c r="I29" i="7" s="1"/>
  <c r="CQ29" i="5"/>
  <c r="I30" i="7" s="1"/>
  <c r="CQ30" i="5"/>
  <c r="I31" i="7" s="1"/>
  <c r="CQ10" i="5"/>
  <c r="I11" i="7" s="1"/>
  <c r="CQ9" i="5"/>
  <c r="I10" i="7" s="1"/>
  <c r="CQ8" i="5"/>
  <c r="I9" i="7" s="1"/>
  <c r="CP12" i="5"/>
  <c r="BP13" i="7" s="1"/>
  <c r="CP13" i="5"/>
  <c r="BP14" i="7" s="1"/>
  <c r="CP14" i="5"/>
  <c r="BP15" i="7" s="1"/>
  <c r="CP15" i="5"/>
  <c r="BP16" i="7" s="1"/>
  <c r="CP17" i="5"/>
  <c r="BP18" i="7" s="1"/>
  <c r="CP18" i="5"/>
  <c r="BP19" i="7" s="1"/>
  <c r="CP19" i="5"/>
  <c r="BP20" i="7" s="1"/>
  <c r="CP20" i="5"/>
  <c r="BP21" i="7" s="1"/>
  <c r="CP21" i="5"/>
  <c r="BP22" i="7" s="1"/>
  <c r="CP23" i="5"/>
  <c r="BP24" i="7" s="1"/>
  <c r="CP24" i="5"/>
  <c r="BP25" i="7" s="1"/>
  <c r="CP25" i="5"/>
  <c r="BP26" i="7" s="1"/>
  <c r="CP26" i="5"/>
  <c r="BP27" i="7" s="1"/>
  <c r="CP27" i="5"/>
  <c r="BP28" i="7" s="1"/>
  <c r="CP28" i="5"/>
  <c r="BP29" i="7" s="1"/>
  <c r="CP29" i="5"/>
  <c r="BP30" i="7" s="1"/>
  <c r="CP30" i="5"/>
  <c r="BP31" i="7" s="1"/>
  <c r="CP10" i="5"/>
  <c r="BP11" i="7" s="1"/>
  <c r="CO12" i="5"/>
  <c r="BO13" i="7" s="1"/>
  <c r="CO13" i="5"/>
  <c r="BO14" i="7" s="1"/>
  <c r="CO14" i="5"/>
  <c r="BO15" i="7" s="1"/>
  <c r="CO15" i="5"/>
  <c r="BO16" i="7" s="1"/>
  <c r="CO17" i="5"/>
  <c r="BO18" i="7" s="1"/>
  <c r="CO18" i="5"/>
  <c r="BO19" i="7" s="1"/>
  <c r="CO19" i="5"/>
  <c r="BO20" i="7" s="1"/>
  <c r="CO20" i="5"/>
  <c r="BO21" i="7" s="1"/>
  <c r="CO21" i="5"/>
  <c r="BO22" i="7" s="1"/>
  <c r="CO23" i="5"/>
  <c r="BO24" i="7" s="1"/>
  <c r="CO24" i="5"/>
  <c r="BO25" i="7" s="1"/>
  <c r="CO25" i="5"/>
  <c r="BO26" i="7" s="1"/>
  <c r="CO26" i="5"/>
  <c r="BO27" i="7" s="1"/>
  <c r="CO27" i="5"/>
  <c r="BO28" i="7" s="1"/>
  <c r="CO28" i="5"/>
  <c r="BO29" i="7" s="1"/>
  <c r="CO29" i="5"/>
  <c r="BO30" i="7" s="1"/>
  <c r="CO30" i="5"/>
  <c r="BO31" i="7" s="1"/>
  <c r="CO10" i="5"/>
  <c r="BO11" i="7" s="1"/>
  <c r="CO9" i="5"/>
  <c r="BO10" i="7" s="1"/>
  <c r="CO8" i="5"/>
  <c r="BO9" i="7" s="1"/>
  <c r="CN12" i="5"/>
  <c r="BJ13" i="7" s="1"/>
  <c r="CN13" i="5"/>
  <c r="BJ14" i="7" s="1"/>
  <c r="CN14" i="5"/>
  <c r="BJ15" i="7" s="1"/>
  <c r="CN15" i="5"/>
  <c r="BJ16" i="7" s="1"/>
  <c r="CN17" i="5"/>
  <c r="BJ18" i="7" s="1"/>
  <c r="CN18" i="5"/>
  <c r="BJ19" i="7" s="1"/>
  <c r="CN19" i="5"/>
  <c r="BJ20" i="7" s="1"/>
  <c r="CN20" i="5"/>
  <c r="BJ21" i="7" s="1"/>
  <c r="CN21" i="5"/>
  <c r="BJ22" i="7" s="1"/>
  <c r="CN23" i="5"/>
  <c r="BJ24" i="7" s="1"/>
  <c r="CN24" i="5"/>
  <c r="BJ25" i="7" s="1"/>
  <c r="CN25" i="5"/>
  <c r="BJ26" i="7" s="1"/>
  <c r="CN26" i="5"/>
  <c r="BJ27" i="7" s="1"/>
  <c r="CN27" i="5"/>
  <c r="BJ28" i="7" s="1"/>
  <c r="CN28" i="5"/>
  <c r="BJ29" i="7" s="1"/>
  <c r="CN29" i="5"/>
  <c r="BJ30" i="7" s="1"/>
  <c r="CN30" i="5"/>
  <c r="BJ31" i="7" s="1"/>
  <c r="CN10" i="5"/>
  <c r="BJ11" i="7" s="1"/>
  <c r="CM12" i="5"/>
  <c r="BI13" i="7" s="1"/>
  <c r="CM13" i="5"/>
  <c r="BI14" i="7" s="1"/>
  <c r="CM14" i="5"/>
  <c r="BI15" i="7" s="1"/>
  <c r="CM15" i="5"/>
  <c r="BI16" i="7" s="1"/>
  <c r="CM17" i="5"/>
  <c r="BI18" i="7" s="1"/>
  <c r="CM18" i="5"/>
  <c r="BI19" i="7" s="1"/>
  <c r="CM19" i="5"/>
  <c r="BI20" i="7" s="1"/>
  <c r="CM20" i="5"/>
  <c r="BI21" i="7" s="1"/>
  <c r="CM21" i="5"/>
  <c r="BI22" i="7" s="1"/>
  <c r="CM23" i="5"/>
  <c r="BI24" i="7" s="1"/>
  <c r="CM24" i="5"/>
  <c r="BI25" i="7" s="1"/>
  <c r="CM25" i="5"/>
  <c r="BI26" i="7" s="1"/>
  <c r="CM26" i="5"/>
  <c r="BI27" i="7" s="1"/>
  <c r="CM27" i="5"/>
  <c r="BI28" i="7" s="1"/>
  <c r="CM28" i="5"/>
  <c r="BI29" i="7" s="1"/>
  <c r="CM29" i="5"/>
  <c r="BI30" i="7" s="1"/>
  <c r="CM30" i="5"/>
  <c r="BI31" i="7" s="1"/>
  <c r="CM10" i="5"/>
  <c r="BI11" i="7" s="1"/>
  <c r="CM9" i="5"/>
  <c r="BI10" i="7" s="1"/>
  <c r="CM8" i="5"/>
  <c r="BI9" i="7" s="1"/>
  <c r="CL12" i="5"/>
  <c r="CL13" i="5"/>
  <c r="CL14" i="5"/>
  <c r="CL15" i="5"/>
  <c r="CL17" i="5"/>
  <c r="CL18" i="5"/>
  <c r="CL19" i="5"/>
  <c r="CL20" i="5"/>
  <c r="CL21" i="5"/>
  <c r="CL23" i="5"/>
  <c r="CL24" i="5"/>
  <c r="CL25" i="5"/>
  <c r="CL26" i="5"/>
  <c r="CL27" i="5"/>
  <c r="CL28" i="5"/>
  <c r="CL29" i="5"/>
  <c r="CL30" i="5"/>
  <c r="CL10" i="5"/>
  <c r="CK12" i="5"/>
  <c r="CK13" i="5"/>
  <c r="CK14" i="5"/>
  <c r="CK15" i="5"/>
  <c r="CK17" i="5"/>
  <c r="CK18" i="5"/>
  <c r="CK19" i="5"/>
  <c r="CK20" i="5"/>
  <c r="CK21" i="5"/>
  <c r="CK23" i="5"/>
  <c r="CK24" i="5"/>
  <c r="CK25" i="5"/>
  <c r="CK26" i="5"/>
  <c r="CK27" i="5"/>
  <c r="CK28" i="5"/>
  <c r="CK29" i="5"/>
  <c r="CK30" i="5"/>
  <c r="CK10" i="5"/>
  <c r="CK9" i="5"/>
  <c r="CK8" i="5"/>
  <c r="CJ12" i="5"/>
  <c r="BB13" i="7" s="1"/>
  <c r="CJ13" i="5"/>
  <c r="BB14" i="7" s="1"/>
  <c r="CJ14" i="5"/>
  <c r="BB15" i="7" s="1"/>
  <c r="CJ15" i="5"/>
  <c r="BB16" i="7" s="1"/>
  <c r="CJ17" i="5"/>
  <c r="BB18" i="7" s="1"/>
  <c r="CJ18" i="5"/>
  <c r="BB19" i="7" s="1"/>
  <c r="CJ19" i="5"/>
  <c r="BB20" i="7" s="1"/>
  <c r="CJ20" i="5"/>
  <c r="BB21" i="7" s="1"/>
  <c r="CJ21" i="5"/>
  <c r="BB22" i="7" s="1"/>
  <c r="CJ23" i="5"/>
  <c r="BB24" i="7" s="1"/>
  <c r="CJ24" i="5"/>
  <c r="BB25" i="7" s="1"/>
  <c r="CJ25" i="5"/>
  <c r="BB26" i="7" s="1"/>
  <c r="CJ26" i="5"/>
  <c r="BB27" i="7" s="1"/>
  <c r="CJ27" i="5"/>
  <c r="BB28" i="7" s="1"/>
  <c r="CJ28" i="5"/>
  <c r="BB29" i="7" s="1"/>
  <c r="CJ29" i="5"/>
  <c r="BB30" i="7" s="1"/>
  <c r="CJ30" i="5"/>
  <c r="BB31" i="7" s="1"/>
  <c r="CJ10" i="5"/>
  <c r="BB11" i="7" s="1"/>
  <c r="CI12" i="5"/>
  <c r="BA13" i="7" s="1"/>
  <c r="CI13" i="5"/>
  <c r="BA14" i="7" s="1"/>
  <c r="CI14" i="5"/>
  <c r="BA15" i="7" s="1"/>
  <c r="CI15" i="5"/>
  <c r="BA16" i="7" s="1"/>
  <c r="CI17" i="5"/>
  <c r="BA18" i="7" s="1"/>
  <c r="CI18" i="5"/>
  <c r="BA19" i="7" s="1"/>
  <c r="CI19" i="5"/>
  <c r="BA20" i="7" s="1"/>
  <c r="CI20" i="5"/>
  <c r="BA21" i="7" s="1"/>
  <c r="CI21" i="5"/>
  <c r="BA22" i="7" s="1"/>
  <c r="CI23" i="5"/>
  <c r="BA24" i="7" s="1"/>
  <c r="CI24" i="5"/>
  <c r="BA25" i="7" s="1"/>
  <c r="CI25" i="5"/>
  <c r="BA26" i="7" s="1"/>
  <c r="CI26" i="5"/>
  <c r="BA27" i="7" s="1"/>
  <c r="CI27" i="5"/>
  <c r="BA28" i="7" s="1"/>
  <c r="CI28" i="5"/>
  <c r="BA29" i="7" s="1"/>
  <c r="CI29" i="5"/>
  <c r="BA30" i="7" s="1"/>
  <c r="CI30" i="5"/>
  <c r="BA31" i="7" s="1"/>
  <c r="CI10" i="5"/>
  <c r="BA11" i="7" s="1"/>
  <c r="CI9" i="5"/>
  <c r="BA10" i="7" s="1"/>
  <c r="CI8" i="5"/>
  <c r="BA9" i="7" s="1"/>
  <c r="CH11" i="5"/>
  <c r="CH12" i="5"/>
  <c r="CH13" i="5"/>
  <c r="CH14" i="5"/>
  <c r="CH15" i="5"/>
  <c r="CH16" i="5"/>
  <c r="CH17" i="5"/>
  <c r="CH18" i="5"/>
  <c r="CH19" i="5"/>
  <c r="CH20" i="5"/>
  <c r="CH21" i="5"/>
  <c r="CH22" i="5"/>
  <c r="CH23" i="5"/>
  <c r="CH24" i="5"/>
  <c r="CH25" i="5"/>
  <c r="CH26" i="5"/>
  <c r="CH27" i="5"/>
  <c r="CH28" i="5"/>
  <c r="CH29" i="5"/>
  <c r="CH30" i="5"/>
  <c r="CH31" i="5"/>
  <c r="CH10" i="5"/>
  <c r="CG11" i="5"/>
  <c r="CG12" i="5"/>
  <c r="CG13" i="5"/>
  <c r="CG14" i="5"/>
  <c r="CG15" i="5"/>
  <c r="CG16" i="5"/>
  <c r="CG17" i="5"/>
  <c r="CG18" i="5"/>
  <c r="CG19" i="5"/>
  <c r="CG20" i="5"/>
  <c r="CG21" i="5"/>
  <c r="CG22" i="5"/>
  <c r="CG23" i="5"/>
  <c r="CG24" i="5"/>
  <c r="CG25" i="5"/>
  <c r="CG26" i="5"/>
  <c r="CG27" i="5"/>
  <c r="CG28" i="5"/>
  <c r="CG29" i="5"/>
  <c r="CG30" i="5"/>
  <c r="CG31" i="5"/>
  <c r="CG10" i="5"/>
  <c r="CG9" i="5"/>
  <c r="CG8" i="5"/>
  <c r="CF11" i="5"/>
  <c r="AT12" i="7" s="1"/>
  <c r="CF12" i="5"/>
  <c r="AT13" i="7" s="1"/>
  <c r="CF13" i="5"/>
  <c r="AT14" i="7" s="1"/>
  <c r="CF14" i="5"/>
  <c r="AT15" i="7" s="1"/>
  <c r="CF15" i="5"/>
  <c r="AT16" i="7" s="1"/>
  <c r="CF16" i="5"/>
  <c r="AT17" i="7" s="1"/>
  <c r="CF17" i="5"/>
  <c r="AT18" i="7" s="1"/>
  <c r="CF18" i="5"/>
  <c r="AT19" i="7" s="1"/>
  <c r="CF19" i="5"/>
  <c r="AT20" i="7" s="1"/>
  <c r="CF20" i="5"/>
  <c r="AT21" i="7" s="1"/>
  <c r="CF21" i="5"/>
  <c r="AT22" i="7" s="1"/>
  <c r="CF22" i="5"/>
  <c r="AT23" i="7" s="1"/>
  <c r="CF23" i="5"/>
  <c r="AT24" i="7" s="1"/>
  <c r="CF24" i="5"/>
  <c r="AT25" i="7" s="1"/>
  <c r="CF25" i="5"/>
  <c r="AT26" i="7" s="1"/>
  <c r="CF26" i="5"/>
  <c r="AT27" i="7" s="1"/>
  <c r="CF27" i="5"/>
  <c r="AT28" i="7" s="1"/>
  <c r="CF28" i="5"/>
  <c r="AT29" i="7" s="1"/>
  <c r="CF29" i="5"/>
  <c r="AT30" i="7" s="1"/>
  <c r="CF30" i="5"/>
  <c r="AT31" i="7" s="1"/>
  <c r="CF31" i="5"/>
  <c r="AT32" i="7" s="1"/>
  <c r="CF10" i="5"/>
  <c r="AT11" i="7" s="1"/>
  <c r="CE11" i="5"/>
  <c r="AS12" i="7" s="1"/>
  <c r="CE12" i="5"/>
  <c r="AS13" i="7" s="1"/>
  <c r="CE13" i="5"/>
  <c r="AS14" i="7" s="1"/>
  <c r="CE14" i="5"/>
  <c r="AS15" i="7" s="1"/>
  <c r="CE15" i="5"/>
  <c r="AS16" i="7" s="1"/>
  <c r="CE16" i="5"/>
  <c r="AS17" i="7" s="1"/>
  <c r="CE17" i="5"/>
  <c r="AS18" i="7" s="1"/>
  <c r="CE18" i="5"/>
  <c r="AS19" i="7" s="1"/>
  <c r="CE19" i="5"/>
  <c r="AS20" i="7" s="1"/>
  <c r="CE20" i="5"/>
  <c r="AS21" i="7" s="1"/>
  <c r="CE21" i="5"/>
  <c r="AS22" i="7" s="1"/>
  <c r="CE22" i="5"/>
  <c r="AS23" i="7" s="1"/>
  <c r="CE23" i="5"/>
  <c r="AS24" i="7" s="1"/>
  <c r="CE24" i="5"/>
  <c r="AS25" i="7" s="1"/>
  <c r="CE25" i="5"/>
  <c r="AS26" i="7" s="1"/>
  <c r="CE26" i="5"/>
  <c r="AS27" i="7" s="1"/>
  <c r="CE27" i="5"/>
  <c r="AS28" i="7" s="1"/>
  <c r="CE28" i="5"/>
  <c r="AS29" i="7" s="1"/>
  <c r="CE29" i="5"/>
  <c r="AS30" i="7" s="1"/>
  <c r="CE30" i="5"/>
  <c r="AS31" i="7" s="1"/>
  <c r="CE31" i="5"/>
  <c r="AS32" i="7" s="1"/>
  <c r="CE10" i="5"/>
  <c r="AS11" i="7" s="1"/>
  <c r="CE9" i="5"/>
  <c r="CE8" i="5"/>
  <c r="AS9" i="7" s="1"/>
  <c r="CD12" i="5"/>
  <c r="AN13" i="7" s="1"/>
  <c r="CD13" i="5"/>
  <c r="AN14" i="7" s="1"/>
  <c r="CD14" i="5"/>
  <c r="AN15" i="7" s="1"/>
  <c r="CD15" i="5"/>
  <c r="AN16" i="7" s="1"/>
  <c r="CD17" i="5"/>
  <c r="AN18" i="7" s="1"/>
  <c r="CD18" i="5"/>
  <c r="AN19" i="7" s="1"/>
  <c r="CD19" i="5"/>
  <c r="AN20" i="7" s="1"/>
  <c r="CD20" i="5"/>
  <c r="AN21" i="7" s="1"/>
  <c r="CD21" i="5"/>
  <c r="AN22" i="7" s="1"/>
  <c r="CD23" i="5"/>
  <c r="AN24" i="7" s="1"/>
  <c r="CD24" i="5"/>
  <c r="AN25" i="7" s="1"/>
  <c r="CD25" i="5"/>
  <c r="AN26" i="7" s="1"/>
  <c r="CD26" i="5"/>
  <c r="AN27" i="7" s="1"/>
  <c r="CD27" i="5"/>
  <c r="AN28" i="7" s="1"/>
  <c r="CD28" i="5"/>
  <c r="AN29" i="7" s="1"/>
  <c r="CD29" i="5"/>
  <c r="AN30" i="7" s="1"/>
  <c r="CD30" i="5"/>
  <c r="AN31" i="7" s="1"/>
  <c r="CD10" i="5"/>
  <c r="AN11" i="7" s="1"/>
  <c r="CC12" i="5"/>
  <c r="AM13" i="7" s="1"/>
  <c r="CC13" i="5"/>
  <c r="AM14" i="7" s="1"/>
  <c r="CC14" i="5"/>
  <c r="AM15" i="7" s="1"/>
  <c r="CC15" i="5"/>
  <c r="AM16" i="7" s="1"/>
  <c r="CC17" i="5"/>
  <c r="AM18" i="7" s="1"/>
  <c r="CC18" i="5"/>
  <c r="AM19" i="7" s="1"/>
  <c r="CC19" i="5"/>
  <c r="AM20" i="7" s="1"/>
  <c r="CC20" i="5"/>
  <c r="AM21" i="7" s="1"/>
  <c r="CC21" i="5"/>
  <c r="AM22" i="7" s="1"/>
  <c r="CC23" i="5"/>
  <c r="AM24" i="7" s="1"/>
  <c r="CC24" i="5"/>
  <c r="AM25" i="7" s="1"/>
  <c r="CC25" i="5"/>
  <c r="AM26" i="7" s="1"/>
  <c r="CC26" i="5"/>
  <c r="AM27" i="7" s="1"/>
  <c r="CC27" i="5"/>
  <c r="AM28" i="7" s="1"/>
  <c r="CC28" i="5"/>
  <c r="AM29" i="7" s="1"/>
  <c r="CC29" i="5"/>
  <c r="AM30" i="7" s="1"/>
  <c r="CC30" i="5"/>
  <c r="AM31" i="7" s="1"/>
  <c r="CC10" i="5"/>
  <c r="AM11" i="7" s="1"/>
  <c r="CC9" i="5"/>
  <c r="AM10" i="7" s="1"/>
  <c r="CC8" i="5"/>
  <c r="AM9" i="7" s="1"/>
  <c r="CB11" i="5"/>
  <c r="CB12" i="5"/>
  <c r="CB13" i="5"/>
  <c r="CB14" i="5"/>
  <c r="CB15" i="5"/>
  <c r="CB16" i="5"/>
  <c r="CB17" i="5"/>
  <c r="CB18" i="5"/>
  <c r="CB19" i="5"/>
  <c r="CB20" i="5"/>
  <c r="CB21" i="5"/>
  <c r="CB22" i="5"/>
  <c r="CB23" i="5"/>
  <c r="CB24" i="5"/>
  <c r="CB25" i="5"/>
  <c r="CB26" i="5"/>
  <c r="CB27" i="5"/>
  <c r="CB28" i="5"/>
  <c r="CB29" i="5"/>
  <c r="CB30" i="5"/>
  <c r="CB31" i="5"/>
  <c r="CB10" i="5"/>
  <c r="CA11" i="5"/>
  <c r="CA12" i="5"/>
  <c r="CA13" i="5"/>
  <c r="CA14" i="5"/>
  <c r="CA15" i="5"/>
  <c r="CA16" i="5"/>
  <c r="CA17" i="5"/>
  <c r="CA18" i="5"/>
  <c r="CA19" i="5"/>
  <c r="CA20" i="5"/>
  <c r="CA21" i="5"/>
  <c r="CA22" i="5"/>
  <c r="CA23" i="5"/>
  <c r="CA24" i="5"/>
  <c r="CA25" i="5"/>
  <c r="CA26" i="5"/>
  <c r="CA27" i="5"/>
  <c r="CA28" i="5"/>
  <c r="CA29" i="5"/>
  <c r="CA30" i="5"/>
  <c r="CA31" i="5"/>
  <c r="CA10" i="5"/>
  <c r="CA9" i="5"/>
  <c r="CA8" i="5"/>
  <c r="BZ11" i="5"/>
  <c r="BZ12" i="5"/>
  <c r="BZ13" i="5"/>
  <c r="BZ14" i="5"/>
  <c r="BZ15" i="5"/>
  <c r="BZ16" i="5"/>
  <c r="BZ17" i="5"/>
  <c r="BZ18" i="5"/>
  <c r="BZ19" i="5"/>
  <c r="BZ20" i="5"/>
  <c r="BZ21" i="5"/>
  <c r="BZ22" i="5"/>
  <c r="BZ23" i="5"/>
  <c r="BZ24" i="5"/>
  <c r="BZ25" i="5"/>
  <c r="BZ26" i="5"/>
  <c r="BZ27" i="5"/>
  <c r="BZ28" i="5"/>
  <c r="BZ29" i="5"/>
  <c r="BZ30" i="5"/>
  <c r="BZ31" i="5"/>
  <c r="BZ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10" i="5"/>
  <c r="BY9" i="5"/>
  <c r="BY8" i="5"/>
  <c r="BX11" i="5"/>
  <c r="AF12" i="7" s="1"/>
  <c r="BX12" i="5"/>
  <c r="AF13" i="7" s="1"/>
  <c r="BX13" i="5"/>
  <c r="AF14" i="7" s="1"/>
  <c r="BX14" i="5"/>
  <c r="AF15" i="7" s="1"/>
  <c r="BX15" i="5"/>
  <c r="AF16" i="7" s="1"/>
  <c r="BX16" i="5"/>
  <c r="AF17" i="7" s="1"/>
  <c r="BX17" i="5"/>
  <c r="AF18" i="7" s="1"/>
  <c r="BX18" i="5"/>
  <c r="AF19" i="7" s="1"/>
  <c r="BX19" i="5"/>
  <c r="AF20" i="7" s="1"/>
  <c r="BX20" i="5"/>
  <c r="AF21" i="7" s="1"/>
  <c r="BX21" i="5"/>
  <c r="AF22" i="7" s="1"/>
  <c r="BX22" i="5"/>
  <c r="AF23" i="7" s="1"/>
  <c r="BX23" i="5"/>
  <c r="AF24" i="7" s="1"/>
  <c r="BX24" i="5"/>
  <c r="AF25" i="7" s="1"/>
  <c r="BX25" i="5"/>
  <c r="AF26" i="7" s="1"/>
  <c r="BX26" i="5"/>
  <c r="AF27" i="7" s="1"/>
  <c r="BX27" i="5"/>
  <c r="AF28" i="7" s="1"/>
  <c r="BX28" i="5"/>
  <c r="AF29" i="7" s="1"/>
  <c r="BX29" i="5"/>
  <c r="AF30" i="7" s="1"/>
  <c r="BX30" i="5"/>
  <c r="AF31" i="7" s="1"/>
  <c r="BX31" i="5"/>
  <c r="AF32" i="7" s="1"/>
  <c r="BX10" i="5"/>
  <c r="AF11" i="7" s="1"/>
  <c r="BW11" i="5"/>
  <c r="AE12" i="7" s="1"/>
  <c r="BW12" i="5"/>
  <c r="AE13" i="7" s="1"/>
  <c r="BW13" i="5"/>
  <c r="AE14" i="7" s="1"/>
  <c r="BW14" i="5"/>
  <c r="AE15" i="7" s="1"/>
  <c r="BW15" i="5"/>
  <c r="AE16" i="7" s="1"/>
  <c r="BW16" i="5"/>
  <c r="AE17" i="7" s="1"/>
  <c r="BW17" i="5"/>
  <c r="AE18" i="7" s="1"/>
  <c r="BW18" i="5"/>
  <c r="AE19" i="7" s="1"/>
  <c r="BW19" i="5"/>
  <c r="AE20" i="7" s="1"/>
  <c r="BW20" i="5"/>
  <c r="AE21" i="7" s="1"/>
  <c r="BW21" i="5"/>
  <c r="AE22" i="7" s="1"/>
  <c r="BW22" i="5"/>
  <c r="AE23" i="7" s="1"/>
  <c r="BW23" i="5"/>
  <c r="AE24" i="7" s="1"/>
  <c r="BW24" i="5"/>
  <c r="AE25" i="7" s="1"/>
  <c r="BW25" i="5"/>
  <c r="AE26" i="7" s="1"/>
  <c r="BW26" i="5"/>
  <c r="AE27" i="7" s="1"/>
  <c r="BW27" i="5"/>
  <c r="AE28" i="7" s="1"/>
  <c r="BW28" i="5"/>
  <c r="AE29" i="7" s="1"/>
  <c r="BW29" i="5"/>
  <c r="AE30" i="7" s="1"/>
  <c r="BW30" i="5"/>
  <c r="AE31" i="7" s="1"/>
  <c r="BW31" i="5"/>
  <c r="AE32" i="7" s="1"/>
  <c r="BW10" i="5"/>
  <c r="AE11" i="7" s="1"/>
  <c r="BW9" i="5"/>
  <c r="BW8" i="5"/>
  <c r="BV12" i="5"/>
  <c r="X13" i="7" s="1"/>
  <c r="BV13" i="5"/>
  <c r="X14" i="7" s="1"/>
  <c r="BV14" i="5"/>
  <c r="X15" i="7" s="1"/>
  <c r="BV15" i="5"/>
  <c r="X16" i="7" s="1"/>
  <c r="BV17" i="5"/>
  <c r="X18" i="7" s="1"/>
  <c r="BV18" i="5"/>
  <c r="X19" i="7" s="1"/>
  <c r="BV19" i="5"/>
  <c r="X20" i="7" s="1"/>
  <c r="BV20" i="5"/>
  <c r="X21" i="7" s="1"/>
  <c r="BV21" i="5"/>
  <c r="X22" i="7" s="1"/>
  <c r="BV23" i="5"/>
  <c r="X24" i="7" s="1"/>
  <c r="BV24" i="5"/>
  <c r="X25" i="7" s="1"/>
  <c r="BV25" i="5"/>
  <c r="X26" i="7" s="1"/>
  <c r="BV26" i="5"/>
  <c r="X27" i="7" s="1"/>
  <c r="BV27" i="5"/>
  <c r="X28" i="7" s="1"/>
  <c r="BV28" i="5"/>
  <c r="X29" i="7" s="1"/>
  <c r="BV29" i="5"/>
  <c r="X30" i="7" s="1"/>
  <c r="BV30" i="5"/>
  <c r="X31" i="7" s="1"/>
  <c r="BV10" i="5"/>
  <c r="X11" i="7" s="1"/>
  <c r="BU12" i="5"/>
  <c r="W13" i="7" s="1"/>
  <c r="BU13" i="5"/>
  <c r="W14" i="7" s="1"/>
  <c r="BU14" i="5"/>
  <c r="W15" i="7" s="1"/>
  <c r="BU15" i="5"/>
  <c r="W16" i="7" s="1"/>
  <c r="BU17" i="5"/>
  <c r="W18" i="7" s="1"/>
  <c r="BU18" i="5"/>
  <c r="W19" i="7" s="1"/>
  <c r="BU19" i="5"/>
  <c r="W20" i="7" s="1"/>
  <c r="BU20" i="5"/>
  <c r="W21" i="7" s="1"/>
  <c r="BU21" i="5"/>
  <c r="W22" i="7" s="1"/>
  <c r="BU23" i="5"/>
  <c r="W24" i="7" s="1"/>
  <c r="BU24" i="5"/>
  <c r="W25" i="7" s="1"/>
  <c r="BU25" i="5"/>
  <c r="W26" i="7" s="1"/>
  <c r="BU26" i="5"/>
  <c r="W27" i="7" s="1"/>
  <c r="BU27" i="5"/>
  <c r="W28" i="7" s="1"/>
  <c r="BU28" i="5"/>
  <c r="W29" i="7" s="1"/>
  <c r="BU29" i="5"/>
  <c r="W30" i="7" s="1"/>
  <c r="BU30" i="5"/>
  <c r="W31" i="7" s="1"/>
  <c r="BU10" i="5"/>
  <c r="W11" i="7" s="1"/>
  <c r="BU9" i="5"/>
  <c r="W10" i="7" s="1"/>
  <c r="BU8" i="5"/>
  <c r="W9" i="7" s="1"/>
  <c r="BT12" i="5"/>
  <c r="BT13" i="5"/>
  <c r="BT14" i="5"/>
  <c r="BT15" i="5"/>
  <c r="BT17" i="5"/>
  <c r="BT18" i="5"/>
  <c r="BT19" i="5"/>
  <c r="BT20" i="5"/>
  <c r="BT21" i="5"/>
  <c r="BT23" i="5"/>
  <c r="BT24" i="5"/>
  <c r="BT25" i="5"/>
  <c r="BT26" i="5"/>
  <c r="BT27" i="5"/>
  <c r="BT28" i="5"/>
  <c r="BT29" i="5"/>
  <c r="BT30" i="5"/>
  <c r="BT10" i="5"/>
  <c r="BS12" i="5"/>
  <c r="BS13" i="5"/>
  <c r="BS14" i="5"/>
  <c r="BS15" i="5"/>
  <c r="BS17" i="5"/>
  <c r="BS18" i="5"/>
  <c r="BS19" i="5"/>
  <c r="BS20" i="5"/>
  <c r="BS21" i="5"/>
  <c r="BS23" i="5"/>
  <c r="BS24" i="5"/>
  <c r="BS25" i="5"/>
  <c r="BS26" i="5"/>
  <c r="BS27" i="5"/>
  <c r="BS28" i="5"/>
  <c r="BS29" i="5"/>
  <c r="BS30" i="5"/>
  <c r="BS10" i="5"/>
  <c r="BS9" i="5"/>
  <c r="BS8" i="5"/>
  <c r="BR12" i="5"/>
  <c r="P13" i="7" s="1"/>
  <c r="BR13" i="5"/>
  <c r="P14" i="7" s="1"/>
  <c r="BR14" i="5"/>
  <c r="P15" i="7" s="1"/>
  <c r="BR15" i="5"/>
  <c r="P16" i="7" s="1"/>
  <c r="BR17" i="5"/>
  <c r="P18" i="7" s="1"/>
  <c r="BR18" i="5"/>
  <c r="P19" i="7" s="1"/>
  <c r="BR19" i="5"/>
  <c r="P20" i="7" s="1"/>
  <c r="BR20" i="5"/>
  <c r="P21" i="7" s="1"/>
  <c r="BR21" i="5"/>
  <c r="P22" i="7" s="1"/>
  <c r="BR23" i="5"/>
  <c r="P24" i="7" s="1"/>
  <c r="BR24" i="5"/>
  <c r="P25" i="7" s="1"/>
  <c r="BR25" i="5"/>
  <c r="P26" i="7" s="1"/>
  <c r="BR26" i="5"/>
  <c r="P27" i="7" s="1"/>
  <c r="BR27" i="5"/>
  <c r="P28" i="7" s="1"/>
  <c r="BR28" i="5"/>
  <c r="P29" i="7" s="1"/>
  <c r="BR29" i="5"/>
  <c r="P30" i="7" s="1"/>
  <c r="BR30" i="5"/>
  <c r="P31" i="7" s="1"/>
  <c r="BR10" i="5"/>
  <c r="P11" i="7" s="1"/>
  <c r="BQ12" i="5"/>
  <c r="O13" i="7" s="1"/>
  <c r="BQ13" i="5"/>
  <c r="O14" i="7" s="1"/>
  <c r="BQ14" i="5"/>
  <c r="O15" i="7" s="1"/>
  <c r="BQ15" i="5"/>
  <c r="O16" i="7" s="1"/>
  <c r="BQ17" i="5"/>
  <c r="O18" i="7" s="1"/>
  <c r="BQ18" i="5"/>
  <c r="O19" i="7" s="1"/>
  <c r="BQ19" i="5"/>
  <c r="O20" i="7" s="1"/>
  <c r="BQ20" i="5"/>
  <c r="O21" i="7" s="1"/>
  <c r="BQ21" i="5"/>
  <c r="O22" i="7" s="1"/>
  <c r="BQ23" i="5"/>
  <c r="O24" i="7" s="1"/>
  <c r="BQ24" i="5"/>
  <c r="O25" i="7" s="1"/>
  <c r="BQ25" i="5"/>
  <c r="O26" i="7" s="1"/>
  <c r="BQ26" i="5"/>
  <c r="O27" i="7" s="1"/>
  <c r="BQ27" i="5"/>
  <c r="O28" i="7" s="1"/>
  <c r="BQ28" i="5"/>
  <c r="O29" i="7" s="1"/>
  <c r="BQ29" i="5"/>
  <c r="O30" i="7" s="1"/>
  <c r="BQ30" i="5"/>
  <c r="O31" i="7" s="1"/>
  <c r="BQ10" i="5"/>
  <c r="O11" i="7" s="1"/>
  <c r="BQ9" i="5"/>
  <c r="BQ8" i="5"/>
  <c r="AV10" i="6" l="1"/>
  <c r="CI10" i="7"/>
  <c r="AV30" i="6"/>
  <c r="CI30" i="7"/>
  <c r="CI28" i="7"/>
  <c r="AV28" i="6"/>
  <c r="AV26" i="6"/>
  <c r="CI26" i="7"/>
  <c r="CI24" i="7"/>
  <c r="AV24" i="6"/>
  <c r="CI20" i="7"/>
  <c r="AV20" i="6"/>
  <c r="AV18" i="6"/>
  <c r="CI18" i="7"/>
  <c r="AV14" i="6"/>
  <c r="CI14" i="7"/>
  <c r="CJ32" i="7"/>
  <c r="CJ30" i="7"/>
  <c r="AW30" i="6"/>
  <c r="AW28" i="6"/>
  <c r="CJ28" i="7"/>
  <c r="CJ26" i="7"/>
  <c r="AW26" i="6"/>
  <c r="AW24" i="6"/>
  <c r="CJ24" i="7"/>
  <c r="AW20" i="6"/>
  <c r="CJ20" i="7"/>
  <c r="CJ18" i="7"/>
  <c r="AW18" i="6"/>
  <c r="CJ14" i="7"/>
  <c r="AW14" i="6"/>
  <c r="CA10" i="7"/>
  <c r="AR10" i="6"/>
  <c r="CA30" i="7"/>
  <c r="AR30" i="6"/>
  <c r="CA28" i="7"/>
  <c r="AR28" i="6"/>
  <c r="CA26" i="7"/>
  <c r="AR26" i="6"/>
  <c r="CA24" i="7"/>
  <c r="AR24" i="6"/>
  <c r="CA22" i="7"/>
  <c r="AR22" i="6"/>
  <c r="CA20" i="7"/>
  <c r="AR20" i="6"/>
  <c r="CA18" i="7"/>
  <c r="AR18" i="6"/>
  <c r="CA16" i="7"/>
  <c r="AR16" i="6"/>
  <c r="CA14" i="7"/>
  <c r="AR14" i="6"/>
  <c r="CB30" i="7"/>
  <c r="AS30" i="6"/>
  <c r="CB28" i="7"/>
  <c r="AS28" i="6"/>
  <c r="CB26" i="7"/>
  <c r="AS26" i="6"/>
  <c r="CB24" i="7"/>
  <c r="AS24" i="6"/>
  <c r="CB22" i="7"/>
  <c r="AS22" i="6"/>
  <c r="CB20" i="7"/>
  <c r="AS20" i="6"/>
  <c r="CB18" i="7"/>
  <c r="AS18" i="6"/>
  <c r="CB16" i="7"/>
  <c r="AS16" i="6"/>
  <c r="CB14" i="7"/>
  <c r="AS14" i="6"/>
  <c r="CI9" i="7"/>
  <c r="CI29" i="7"/>
  <c r="AV29" i="6"/>
  <c r="CI27" i="7"/>
  <c r="AV27" i="6"/>
  <c r="CI25" i="7"/>
  <c r="AV25" i="6"/>
  <c r="CI21" i="7"/>
  <c r="AV21" i="6"/>
  <c r="CI19" i="7"/>
  <c r="AV19" i="6"/>
  <c r="CI15" i="7"/>
  <c r="AV15" i="6"/>
  <c r="CI13" i="7"/>
  <c r="AV13" i="6"/>
  <c r="CJ29" i="7"/>
  <c r="AW29" i="6"/>
  <c r="CJ27" i="7"/>
  <c r="AW27" i="6"/>
  <c r="CJ25" i="7"/>
  <c r="AW25" i="6"/>
  <c r="CJ21" i="7"/>
  <c r="AW21" i="6"/>
  <c r="CJ19" i="7"/>
  <c r="AW19" i="6"/>
  <c r="CJ15" i="7"/>
  <c r="AW15" i="6"/>
  <c r="CJ13" i="7"/>
  <c r="AW13" i="6"/>
  <c r="CA9" i="7"/>
  <c r="AR9" i="6"/>
  <c r="CA11" i="7"/>
  <c r="AR11" i="6"/>
  <c r="CA31" i="7"/>
  <c r="AR31" i="6"/>
  <c r="CA29" i="7"/>
  <c r="AR29" i="6"/>
  <c r="CA27" i="7"/>
  <c r="AR27" i="6"/>
  <c r="CA25" i="7"/>
  <c r="AR25" i="6"/>
  <c r="CA21" i="7"/>
  <c r="AR21" i="6"/>
  <c r="CA19" i="7"/>
  <c r="AR19" i="6"/>
  <c r="CA15" i="7"/>
  <c r="AR15" i="6"/>
  <c r="CA13" i="7"/>
  <c r="AR13" i="6"/>
  <c r="CB11" i="7"/>
  <c r="AS11" i="6"/>
  <c r="CB31" i="7"/>
  <c r="AS31" i="6"/>
  <c r="CB29" i="7"/>
  <c r="AS29" i="6"/>
  <c r="CB27" i="7"/>
  <c r="AS27" i="6"/>
  <c r="CB25" i="7"/>
  <c r="AS25" i="6"/>
  <c r="CB21" i="7"/>
  <c r="AS21" i="6"/>
  <c r="CB19" i="7"/>
  <c r="AS19" i="6"/>
  <c r="CB15" i="7"/>
  <c r="AS15" i="6"/>
  <c r="CB13" i="7"/>
  <c r="AS13" i="6"/>
  <c r="CG9" i="7"/>
  <c r="AT9" i="6"/>
  <c r="CG11" i="7"/>
  <c r="AT11" i="6"/>
  <c r="CG30" i="7"/>
  <c r="AT30" i="6"/>
  <c r="CG28" i="7"/>
  <c r="AT28" i="6"/>
  <c r="CG26" i="7"/>
  <c r="AT26" i="6"/>
  <c r="CG24" i="7"/>
  <c r="AT24" i="6"/>
  <c r="CG22" i="7"/>
  <c r="AT22" i="6"/>
  <c r="CG20" i="7"/>
  <c r="AT20" i="6"/>
  <c r="CG18" i="7"/>
  <c r="AT18" i="6"/>
  <c r="CG16" i="7"/>
  <c r="AT16" i="6"/>
  <c r="CG14" i="7"/>
  <c r="AT14" i="6"/>
  <c r="CH11" i="7"/>
  <c r="AU11" i="6"/>
  <c r="CH31" i="7"/>
  <c r="AU31" i="6"/>
  <c r="CH29" i="7"/>
  <c r="AU29" i="6"/>
  <c r="AY29" i="6" s="1"/>
  <c r="CH27" i="7"/>
  <c r="AU27" i="6"/>
  <c r="AY27" i="6" s="1"/>
  <c r="CH25" i="7"/>
  <c r="AU25" i="6"/>
  <c r="AY25" i="6" s="1"/>
  <c r="CH21" i="7"/>
  <c r="AU21" i="6"/>
  <c r="CH19" i="7"/>
  <c r="AU19" i="6"/>
  <c r="CH15" i="7"/>
  <c r="AU15" i="6"/>
  <c r="AY15" i="6" s="1"/>
  <c r="CH13" i="7"/>
  <c r="AU13" i="6"/>
  <c r="AY13" i="6" s="1"/>
  <c r="CG10" i="7"/>
  <c r="AT10" i="6"/>
  <c r="CG31" i="7"/>
  <c r="AT31" i="6"/>
  <c r="CG29" i="7"/>
  <c r="AT29" i="6"/>
  <c r="AX29" i="6" s="1"/>
  <c r="CG27" i="7"/>
  <c r="AT27" i="6"/>
  <c r="AX27" i="6" s="1"/>
  <c r="CG25" i="7"/>
  <c r="AT25" i="6"/>
  <c r="AX25" i="6" s="1"/>
  <c r="CG21" i="7"/>
  <c r="AT21" i="6"/>
  <c r="CG19" i="7"/>
  <c r="AT19" i="6"/>
  <c r="CG15" i="7"/>
  <c r="AT15" i="6"/>
  <c r="AX15" i="6" s="1"/>
  <c r="CG13" i="7"/>
  <c r="AT13" i="6"/>
  <c r="AX13" i="6" s="1"/>
  <c r="CH30" i="7"/>
  <c r="AU30" i="6"/>
  <c r="CH28" i="7"/>
  <c r="AU28" i="6"/>
  <c r="CH26" i="7"/>
  <c r="AU26" i="6"/>
  <c r="CH24" i="7"/>
  <c r="AU24" i="6"/>
  <c r="CH22" i="7"/>
  <c r="AU22" i="6"/>
  <c r="CH20" i="7"/>
  <c r="AU20" i="6"/>
  <c r="CH18" i="7"/>
  <c r="AU18" i="6"/>
  <c r="CH16" i="7"/>
  <c r="AU16" i="6"/>
  <c r="CH14" i="7"/>
  <c r="AU14" i="6"/>
  <c r="EG28" i="5"/>
  <c r="EG26" i="5"/>
  <c r="EG24" i="5"/>
  <c r="EG20" i="5"/>
  <c r="EG18" i="5"/>
  <c r="EG14" i="5"/>
  <c r="EG12" i="5"/>
  <c r="EH28" i="5"/>
  <c r="EH26" i="5"/>
  <c r="EH24" i="5"/>
  <c r="EH20" i="5"/>
  <c r="EH18" i="5"/>
  <c r="EH14" i="5"/>
  <c r="EH12" i="5"/>
  <c r="CO26" i="7"/>
  <c r="CO18" i="7"/>
  <c r="CP20" i="7"/>
  <c r="EG29" i="5"/>
  <c r="EG27" i="5"/>
  <c r="EG25" i="5"/>
  <c r="EG23" i="5"/>
  <c r="EG19" i="5"/>
  <c r="EG17" i="5"/>
  <c r="EG13" i="5"/>
  <c r="EH29" i="5"/>
  <c r="EH27" i="5"/>
  <c r="EH25" i="5"/>
  <c r="EH23" i="5"/>
  <c r="EH19" i="5"/>
  <c r="EH17" i="5"/>
  <c r="EH13" i="5"/>
  <c r="AF34" i="5"/>
  <c r="AS10" i="7"/>
  <c r="AE10" i="7"/>
  <c r="AE9" i="7"/>
  <c r="EG9" i="5"/>
  <c r="O10" i="7"/>
  <c r="EG8" i="5"/>
  <c r="AX9" i="6"/>
  <c r="O9" i="7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O31" i="2" s="1"/>
  <c r="BP16" i="2"/>
  <c r="BQ16" i="2"/>
  <c r="BQ31" i="2" s="1"/>
  <c r="BR10" i="2"/>
  <c r="BN31" i="2"/>
  <c r="BP31" i="2"/>
  <c r="BP12" i="5"/>
  <c r="BP13" i="5"/>
  <c r="BP14" i="5"/>
  <c r="BP15" i="5"/>
  <c r="BP17" i="5"/>
  <c r="BP18" i="5"/>
  <c r="BP19" i="5"/>
  <c r="BP20" i="5"/>
  <c r="BP21" i="5"/>
  <c r="BP23" i="5"/>
  <c r="BP24" i="5"/>
  <c r="BP25" i="5"/>
  <c r="BP26" i="5"/>
  <c r="BP27" i="5"/>
  <c r="BP28" i="5"/>
  <c r="BP29" i="5"/>
  <c r="BP30" i="5"/>
  <c r="BP10" i="5"/>
  <c r="BO12" i="5"/>
  <c r="BO13" i="5"/>
  <c r="BO14" i="5"/>
  <c r="BO15" i="5"/>
  <c r="BO17" i="5"/>
  <c r="BO18" i="5"/>
  <c r="BO19" i="5"/>
  <c r="BO20" i="5"/>
  <c r="BO21" i="5"/>
  <c r="BO23" i="5"/>
  <c r="BO24" i="5"/>
  <c r="BO25" i="5"/>
  <c r="BO26" i="5"/>
  <c r="BO27" i="5"/>
  <c r="BO28" i="5"/>
  <c r="BO29" i="5"/>
  <c r="BO30" i="5"/>
  <c r="BO10" i="5"/>
  <c r="BO9" i="5"/>
  <c r="BO8" i="5"/>
  <c r="BN12" i="5"/>
  <c r="H13" i="7" s="1"/>
  <c r="BN13" i="5"/>
  <c r="H14" i="7" s="1"/>
  <c r="BN14" i="5"/>
  <c r="H15" i="7" s="1"/>
  <c r="BN15" i="5"/>
  <c r="H16" i="7" s="1"/>
  <c r="BN17" i="5"/>
  <c r="H18" i="7" s="1"/>
  <c r="BN18" i="5"/>
  <c r="H19" i="7" s="1"/>
  <c r="BN19" i="5"/>
  <c r="H20" i="7" s="1"/>
  <c r="BN20" i="5"/>
  <c r="H21" i="7" s="1"/>
  <c r="BN21" i="5"/>
  <c r="H22" i="7" s="1"/>
  <c r="BN23" i="5"/>
  <c r="H24" i="7" s="1"/>
  <c r="BN24" i="5"/>
  <c r="H25" i="7" s="1"/>
  <c r="BN25" i="5"/>
  <c r="H26" i="7" s="1"/>
  <c r="BN26" i="5"/>
  <c r="H27" i="7" s="1"/>
  <c r="BN27" i="5"/>
  <c r="H28" i="7" s="1"/>
  <c r="BN28" i="5"/>
  <c r="H29" i="7" s="1"/>
  <c r="BN29" i="5"/>
  <c r="H30" i="7" s="1"/>
  <c r="BN30" i="5"/>
  <c r="H31" i="7" s="1"/>
  <c r="BN10" i="5"/>
  <c r="H11" i="7" s="1"/>
  <c r="BM12" i="5"/>
  <c r="G13" i="7" s="1"/>
  <c r="BM13" i="5"/>
  <c r="G14" i="7" s="1"/>
  <c r="BM14" i="5"/>
  <c r="G15" i="7" s="1"/>
  <c r="BM15" i="5"/>
  <c r="G16" i="7" s="1"/>
  <c r="BM17" i="5"/>
  <c r="G18" i="7" s="1"/>
  <c r="BM18" i="5"/>
  <c r="G19" i="7" s="1"/>
  <c r="BM19" i="5"/>
  <c r="G20" i="7" s="1"/>
  <c r="BM20" i="5"/>
  <c r="G21" i="7" s="1"/>
  <c r="BM21" i="5"/>
  <c r="G22" i="7" s="1"/>
  <c r="BM23" i="5"/>
  <c r="G24" i="7" s="1"/>
  <c r="BM24" i="5"/>
  <c r="G25" i="7" s="1"/>
  <c r="BM25" i="5"/>
  <c r="G26" i="7" s="1"/>
  <c r="BM26" i="5"/>
  <c r="G27" i="7" s="1"/>
  <c r="BM27" i="5"/>
  <c r="G28" i="7" s="1"/>
  <c r="BM28" i="5"/>
  <c r="G29" i="7" s="1"/>
  <c r="BM29" i="5"/>
  <c r="G30" i="7" s="1"/>
  <c r="BM30" i="5"/>
  <c r="G31" i="7" s="1"/>
  <c r="BM10" i="5"/>
  <c r="G11" i="7" s="1"/>
  <c r="BM9" i="5"/>
  <c r="G10" i="7" s="1"/>
  <c r="BM8" i="5"/>
  <c r="BL12" i="5"/>
  <c r="BN13" i="7" s="1"/>
  <c r="BL13" i="5"/>
  <c r="BN14" i="7" s="1"/>
  <c r="BL14" i="5"/>
  <c r="BN15" i="7" s="1"/>
  <c r="BL15" i="5"/>
  <c r="BN16" i="7" s="1"/>
  <c r="BL17" i="5"/>
  <c r="BN18" i="7" s="1"/>
  <c r="BL18" i="5"/>
  <c r="BN19" i="7" s="1"/>
  <c r="BL19" i="5"/>
  <c r="BN20" i="7" s="1"/>
  <c r="BL20" i="5"/>
  <c r="BN21" i="7" s="1"/>
  <c r="BL21" i="5"/>
  <c r="BN22" i="7" s="1"/>
  <c r="BL23" i="5"/>
  <c r="BN24" i="7" s="1"/>
  <c r="BL24" i="5"/>
  <c r="BN25" i="7" s="1"/>
  <c r="BL25" i="5"/>
  <c r="BN26" i="7" s="1"/>
  <c r="BL26" i="5"/>
  <c r="BN27" i="7" s="1"/>
  <c r="BL27" i="5"/>
  <c r="BN28" i="7" s="1"/>
  <c r="BL28" i="5"/>
  <c r="BN29" i="7" s="1"/>
  <c r="BL29" i="5"/>
  <c r="BN30" i="7" s="1"/>
  <c r="BL30" i="5"/>
  <c r="BN31" i="7" s="1"/>
  <c r="BL10" i="5"/>
  <c r="BN11" i="7" s="1"/>
  <c r="BK12" i="5"/>
  <c r="BM13" i="7" s="1"/>
  <c r="BK13" i="5"/>
  <c r="BM14" i="7" s="1"/>
  <c r="BK14" i="5"/>
  <c r="BM15" i="7" s="1"/>
  <c r="BK15" i="5"/>
  <c r="BM16" i="7" s="1"/>
  <c r="BK17" i="5"/>
  <c r="BM18" i="7" s="1"/>
  <c r="BK18" i="5"/>
  <c r="BM19" i="7" s="1"/>
  <c r="BK19" i="5"/>
  <c r="BM20" i="7" s="1"/>
  <c r="BK20" i="5"/>
  <c r="BM21" i="7" s="1"/>
  <c r="BK21" i="5"/>
  <c r="BM22" i="7" s="1"/>
  <c r="BK23" i="5"/>
  <c r="BM24" i="7" s="1"/>
  <c r="BK24" i="5"/>
  <c r="BM25" i="7" s="1"/>
  <c r="BK25" i="5"/>
  <c r="BM26" i="7" s="1"/>
  <c r="BK26" i="5"/>
  <c r="BM27" i="7" s="1"/>
  <c r="BK27" i="5"/>
  <c r="BM28" i="7" s="1"/>
  <c r="BK28" i="5"/>
  <c r="BM29" i="7" s="1"/>
  <c r="BK29" i="5"/>
  <c r="BM30" i="7" s="1"/>
  <c r="BK30" i="5"/>
  <c r="BM31" i="7" s="1"/>
  <c r="BK10" i="5"/>
  <c r="BM11" i="7" s="1"/>
  <c r="BK9" i="5"/>
  <c r="BK8" i="5"/>
  <c r="BJ12" i="5"/>
  <c r="BH13" i="7" s="1"/>
  <c r="BJ13" i="5"/>
  <c r="BH14" i="7" s="1"/>
  <c r="BJ14" i="5"/>
  <c r="BH15" i="7" s="1"/>
  <c r="BJ15" i="5"/>
  <c r="BH16" i="7" s="1"/>
  <c r="BJ17" i="5"/>
  <c r="BH18" i="7" s="1"/>
  <c r="BJ18" i="5"/>
  <c r="BH19" i="7" s="1"/>
  <c r="BJ19" i="5"/>
  <c r="BH20" i="7" s="1"/>
  <c r="BJ20" i="5"/>
  <c r="BH21" i="7" s="1"/>
  <c r="BJ21" i="5"/>
  <c r="BH22" i="7" s="1"/>
  <c r="BJ23" i="5"/>
  <c r="BH24" i="7" s="1"/>
  <c r="BJ24" i="5"/>
  <c r="BH25" i="7" s="1"/>
  <c r="BJ25" i="5"/>
  <c r="BH26" i="7" s="1"/>
  <c r="BJ26" i="5"/>
  <c r="BH27" i="7" s="1"/>
  <c r="BJ27" i="5"/>
  <c r="BH28" i="7" s="1"/>
  <c r="BJ28" i="5"/>
  <c r="BH29" i="7" s="1"/>
  <c r="BJ29" i="5"/>
  <c r="BH30" i="7" s="1"/>
  <c r="BJ30" i="5"/>
  <c r="BH31" i="7" s="1"/>
  <c r="BJ10" i="5"/>
  <c r="BH11" i="7" s="1"/>
  <c r="BI12" i="5"/>
  <c r="BG13" i="7" s="1"/>
  <c r="BI13" i="5"/>
  <c r="BG14" i="7" s="1"/>
  <c r="BI14" i="5"/>
  <c r="BG15" i="7" s="1"/>
  <c r="BI15" i="5"/>
  <c r="BG16" i="7" s="1"/>
  <c r="BI17" i="5"/>
  <c r="BG18" i="7" s="1"/>
  <c r="BI18" i="5"/>
  <c r="BG19" i="7" s="1"/>
  <c r="BI19" i="5"/>
  <c r="BG20" i="7" s="1"/>
  <c r="BI20" i="5"/>
  <c r="BG21" i="7" s="1"/>
  <c r="BI21" i="5"/>
  <c r="BG22" i="7" s="1"/>
  <c r="BI23" i="5"/>
  <c r="BG24" i="7" s="1"/>
  <c r="BI24" i="5"/>
  <c r="BG25" i="7" s="1"/>
  <c r="BI25" i="5"/>
  <c r="BG26" i="7" s="1"/>
  <c r="BI26" i="5"/>
  <c r="BG27" i="7" s="1"/>
  <c r="BI27" i="5"/>
  <c r="BG28" i="7" s="1"/>
  <c r="BI28" i="5"/>
  <c r="BG29" i="7" s="1"/>
  <c r="BI29" i="5"/>
  <c r="BG30" i="7" s="1"/>
  <c r="BI30" i="5"/>
  <c r="BG31" i="7" s="1"/>
  <c r="BI10" i="5"/>
  <c r="BG11" i="7" s="1"/>
  <c r="BI9" i="5"/>
  <c r="BG10" i="7" s="1"/>
  <c r="BI8" i="5"/>
  <c r="BG9" i="7" s="1"/>
  <c r="BH12" i="5"/>
  <c r="BH13" i="5"/>
  <c r="BH14" i="5"/>
  <c r="BH15" i="5"/>
  <c r="BH17" i="5"/>
  <c r="BH18" i="5"/>
  <c r="BH19" i="5"/>
  <c r="BH20" i="5"/>
  <c r="BH21" i="5"/>
  <c r="BH23" i="5"/>
  <c r="BH24" i="5"/>
  <c r="BH25" i="5"/>
  <c r="BH26" i="5"/>
  <c r="BH27" i="5"/>
  <c r="BH28" i="5"/>
  <c r="BH29" i="5"/>
  <c r="BH30" i="5"/>
  <c r="BH10" i="5"/>
  <c r="BG12" i="5"/>
  <c r="BG13" i="5"/>
  <c r="BG14" i="5"/>
  <c r="BG15" i="5"/>
  <c r="BG17" i="5"/>
  <c r="BG18" i="5"/>
  <c r="BG19" i="5"/>
  <c r="BG20" i="5"/>
  <c r="BG21" i="5"/>
  <c r="BG23" i="5"/>
  <c r="BG24" i="5"/>
  <c r="BG25" i="5"/>
  <c r="BG26" i="5"/>
  <c r="BG27" i="5"/>
  <c r="BG28" i="5"/>
  <c r="BG29" i="5"/>
  <c r="BG30" i="5"/>
  <c r="BG10" i="5"/>
  <c r="BG9" i="5"/>
  <c r="BG8" i="5"/>
  <c r="BF12" i="5"/>
  <c r="AZ13" i="7" s="1"/>
  <c r="BF13" i="5"/>
  <c r="AZ14" i="7" s="1"/>
  <c r="BF14" i="5"/>
  <c r="AZ15" i="7" s="1"/>
  <c r="BF15" i="5"/>
  <c r="AZ16" i="7" s="1"/>
  <c r="BF17" i="5"/>
  <c r="AZ18" i="7" s="1"/>
  <c r="BF18" i="5"/>
  <c r="AZ19" i="7" s="1"/>
  <c r="BF19" i="5"/>
  <c r="AZ20" i="7" s="1"/>
  <c r="BF20" i="5"/>
  <c r="AZ21" i="7" s="1"/>
  <c r="BF21" i="5"/>
  <c r="AZ22" i="7" s="1"/>
  <c r="BF23" i="5"/>
  <c r="AZ24" i="7" s="1"/>
  <c r="BF24" i="5"/>
  <c r="AZ25" i="7" s="1"/>
  <c r="BF25" i="5"/>
  <c r="AZ26" i="7" s="1"/>
  <c r="BF26" i="5"/>
  <c r="AZ27" i="7" s="1"/>
  <c r="BF27" i="5"/>
  <c r="AZ28" i="7" s="1"/>
  <c r="BF28" i="5"/>
  <c r="AZ29" i="7" s="1"/>
  <c r="BF29" i="5"/>
  <c r="AZ30" i="7" s="1"/>
  <c r="BF30" i="5"/>
  <c r="AZ31" i="7" s="1"/>
  <c r="BF10" i="5"/>
  <c r="AZ11" i="7" s="1"/>
  <c r="BE12" i="5"/>
  <c r="AY13" i="7" s="1"/>
  <c r="BE13" i="5"/>
  <c r="AY14" i="7" s="1"/>
  <c r="BE14" i="5"/>
  <c r="AY15" i="7" s="1"/>
  <c r="BE15" i="5"/>
  <c r="AY16" i="7" s="1"/>
  <c r="BE17" i="5"/>
  <c r="AY18" i="7" s="1"/>
  <c r="BE18" i="5"/>
  <c r="AY19" i="7" s="1"/>
  <c r="BE19" i="5"/>
  <c r="AY20" i="7" s="1"/>
  <c r="BE20" i="5"/>
  <c r="AY21" i="7" s="1"/>
  <c r="BE21" i="5"/>
  <c r="AY22" i="7" s="1"/>
  <c r="BE23" i="5"/>
  <c r="AY24" i="7" s="1"/>
  <c r="BE24" i="5"/>
  <c r="AY25" i="7" s="1"/>
  <c r="BE25" i="5"/>
  <c r="AY26" i="7" s="1"/>
  <c r="BE26" i="5"/>
  <c r="AY27" i="7" s="1"/>
  <c r="BE27" i="5"/>
  <c r="AY28" i="7" s="1"/>
  <c r="BE28" i="5"/>
  <c r="AY29" i="7" s="1"/>
  <c r="BE29" i="5"/>
  <c r="AY30" i="7" s="1"/>
  <c r="BE30" i="5"/>
  <c r="AY31" i="7" s="1"/>
  <c r="BE10" i="5"/>
  <c r="AY11" i="7" s="1"/>
  <c r="BE9" i="5"/>
  <c r="AY10" i="7" s="1"/>
  <c r="BE8" i="5"/>
  <c r="AY9" i="7" s="1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10" i="5"/>
  <c r="BC9" i="5"/>
  <c r="BC8" i="5"/>
  <c r="BB11" i="5"/>
  <c r="AR12" i="7" s="1"/>
  <c r="BB12" i="5"/>
  <c r="AR13" i="7" s="1"/>
  <c r="BB13" i="5"/>
  <c r="AR14" i="7" s="1"/>
  <c r="BB14" i="5"/>
  <c r="AR15" i="7" s="1"/>
  <c r="BB15" i="5"/>
  <c r="AR16" i="7" s="1"/>
  <c r="BB16" i="5"/>
  <c r="AR17" i="7" s="1"/>
  <c r="BB17" i="5"/>
  <c r="AR18" i="7" s="1"/>
  <c r="BB18" i="5"/>
  <c r="AR19" i="7" s="1"/>
  <c r="BB19" i="5"/>
  <c r="AR20" i="7" s="1"/>
  <c r="BB20" i="5"/>
  <c r="AR21" i="7" s="1"/>
  <c r="BB21" i="5"/>
  <c r="AR22" i="7" s="1"/>
  <c r="BB22" i="5"/>
  <c r="AR23" i="7" s="1"/>
  <c r="BB23" i="5"/>
  <c r="AR24" i="7" s="1"/>
  <c r="BB24" i="5"/>
  <c r="AR25" i="7" s="1"/>
  <c r="BB25" i="5"/>
  <c r="AR26" i="7" s="1"/>
  <c r="BB26" i="5"/>
  <c r="AR27" i="7" s="1"/>
  <c r="BB27" i="5"/>
  <c r="AR28" i="7" s="1"/>
  <c r="BB28" i="5"/>
  <c r="AR29" i="7" s="1"/>
  <c r="BB29" i="5"/>
  <c r="AR30" i="7" s="1"/>
  <c r="BB30" i="5"/>
  <c r="AR31" i="7" s="1"/>
  <c r="BB31" i="5"/>
  <c r="AR32" i="7" s="1"/>
  <c r="BB10" i="5"/>
  <c r="AR11" i="7" s="1"/>
  <c r="BA11" i="5"/>
  <c r="AQ12" i="7" s="1"/>
  <c r="BA12" i="5"/>
  <c r="AQ13" i="7" s="1"/>
  <c r="BA13" i="5"/>
  <c r="AQ14" i="7" s="1"/>
  <c r="BA14" i="5"/>
  <c r="AQ15" i="7" s="1"/>
  <c r="BA15" i="5"/>
  <c r="AQ16" i="7" s="1"/>
  <c r="BA16" i="5"/>
  <c r="AQ17" i="7" s="1"/>
  <c r="BA17" i="5"/>
  <c r="AQ18" i="7" s="1"/>
  <c r="BA18" i="5"/>
  <c r="AQ19" i="7" s="1"/>
  <c r="BA19" i="5"/>
  <c r="AQ20" i="7" s="1"/>
  <c r="BA20" i="5"/>
  <c r="AQ21" i="7" s="1"/>
  <c r="BA21" i="5"/>
  <c r="AQ22" i="7" s="1"/>
  <c r="BA22" i="5"/>
  <c r="AQ23" i="7" s="1"/>
  <c r="BA23" i="5"/>
  <c r="AQ24" i="7" s="1"/>
  <c r="BA24" i="5"/>
  <c r="AQ25" i="7" s="1"/>
  <c r="BA25" i="5"/>
  <c r="AQ26" i="7" s="1"/>
  <c r="BA26" i="5"/>
  <c r="AQ27" i="7" s="1"/>
  <c r="BA27" i="5"/>
  <c r="AQ28" i="7" s="1"/>
  <c r="BA28" i="5"/>
  <c r="AQ29" i="7" s="1"/>
  <c r="BA29" i="5"/>
  <c r="AQ30" i="7" s="1"/>
  <c r="BA30" i="5"/>
  <c r="AQ31" i="7" s="1"/>
  <c r="BA31" i="5"/>
  <c r="AQ32" i="7" s="1"/>
  <c r="BA10" i="5"/>
  <c r="AQ11" i="7" s="1"/>
  <c r="BA9" i="5"/>
  <c r="AQ10" i="7" s="1"/>
  <c r="BA8" i="5"/>
  <c r="AQ9" i="7" s="1"/>
  <c r="AZ12" i="5"/>
  <c r="AL13" i="7" s="1"/>
  <c r="AZ13" i="5"/>
  <c r="AL14" i="7" s="1"/>
  <c r="AZ14" i="5"/>
  <c r="AL15" i="7" s="1"/>
  <c r="AZ15" i="5"/>
  <c r="AL16" i="7" s="1"/>
  <c r="AZ17" i="5"/>
  <c r="AL18" i="7" s="1"/>
  <c r="AZ18" i="5"/>
  <c r="AL19" i="7" s="1"/>
  <c r="AZ19" i="5"/>
  <c r="AL20" i="7" s="1"/>
  <c r="AZ20" i="5"/>
  <c r="AL21" i="7" s="1"/>
  <c r="AZ21" i="5"/>
  <c r="AL22" i="7" s="1"/>
  <c r="AZ23" i="5"/>
  <c r="AL24" i="7" s="1"/>
  <c r="AZ24" i="5"/>
  <c r="AL25" i="7" s="1"/>
  <c r="AZ25" i="5"/>
  <c r="AL26" i="7" s="1"/>
  <c r="AZ26" i="5"/>
  <c r="AL27" i="7" s="1"/>
  <c r="AZ27" i="5"/>
  <c r="AL28" i="7" s="1"/>
  <c r="AZ28" i="5"/>
  <c r="AL29" i="7" s="1"/>
  <c r="AZ29" i="5"/>
  <c r="AL30" i="7" s="1"/>
  <c r="AZ30" i="5"/>
  <c r="AL31" i="7" s="1"/>
  <c r="AZ10" i="5"/>
  <c r="AL11" i="7" s="1"/>
  <c r="AY12" i="5"/>
  <c r="AK13" i="7" s="1"/>
  <c r="AY13" i="5"/>
  <c r="AK14" i="7" s="1"/>
  <c r="AY14" i="5"/>
  <c r="AK15" i="7" s="1"/>
  <c r="AY15" i="5"/>
  <c r="AK16" i="7" s="1"/>
  <c r="AY17" i="5"/>
  <c r="AK18" i="7" s="1"/>
  <c r="AY18" i="5"/>
  <c r="AK19" i="7" s="1"/>
  <c r="AY19" i="5"/>
  <c r="AK20" i="7" s="1"/>
  <c r="AY20" i="5"/>
  <c r="AK21" i="7" s="1"/>
  <c r="AY21" i="5"/>
  <c r="AK22" i="7" s="1"/>
  <c r="AY23" i="5"/>
  <c r="AK24" i="7" s="1"/>
  <c r="AY24" i="5"/>
  <c r="AK25" i="7" s="1"/>
  <c r="AY25" i="5"/>
  <c r="AK26" i="7" s="1"/>
  <c r="AY26" i="5"/>
  <c r="AK27" i="7" s="1"/>
  <c r="AY27" i="5"/>
  <c r="AK28" i="7" s="1"/>
  <c r="AY28" i="5"/>
  <c r="AK29" i="7" s="1"/>
  <c r="AY29" i="5"/>
  <c r="AK30" i="7" s="1"/>
  <c r="AY30" i="5"/>
  <c r="AK31" i="7" s="1"/>
  <c r="AY10" i="5"/>
  <c r="AK11" i="7" s="1"/>
  <c r="AY9" i="5"/>
  <c r="AK10" i="7" s="1"/>
  <c r="AY8" i="5"/>
  <c r="AK9" i="7" s="1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10" i="5"/>
  <c r="AW9" i="5"/>
  <c r="AW8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10" i="5"/>
  <c r="AU9" i="5"/>
  <c r="AU8" i="5"/>
  <c r="AT11" i="5"/>
  <c r="AD12" i="7" s="1"/>
  <c r="AT12" i="5"/>
  <c r="AD13" i="7" s="1"/>
  <c r="AT13" i="5"/>
  <c r="AD14" i="7" s="1"/>
  <c r="AT14" i="5"/>
  <c r="AD15" i="7" s="1"/>
  <c r="AT15" i="5"/>
  <c r="AD16" i="7" s="1"/>
  <c r="AT16" i="5"/>
  <c r="AD17" i="7" s="1"/>
  <c r="AT17" i="5"/>
  <c r="AD18" i="7" s="1"/>
  <c r="AT18" i="5"/>
  <c r="AD19" i="7" s="1"/>
  <c r="AT19" i="5"/>
  <c r="AD20" i="7" s="1"/>
  <c r="AT20" i="5"/>
  <c r="AD21" i="7" s="1"/>
  <c r="AT21" i="5"/>
  <c r="AD22" i="7" s="1"/>
  <c r="AT22" i="5"/>
  <c r="AD23" i="7" s="1"/>
  <c r="AT23" i="5"/>
  <c r="AD24" i="7" s="1"/>
  <c r="AT24" i="5"/>
  <c r="AD25" i="7" s="1"/>
  <c r="AT25" i="5"/>
  <c r="AD26" i="7" s="1"/>
  <c r="AT26" i="5"/>
  <c r="AD27" i="7" s="1"/>
  <c r="AT27" i="5"/>
  <c r="AD28" i="7" s="1"/>
  <c r="AT28" i="5"/>
  <c r="AD29" i="7" s="1"/>
  <c r="AT29" i="5"/>
  <c r="AD30" i="7" s="1"/>
  <c r="AT30" i="5"/>
  <c r="AD31" i="7" s="1"/>
  <c r="AT31" i="5"/>
  <c r="AD32" i="7" s="1"/>
  <c r="AT10" i="5"/>
  <c r="AD11" i="7" s="1"/>
  <c r="AS11" i="5"/>
  <c r="AC12" i="7" s="1"/>
  <c r="AS12" i="5"/>
  <c r="AC13" i="7" s="1"/>
  <c r="AS13" i="5"/>
  <c r="AC14" i="7" s="1"/>
  <c r="AS14" i="5"/>
  <c r="AC15" i="7" s="1"/>
  <c r="AS15" i="5"/>
  <c r="AC16" i="7" s="1"/>
  <c r="AS16" i="5"/>
  <c r="AC17" i="7" s="1"/>
  <c r="AS17" i="5"/>
  <c r="AC18" i="7" s="1"/>
  <c r="AS18" i="5"/>
  <c r="AC19" i="7" s="1"/>
  <c r="AS19" i="5"/>
  <c r="AC20" i="7" s="1"/>
  <c r="AS20" i="5"/>
  <c r="AC21" i="7" s="1"/>
  <c r="AS21" i="5"/>
  <c r="AC22" i="7" s="1"/>
  <c r="AS22" i="5"/>
  <c r="AC23" i="7" s="1"/>
  <c r="AS23" i="5"/>
  <c r="AC24" i="7" s="1"/>
  <c r="AS24" i="5"/>
  <c r="AC25" i="7" s="1"/>
  <c r="AS25" i="5"/>
  <c r="AC26" i="7" s="1"/>
  <c r="AS26" i="5"/>
  <c r="AC27" i="7" s="1"/>
  <c r="AS27" i="5"/>
  <c r="AC28" i="7" s="1"/>
  <c r="AS28" i="5"/>
  <c r="AC29" i="7" s="1"/>
  <c r="AS29" i="5"/>
  <c r="AC30" i="7" s="1"/>
  <c r="AS30" i="5"/>
  <c r="AC31" i="7" s="1"/>
  <c r="AS31" i="5"/>
  <c r="AC32" i="7" s="1"/>
  <c r="AS10" i="5"/>
  <c r="AC11" i="7" s="1"/>
  <c r="AS9" i="5"/>
  <c r="AC10" i="7" s="1"/>
  <c r="AS8" i="5"/>
  <c r="AC9" i="7" s="1"/>
  <c r="AR12" i="5"/>
  <c r="V13" i="7" s="1"/>
  <c r="AR13" i="5"/>
  <c r="V14" i="7" s="1"/>
  <c r="AR14" i="5"/>
  <c r="V15" i="7" s="1"/>
  <c r="AR15" i="5"/>
  <c r="V16" i="7" s="1"/>
  <c r="AR17" i="5"/>
  <c r="V18" i="7" s="1"/>
  <c r="AR18" i="5"/>
  <c r="V19" i="7" s="1"/>
  <c r="AR19" i="5"/>
  <c r="V20" i="7" s="1"/>
  <c r="AR20" i="5"/>
  <c r="V21" i="7" s="1"/>
  <c r="AR21" i="5"/>
  <c r="V22" i="7" s="1"/>
  <c r="AR23" i="5"/>
  <c r="V24" i="7" s="1"/>
  <c r="AR24" i="5"/>
  <c r="V25" i="7" s="1"/>
  <c r="AR25" i="5"/>
  <c r="V26" i="7" s="1"/>
  <c r="AR26" i="5"/>
  <c r="V27" i="7" s="1"/>
  <c r="AR27" i="5"/>
  <c r="V28" i="7" s="1"/>
  <c r="AR28" i="5"/>
  <c r="V29" i="7" s="1"/>
  <c r="AR29" i="5"/>
  <c r="V30" i="7" s="1"/>
  <c r="AR30" i="5"/>
  <c r="V31" i="7" s="1"/>
  <c r="AR10" i="5"/>
  <c r="V11" i="7" s="1"/>
  <c r="AQ12" i="5"/>
  <c r="U13" i="7" s="1"/>
  <c r="AQ13" i="5"/>
  <c r="U14" i="7" s="1"/>
  <c r="AQ14" i="5"/>
  <c r="AQ15" i="5"/>
  <c r="U16" i="7" s="1"/>
  <c r="AQ17" i="5"/>
  <c r="U18" i="7" s="1"/>
  <c r="AQ18" i="5"/>
  <c r="U19" i="7" s="1"/>
  <c r="AQ19" i="5"/>
  <c r="U20" i="7" s="1"/>
  <c r="AQ20" i="5"/>
  <c r="U21" i="7" s="1"/>
  <c r="AQ21" i="5"/>
  <c r="U22" i="7" s="1"/>
  <c r="AQ23" i="5"/>
  <c r="U24" i="7" s="1"/>
  <c r="AQ24" i="5"/>
  <c r="U25" i="7" s="1"/>
  <c r="AQ25" i="5"/>
  <c r="U26" i="7" s="1"/>
  <c r="AQ26" i="5"/>
  <c r="U27" i="7" s="1"/>
  <c r="AQ27" i="5"/>
  <c r="U28" i="7" s="1"/>
  <c r="AQ28" i="5"/>
  <c r="U29" i="7" s="1"/>
  <c r="AQ29" i="5"/>
  <c r="U30" i="7" s="1"/>
  <c r="AQ30" i="5"/>
  <c r="U31" i="7" s="1"/>
  <c r="AQ10" i="5"/>
  <c r="U11" i="7" s="1"/>
  <c r="AQ9" i="5"/>
  <c r="U10" i="7" s="1"/>
  <c r="AQ8" i="5"/>
  <c r="U9" i="7" s="1"/>
  <c r="Y35" i="7" s="1"/>
  <c r="AP12" i="5"/>
  <c r="AP13" i="5"/>
  <c r="AP14" i="5"/>
  <c r="AP15" i="5"/>
  <c r="AP17" i="5"/>
  <c r="AP18" i="5"/>
  <c r="AP19" i="5"/>
  <c r="AP20" i="5"/>
  <c r="AP21" i="5"/>
  <c r="AP23" i="5"/>
  <c r="AP24" i="5"/>
  <c r="AP25" i="5"/>
  <c r="AP26" i="5"/>
  <c r="AP27" i="5"/>
  <c r="AP28" i="5"/>
  <c r="AP29" i="5"/>
  <c r="AP30" i="5"/>
  <c r="AP10" i="5"/>
  <c r="AO10" i="5"/>
  <c r="AO9" i="5"/>
  <c r="AO8" i="5"/>
  <c r="AN12" i="5"/>
  <c r="N13" i="7" s="1"/>
  <c r="AN13" i="5"/>
  <c r="N14" i="7" s="1"/>
  <c r="AN14" i="5"/>
  <c r="N15" i="7" s="1"/>
  <c r="AN15" i="5"/>
  <c r="N16" i="7" s="1"/>
  <c r="AN17" i="5"/>
  <c r="N18" i="7" s="1"/>
  <c r="AN18" i="5"/>
  <c r="N19" i="7" s="1"/>
  <c r="AN19" i="5"/>
  <c r="N20" i="7" s="1"/>
  <c r="AN20" i="5"/>
  <c r="N21" i="7" s="1"/>
  <c r="AN21" i="5"/>
  <c r="N22" i="7" s="1"/>
  <c r="AN23" i="5"/>
  <c r="N24" i="7" s="1"/>
  <c r="AN24" i="5"/>
  <c r="N25" i="7" s="1"/>
  <c r="AN25" i="5"/>
  <c r="N26" i="7" s="1"/>
  <c r="AN26" i="5"/>
  <c r="N27" i="7" s="1"/>
  <c r="AN27" i="5"/>
  <c r="N28" i="7" s="1"/>
  <c r="AN28" i="5"/>
  <c r="N29" i="7" s="1"/>
  <c r="AN29" i="5"/>
  <c r="N30" i="7" s="1"/>
  <c r="AN30" i="5"/>
  <c r="N31" i="7" s="1"/>
  <c r="AN10" i="5"/>
  <c r="N11" i="7" s="1"/>
  <c r="AM12" i="5"/>
  <c r="M13" i="7" s="1"/>
  <c r="AM13" i="5"/>
  <c r="M14" i="7" s="1"/>
  <c r="AM14" i="5"/>
  <c r="M15" i="7" s="1"/>
  <c r="AM15" i="5"/>
  <c r="M16" i="7" s="1"/>
  <c r="AM17" i="5"/>
  <c r="M18" i="7" s="1"/>
  <c r="AM18" i="5"/>
  <c r="M19" i="7" s="1"/>
  <c r="AM19" i="5"/>
  <c r="M20" i="7" s="1"/>
  <c r="AM20" i="5"/>
  <c r="M21" i="7" s="1"/>
  <c r="AM21" i="5"/>
  <c r="M22" i="7" s="1"/>
  <c r="AM23" i="5"/>
  <c r="M24" i="7" s="1"/>
  <c r="AM24" i="5"/>
  <c r="M25" i="7" s="1"/>
  <c r="AM25" i="5"/>
  <c r="M26" i="7" s="1"/>
  <c r="AM26" i="5"/>
  <c r="M27" i="7" s="1"/>
  <c r="AM27" i="5"/>
  <c r="M28" i="7" s="1"/>
  <c r="AM28" i="5"/>
  <c r="M29" i="7" s="1"/>
  <c r="AM29" i="5"/>
  <c r="M30" i="7" s="1"/>
  <c r="AM30" i="5"/>
  <c r="M31" i="7" s="1"/>
  <c r="AM10" i="5"/>
  <c r="M11" i="7" s="1"/>
  <c r="AM9" i="5"/>
  <c r="M10" i="7" s="1"/>
  <c r="AM8" i="5"/>
  <c r="M9" i="7" s="1"/>
  <c r="AL12" i="5"/>
  <c r="AL13" i="5"/>
  <c r="AL14" i="5"/>
  <c r="AL15" i="5"/>
  <c r="AL17" i="5"/>
  <c r="AL18" i="5"/>
  <c r="AL19" i="5"/>
  <c r="AL20" i="5"/>
  <c r="AL21" i="5"/>
  <c r="AL23" i="5"/>
  <c r="AL24" i="5"/>
  <c r="AL25" i="5"/>
  <c r="AL26" i="5"/>
  <c r="AL27" i="5"/>
  <c r="AL28" i="5"/>
  <c r="AL29" i="5"/>
  <c r="AL30" i="5"/>
  <c r="AL10" i="5"/>
  <c r="AK12" i="5"/>
  <c r="AK13" i="5"/>
  <c r="AK14" i="5"/>
  <c r="AK15" i="5"/>
  <c r="AK17" i="5"/>
  <c r="AK18" i="5"/>
  <c r="AK19" i="5"/>
  <c r="AK20" i="5"/>
  <c r="AK21" i="5"/>
  <c r="AK23" i="5"/>
  <c r="AK24" i="5"/>
  <c r="AK25" i="5"/>
  <c r="AK26" i="5"/>
  <c r="AK27" i="5"/>
  <c r="AK28" i="5"/>
  <c r="AK29" i="5"/>
  <c r="AK30" i="5"/>
  <c r="AK10" i="5"/>
  <c r="AK9" i="5"/>
  <c r="AK8" i="5"/>
  <c r="AJ12" i="5"/>
  <c r="F13" i="7" s="1"/>
  <c r="AJ13" i="5"/>
  <c r="F14" i="7" s="1"/>
  <c r="AJ14" i="5"/>
  <c r="F15" i="7" s="1"/>
  <c r="AJ15" i="5"/>
  <c r="F16" i="7" s="1"/>
  <c r="AJ17" i="5"/>
  <c r="F18" i="7" s="1"/>
  <c r="AJ18" i="5"/>
  <c r="F19" i="7" s="1"/>
  <c r="AJ19" i="5"/>
  <c r="F20" i="7" s="1"/>
  <c r="AJ20" i="5"/>
  <c r="F21" i="7" s="1"/>
  <c r="AJ21" i="5"/>
  <c r="F22" i="7" s="1"/>
  <c r="AJ23" i="5"/>
  <c r="F24" i="7" s="1"/>
  <c r="AJ24" i="5"/>
  <c r="F25" i="7" s="1"/>
  <c r="AJ25" i="5"/>
  <c r="F26" i="7" s="1"/>
  <c r="AJ26" i="5"/>
  <c r="F27" i="7" s="1"/>
  <c r="AJ27" i="5"/>
  <c r="F28" i="7" s="1"/>
  <c r="AJ28" i="5"/>
  <c r="F29" i="7" s="1"/>
  <c r="AJ29" i="5"/>
  <c r="F30" i="7" s="1"/>
  <c r="AJ30" i="5"/>
  <c r="F31" i="7" s="1"/>
  <c r="AJ10" i="5"/>
  <c r="F11" i="7" s="1"/>
  <c r="AI12" i="5"/>
  <c r="E13" i="7" s="1"/>
  <c r="AI13" i="5"/>
  <c r="E14" i="7" s="1"/>
  <c r="AI14" i="5"/>
  <c r="E15" i="7" s="1"/>
  <c r="AI15" i="5"/>
  <c r="E16" i="7" s="1"/>
  <c r="AI17" i="5"/>
  <c r="E18" i="7" s="1"/>
  <c r="AI18" i="5"/>
  <c r="E19" i="7" s="1"/>
  <c r="AI19" i="5"/>
  <c r="E20" i="7" s="1"/>
  <c r="AI20" i="5"/>
  <c r="E21" i="7" s="1"/>
  <c r="AI21" i="5"/>
  <c r="E22" i="7" s="1"/>
  <c r="AI23" i="5"/>
  <c r="E24" i="7" s="1"/>
  <c r="AI24" i="5"/>
  <c r="E25" i="7" s="1"/>
  <c r="AI25" i="5"/>
  <c r="E26" i="7" s="1"/>
  <c r="AI26" i="5"/>
  <c r="E27" i="7" s="1"/>
  <c r="AI27" i="5"/>
  <c r="E28" i="7" s="1"/>
  <c r="AI28" i="5"/>
  <c r="E29" i="7" s="1"/>
  <c r="AI29" i="5"/>
  <c r="E30" i="7" s="1"/>
  <c r="AI30" i="5"/>
  <c r="E31" i="7" s="1"/>
  <c r="AI10" i="5"/>
  <c r="E11" i="7" s="1"/>
  <c r="AI9" i="5"/>
  <c r="E10" i="7" s="1"/>
  <c r="AI8" i="5"/>
  <c r="Z12" i="5"/>
  <c r="Z13" i="5"/>
  <c r="Z14" i="5"/>
  <c r="Z15" i="5"/>
  <c r="Z17" i="5"/>
  <c r="Z18" i="5"/>
  <c r="Z19" i="5"/>
  <c r="Z20" i="5"/>
  <c r="Z21" i="5"/>
  <c r="Z23" i="5"/>
  <c r="Z24" i="5"/>
  <c r="Z25" i="5"/>
  <c r="Z26" i="5"/>
  <c r="Z27" i="5"/>
  <c r="Z28" i="5"/>
  <c r="Z29" i="5"/>
  <c r="Z30" i="5"/>
  <c r="Z10" i="5"/>
  <c r="Y12" i="5"/>
  <c r="Y13" i="5"/>
  <c r="Y14" i="5"/>
  <c r="Y15" i="5"/>
  <c r="Y17" i="5"/>
  <c r="Y18" i="5"/>
  <c r="Y19" i="5"/>
  <c r="Y20" i="5"/>
  <c r="Y21" i="5"/>
  <c r="Y23" i="5"/>
  <c r="Y24" i="5"/>
  <c r="Y25" i="5"/>
  <c r="Y26" i="5"/>
  <c r="Y27" i="5"/>
  <c r="Y28" i="5"/>
  <c r="Y29" i="5"/>
  <c r="Y30" i="5"/>
  <c r="Y10" i="5"/>
  <c r="Y9" i="5"/>
  <c r="Y8" i="5"/>
  <c r="X11" i="5"/>
  <c r="Y12" i="6" s="1"/>
  <c r="X12" i="5"/>
  <c r="Y13" i="6" s="1"/>
  <c r="X13" i="5"/>
  <c r="Y14" i="6" s="1"/>
  <c r="X14" i="5"/>
  <c r="Y15" i="6" s="1"/>
  <c r="X15" i="5"/>
  <c r="Y16" i="6" s="1"/>
  <c r="X17" i="5"/>
  <c r="X18" i="5"/>
  <c r="Y19" i="6" s="1"/>
  <c r="X19" i="5"/>
  <c r="Y20" i="6" s="1"/>
  <c r="X20" i="5"/>
  <c r="Y21" i="6" s="1"/>
  <c r="X21" i="5"/>
  <c r="Y22" i="6" s="1"/>
  <c r="X23" i="5"/>
  <c r="Y24" i="6" s="1"/>
  <c r="X24" i="5"/>
  <c r="Y25" i="6" s="1"/>
  <c r="X25" i="5"/>
  <c r="Y26" i="6" s="1"/>
  <c r="X26" i="5"/>
  <c r="Y27" i="6" s="1"/>
  <c r="X27" i="5"/>
  <c r="Y28" i="6" s="1"/>
  <c r="X28" i="5"/>
  <c r="Y29" i="6" s="1"/>
  <c r="X29" i="5"/>
  <c r="Y30" i="6" s="1"/>
  <c r="X30" i="5"/>
  <c r="Y31" i="6" s="1"/>
  <c r="X10" i="5"/>
  <c r="Y11" i="6" s="1"/>
  <c r="W11" i="5"/>
  <c r="W12" i="5"/>
  <c r="X13" i="6" s="1"/>
  <c r="W13" i="5"/>
  <c r="X14" i="6" s="1"/>
  <c r="W14" i="5"/>
  <c r="X15" i="6" s="1"/>
  <c r="W15" i="5"/>
  <c r="X16" i="6" s="1"/>
  <c r="W17" i="5"/>
  <c r="X18" i="6" s="1"/>
  <c r="W18" i="5"/>
  <c r="X19" i="6" s="1"/>
  <c r="W19" i="5"/>
  <c r="X20" i="6" s="1"/>
  <c r="W20" i="5"/>
  <c r="X21" i="6" s="1"/>
  <c r="W21" i="5"/>
  <c r="X22" i="6" s="1"/>
  <c r="W23" i="5"/>
  <c r="X24" i="6" s="1"/>
  <c r="W24" i="5"/>
  <c r="X25" i="6" s="1"/>
  <c r="W25" i="5"/>
  <c r="X26" i="6" s="1"/>
  <c r="W26" i="5"/>
  <c r="X27" i="6" s="1"/>
  <c r="W27" i="5"/>
  <c r="X28" i="6" s="1"/>
  <c r="W28" i="5"/>
  <c r="X29" i="6" s="1"/>
  <c r="W29" i="5"/>
  <c r="X30" i="6" s="1"/>
  <c r="W30" i="5"/>
  <c r="X31" i="6" s="1"/>
  <c r="W10" i="5"/>
  <c r="X11" i="6" s="1"/>
  <c r="W9" i="5"/>
  <c r="W8" i="5"/>
  <c r="R11" i="5"/>
  <c r="S12" i="6" s="1"/>
  <c r="R12" i="5"/>
  <c r="S13" i="6" s="1"/>
  <c r="R13" i="5"/>
  <c r="S14" i="6" s="1"/>
  <c r="R14" i="5"/>
  <c r="S15" i="6" s="1"/>
  <c r="R15" i="5"/>
  <c r="S16" i="6" s="1"/>
  <c r="R17" i="5"/>
  <c r="R18" i="5"/>
  <c r="S19" i="6" s="1"/>
  <c r="R19" i="5"/>
  <c r="S20" i="6" s="1"/>
  <c r="R20" i="5"/>
  <c r="S21" i="6" s="1"/>
  <c r="R21" i="5"/>
  <c r="S22" i="6" s="1"/>
  <c r="R23" i="5"/>
  <c r="S24" i="6" s="1"/>
  <c r="R24" i="5"/>
  <c r="S25" i="6" s="1"/>
  <c r="R25" i="5"/>
  <c r="S26" i="6" s="1"/>
  <c r="R26" i="5"/>
  <c r="S27" i="6" s="1"/>
  <c r="R27" i="5"/>
  <c r="S28" i="6" s="1"/>
  <c r="R28" i="5"/>
  <c r="S29" i="6" s="1"/>
  <c r="R29" i="5"/>
  <c r="S30" i="6" s="1"/>
  <c r="R30" i="5"/>
  <c r="S31" i="6" s="1"/>
  <c r="R10" i="5"/>
  <c r="S11" i="6" s="1"/>
  <c r="Q11" i="5"/>
  <c r="R12" i="6" s="1"/>
  <c r="Q12" i="5"/>
  <c r="R13" i="6" s="1"/>
  <c r="Q13" i="5"/>
  <c r="R14" i="6" s="1"/>
  <c r="Q14" i="5"/>
  <c r="R15" i="6" s="1"/>
  <c r="Q15" i="5"/>
  <c r="R16" i="6" s="1"/>
  <c r="Q16" i="5"/>
  <c r="R17" i="6" s="1"/>
  <c r="Q17" i="5"/>
  <c r="R18" i="6" s="1"/>
  <c r="Q18" i="5"/>
  <c r="R19" i="6" s="1"/>
  <c r="Q19" i="5"/>
  <c r="R20" i="6" s="1"/>
  <c r="Q20" i="5"/>
  <c r="R21" i="6" s="1"/>
  <c r="Q21" i="5"/>
  <c r="R22" i="6" s="1"/>
  <c r="Q23" i="5"/>
  <c r="R24" i="6" s="1"/>
  <c r="Q24" i="5"/>
  <c r="R25" i="6" s="1"/>
  <c r="Q25" i="5"/>
  <c r="R26" i="6" s="1"/>
  <c r="Q26" i="5"/>
  <c r="R27" i="6" s="1"/>
  <c r="Q27" i="5"/>
  <c r="R28" i="6" s="1"/>
  <c r="Q28" i="5"/>
  <c r="R29" i="6" s="1"/>
  <c r="Q29" i="5"/>
  <c r="R30" i="6" s="1"/>
  <c r="Q30" i="5"/>
  <c r="R31" i="6" s="1"/>
  <c r="Q10" i="5"/>
  <c r="R11" i="6" s="1"/>
  <c r="Q9" i="5"/>
  <c r="R10" i="6" s="1"/>
  <c r="Q8" i="5"/>
  <c r="R9" i="6" s="1"/>
  <c r="P11" i="5"/>
  <c r="Q12" i="6" s="1"/>
  <c r="P12" i="5"/>
  <c r="Q13" i="6" s="1"/>
  <c r="P13" i="5"/>
  <c r="Q14" i="6" s="1"/>
  <c r="P14" i="5"/>
  <c r="Q15" i="6" s="1"/>
  <c r="P15" i="5"/>
  <c r="Q16" i="6" s="1"/>
  <c r="P16" i="5"/>
  <c r="Q17" i="6" s="1"/>
  <c r="P17" i="5"/>
  <c r="Q18" i="6" s="1"/>
  <c r="P18" i="5"/>
  <c r="Q19" i="6" s="1"/>
  <c r="P19" i="5"/>
  <c r="Q20" i="6" s="1"/>
  <c r="P20" i="5"/>
  <c r="Q21" i="6" s="1"/>
  <c r="P21" i="5"/>
  <c r="Q22" i="6" s="1"/>
  <c r="P23" i="5"/>
  <c r="Q24" i="6" s="1"/>
  <c r="P24" i="5"/>
  <c r="Q25" i="6" s="1"/>
  <c r="P25" i="5"/>
  <c r="Q26" i="6" s="1"/>
  <c r="P26" i="5"/>
  <c r="Q27" i="6" s="1"/>
  <c r="P27" i="5"/>
  <c r="Q28" i="6" s="1"/>
  <c r="P28" i="5"/>
  <c r="Q29" i="6" s="1"/>
  <c r="P29" i="5"/>
  <c r="Q30" i="6" s="1"/>
  <c r="P30" i="5"/>
  <c r="Q31" i="6" s="1"/>
  <c r="P10" i="5"/>
  <c r="Q11" i="6" s="1"/>
  <c r="O11" i="5"/>
  <c r="P12" i="6" s="1"/>
  <c r="O12" i="5"/>
  <c r="P13" i="6" s="1"/>
  <c r="O13" i="5"/>
  <c r="P14" i="6" s="1"/>
  <c r="O14" i="5"/>
  <c r="P15" i="6" s="1"/>
  <c r="O15" i="5"/>
  <c r="P16" i="6" s="1"/>
  <c r="O17" i="5"/>
  <c r="P18" i="6" s="1"/>
  <c r="O18" i="5"/>
  <c r="P19" i="6" s="1"/>
  <c r="O19" i="5"/>
  <c r="P20" i="6" s="1"/>
  <c r="O20" i="5"/>
  <c r="P21" i="6" s="1"/>
  <c r="O21" i="5"/>
  <c r="P22" i="6" s="1"/>
  <c r="O23" i="5"/>
  <c r="P24" i="6" s="1"/>
  <c r="O24" i="5"/>
  <c r="P25" i="6" s="1"/>
  <c r="O25" i="5"/>
  <c r="P26" i="6" s="1"/>
  <c r="O26" i="5"/>
  <c r="P27" i="6" s="1"/>
  <c r="O27" i="5"/>
  <c r="P28" i="6" s="1"/>
  <c r="O28" i="5"/>
  <c r="P29" i="6" s="1"/>
  <c r="O29" i="5"/>
  <c r="P30" i="6" s="1"/>
  <c r="O30" i="5"/>
  <c r="P31" i="6" s="1"/>
  <c r="O10" i="5"/>
  <c r="P11" i="6" s="1"/>
  <c r="O9" i="5"/>
  <c r="O8" i="5"/>
  <c r="AD12" i="5"/>
  <c r="AD13" i="5"/>
  <c r="AD14" i="5"/>
  <c r="AD15" i="5"/>
  <c r="AD17" i="5"/>
  <c r="AD18" i="5"/>
  <c r="AD19" i="5"/>
  <c r="AD20" i="5"/>
  <c r="AD21" i="5"/>
  <c r="AD23" i="5"/>
  <c r="AD24" i="5"/>
  <c r="AD25" i="5"/>
  <c r="AD26" i="5"/>
  <c r="AD27" i="5"/>
  <c r="AD28" i="5"/>
  <c r="AD29" i="5"/>
  <c r="AD30" i="5"/>
  <c r="AD10" i="5"/>
  <c r="AC12" i="5"/>
  <c r="AC13" i="5"/>
  <c r="AC14" i="5"/>
  <c r="AC15" i="5"/>
  <c r="AC17" i="5"/>
  <c r="AC18" i="5"/>
  <c r="AC19" i="5"/>
  <c r="AC20" i="5"/>
  <c r="AC21" i="5"/>
  <c r="AC23" i="5"/>
  <c r="AC24" i="5"/>
  <c r="AC25" i="5"/>
  <c r="AC26" i="5"/>
  <c r="AC27" i="5"/>
  <c r="AC28" i="5"/>
  <c r="AC29" i="5"/>
  <c r="AC30" i="5"/>
  <c r="AC10" i="5"/>
  <c r="AC9" i="5"/>
  <c r="AC8" i="5"/>
  <c r="T12" i="5"/>
  <c r="T13" i="5"/>
  <c r="T14" i="5"/>
  <c r="T15" i="5"/>
  <c r="T17" i="5"/>
  <c r="T18" i="5"/>
  <c r="T19" i="5"/>
  <c r="T20" i="5"/>
  <c r="T21" i="5"/>
  <c r="T23" i="5"/>
  <c r="T24" i="5"/>
  <c r="T25" i="5"/>
  <c r="T26" i="5"/>
  <c r="T27" i="5"/>
  <c r="T28" i="5"/>
  <c r="T29" i="5"/>
  <c r="T30" i="5"/>
  <c r="T10" i="5"/>
  <c r="S12" i="5"/>
  <c r="S13" i="5"/>
  <c r="S14" i="5"/>
  <c r="S15" i="5"/>
  <c r="S17" i="5"/>
  <c r="S18" i="5"/>
  <c r="S19" i="5"/>
  <c r="S20" i="5"/>
  <c r="S21" i="5"/>
  <c r="S23" i="5"/>
  <c r="S24" i="5"/>
  <c r="S25" i="5"/>
  <c r="S26" i="5"/>
  <c r="S27" i="5"/>
  <c r="S28" i="5"/>
  <c r="S29" i="5"/>
  <c r="S30" i="5"/>
  <c r="S10" i="5"/>
  <c r="S9" i="5"/>
  <c r="S8" i="5"/>
  <c r="D12" i="5"/>
  <c r="D13" i="5"/>
  <c r="D14" i="5"/>
  <c r="D15" i="5"/>
  <c r="D17" i="5"/>
  <c r="D18" i="5"/>
  <c r="D19" i="5"/>
  <c r="D20" i="5"/>
  <c r="D21" i="5"/>
  <c r="D23" i="5"/>
  <c r="D24" i="5"/>
  <c r="D25" i="5"/>
  <c r="D26" i="5"/>
  <c r="D27" i="5"/>
  <c r="D28" i="5"/>
  <c r="D29" i="5"/>
  <c r="D30" i="5"/>
  <c r="D10" i="5"/>
  <c r="C12" i="5"/>
  <c r="C13" i="5"/>
  <c r="C14" i="5"/>
  <c r="C15" i="5"/>
  <c r="C17" i="5"/>
  <c r="C18" i="5"/>
  <c r="C19" i="5"/>
  <c r="C20" i="5"/>
  <c r="C21" i="5"/>
  <c r="C23" i="5"/>
  <c r="C24" i="5"/>
  <c r="C25" i="5"/>
  <c r="C26" i="5"/>
  <c r="C27" i="5"/>
  <c r="C28" i="5"/>
  <c r="C29" i="5"/>
  <c r="C30" i="5"/>
  <c r="C10" i="5"/>
  <c r="C9" i="5"/>
  <c r="H11" i="5"/>
  <c r="H12" i="5"/>
  <c r="H13" i="5"/>
  <c r="H14" i="5"/>
  <c r="H15" i="5"/>
  <c r="H17" i="5"/>
  <c r="I18" i="6" s="1"/>
  <c r="H18" i="5"/>
  <c r="H19" i="5"/>
  <c r="H20" i="5"/>
  <c r="H21" i="5"/>
  <c r="H23" i="5"/>
  <c r="H24" i="5"/>
  <c r="H25" i="5"/>
  <c r="H26" i="5"/>
  <c r="H27" i="5"/>
  <c r="H28" i="5"/>
  <c r="H29" i="5"/>
  <c r="H30" i="5"/>
  <c r="H10" i="5"/>
  <c r="G11" i="5"/>
  <c r="G12" i="5"/>
  <c r="G13" i="5"/>
  <c r="G14" i="5"/>
  <c r="G15" i="5"/>
  <c r="G17" i="5"/>
  <c r="H18" i="6" s="1"/>
  <c r="G18" i="5"/>
  <c r="G19" i="5"/>
  <c r="G20" i="5"/>
  <c r="G21" i="5"/>
  <c r="G23" i="5"/>
  <c r="G24" i="5"/>
  <c r="G25" i="5"/>
  <c r="G26" i="5"/>
  <c r="G27" i="5"/>
  <c r="G28" i="5"/>
  <c r="G29" i="5"/>
  <c r="G30" i="5"/>
  <c r="G10" i="5"/>
  <c r="G9" i="5"/>
  <c r="G8" i="5"/>
  <c r="AH11" i="5"/>
  <c r="AH12" i="5"/>
  <c r="AH13" i="5"/>
  <c r="AH14" i="5"/>
  <c r="AH15" i="5"/>
  <c r="AH16" i="5"/>
  <c r="AH17" i="5"/>
  <c r="AH18" i="5"/>
  <c r="AH19" i="5"/>
  <c r="AH20" i="5"/>
  <c r="AH21" i="5"/>
  <c r="AH23" i="5"/>
  <c r="AH24" i="5"/>
  <c r="AH25" i="5"/>
  <c r="AH26" i="5"/>
  <c r="AH27" i="5"/>
  <c r="AH28" i="5"/>
  <c r="AH29" i="5"/>
  <c r="AH30" i="5"/>
  <c r="AH10" i="5"/>
  <c r="AG11" i="5"/>
  <c r="AG12" i="5"/>
  <c r="AG13" i="5"/>
  <c r="AG14" i="5"/>
  <c r="AG15" i="5"/>
  <c r="AG16" i="5"/>
  <c r="AG17" i="5"/>
  <c r="AG18" i="5"/>
  <c r="AG19" i="5"/>
  <c r="AG20" i="5"/>
  <c r="AG21" i="5"/>
  <c r="AG23" i="5"/>
  <c r="AG24" i="5"/>
  <c r="AG25" i="5"/>
  <c r="AG26" i="5"/>
  <c r="AG27" i="5"/>
  <c r="AG28" i="5"/>
  <c r="AG29" i="5"/>
  <c r="AG30" i="5"/>
  <c r="AG10" i="5"/>
  <c r="AG9" i="5"/>
  <c r="AG8" i="5"/>
  <c r="AF11" i="5"/>
  <c r="AF12" i="5"/>
  <c r="AF13" i="5"/>
  <c r="AF14" i="5"/>
  <c r="AF15" i="5"/>
  <c r="AF17" i="5"/>
  <c r="AF18" i="5"/>
  <c r="AF19" i="5"/>
  <c r="AF20" i="5"/>
  <c r="AF21" i="5"/>
  <c r="AF23" i="5"/>
  <c r="AF24" i="5"/>
  <c r="AF25" i="5"/>
  <c r="AF26" i="5"/>
  <c r="AF27" i="5"/>
  <c r="AF28" i="5"/>
  <c r="AF29" i="5"/>
  <c r="AF30" i="5"/>
  <c r="AF10" i="5"/>
  <c r="AE11" i="5"/>
  <c r="AE12" i="5"/>
  <c r="AE13" i="5"/>
  <c r="AE14" i="5"/>
  <c r="AE15" i="5"/>
  <c r="AE17" i="5"/>
  <c r="AE18" i="5"/>
  <c r="AE19" i="5"/>
  <c r="AE20" i="5"/>
  <c r="AE21" i="5"/>
  <c r="AE23" i="5"/>
  <c r="AE24" i="5"/>
  <c r="AE25" i="5"/>
  <c r="AE26" i="5"/>
  <c r="AE27" i="5"/>
  <c r="AE28" i="5"/>
  <c r="AE29" i="5"/>
  <c r="AE30" i="5"/>
  <c r="AE10" i="5"/>
  <c r="AE9" i="5"/>
  <c r="AE8" i="5"/>
  <c r="AY14" i="6" l="1"/>
  <c r="AY18" i="6"/>
  <c r="AY26" i="6"/>
  <c r="AY30" i="6"/>
  <c r="AX19" i="6"/>
  <c r="AX21" i="6"/>
  <c r="AY19" i="6"/>
  <c r="AY21" i="6"/>
  <c r="CO14" i="7"/>
  <c r="CO30" i="7"/>
  <c r="CP24" i="7"/>
  <c r="CP28" i="7"/>
  <c r="CO10" i="7"/>
  <c r="CO20" i="7"/>
  <c r="CO24" i="7"/>
  <c r="CO28" i="7"/>
  <c r="CP14" i="7"/>
  <c r="CP18" i="7"/>
  <c r="CP26" i="7"/>
  <c r="CP30" i="7"/>
  <c r="CO9" i="7"/>
  <c r="AY20" i="6"/>
  <c r="AY24" i="6"/>
  <c r="AY28" i="6"/>
  <c r="AX14" i="6"/>
  <c r="AX18" i="6"/>
  <c r="AX20" i="6"/>
  <c r="AX24" i="6"/>
  <c r="AX26" i="6"/>
  <c r="AX28" i="6"/>
  <c r="AX30" i="6"/>
  <c r="BK30" i="7"/>
  <c r="AF30" i="6"/>
  <c r="BK28" i="7"/>
  <c r="AF28" i="6"/>
  <c r="BK24" i="7"/>
  <c r="AF24" i="6"/>
  <c r="BK21" i="7"/>
  <c r="AF21" i="6"/>
  <c r="BK16" i="7"/>
  <c r="AF16" i="6"/>
  <c r="BK12" i="7"/>
  <c r="AG31" i="6"/>
  <c r="BL31" i="7"/>
  <c r="BL29" i="7"/>
  <c r="AG29" i="6"/>
  <c r="BL25" i="7"/>
  <c r="AG25" i="6"/>
  <c r="BL22" i="7"/>
  <c r="AG22" i="6"/>
  <c r="BL15" i="7"/>
  <c r="AG15" i="6"/>
  <c r="AH9" i="6"/>
  <c r="BS9" i="7"/>
  <c r="BS30" i="7"/>
  <c r="AH30" i="6"/>
  <c r="BS28" i="7"/>
  <c r="AH28" i="6"/>
  <c r="BS24" i="7"/>
  <c r="AH24" i="6"/>
  <c r="BS21" i="7"/>
  <c r="AH21" i="6"/>
  <c r="BS17" i="7"/>
  <c r="AH17" i="6"/>
  <c r="BS15" i="7"/>
  <c r="AH15" i="6"/>
  <c r="BS13" i="7"/>
  <c r="AH13" i="6"/>
  <c r="BT30" i="7"/>
  <c r="AI30" i="6"/>
  <c r="BT28" i="7"/>
  <c r="AI28" i="6"/>
  <c r="BT26" i="7"/>
  <c r="AI26" i="6"/>
  <c r="BT21" i="7"/>
  <c r="AI21" i="6"/>
  <c r="BT19" i="7"/>
  <c r="AI19" i="6"/>
  <c r="BT15" i="7"/>
  <c r="AI15" i="6"/>
  <c r="H30" i="6"/>
  <c r="H26" i="6"/>
  <c r="H21" i="6"/>
  <c r="H14" i="6"/>
  <c r="AF31" i="6"/>
  <c r="BK31" i="7"/>
  <c r="BK29" i="7"/>
  <c r="AF29" i="6"/>
  <c r="BK27" i="7"/>
  <c r="AF27" i="6"/>
  <c r="BK25" i="7"/>
  <c r="AF25" i="6"/>
  <c r="BK22" i="7"/>
  <c r="AF22" i="6"/>
  <c r="BK20" i="7"/>
  <c r="AF20" i="6"/>
  <c r="AF18" i="6"/>
  <c r="BK18" i="7"/>
  <c r="BK15" i="7"/>
  <c r="AF15" i="6"/>
  <c r="BK13" i="7"/>
  <c r="AF13" i="6"/>
  <c r="BL11" i="7"/>
  <c r="AG11" i="6"/>
  <c r="BL30" i="7"/>
  <c r="AG30" i="6"/>
  <c r="BL28" i="7"/>
  <c r="AG28" i="6"/>
  <c r="BL26" i="7"/>
  <c r="AG26" i="6"/>
  <c r="BL24" i="7"/>
  <c r="AG24" i="6"/>
  <c r="BL21" i="7"/>
  <c r="AG21" i="6"/>
  <c r="BL19" i="7"/>
  <c r="AG19" i="6"/>
  <c r="BL16" i="7"/>
  <c r="AG16" i="6"/>
  <c r="BL14" i="7"/>
  <c r="AG14" i="6"/>
  <c r="BL12" i="7"/>
  <c r="AH10" i="6"/>
  <c r="BS10" i="7"/>
  <c r="AH31" i="6"/>
  <c r="BS31" i="7"/>
  <c r="BS29" i="7"/>
  <c r="AH29" i="6"/>
  <c r="BS27" i="7"/>
  <c r="AH27" i="6"/>
  <c r="BS25" i="7"/>
  <c r="AH25" i="6"/>
  <c r="BS22" i="7"/>
  <c r="AH22" i="6"/>
  <c r="BS20" i="7"/>
  <c r="AH20" i="6"/>
  <c r="BS18" i="7"/>
  <c r="AH18" i="6"/>
  <c r="BS16" i="7"/>
  <c r="AH16" i="6"/>
  <c r="BS14" i="7"/>
  <c r="AH14" i="6"/>
  <c r="BS12" i="7"/>
  <c r="AH12" i="6"/>
  <c r="AI31" i="6"/>
  <c r="BT31" i="7"/>
  <c r="BT29" i="7"/>
  <c r="AI29" i="6"/>
  <c r="BT27" i="7"/>
  <c r="AI27" i="6"/>
  <c r="BT25" i="7"/>
  <c r="AI25" i="6"/>
  <c r="BT22" i="7"/>
  <c r="AI22" i="6"/>
  <c r="BT20" i="7"/>
  <c r="AI20" i="6"/>
  <c r="BT18" i="7"/>
  <c r="AI18" i="6"/>
  <c r="BT16" i="7"/>
  <c r="AI16" i="6"/>
  <c r="BT14" i="7"/>
  <c r="AI14" i="6"/>
  <c r="BT12" i="7"/>
  <c r="AI12" i="6"/>
  <c r="H31" i="6"/>
  <c r="H29" i="6"/>
  <c r="H27" i="6"/>
  <c r="H25" i="6"/>
  <c r="H22" i="6"/>
  <c r="H20" i="6"/>
  <c r="H15" i="6"/>
  <c r="H13" i="6"/>
  <c r="I11" i="6"/>
  <c r="I30" i="6"/>
  <c r="I28" i="6"/>
  <c r="I26" i="6"/>
  <c r="I24" i="6"/>
  <c r="I21" i="6"/>
  <c r="I19" i="6"/>
  <c r="I16" i="6"/>
  <c r="I14" i="6"/>
  <c r="D11" i="6"/>
  <c r="D30" i="6"/>
  <c r="D28" i="6"/>
  <c r="D26" i="6"/>
  <c r="D24" i="6"/>
  <c r="D21" i="6"/>
  <c r="D19" i="6"/>
  <c r="D16" i="6"/>
  <c r="D14" i="6"/>
  <c r="E31" i="6"/>
  <c r="E29" i="6"/>
  <c r="E27" i="6"/>
  <c r="E25" i="6"/>
  <c r="E22" i="6"/>
  <c r="E20" i="6"/>
  <c r="E15" i="6"/>
  <c r="E13" i="6"/>
  <c r="AI11" i="7"/>
  <c r="T11" i="6"/>
  <c r="AI30" i="7"/>
  <c r="T30" i="6"/>
  <c r="AI28" i="7"/>
  <c r="T28" i="6"/>
  <c r="AI26" i="7"/>
  <c r="T26" i="6"/>
  <c r="AI24" i="7"/>
  <c r="T24" i="6"/>
  <c r="AI21" i="7"/>
  <c r="T21" i="6"/>
  <c r="AI19" i="7"/>
  <c r="T19" i="6"/>
  <c r="AI15" i="7"/>
  <c r="T15" i="6"/>
  <c r="AI13" i="7"/>
  <c r="T13" i="6"/>
  <c r="AJ11" i="7"/>
  <c r="U11" i="6"/>
  <c r="AJ30" i="7"/>
  <c r="U30" i="6"/>
  <c r="AJ28" i="7"/>
  <c r="U28" i="6"/>
  <c r="AJ26" i="7"/>
  <c r="U26" i="6"/>
  <c r="AJ24" i="7"/>
  <c r="U24" i="6"/>
  <c r="AJ21" i="7"/>
  <c r="U21" i="6"/>
  <c r="AJ19" i="7"/>
  <c r="U19" i="6"/>
  <c r="AJ16" i="7"/>
  <c r="U16" i="6"/>
  <c r="AJ14" i="7"/>
  <c r="U14" i="6"/>
  <c r="AD31" i="6"/>
  <c r="BE31" i="7"/>
  <c r="BE29" i="7"/>
  <c r="AD29" i="6"/>
  <c r="BE27" i="7"/>
  <c r="AD27" i="6"/>
  <c r="BE25" i="7"/>
  <c r="AD25" i="6"/>
  <c r="BE22" i="7"/>
  <c r="AD22" i="6"/>
  <c r="BE20" i="7"/>
  <c r="AD20" i="6"/>
  <c r="BE18" i="7"/>
  <c r="AD18" i="6"/>
  <c r="BE16" i="7"/>
  <c r="AD16" i="6"/>
  <c r="BE14" i="7"/>
  <c r="AD14" i="6"/>
  <c r="AE31" i="6"/>
  <c r="BF31" i="7"/>
  <c r="BF29" i="7"/>
  <c r="AE29" i="6"/>
  <c r="BF27" i="7"/>
  <c r="AE27" i="6"/>
  <c r="BF25" i="7"/>
  <c r="AE25" i="6"/>
  <c r="BF22" i="7"/>
  <c r="AE22" i="6"/>
  <c r="BF20" i="7"/>
  <c r="AE20" i="6"/>
  <c r="BF15" i="7"/>
  <c r="AE15" i="6"/>
  <c r="BF13" i="7"/>
  <c r="AE13" i="6"/>
  <c r="Z11" i="6"/>
  <c r="Z30" i="6"/>
  <c r="Z28" i="6"/>
  <c r="Z26" i="6"/>
  <c r="Z24" i="6"/>
  <c r="Z21" i="6"/>
  <c r="Z19" i="6"/>
  <c r="Z16" i="6"/>
  <c r="Z14" i="6"/>
  <c r="AA31" i="6"/>
  <c r="AA29" i="6"/>
  <c r="AA27" i="6"/>
  <c r="AA25" i="6"/>
  <c r="AA22" i="6"/>
  <c r="AA20" i="6"/>
  <c r="AA18" i="6"/>
  <c r="AA16" i="6"/>
  <c r="AA14" i="6"/>
  <c r="G9" i="7"/>
  <c r="CA36" i="5"/>
  <c r="CP13" i="7"/>
  <c r="CP15" i="7"/>
  <c r="CP19" i="7"/>
  <c r="CP21" i="7"/>
  <c r="CP25" i="7"/>
  <c r="CP27" i="7"/>
  <c r="CP29" i="7"/>
  <c r="CO13" i="7"/>
  <c r="CO15" i="7"/>
  <c r="CO19" i="7"/>
  <c r="CO21" i="7"/>
  <c r="CO25" i="7"/>
  <c r="CO27" i="7"/>
  <c r="CO29" i="7"/>
  <c r="BK11" i="7"/>
  <c r="AF11" i="6"/>
  <c r="BK26" i="7"/>
  <c r="AF26" i="6"/>
  <c r="BK19" i="7"/>
  <c r="AF19" i="6"/>
  <c r="BK14" i="7"/>
  <c r="AF14" i="6"/>
  <c r="BL27" i="7"/>
  <c r="AG27" i="6"/>
  <c r="BL20" i="7"/>
  <c r="AG20" i="6"/>
  <c r="BL13" i="7"/>
  <c r="AG13" i="6"/>
  <c r="BS11" i="7"/>
  <c r="AH11" i="6"/>
  <c r="BS26" i="7"/>
  <c r="AH26" i="6"/>
  <c r="BS19" i="7"/>
  <c r="AH19" i="6"/>
  <c r="BT11" i="7"/>
  <c r="AI11" i="6"/>
  <c r="BT24" i="7"/>
  <c r="AI24" i="6"/>
  <c r="BT17" i="7"/>
  <c r="AI17" i="6"/>
  <c r="BT13" i="7"/>
  <c r="AI13" i="6"/>
  <c r="H11" i="6"/>
  <c r="H28" i="6"/>
  <c r="H24" i="6"/>
  <c r="H19" i="6"/>
  <c r="H16" i="6"/>
  <c r="I31" i="6"/>
  <c r="I29" i="6"/>
  <c r="I27" i="6"/>
  <c r="I25" i="6"/>
  <c r="I22" i="6"/>
  <c r="I20" i="6"/>
  <c r="I15" i="6"/>
  <c r="I13" i="6"/>
  <c r="D10" i="6"/>
  <c r="D31" i="6"/>
  <c r="D29" i="6"/>
  <c r="D27" i="6"/>
  <c r="D25" i="6"/>
  <c r="D22" i="6"/>
  <c r="D20" i="6"/>
  <c r="D18" i="6"/>
  <c r="D15" i="6"/>
  <c r="D13" i="6"/>
  <c r="E11" i="6"/>
  <c r="E30" i="6"/>
  <c r="E28" i="6"/>
  <c r="E26" i="6"/>
  <c r="E24" i="6"/>
  <c r="E21" i="6"/>
  <c r="E19" i="6"/>
  <c r="E16" i="6"/>
  <c r="E14" i="6"/>
  <c r="T31" i="6"/>
  <c r="AI31" i="7"/>
  <c r="AI29" i="7"/>
  <c r="T29" i="6"/>
  <c r="AI27" i="7"/>
  <c r="T27" i="6"/>
  <c r="AI25" i="7"/>
  <c r="T25" i="6"/>
  <c r="AI22" i="7"/>
  <c r="T22" i="6"/>
  <c r="AI20" i="7"/>
  <c r="T20" i="6"/>
  <c r="AI18" i="7"/>
  <c r="T18" i="6"/>
  <c r="AI16" i="7"/>
  <c r="T16" i="6"/>
  <c r="AI14" i="7"/>
  <c r="T14" i="6"/>
  <c r="U31" i="6"/>
  <c r="AJ31" i="7"/>
  <c r="AJ29" i="7"/>
  <c r="U29" i="6"/>
  <c r="AJ27" i="7"/>
  <c r="U27" i="6"/>
  <c r="AJ25" i="7"/>
  <c r="U25" i="6"/>
  <c r="AJ22" i="7"/>
  <c r="U22" i="6"/>
  <c r="AJ20" i="7"/>
  <c r="U20" i="6"/>
  <c r="AJ15" i="7"/>
  <c r="U15" i="6"/>
  <c r="AJ13" i="7"/>
  <c r="U13" i="6"/>
  <c r="BE11" i="7"/>
  <c r="AD11" i="6"/>
  <c r="BE30" i="7"/>
  <c r="AD30" i="6"/>
  <c r="BE28" i="7"/>
  <c r="AD28" i="6"/>
  <c r="BE26" i="7"/>
  <c r="AD26" i="6"/>
  <c r="BE24" i="7"/>
  <c r="AD24" i="6"/>
  <c r="BE21" i="7"/>
  <c r="AD21" i="6"/>
  <c r="BE19" i="7"/>
  <c r="AD19" i="6"/>
  <c r="BE15" i="7"/>
  <c r="AD15" i="6"/>
  <c r="BE13" i="7"/>
  <c r="AD13" i="6"/>
  <c r="BF11" i="7"/>
  <c r="AE11" i="6"/>
  <c r="BF30" i="7"/>
  <c r="AE30" i="6"/>
  <c r="BF28" i="7"/>
  <c r="AE28" i="6"/>
  <c r="BF26" i="7"/>
  <c r="AE26" i="6"/>
  <c r="BF24" i="7"/>
  <c r="AE24" i="6"/>
  <c r="BF21" i="7"/>
  <c r="AE21" i="6"/>
  <c r="BF19" i="7"/>
  <c r="AE19" i="6"/>
  <c r="BF16" i="7"/>
  <c r="AE16" i="6"/>
  <c r="BF14" i="7"/>
  <c r="AE14" i="6"/>
  <c r="Z31" i="6"/>
  <c r="Z29" i="6"/>
  <c r="Z27" i="6"/>
  <c r="Z25" i="6"/>
  <c r="Z22" i="6"/>
  <c r="Z20" i="6"/>
  <c r="Z18" i="6"/>
  <c r="Z15" i="6"/>
  <c r="Z13" i="6"/>
  <c r="AA11" i="6"/>
  <c r="AA30" i="6"/>
  <c r="AA28" i="6"/>
  <c r="AA26" i="6"/>
  <c r="AA24" i="6"/>
  <c r="AA21" i="6"/>
  <c r="AA19" i="6"/>
  <c r="AA15" i="6"/>
  <c r="AA13" i="6"/>
  <c r="E9" i="7"/>
  <c r="AT37" i="5"/>
  <c r="D9" i="6"/>
  <c r="AX10" i="6"/>
  <c r="U15" i="7"/>
  <c r="BM10" i="7"/>
  <c r="BM9" i="7"/>
  <c r="AD9" i="6"/>
  <c r="BE9" i="7"/>
  <c r="BI35" i="7" s="1"/>
  <c r="T9" i="6"/>
  <c r="AI9" i="7"/>
  <c r="AM35" i="7" s="1"/>
  <c r="C9" i="7"/>
  <c r="AD10" i="6"/>
  <c r="BE10" i="7"/>
  <c r="BJ35" i="7" s="1"/>
  <c r="P10" i="6"/>
  <c r="X9" i="6"/>
  <c r="P9" i="6"/>
  <c r="AA9" i="7"/>
  <c r="AG35" i="7" s="1"/>
  <c r="H10" i="6"/>
  <c r="Z10" i="6"/>
  <c r="H9" i="6"/>
  <c r="Z9" i="6"/>
  <c r="AF9" i="6"/>
  <c r="BK9" i="7"/>
  <c r="AF10" i="6"/>
  <c r="BK10" i="7"/>
  <c r="BL18" i="7"/>
  <c r="AG18" i="6"/>
  <c r="BF18" i="7"/>
  <c r="AE18" i="6"/>
  <c r="T10" i="6"/>
  <c r="AI10" i="7"/>
  <c r="AN35" i="7" s="1"/>
  <c r="AJ18" i="7"/>
  <c r="U18" i="6"/>
  <c r="E18" i="6"/>
  <c r="S18" i="6"/>
  <c r="X10" i="6"/>
  <c r="Y18" i="6"/>
  <c r="BK10" i="3"/>
  <c r="BJ10" i="3"/>
  <c r="AB11" i="5"/>
  <c r="AB12" i="5"/>
  <c r="AC13" i="6" s="1"/>
  <c r="AB13" i="5"/>
  <c r="AC14" i="6" s="1"/>
  <c r="AB14" i="5"/>
  <c r="AC15" i="6" s="1"/>
  <c r="AB15" i="5"/>
  <c r="AC16" i="6" s="1"/>
  <c r="AB16" i="5"/>
  <c r="AB17" i="5"/>
  <c r="AC18" i="6" s="1"/>
  <c r="AB18" i="5"/>
  <c r="AC19" i="6" s="1"/>
  <c r="AB19" i="5"/>
  <c r="AC20" i="6" s="1"/>
  <c r="AB20" i="5"/>
  <c r="AC21" i="6" s="1"/>
  <c r="AB21" i="5"/>
  <c r="AC22" i="6" s="1"/>
  <c r="AB23" i="5"/>
  <c r="AC24" i="6" s="1"/>
  <c r="AB24" i="5"/>
  <c r="AC25" i="6" s="1"/>
  <c r="AB25" i="5"/>
  <c r="AC26" i="6" s="1"/>
  <c r="AB26" i="5"/>
  <c r="AC27" i="6" s="1"/>
  <c r="AB27" i="5"/>
  <c r="AC28" i="6" s="1"/>
  <c r="AB28" i="5"/>
  <c r="AC29" i="6" s="1"/>
  <c r="AB29" i="5"/>
  <c r="AC30" i="6" s="1"/>
  <c r="AB30" i="5"/>
  <c r="AC31" i="6" s="1"/>
  <c r="AB10" i="5"/>
  <c r="AC11" i="6" s="1"/>
  <c r="AA11" i="5"/>
  <c r="AA12" i="5"/>
  <c r="AB13" i="6" s="1"/>
  <c r="AA13" i="5"/>
  <c r="AB14" i="6" s="1"/>
  <c r="AA14" i="5"/>
  <c r="AB15" i="6" s="1"/>
  <c r="AA15" i="5"/>
  <c r="AB16" i="6" s="1"/>
  <c r="AA16" i="5"/>
  <c r="AA17" i="5"/>
  <c r="AB18" i="6" s="1"/>
  <c r="AA18" i="5"/>
  <c r="AB19" i="6" s="1"/>
  <c r="AA19" i="5"/>
  <c r="AB20" i="6" s="1"/>
  <c r="AA20" i="5"/>
  <c r="AB21" i="6" s="1"/>
  <c r="AA21" i="5"/>
  <c r="AB22" i="6" s="1"/>
  <c r="AA23" i="5"/>
  <c r="AB24" i="6" s="1"/>
  <c r="AA24" i="5"/>
  <c r="AB25" i="6" s="1"/>
  <c r="AA25" i="5"/>
  <c r="AB26" i="6" s="1"/>
  <c r="AA26" i="5"/>
  <c r="AB27" i="6" s="1"/>
  <c r="AA27" i="5"/>
  <c r="AB28" i="6" s="1"/>
  <c r="AA28" i="5"/>
  <c r="AB29" i="6" s="1"/>
  <c r="AA29" i="5"/>
  <c r="AB30" i="6" s="1"/>
  <c r="AA30" i="5"/>
  <c r="AB31" i="6" s="1"/>
  <c r="AA10" i="5"/>
  <c r="AB11" i="6" s="1"/>
  <c r="AA9" i="5"/>
  <c r="AB10" i="6" s="1"/>
  <c r="AA8" i="5"/>
  <c r="AB9" i="6" s="1"/>
  <c r="V11" i="5"/>
  <c r="V12" i="5"/>
  <c r="V13" i="5"/>
  <c r="V14" i="5"/>
  <c r="V15" i="5"/>
  <c r="V16" i="5"/>
  <c r="W17" i="6" s="1"/>
  <c r="V17" i="5"/>
  <c r="W18" i="6" s="1"/>
  <c r="V18" i="5"/>
  <c r="V19" i="5"/>
  <c r="V20" i="5"/>
  <c r="V21" i="5"/>
  <c r="V23" i="5"/>
  <c r="V24" i="5"/>
  <c r="V25" i="5"/>
  <c r="V26" i="5"/>
  <c r="V27" i="5"/>
  <c r="V28" i="5"/>
  <c r="V29" i="5"/>
  <c r="V30" i="5"/>
  <c r="V10" i="5"/>
  <c r="U11" i="5"/>
  <c r="U12" i="5"/>
  <c r="U13" i="5"/>
  <c r="U14" i="5"/>
  <c r="U15" i="5"/>
  <c r="U17" i="5"/>
  <c r="U18" i="5"/>
  <c r="U19" i="5"/>
  <c r="U20" i="5"/>
  <c r="U21" i="5"/>
  <c r="U23" i="5"/>
  <c r="U24" i="5"/>
  <c r="U25" i="5"/>
  <c r="U26" i="5"/>
  <c r="U27" i="5"/>
  <c r="U28" i="5"/>
  <c r="U29" i="5"/>
  <c r="U30" i="5"/>
  <c r="U10" i="5"/>
  <c r="U9" i="5"/>
  <c r="V10" i="6" s="1"/>
  <c r="U8" i="5"/>
  <c r="V9" i="6" s="1"/>
  <c r="N11" i="5"/>
  <c r="N12" i="5"/>
  <c r="N13" i="5"/>
  <c r="N14" i="5"/>
  <c r="N15" i="5"/>
  <c r="N16" i="5"/>
  <c r="O17" i="6" s="1"/>
  <c r="N17" i="5"/>
  <c r="O18" i="6" s="1"/>
  <c r="N18" i="5"/>
  <c r="N19" i="5"/>
  <c r="N20" i="5"/>
  <c r="N21" i="5"/>
  <c r="N23" i="5"/>
  <c r="N24" i="5"/>
  <c r="N25" i="5"/>
  <c r="N26" i="5"/>
  <c r="N27" i="5"/>
  <c r="N28" i="5"/>
  <c r="N29" i="5"/>
  <c r="N30" i="5"/>
  <c r="N10" i="5"/>
  <c r="M11" i="5"/>
  <c r="M12" i="5"/>
  <c r="M13" i="5"/>
  <c r="M14" i="5"/>
  <c r="M15" i="5"/>
  <c r="M17" i="5"/>
  <c r="M18" i="5"/>
  <c r="M19" i="5"/>
  <c r="M20" i="5"/>
  <c r="M21" i="5"/>
  <c r="M23" i="5"/>
  <c r="M24" i="5"/>
  <c r="M25" i="5"/>
  <c r="M26" i="5"/>
  <c r="M27" i="5"/>
  <c r="M28" i="5"/>
  <c r="M29" i="5"/>
  <c r="M30" i="5"/>
  <c r="M10" i="5"/>
  <c r="M9" i="5"/>
  <c r="N10" i="6" s="1"/>
  <c r="N9" i="6"/>
  <c r="L11" i="5"/>
  <c r="L12" i="5"/>
  <c r="L13" i="5"/>
  <c r="L14" i="5"/>
  <c r="L15" i="5"/>
  <c r="L16" i="5"/>
  <c r="L17" i="5"/>
  <c r="L18" i="5"/>
  <c r="L19" i="5"/>
  <c r="L20" i="5"/>
  <c r="L21" i="5"/>
  <c r="L23" i="5"/>
  <c r="L24" i="5"/>
  <c r="L25" i="5"/>
  <c r="L26" i="5"/>
  <c r="L27" i="5"/>
  <c r="L28" i="5"/>
  <c r="L29" i="5"/>
  <c r="L30" i="5"/>
  <c r="L10" i="5"/>
  <c r="K11" i="5"/>
  <c r="S12" i="7" s="1"/>
  <c r="K12" i="5"/>
  <c r="K13" i="5"/>
  <c r="K14" i="5"/>
  <c r="S15" i="7" s="1"/>
  <c r="K15" i="5"/>
  <c r="K17" i="5"/>
  <c r="K18" i="5"/>
  <c r="K19" i="5"/>
  <c r="K20" i="5"/>
  <c r="K21" i="5"/>
  <c r="K23" i="5"/>
  <c r="K24" i="5"/>
  <c r="K25" i="5"/>
  <c r="K26" i="5"/>
  <c r="K27" i="5"/>
  <c r="K28" i="5"/>
  <c r="K29" i="5"/>
  <c r="K30" i="5"/>
  <c r="K10" i="5"/>
  <c r="K9" i="5"/>
  <c r="L9" i="6"/>
  <c r="J11" i="5"/>
  <c r="J12" i="5"/>
  <c r="K13" i="6" s="1"/>
  <c r="J13" i="5"/>
  <c r="K14" i="6" s="1"/>
  <c r="J14" i="5"/>
  <c r="K15" i="6" s="1"/>
  <c r="J15" i="5"/>
  <c r="K16" i="6" s="1"/>
  <c r="J17" i="5"/>
  <c r="J18" i="5"/>
  <c r="K19" i="6" s="1"/>
  <c r="J19" i="5"/>
  <c r="K20" i="6" s="1"/>
  <c r="J20" i="5"/>
  <c r="K21" i="6" s="1"/>
  <c r="J21" i="5"/>
  <c r="K22" i="6" s="1"/>
  <c r="J23" i="5"/>
  <c r="K24" i="6" s="1"/>
  <c r="J24" i="5"/>
  <c r="K25" i="6" s="1"/>
  <c r="J25" i="5"/>
  <c r="K26" i="6" s="1"/>
  <c r="J26" i="5"/>
  <c r="K27" i="6" s="1"/>
  <c r="J27" i="5"/>
  <c r="K28" i="6" s="1"/>
  <c r="J28" i="5"/>
  <c r="K29" i="6" s="1"/>
  <c r="J29" i="5"/>
  <c r="K30" i="6" s="1"/>
  <c r="J30" i="5"/>
  <c r="K31" i="6" s="1"/>
  <c r="J10" i="5"/>
  <c r="K11" i="6" s="1"/>
  <c r="I11" i="5"/>
  <c r="I12" i="5"/>
  <c r="J13" i="6" s="1"/>
  <c r="I13" i="5"/>
  <c r="J14" i="6" s="1"/>
  <c r="I14" i="5"/>
  <c r="J15" i="6" s="1"/>
  <c r="I15" i="5"/>
  <c r="J16" i="6" s="1"/>
  <c r="I17" i="5"/>
  <c r="I18" i="5"/>
  <c r="J19" i="6" s="1"/>
  <c r="I19" i="5"/>
  <c r="J20" i="6" s="1"/>
  <c r="I20" i="5"/>
  <c r="J21" i="6" s="1"/>
  <c r="I21" i="5"/>
  <c r="J22" i="6" s="1"/>
  <c r="I23" i="5"/>
  <c r="J24" i="6" s="1"/>
  <c r="I24" i="5"/>
  <c r="J25" i="6" s="1"/>
  <c r="I25" i="5"/>
  <c r="J26" i="6" s="1"/>
  <c r="I26" i="5"/>
  <c r="J27" i="6" s="1"/>
  <c r="I27" i="5"/>
  <c r="J28" i="6" s="1"/>
  <c r="I28" i="5"/>
  <c r="J29" i="6" s="1"/>
  <c r="I29" i="5"/>
  <c r="J30" i="6" s="1"/>
  <c r="I30" i="5"/>
  <c r="J31" i="6" s="1"/>
  <c r="I10" i="5"/>
  <c r="J11" i="6" s="1"/>
  <c r="I9" i="5"/>
  <c r="J10" i="6" s="1"/>
  <c r="I8" i="5"/>
  <c r="J9" i="6" s="1"/>
  <c r="F11" i="5"/>
  <c r="F12" i="5"/>
  <c r="F13" i="5"/>
  <c r="F14" i="5"/>
  <c r="F15" i="5"/>
  <c r="F16" i="5"/>
  <c r="F17" i="5"/>
  <c r="G18" i="6" s="1"/>
  <c r="F18" i="5"/>
  <c r="F19" i="5"/>
  <c r="F20" i="5"/>
  <c r="F21" i="5"/>
  <c r="F23" i="5"/>
  <c r="F24" i="5"/>
  <c r="F25" i="5"/>
  <c r="F26" i="5"/>
  <c r="F27" i="5"/>
  <c r="F28" i="5"/>
  <c r="F29" i="5"/>
  <c r="F30" i="5"/>
  <c r="D31" i="7" s="1"/>
  <c r="F10" i="5"/>
  <c r="E11" i="5"/>
  <c r="E12" i="5"/>
  <c r="E13" i="5"/>
  <c r="E14" i="5"/>
  <c r="E15" i="5"/>
  <c r="E17" i="5"/>
  <c r="F18" i="6" s="1"/>
  <c r="E18" i="5"/>
  <c r="E19" i="5"/>
  <c r="E20" i="5"/>
  <c r="E21" i="5"/>
  <c r="E23" i="5"/>
  <c r="E24" i="5"/>
  <c r="E25" i="5"/>
  <c r="F26" i="6" s="1"/>
  <c r="E26" i="5"/>
  <c r="E27" i="5"/>
  <c r="E28" i="5"/>
  <c r="E29" i="5"/>
  <c r="E30" i="5"/>
  <c r="C31" i="7" s="1"/>
  <c r="E10" i="5"/>
  <c r="E9" i="5"/>
  <c r="DO9" i="5" s="1"/>
  <c r="BJ31" i="3"/>
  <c r="BK12" i="3"/>
  <c r="BK13" i="3"/>
  <c r="BK14" i="3"/>
  <c r="BK15" i="3"/>
  <c r="BK17" i="3"/>
  <c r="BK18" i="3"/>
  <c r="BK19" i="3"/>
  <c r="BK20" i="3"/>
  <c r="BK21" i="3"/>
  <c r="BK23" i="3"/>
  <c r="BK24" i="3"/>
  <c r="BK25" i="3"/>
  <c r="BK26" i="3"/>
  <c r="BK27" i="3"/>
  <c r="BK28" i="3"/>
  <c r="BK29" i="3"/>
  <c r="BK31" i="3"/>
  <c r="BJ12" i="3"/>
  <c r="BJ13" i="3"/>
  <c r="BJ14" i="3"/>
  <c r="BJ15" i="3"/>
  <c r="BJ17" i="3"/>
  <c r="BJ18" i="3"/>
  <c r="BJ19" i="3"/>
  <c r="BJ20" i="3"/>
  <c r="BJ21" i="3"/>
  <c r="BJ23" i="3"/>
  <c r="BJ24" i="3"/>
  <c r="BJ25" i="3"/>
  <c r="BJ26" i="3"/>
  <c r="BJ27" i="3"/>
  <c r="BJ28" i="3"/>
  <c r="BJ29" i="3"/>
  <c r="E22" i="3"/>
  <c r="F22" i="3"/>
  <c r="G22" i="3"/>
  <c r="H22" i="3"/>
  <c r="I22" i="3"/>
  <c r="J22" i="3"/>
  <c r="K22" i="3"/>
  <c r="E16" i="3"/>
  <c r="F16" i="3"/>
  <c r="F32" i="3" s="1"/>
  <c r="G16" i="3"/>
  <c r="H16" i="3"/>
  <c r="S16" i="5" s="1"/>
  <c r="AI17" i="7" s="1"/>
  <c r="I16" i="3"/>
  <c r="J16" i="3"/>
  <c r="AC16" i="5" s="1"/>
  <c r="K16" i="3"/>
  <c r="AD16" i="5" s="1"/>
  <c r="E11" i="3"/>
  <c r="F11" i="3"/>
  <c r="G11" i="3"/>
  <c r="H11" i="3"/>
  <c r="S11" i="5" s="1"/>
  <c r="I11" i="3"/>
  <c r="T11" i="5" s="1"/>
  <c r="AJ12" i="7" s="1"/>
  <c r="J11" i="3"/>
  <c r="AC11" i="5" s="1"/>
  <c r="BE12" i="7" s="1"/>
  <c r="K11" i="3"/>
  <c r="AD11" i="5" s="1"/>
  <c r="L11" i="3"/>
  <c r="F71" i="3" l="1"/>
  <c r="G32" i="3"/>
  <c r="D11" i="5"/>
  <c r="H32" i="3"/>
  <c r="S50" i="5" s="1"/>
  <c r="J32" i="3"/>
  <c r="AC50" i="5" s="1"/>
  <c r="BF12" i="7"/>
  <c r="BE17" i="7"/>
  <c r="AI12" i="7"/>
  <c r="BQ35" i="7"/>
  <c r="I35" i="7"/>
  <c r="AW10" i="7"/>
  <c r="BD35" i="7" s="1"/>
  <c r="AW31" i="7"/>
  <c r="AW18" i="7"/>
  <c r="DO10" i="5"/>
  <c r="F11" i="6"/>
  <c r="DO29" i="5"/>
  <c r="F30" i="6"/>
  <c r="DO27" i="5"/>
  <c r="F28" i="6"/>
  <c r="DO23" i="5"/>
  <c r="F24" i="6"/>
  <c r="DO18" i="5"/>
  <c r="F19" i="6"/>
  <c r="DO15" i="5"/>
  <c r="F16" i="6"/>
  <c r="DO13" i="5"/>
  <c r="F14" i="6"/>
  <c r="DP26" i="5"/>
  <c r="G27" i="6"/>
  <c r="L31" i="6"/>
  <c r="S31" i="7"/>
  <c r="S27" i="7"/>
  <c r="L27" i="6"/>
  <c r="S22" i="7"/>
  <c r="L22" i="6"/>
  <c r="L18" i="6"/>
  <c r="S18" i="7"/>
  <c r="S13" i="7"/>
  <c r="L13" i="6"/>
  <c r="T28" i="7"/>
  <c r="M28" i="6"/>
  <c r="T24" i="7"/>
  <c r="M24" i="6"/>
  <c r="T19" i="7"/>
  <c r="M19" i="6"/>
  <c r="AA28" i="7"/>
  <c r="N28" i="6"/>
  <c r="AA24" i="7"/>
  <c r="N24" i="6"/>
  <c r="AA21" i="7"/>
  <c r="N21" i="6"/>
  <c r="AA16" i="7"/>
  <c r="N16" i="6"/>
  <c r="AA14" i="7"/>
  <c r="N14" i="6"/>
  <c r="O31" i="6"/>
  <c r="AB31" i="7"/>
  <c r="AB27" i="7"/>
  <c r="O27" i="6"/>
  <c r="AB22" i="7"/>
  <c r="O22" i="6"/>
  <c r="AB20" i="7"/>
  <c r="O20" i="6"/>
  <c r="AO27" i="7"/>
  <c r="V27" i="6"/>
  <c r="AO22" i="7"/>
  <c r="V22" i="6"/>
  <c r="V18" i="6"/>
  <c r="AO18" i="7"/>
  <c r="AP11" i="7"/>
  <c r="W11" i="6"/>
  <c r="AP26" i="7"/>
  <c r="W26" i="6"/>
  <c r="AP21" i="7"/>
  <c r="W21" i="6"/>
  <c r="AP13" i="7"/>
  <c r="W13" i="6"/>
  <c r="AB18" i="7"/>
  <c r="C18" i="7"/>
  <c r="L31" i="7"/>
  <c r="AX31" i="7"/>
  <c r="K31" i="7"/>
  <c r="K10" i="7"/>
  <c r="R35" i="7" s="1"/>
  <c r="K14" i="7"/>
  <c r="K21" i="7"/>
  <c r="K26" i="7"/>
  <c r="K30" i="7"/>
  <c r="Y37" i="5"/>
  <c r="DO20" i="5"/>
  <c r="F21" i="6"/>
  <c r="DP28" i="5"/>
  <c r="G29" i="6"/>
  <c r="DP24" i="5"/>
  <c r="G25" i="6"/>
  <c r="DP21" i="5"/>
  <c r="G22" i="6"/>
  <c r="DP19" i="5"/>
  <c r="G20" i="6"/>
  <c r="DP15" i="5"/>
  <c r="G16" i="6"/>
  <c r="DP13" i="5"/>
  <c r="G14" i="6"/>
  <c r="L10" i="6"/>
  <c r="S10" i="7"/>
  <c r="Z35" i="7" s="1"/>
  <c r="S29" i="7"/>
  <c r="L29" i="6"/>
  <c r="S25" i="7"/>
  <c r="L25" i="6"/>
  <c r="S20" i="7"/>
  <c r="L20" i="6"/>
  <c r="T11" i="7"/>
  <c r="M11" i="6"/>
  <c r="T30" i="7"/>
  <c r="M30" i="6"/>
  <c r="T26" i="7"/>
  <c r="M26" i="6"/>
  <c r="T21" i="7"/>
  <c r="M21" i="6"/>
  <c r="T17" i="7"/>
  <c r="T15" i="7"/>
  <c r="M15" i="6"/>
  <c r="T13" i="7"/>
  <c r="M13" i="6"/>
  <c r="AA11" i="7"/>
  <c r="N11" i="6"/>
  <c r="AA30" i="7"/>
  <c r="N30" i="6"/>
  <c r="AA26" i="7"/>
  <c r="N26" i="6"/>
  <c r="AA19" i="7"/>
  <c r="N19" i="6"/>
  <c r="AA12" i="7"/>
  <c r="N12" i="6"/>
  <c r="AB29" i="7"/>
  <c r="O29" i="6"/>
  <c r="AB25" i="7"/>
  <c r="O25" i="6"/>
  <c r="AB16" i="7"/>
  <c r="O16" i="6"/>
  <c r="AB14" i="7"/>
  <c r="O14" i="6"/>
  <c r="AB12" i="7"/>
  <c r="O12" i="6"/>
  <c r="V31" i="6"/>
  <c r="AO31" i="7"/>
  <c r="AO29" i="7"/>
  <c r="V29" i="6"/>
  <c r="AO25" i="7"/>
  <c r="V25" i="6"/>
  <c r="AO20" i="7"/>
  <c r="V20" i="6"/>
  <c r="AO15" i="7"/>
  <c r="V15" i="6"/>
  <c r="AO13" i="7"/>
  <c r="V13" i="6"/>
  <c r="AP30" i="7"/>
  <c r="W30" i="6"/>
  <c r="AP28" i="7"/>
  <c r="W28" i="6"/>
  <c r="AP24" i="7"/>
  <c r="W24" i="6"/>
  <c r="AP19" i="7"/>
  <c r="W19" i="6"/>
  <c r="AP15" i="7"/>
  <c r="W15" i="6"/>
  <c r="DO28" i="5"/>
  <c r="F29" i="6"/>
  <c r="DO26" i="5"/>
  <c r="F27" i="6"/>
  <c r="DO24" i="5"/>
  <c r="F25" i="6"/>
  <c r="DO21" i="5"/>
  <c r="F22" i="6"/>
  <c r="DO19" i="5"/>
  <c r="F20" i="6"/>
  <c r="DO14" i="5"/>
  <c r="F15" i="6"/>
  <c r="DO12" i="5"/>
  <c r="F13" i="6"/>
  <c r="DP10" i="5"/>
  <c r="G11" i="6"/>
  <c r="DP29" i="5"/>
  <c r="G30" i="6"/>
  <c r="DP27" i="5"/>
  <c r="G28" i="6"/>
  <c r="DP25" i="5"/>
  <c r="G26" i="6"/>
  <c r="DP23" i="5"/>
  <c r="G24" i="6"/>
  <c r="DP20" i="5"/>
  <c r="G21" i="6"/>
  <c r="DP18" i="5"/>
  <c r="G19" i="6"/>
  <c r="DP14" i="5"/>
  <c r="G15" i="6"/>
  <c r="DP12" i="5"/>
  <c r="G13" i="6"/>
  <c r="S11" i="7"/>
  <c r="L11" i="6"/>
  <c r="S30" i="7"/>
  <c r="L30" i="6"/>
  <c r="S28" i="7"/>
  <c r="L28" i="6"/>
  <c r="S26" i="7"/>
  <c r="L26" i="6"/>
  <c r="S24" i="7"/>
  <c r="L24" i="6"/>
  <c r="S21" i="7"/>
  <c r="L21" i="6"/>
  <c r="S19" i="7"/>
  <c r="L19" i="6"/>
  <c r="S16" i="7"/>
  <c r="L16" i="6"/>
  <c r="S14" i="7"/>
  <c r="L14" i="6"/>
  <c r="M31" i="6"/>
  <c r="T31" i="7"/>
  <c r="T29" i="7"/>
  <c r="M29" i="6"/>
  <c r="T27" i="7"/>
  <c r="M27" i="6"/>
  <c r="T25" i="7"/>
  <c r="M25" i="6"/>
  <c r="T22" i="7"/>
  <c r="M22" i="6"/>
  <c r="T20" i="7"/>
  <c r="M20" i="6"/>
  <c r="T18" i="7"/>
  <c r="M18" i="6"/>
  <c r="T16" i="7"/>
  <c r="M16" i="6"/>
  <c r="T14" i="7"/>
  <c r="M14" i="6"/>
  <c r="T12" i="7"/>
  <c r="N31" i="6"/>
  <c r="AA31" i="7"/>
  <c r="AA29" i="7"/>
  <c r="N29" i="6"/>
  <c r="AA27" i="7"/>
  <c r="N27" i="6"/>
  <c r="AA25" i="7"/>
  <c r="N25" i="6"/>
  <c r="AA22" i="7"/>
  <c r="N22" i="6"/>
  <c r="AA20" i="7"/>
  <c r="N20" i="6"/>
  <c r="N18" i="6"/>
  <c r="AA18" i="7"/>
  <c r="AA15" i="7"/>
  <c r="N15" i="6"/>
  <c r="AA13" i="7"/>
  <c r="N13" i="6"/>
  <c r="AB11" i="7"/>
  <c r="O11" i="6"/>
  <c r="AB30" i="7"/>
  <c r="O30" i="6"/>
  <c r="AB28" i="7"/>
  <c r="O28" i="6"/>
  <c r="AB26" i="7"/>
  <c r="O26" i="6"/>
  <c r="AB24" i="7"/>
  <c r="O24" i="6"/>
  <c r="AB21" i="7"/>
  <c r="O21" i="6"/>
  <c r="AB19" i="7"/>
  <c r="O19" i="6"/>
  <c r="AB15" i="7"/>
  <c r="O15" i="6"/>
  <c r="AB13" i="7"/>
  <c r="O13" i="6"/>
  <c r="AO11" i="7"/>
  <c r="V11" i="6"/>
  <c r="AO30" i="7"/>
  <c r="V30" i="6"/>
  <c r="AO28" i="7"/>
  <c r="V28" i="6"/>
  <c r="AO26" i="7"/>
  <c r="V26" i="6"/>
  <c r="AO24" i="7"/>
  <c r="V24" i="6"/>
  <c r="AO21" i="7"/>
  <c r="V21" i="6"/>
  <c r="AO19" i="7"/>
  <c r="V19" i="6"/>
  <c r="AO16" i="7"/>
  <c r="V16" i="6"/>
  <c r="AO14" i="7"/>
  <c r="V14" i="6"/>
  <c r="AO12" i="7"/>
  <c r="V12" i="6"/>
  <c r="W31" i="6"/>
  <c r="AP31" i="7"/>
  <c r="AP29" i="7"/>
  <c r="W29" i="6"/>
  <c r="AP27" i="7"/>
  <c r="W27" i="6"/>
  <c r="AP25" i="7"/>
  <c r="W25" i="6"/>
  <c r="AP22" i="7"/>
  <c r="W22" i="6"/>
  <c r="AP20" i="7"/>
  <c r="W20" i="6"/>
  <c r="AP16" i="7"/>
  <c r="W16" i="6"/>
  <c r="AP14" i="7"/>
  <c r="W14" i="6"/>
  <c r="AP12" i="7"/>
  <c r="W12" i="6"/>
  <c r="AP18" i="7"/>
  <c r="AO10" i="7"/>
  <c r="AV35" i="7" s="1"/>
  <c r="D18" i="7"/>
  <c r="BR35" i="7"/>
  <c r="AW9" i="7"/>
  <c r="BC35" i="7" s="1"/>
  <c r="AO9" i="7"/>
  <c r="AU35" i="7" s="1"/>
  <c r="AA10" i="7"/>
  <c r="AH35" i="7" s="1"/>
  <c r="C10" i="7"/>
  <c r="J35" i="7" s="1"/>
  <c r="L15" i="6"/>
  <c r="AX13" i="7"/>
  <c r="AX15" i="7"/>
  <c r="AX19" i="7"/>
  <c r="AX21" i="7"/>
  <c r="AX24" i="7"/>
  <c r="AX26" i="7"/>
  <c r="AX28" i="7"/>
  <c r="AX30" i="7"/>
  <c r="AX11" i="7"/>
  <c r="AW13" i="7"/>
  <c r="AW15" i="7"/>
  <c r="AW20" i="7"/>
  <c r="AW22" i="7"/>
  <c r="AW25" i="7"/>
  <c r="AW27" i="7"/>
  <c r="AW29" i="7"/>
  <c r="D12" i="7"/>
  <c r="D14" i="7"/>
  <c r="D16" i="7"/>
  <c r="D19" i="7"/>
  <c r="D21" i="7"/>
  <c r="D24" i="7"/>
  <c r="D26" i="7"/>
  <c r="D28" i="7"/>
  <c r="D30" i="7"/>
  <c r="D11" i="7"/>
  <c r="C13" i="7"/>
  <c r="C15" i="7"/>
  <c r="C20" i="7"/>
  <c r="C22" i="7"/>
  <c r="C25" i="7"/>
  <c r="C27" i="7"/>
  <c r="C29" i="7"/>
  <c r="L13" i="7"/>
  <c r="L15" i="7"/>
  <c r="L20" i="7"/>
  <c r="L22" i="7"/>
  <c r="L25" i="7"/>
  <c r="L27" i="7"/>
  <c r="L29" i="7"/>
  <c r="K12" i="7"/>
  <c r="K16" i="7"/>
  <c r="K19" i="7"/>
  <c r="K24" i="7"/>
  <c r="K28" i="7"/>
  <c r="K11" i="7"/>
  <c r="AX14" i="7"/>
  <c r="AX16" i="7"/>
  <c r="AX18" i="7"/>
  <c r="AX20" i="7"/>
  <c r="AX22" i="7"/>
  <c r="AX25" i="7"/>
  <c r="AX27" i="7"/>
  <c r="AX29" i="7"/>
  <c r="AW14" i="7"/>
  <c r="AW16" i="7"/>
  <c r="AW19" i="7"/>
  <c r="AW21" i="7"/>
  <c r="AW24" i="7"/>
  <c r="AW26" i="7"/>
  <c r="AW28" i="7"/>
  <c r="AW30" i="7"/>
  <c r="AW11" i="7"/>
  <c r="D13" i="7"/>
  <c r="D15" i="7"/>
  <c r="D20" i="7"/>
  <c r="D22" i="7"/>
  <c r="D25" i="7"/>
  <c r="D27" i="7"/>
  <c r="D29" i="7"/>
  <c r="C14" i="7"/>
  <c r="C16" i="7"/>
  <c r="C19" i="7"/>
  <c r="C21" i="7"/>
  <c r="C24" i="7"/>
  <c r="C26" i="7"/>
  <c r="C28" i="7"/>
  <c r="C30" i="7"/>
  <c r="C11" i="7"/>
  <c r="L12" i="7"/>
  <c r="L14" i="7"/>
  <c r="L16" i="7"/>
  <c r="L19" i="7"/>
  <c r="L21" i="7"/>
  <c r="L24" i="7"/>
  <c r="L26" i="7"/>
  <c r="L28" i="7"/>
  <c r="L30" i="7"/>
  <c r="L11" i="7"/>
  <c r="K13" i="7"/>
  <c r="K15" i="7"/>
  <c r="K20" i="7"/>
  <c r="K22" i="7"/>
  <c r="K25" i="7"/>
  <c r="K27" i="7"/>
  <c r="K29" i="7"/>
  <c r="K9" i="7"/>
  <c r="Q35" i="7" s="1"/>
  <c r="DO8" i="5"/>
  <c r="BF17" i="7"/>
  <c r="K32" i="3"/>
  <c r="AD50" i="5" s="1"/>
  <c r="I32" i="3"/>
  <c r="T50" i="5" s="1"/>
  <c r="E32" i="3"/>
  <c r="J18" i="6"/>
  <c r="AJ18" i="6" s="1"/>
  <c r="K18" i="7"/>
  <c r="K18" i="6"/>
  <c r="AK18" i="6" s="1"/>
  <c r="L18" i="7"/>
  <c r="DP17" i="5"/>
  <c r="DO17" i="5"/>
  <c r="DO30" i="5"/>
  <c r="F31" i="6"/>
  <c r="AJ31" i="6" s="1"/>
  <c r="DP30" i="5"/>
  <c r="G31" i="6"/>
  <c r="DO25" i="5"/>
  <c r="F10" i="6"/>
  <c r="F9" i="6"/>
  <c r="AJ51" i="7" l="1"/>
  <c r="AI51" i="7"/>
  <c r="G71" i="3"/>
  <c r="BF51" i="7"/>
  <c r="BE51" i="7"/>
  <c r="E71" i="3"/>
  <c r="K71" i="3"/>
  <c r="AD71" i="5" s="1"/>
  <c r="J71" i="3"/>
  <c r="AC71" i="5" s="1"/>
  <c r="I71" i="3"/>
  <c r="T71" i="5" s="1"/>
  <c r="H71" i="3"/>
  <c r="AK31" i="6"/>
  <c r="F39" i="3"/>
  <c r="BV15" i="7"/>
  <c r="BU18" i="7"/>
  <c r="BU10" i="7"/>
  <c r="BV13" i="7"/>
  <c r="BU11" i="7"/>
  <c r="BU28" i="7"/>
  <c r="BU24" i="7"/>
  <c r="BU19" i="7"/>
  <c r="BU14" i="7"/>
  <c r="BV29" i="7"/>
  <c r="BV25" i="7"/>
  <c r="BV20" i="7"/>
  <c r="BU15" i="7"/>
  <c r="AK27" i="6"/>
  <c r="AJ14" i="6"/>
  <c r="AJ16" i="6"/>
  <c r="AJ19" i="6"/>
  <c r="AJ24" i="6"/>
  <c r="AJ26" i="6"/>
  <c r="AJ28" i="6"/>
  <c r="AJ30" i="6"/>
  <c r="AJ11" i="6"/>
  <c r="AK13" i="6"/>
  <c r="AK15" i="6"/>
  <c r="AK19" i="6"/>
  <c r="AK21" i="6"/>
  <c r="AK24" i="6"/>
  <c r="AK26" i="6"/>
  <c r="AK28" i="6"/>
  <c r="AK30" i="6"/>
  <c r="AK11" i="6"/>
  <c r="AJ13" i="6"/>
  <c r="AJ20" i="6"/>
  <c r="AJ22" i="6"/>
  <c r="AJ25" i="6"/>
  <c r="AJ27" i="6"/>
  <c r="AJ29" i="6"/>
  <c r="AK14" i="6"/>
  <c r="AK16" i="6"/>
  <c r="AK20" i="6"/>
  <c r="AK22" i="6"/>
  <c r="AK25" i="6"/>
  <c r="AK29" i="6"/>
  <c r="AJ21" i="6"/>
  <c r="BU31" i="7"/>
  <c r="BV31" i="7"/>
  <c r="BU27" i="7"/>
  <c r="BU22" i="7"/>
  <c r="BV11" i="7"/>
  <c r="BV28" i="7"/>
  <c r="BV24" i="7"/>
  <c r="BV19" i="7"/>
  <c r="BV14" i="7"/>
  <c r="BV18" i="7"/>
  <c r="BU9" i="7"/>
  <c r="BU30" i="7"/>
  <c r="BU26" i="7"/>
  <c r="BU21" i="7"/>
  <c r="BU16" i="7"/>
  <c r="BV27" i="7"/>
  <c r="BV22" i="7"/>
  <c r="BU29" i="7"/>
  <c r="BU25" i="7"/>
  <c r="BU20" i="7"/>
  <c r="BU13" i="7"/>
  <c r="BV30" i="7"/>
  <c r="BV26" i="7"/>
  <c r="BV21" i="7"/>
  <c r="BV16" i="7"/>
  <c r="AJ15" i="6"/>
  <c r="BR22" i="9"/>
  <c r="BS22" i="9"/>
  <c r="BT22" i="9"/>
  <c r="BU22" i="9"/>
  <c r="BV22" i="9"/>
  <c r="BW22" i="9"/>
  <c r="BX22" i="9"/>
  <c r="BY22" i="9"/>
  <c r="BR16" i="9"/>
  <c r="BS16" i="9"/>
  <c r="BT16" i="9"/>
  <c r="BU16" i="9"/>
  <c r="BV16" i="9"/>
  <c r="BW16" i="9"/>
  <c r="BX16" i="9"/>
  <c r="BY16" i="9"/>
  <c r="BZ16" i="9"/>
  <c r="DK16" i="5" s="1"/>
  <c r="BC17" i="7" s="1"/>
  <c r="CB10" i="9"/>
  <c r="BR12" i="2"/>
  <c r="CC10" i="9"/>
  <c r="CC12" i="9"/>
  <c r="CC13" i="9"/>
  <c r="CC14" i="9"/>
  <c r="CC15" i="9"/>
  <c r="CC17" i="9"/>
  <c r="CC18" i="9"/>
  <c r="CC19" i="9"/>
  <c r="CC20" i="9"/>
  <c r="CC21" i="9"/>
  <c r="CC23" i="9"/>
  <c r="CC24" i="9"/>
  <c r="CC25" i="9"/>
  <c r="CC26" i="9"/>
  <c r="CC27" i="9"/>
  <c r="CC28" i="9"/>
  <c r="CC29" i="9"/>
  <c r="CC30" i="9"/>
  <c r="CB12" i="9"/>
  <c r="CB13" i="9"/>
  <c r="CB14" i="9"/>
  <c r="CB15" i="9"/>
  <c r="CB17" i="9"/>
  <c r="CB18" i="9"/>
  <c r="CB19" i="9"/>
  <c r="CB20" i="9"/>
  <c r="CB21" i="9"/>
  <c r="CB23" i="9"/>
  <c r="CB24" i="9"/>
  <c r="CB25" i="9"/>
  <c r="CB26" i="9"/>
  <c r="CB27" i="9"/>
  <c r="CB28" i="9"/>
  <c r="CB29" i="9"/>
  <c r="CB30" i="9"/>
  <c r="BS11" i="9"/>
  <c r="BT11" i="9"/>
  <c r="BU11" i="9"/>
  <c r="BV11" i="9"/>
  <c r="BW11" i="9"/>
  <c r="BX11" i="9"/>
  <c r="BY11" i="9"/>
  <c r="BZ11" i="9"/>
  <c r="DK11" i="5" s="1"/>
  <c r="BC12" i="7" s="1"/>
  <c r="BR31" i="9"/>
  <c r="BS31" i="9"/>
  <c r="BT31" i="9"/>
  <c r="BU31" i="9"/>
  <c r="BV31" i="9"/>
  <c r="BW31" i="9"/>
  <c r="BX31" i="9"/>
  <c r="BY31" i="9"/>
  <c r="D50" i="5" l="1"/>
  <c r="S71" i="5"/>
  <c r="BE72" i="7"/>
  <c r="D71" i="5"/>
  <c r="AJ72" i="7"/>
  <c r="BF72" i="7"/>
  <c r="F79" i="3"/>
  <c r="CX31" i="5"/>
  <c r="CX11" i="5"/>
  <c r="CW31" i="5"/>
  <c r="CX16" i="5"/>
  <c r="CX22" i="5"/>
  <c r="CW16" i="5"/>
  <c r="CW22" i="5"/>
  <c r="BS12" i="2"/>
  <c r="BS13" i="2"/>
  <c r="BS14" i="2"/>
  <c r="BS15" i="2"/>
  <c r="BS17" i="2"/>
  <c r="BS18" i="2"/>
  <c r="BS19" i="2"/>
  <c r="BS20" i="2"/>
  <c r="BS21" i="2"/>
  <c r="BS23" i="2"/>
  <c r="BS24" i="2"/>
  <c r="BS25" i="2"/>
  <c r="BS26" i="2"/>
  <c r="BS27" i="2"/>
  <c r="BS28" i="2"/>
  <c r="BS29" i="2"/>
  <c r="BS30" i="2"/>
  <c r="BS10" i="2"/>
  <c r="BR11" i="2"/>
  <c r="BR13" i="2"/>
  <c r="BR14" i="2"/>
  <c r="BR15" i="2"/>
  <c r="BR17" i="2"/>
  <c r="BR18" i="2"/>
  <c r="BR19" i="2"/>
  <c r="BR20" i="2"/>
  <c r="BR21" i="2"/>
  <c r="BR23" i="2"/>
  <c r="BR24" i="2"/>
  <c r="BR25" i="2"/>
  <c r="BR26" i="2"/>
  <c r="BR27" i="2"/>
  <c r="BR28" i="2"/>
  <c r="BR29" i="2"/>
  <c r="BR30" i="2"/>
  <c r="BN11" i="2"/>
  <c r="BO11" i="2"/>
  <c r="BP11" i="2"/>
  <c r="DI11" i="5" s="1"/>
  <c r="BQ11" i="2"/>
  <c r="D51" i="7" l="1"/>
  <c r="R76" i="5"/>
  <c r="D72" i="7"/>
  <c r="BE73" i="7"/>
  <c r="AI72" i="7"/>
  <c r="AI73" i="7" s="1"/>
  <c r="AU12" i="7"/>
  <c r="X12" i="6"/>
  <c r="CI8" i="9"/>
  <c r="BQ22" i="3"/>
  <c r="DT22" i="5" s="1"/>
  <c r="CJ23" i="7" s="1"/>
  <c r="BR22" i="3"/>
  <c r="DU22" i="5" s="1"/>
  <c r="BS22" i="3"/>
  <c r="DV22" i="5" s="1"/>
  <c r="BT22" i="3"/>
  <c r="DW22" i="5" s="1"/>
  <c r="BU22" i="3"/>
  <c r="DX22" i="5" s="1"/>
  <c r="BV22" i="3"/>
  <c r="DY22" i="5" s="1"/>
  <c r="CC23" i="7" s="1"/>
  <c r="BW22" i="3"/>
  <c r="DZ22" i="5" s="1"/>
  <c r="CD23" i="7" s="1"/>
  <c r="BX22" i="3"/>
  <c r="EA22" i="5" s="1"/>
  <c r="CM23" i="7" s="1"/>
  <c r="BY22" i="3"/>
  <c r="EB22" i="5" s="1"/>
  <c r="CN23" i="7" s="1"/>
  <c r="BP22" i="3"/>
  <c r="DS22" i="5" s="1"/>
  <c r="CI23" i="7" s="1"/>
  <c r="BQ16" i="3"/>
  <c r="DT16" i="5" s="1"/>
  <c r="CJ17" i="7" s="1"/>
  <c r="BR16" i="3"/>
  <c r="DU16" i="5" s="1"/>
  <c r="BS16" i="3"/>
  <c r="DV16" i="5" s="1"/>
  <c r="BT16" i="3"/>
  <c r="DW16" i="5" s="1"/>
  <c r="BU16" i="3"/>
  <c r="DX16" i="5" s="1"/>
  <c r="BV16" i="3"/>
  <c r="DY16" i="5" s="1"/>
  <c r="CC17" i="7" s="1"/>
  <c r="BW16" i="3"/>
  <c r="DZ16" i="5" s="1"/>
  <c r="CD17" i="7" s="1"/>
  <c r="BX16" i="3"/>
  <c r="EA16" i="5" s="1"/>
  <c r="CM17" i="7" s="1"/>
  <c r="BY16" i="3"/>
  <c r="EB16" i="5" s="1"/>
  <c r="CN17" i="7" s="1"/>
  <c r="BP16" i="3"/>
  <c r="DS16" i="5" s="1"/>
  <c r="CI17" i="7" s="1"/>
  <c r="BQ11" i="3"/>
  <c r="DT11" i="5" s="1"/>
  <c r="CJ12" i="7" s="1"/>
  <c r="BR11" i="3"/>
  <c r="DU11" i="5" s="1"/>
  <c r="BS11" i="3"/>
  <c r="DV11" i="5" s="1"/>
  <c r="BT11" i="3"/>
  <c r="DW11" i="5" s="1"/>
  <c r="BU11" i="3"/>
  <c r="DX11" i="5" s="1"/>
  <c r="BV11" i="3"/>
  <c r="DY11" i="5" s="1"/>
  <c r="CC12" i="7" s="1"/>
  <c r="BW11" i="3"/>
  <c r="DZ11" i="5" s="1"/>
  <c r="CD12" i="7" s="1"/>
  <c r="BX11" i="3"/>
  <c r="EA11" i="5" s="1"/>
  <c r="CM12" i="7" s="1"/>
  <c r="BY11" i="3"/>
  <c r="EB11" i="5" s="1"/>
  <c r="CN12" i="7" s="1"/>
  <c r="BP11" i="3"/>
  <c r="DS11" i="5" s="1"/>
  <c r="CI12" i="7" s="1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CA26" i="3"/>
  <c r="CA27" i="3"/>
  <c r="CA28" i="3"/>
  <c r="CA29" i="3"/>
  <c r="CA31" i="3"/>
  <c r="CA10" i="3"/>
  <c r="BZ12" i="3"/>
  <c r="BZ13" i="3"/>
  <c r="BZ14" i="3"/>
  <c r="BZ15" i="3"/>
  <c r="BZ17" i="3"/>
  <c r="BZ18" i="3"/>
  <c r="BZ19" i="3"/>
  <c r="BZ20" i="3"/>
  <c r="BZ21" i="3"/>
  <c r="BZ23" i="3"/>
  <c r="BZ24" i="3"/>
  <c r="BZ25" i="3"/>
  <c r="BZ26" i="3"/>
  <c r="BZ27" i="3"/>
  <c r="BZ28" i="3"/>
  <c r="BZ29" i="3"/>
  <c r="BZ31" i="3"/>
  <c r="BZ10" i="3"/>
  <c r="BZ9" i="3"/>
  <c r="BZ8" i="3"/>
  <c r="L22" i="3"/>
  <c r="M22" i="3"/>
  <c r="N22" i="3"/>
  <c r="O22" i="3"/>
  <c r="P22" i="3"/>
  <c r="Q22" i="3"/>
  <c r="AL22" i="5" s="1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BM22" i="5" s="1"/>
  <c r="AM22" i="3"/>
  <c r="BN22" i="5" s="1"/>
  <c r="AN22" i="3"/>
  <c r="AO22" i="3"/>
  <c r="BP22" i="5" s="1"/>
  <c r="AP22" i="3"/>
  <c r="AQ22" i="3"/>
  <c r="AR22" i="3"/>
  <c r="AS22" i="3"/>
  <c r="AT22" i="3"/>
  <c r="CC22" i="5" s="1"/>
  <c r="AM23" i="7" s="1"/>
  <c r="AU22" i="3"/>
  <c r="CD22" i="5" s="1"/>
  <c r="AN23" i="7" s="1"/>
  <c r="AV22" i="3"/>
  <c r="CM22" i="5" s="1"/>
  <c r="BI23" i="7" s="1"/>
  <c r="AW22" i="3"/>
  <c r="CN22" i="5" s="1"/>
  <c r="BJ23" i="7" s="1"/>
  <c r="AX22" i="3"/>
  <c r="CO22" i="5" s="1"/>
  <c r="BO23" i="7" s="1"/>
  <c r="AY22" i="3"/>
  <c r="CP22" i="5" s="1"/>
  <c r="BP23" i="7" s="1"/>
  <c r="AZ22" i="3"/>
  <c r="CQ22" i="5" s="1"/>
  <c r="BA22" i="3"/>
  <c r="CR22" i="5" s="1"/>
  <c r="BB22" i="3"/>
  <c r="CS22" i="5" s="1"/>
  <c r="BC22" i="3"/>
  <c r="CT22" i="5" s="1"/>
  <c r="BD22" i="3"/>
  <c r="BE22" i="3"/>
  <c r="BF22" i="3"/>
  <c r="BG22" i="3"/>
  <c r="BH22" i="3"/>
  <c r="DM22" i="5" s="1"/>
  <c r="BQ23" i="7" s="1"/>
  <c r="BI22" i="3"/>
  <c r="DN22" i="5" s="1"/>
  <c r="BR23" i="7" s="1"/>
  <c r="D22" i="3"/>
  <c r="BJ22" i="3" s="1"/>
  <c r="L16" i="3"/>
  <c r="M16" i="3"/>
  <c r="N16" i="3"/>
  <c r="O16" i="3"/>
  <c r="P16" i="3"/>
  <c r="AK16" i="5" s="1"/>
  <c r="Q16" i="3"/>
  <c r="AL16" i="5" s="1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BM16" i="5" s="1"/>
  <c r="AM16" i="3"/>
  <c r="BN16" i="5" s="1"/>
  <c r="AN16" i="3"/>
  <c r="BO16" i="5" s="1"/>
  <c r="AO16" i="3"/>
  <c r="BP16" i="5" s="1"/>
  <c r="AP16" i="3"/>
  <c r="AQ16" i="3"/>
  <c r="AR16" i="3"/>
  <c r="AS16" i="3"/>
  <c r="AT16" i="3"/>
  <c r="CC16" i="5" s="1"/>
  <c r="AM17" i="7" s="1"/>
  <c r="AU16" i="3"/>
  <c r="CD16" i="5" s="1"/>
  <c r="AN17" i="7" s="1"/>
  <c r="AV16" i="3"/>
  <c r="CM16" i="5" s="1"/>
  <c r="BI17" i="7" s="1"/>
  <c r="AW16" i="3"/>
  <c r="CN16" i="5" s="1"/>
  <c r="BJ17" i="7" s="1"/>
  <c r="AX16" i="3"/>
  <c r="CO16" i="5" s="1"/>
  <c r="BO17" i="7" s="1"/>
  <c r="AY16" i="3"/>
  <c r="CP16" i="5" s="1"/>
  <c r="BP17" i="7" s="1"/>
  <c r="AZ16" i="3"/>
  <c r="BA16" i="3"/>
  <c r="CR16" i="5" s="1"/>
  <c r="BB16" i="3"/>
  <c r="CS16" i="5" s="1"/>
  <c r="BC16" i="3"/>
  <c r="CT16" i="5" s="1"/>
  <c r="BD16" i="3"/>
  <c r="BE16" i="3"/>
  <c r="BF16" i="3"/>
  <c r="BG16" i="3"/>
  <c r="BH16" i="3"/>
  <c r="DM16" i="5" s="1"/>
  <c r="BQ17" i="7" s="1"/>
  <c r="BI16" i="3"/>
  <c r="DN16" i="5" s="1"/>
  <c r="BR17" i="7" s="1"/>
  <c r="D16" i="3"/>
  <c r="BJ16" i="3" s="1"/>
  <c r="M11" i="3"/>
  <c r="N11" i="3"/>
  <c r="AI11" i="5" s="1"/>
  <c r="O11" i="3"/>
  <c r="P11" i="3"/>
  <c r="AK11" i="5" s="1"/>
  <c r="Q11" i="3"/>
  <c r="AL11" i="5" s="1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BM11" i="5" s="1"/>
  <c r="AM11" i="3"/>
  <c r="BN11" i="5" s="1"/>
  <c r="AN11" i="3"/>
  <c r="BO11" i="5" s="1"/>
  <c r="AO11" i="3"/>
  <c r="BP11" i="5" s="1"/>
  <c r="AP11" i="3"/>
  <c r="AQ11" i="3"/>
  <c r="AR11" i="3"/>
  <c r="AS11" i="3"/>
  <c r="AT11" i="3"/>
  <c r="CC11" i="5" s="1"/>
  <c r="AM12" i="7" s="1"/>
  <c r="AU11" i="3"/>
  <c r="CD11" i="5" s="1"/>
  <c r="AN12" i="7" s="1"/>
  <c r="AV11" i="3"/>
  <c r="CM11" i="5" s="1"/>
  <c r="BI12" i="7" s="1"/>
  <c r="AW11" i="3"/>
  <c r="CN11" i="5" s="1"/>
  <c r="BJ12" i="7" s="1"/>
  <c r="AX11" i="3"/>
  <c r="CO11" i="5" s="1"/>
  <c r="BO12" i="7" s="1"/>
  <c r="AY11" i="3"/>
  <c r="CP11" i="5" s="1"/>
  <c r="BP12" i="7" s="1"/>
  <c r="AZ11" i="3"/>
  <c r="CQ11" i="5" s="1"/>
  <c r="BA11" i="3"/>
  <c r="CR11" i="5" s="1"/>
  <c r="BB11" i="3"/>
  <c r="CS11" i="5" s="1"/>
  <c r="BC11" i="3"/>
  <c r="CT11" i="5" s="1"/>
  <c r="BD11" i="3"/>
  <c r="BE11" i="3"/>
  <c r="BF11" i="3"/>
  <c r="BG11" i="3"/>
  <c r="BH11" i="3"/>
  <c r="DM11" i="5" s="1"/>
  <c r="BQ12" i="7" s="1"/>
  <c r="BI11" i="3"/>
  <c r="DN11" i="5" s="1"/>
  <c r="BR12" i="7" s="1"/>
  <c r="D11" i="3"/>
  <c r="C11" i="5" s="1"/>
  <c r="BJ7" i="3"/>
  <c r="BF32" i="3" l="1"/>
  <c r="BD32" i="3"/>
  <c r="AR32" i="3"/>
  <c r="AJ32" i="3"/>
  <c r="AF32" i="3"/>
  <c r="AB32" i="3"/>
  <c r="BD71" i="3"/>
  <c r="X32" i="3"/>
  <c r="V32" i="3"/>
  <c r="T32" i="3"/>
  <c r="N32" i="3"/>
  <c r="BG32" i="3"/>
  <c r="AS32" i="3"/>
  <c r="AK32" i="3"/>
  <c r="AG32" i="3"/>
  <c r="AC32" i="3"/>
  <c r="Y32" i="3"/>
  <c r="U32" i="3"/>
  <c r="O32" i="3"/>
  <c r="BZ22" i="3"/>
  <c r="F35" i="3" s="1"/>
  <c r="BZ16" i="3"/>
  <c r="F36" i="3" s="1"/>
  <c r="CY31" i="5"/>
  <c r="Y32" i="7" s="1"/>
  <c r="CY11" i="5"/>
  <c r="Y12" i="7" s="1"/>
  <c r="CZ11" i="5"/>
  <c r="Z12" i="7" s="1"/>
  <c r="J12" i="7"/>
  <c r="BV11" i="5"/>
  <c r="X12" i="7" s="1"/>
  <c r="H12" i="7"/>
  <c r="BL11" i="5"/>
  <c r="BJ11" i="5"/>
  <c r="AZ11" i="5"/>
  <c r="AR11" i="5"/>
  <c r="G12" i="6"/>
  <c r="AJ11" i="5"/>
  <c r="BK11" i="3"/>
  <c r="CZ16" i="5"/>
  <c r="Z17" i="7" s="1"/>
  <c r="J17" i="7"/>
  <c r="BV16" i="5"/>
  <c r="X17" i="7" s="1"/>
  <c r="H17" i="7"/>
  <c r="BL16" i="5"/>
  <c r="BN17" i="7" s="1"/>
  <c r="BJ16" i="5"/>
  <c r="AZ16" i="5"/>
  <c r="AL17" i="7" s="1"/>
  <c r="AR16" i="5"/>
  <c r="G17" i="6"/>
  <c r="AJ16" i="5"/>
  <c r="F17" i="7" s="1"/>
  <c r="BK16" i="3"/>
  <c r="D36" i="3" s="1"/>
  <c r="E36" i="3" s="1"/>
  <c r="CY22" i="5"/>
  <c r="Y23" i="7" s="1"/>
  <c r="I23" i="7"/>
  <c r="BU22" i="5"/>
  <c r="W23" i="7" s="1"/>
  <c r="AN32" i="3"/>
  <c r="BO50" i="5" s="1"/>
  <c r="BO22" i="5"/>
  <c r="G23" i="7" s="1"/>
  <c r="BK22" i="5"/>
  <c r="BM23" i="7" s="1"/>
  <c r="BI22" i="5"/>
  <c r="BG23" i="7" s="1"/>
  <c r="AY22" i="5"/>
  <c r="AK23" i="7" s="1"/>
  <c r="AQ22" i="5"/>
  <c r="U23" i="7" s="1"/>
  <c r="P32" i="3"/>
  <c r="AK50" i="5" s="1"/>
  <c r="AK22" i="5"/>
  <c r="AI22" i="5"/>
  <c r="BH32" i="3"/>
  <c r="DM50" i="5" s="1"/>
  <c r="BQ51" i="7" s="1"/>
  <c r="BB32" i="3"/>
  <c r="CS50" i="5" s="1"/>
  <c r="AY32" i="3"/>
  <c r="CP50" i="5" s="1"/>
  <c r="BP51" i="7" s="1"/>
  <c r="AW32" i="3"/>
  <c r="CN50" i="5" s="1"/>
  <c r="BJ51" i="7" s="1"/>
  <c r="AU32" i="3"/>
  <c r="CD50" i="5" s="1"/>
  <c r="AN51" i="7" s="1"/>
  <c r="AQ32" i="3"/>
  <c r="AO32" i="3"/>
  <c r="BP50" i="5" s="1"/>
  <c r="AL32" i="3"/>
  <c r="BM50" i="5" s="1"/>
  <c r="G51" i="7" s="1"/>
  <c r="AE32" i="3"/>
  <c r="AA32" i="3"/>
  <c r="M32" i="3"/>
  <c r="AV11" i="6"/>
  <c r="AX11" i="6" s="1"/>
  <c r="CI11" i="7"/>
  <c r="CO11" i="7" s="1"/>
  <c r="EG10" i="5"/>
  <c r="CK12" i="7"/>
  <c r="AV12" i="6"/>
  <c r="AR12" i="6"/>
  <c r="CA12" i="7"/>
  <c r="CI16" i="7"/>
  <c r="CO16" i="7" s="1"/>
  <c r="EG15" i="5"/>
  <c r="AV16" i="6"/>
  <c r="AX16" i="6" s="1"/>
  <c r="CK17" i="7"/>
  <c r="AV17" i="6"/>
  <c r="AR17" i="6"/>
  <c r="CA17" i="7"/>
  <c r="AV22" i="6"/>
  <c r="AX22" i="6" s="1"/>
  <c r="CI22" i="7"/>
  <c r="CO22" i="7" s="1"/>
  <c r="EG21" i="5"/>
  <c r="CK23" i="7"/>
  <c r="AV23" i="6"/>
  <c r="AR23" i="6"/>
  <c r="CA23" i="7"/>
  <c r="D12" i="6"/>
  <c r="C12" i="7"/>
  <c r="I12" i="7"/>
  <c r="BU11" i="5"/>
  <c r="W12" i="7" s="1"/>
  <c r="G12" i="7"/>
  <c r="BK11" i="5"/>
  <c r="BI11" i="5"/>
  <c r="AY11" i="5"/>
  <c r="F12" i="6"/>
  <c r="E12" i="7"/>
  <c r="CY16" i="5"/>
  <c r="Y17" i="7" s="1"/>
  <c r="AZ32" i="3"/>
  <c r="CQ16" i="5"/>
  <c r="I17" i="7" s="1"/>
  <c r="BU16" i="5"/>
  <c r="W17" i="7" s="1"/>
  <c r="G17" i="7"/>
  <c r="BK16" i="5"/>
  <c r="BM17" i="7" s="1"/>
  <c r="BI16" i="5"/>
  <c r="AY16" i="5"/>
  <c r="R32" i="3"/>
  <c r="AQ16" i="5"/>
  <c r="U17" i="7" s="1"/>
  <c r="AI16" i="5"/>
  <c r="E17" i="7" s="1"/>
  <c r="CZ22" i="5"/>
  <c r="Z23" i="7" s="1"/>
  <c r="J23" i="7"/>
  <c r="BV22" i="5"/>
  <c r="X23" i="7" s="1"/>
  <c r="H23" i="7"/>
  <c r="BL22" i="5"/>
  <c r="BN23" i="7" s="1"/>
  <c r="BJ22" i="5"/>
  <c r="BH23" i="7" s="1"/>
  <c r="AZ22" i="5"/>
  <c r="AL23" i="7" s="1"/>
  <c r="W32" i="3"/>
  <c r="S32" i="3"/>
  <c r="AR22" i="5"/>
  <c r="V23" i="7" s="1"/>
  <c r="AJ22" i="5"/>
  <c r="F23" i="7" s="1"/>
  <c r="BK22" i="3"/>
  <c r="D35" i="3" s="1"/>
  <c r="E35" i="3" s="1"/>
  <c r="BI32" i="3"/>
  <c r="DN50" i="5" s="1"/>
  <c r="BR51" i="7" s="1"/>
  <c r="BE32" i="3"/>
  <c r="BC32" i="3"/>
  <c r="CT50" i="5" s="1"/>
  <c r="BA32" i="3"/>
  <c r="CR50" i="5" s="1"/>
  <c r="AX32" i="3"/>
  <c r="CO50" i="5" s="1"/>
  <c r="BO51" i="7" s="1"/>
  <c r="AV32" i="3"/>
  <c r="CM50" i="5" s="1"/>
  <c r="BI51" i="7" s="1"/>
  <c r="AT32" i="3"/>
  <c r="CC50" i="5" s="1"/>
  <c r="AM51" i="7" s="1"/>
  <c r="AP32" i="3"/>
  <c r="AM32" i="3"/>
  <c r="BN50" i="5" s="1"/>
  <c r="H51" i="7" s="1"/>
  <c r="AH32" i="3"/>
  <c r="AD32" i="3"/>
  <c r="Z32" i="3"/>
  <c r="Q32" i="3"/>
  <c r="AL50" i="5" s="1"/>
  <c r="G51" i="6" s="1"/>
  <c r="L32" i="3"/>
  <c r="CL12" i="7"/>
  <c r="AW12" i="6"/>
  <c r="CB12" i="7"/>
  <c r="AS12" i="6"/>
  <c r="AW11" i="6"/>
  <c r="AY11" i="6" s="1"/>
  <c r="CJ11" i="7"/>
  <c r="CP11" i="7" s="1"/>
  <c r="EH10" i="5"/>
  <c r="CL17" i="7"/>
  <c r="AW17" i="6"/>
  <c r="AS17" i="6"/>
  <c r="CB17" i="7"/>
  <c r="AW16" i="6"/>
  <c r="AY16" i="6" s="1"/>
  <c r="CJ16" i="7"/>
  <c r="CP16" i="7" s="1"/>
  <c r="EH15" i="5"/>
  <c r="CL23" i="7"/>
  <c r="AW23" i="6"/>
  <c r="AS23" i="6"/>
  <c r="CB23" i="7"/>
  <c r="CJ22" i="7"/>
  <c r="CP22" i="7" s="1"/>
  <c r="EH21" i="5"/>
  <c r="AW22" i="6"/>
  <c r="AY22" i="6" s="1"/>
  <c r="AQ11" i="5"/>
  <c r="BJ11" i="3"/>
  <c r="AI32" i="3"/>
  <c r="D32" i="3"/>
  <c r="C50" i="5" s="1"/>
  <c r="BA39" i="3"/>
  <c r="AP39" i="3"/>
  <c r="J51" i="7" l="1"/>
  <c r="AY50" i="5"/>
  <c r="C51" i="7"/>
  <c r="CQ50" i="5"/>
  <c r="I51" i="7" s="1"/>
  <c r="C77" i="5"/>
  <c r="D37" i="3"/>
  <c r="AZ50" i="5"/>
  <c r="F51" i="6"/>
  <c r="O71" i="3"/>
  <c r="Y71" i="3"/>
  <c r="AG71" i="3"/>
  <c r="BV50" i="5"/>
  <c r="X51" i="7" s="1"/>
  <c r="N71" i="3"/>
  <c r="V71" i="3"/>
  <c r="AB71" i="3"/>
  <c r="AJ71" i="3"/>
  <c r="CY50" i="5"/>
  <c r="Y51" i="7" s="1"/>
  <c r="AI50" i="5"/>
  <c r="E51" i="7" s="1"/>
  <c r="BK50" i="5"/>
  <c r="CZ50" i="5"/>
  <c r="Z51" i="7" s="1"/>
  <c r="AR50" i="5"/>
  <c r="AJ50" i="5"/>
  <c r="U71" i="3"/>
  <c r="AC71" i="3"/>
  <c r="AK71" i="3"/>
  <c r="BL50" i="5"/>
  <c r="BG71" i="3"/>
  <c r="T71" i="3"/>
  <c r="AQ50" i="5"/>
  <c r="X71" i="3"/>
  <c r="AF71" i="3"/>
  <c r="BI50" i="5"/>
  <c r="AR71" i="3"/>
  <c r="BU50" i="5"/>
  <c r="W51" i="7" s="1"/>
  <c r="BF71" i="3"/>
  <c r="CY71" i="5" s="1"/>
  <c r="Y72" i="7" s="1"/>
  <c r="AI71" i="3"/>
  <c r="Z71" i="3"/>
  <c r="AH71" i="3"/>
  <c r="BK71" i="5" s="1"/>
  <c r="AP71" i="3"/>
  <c r="AV71" i="3"/>
  <c r="CM71" i="5" s="1"/>
  <c r="BI72" i="7" s="1"/>
  <c r="BA71" i="3"/>
  <c r="CR71" i="5" s="1"/>
  <c r="BE71" i="3"/>
  <c r="R71" i="3"/>
  <c r="AE71" i="3"/>
  <c r="AO71" i="3"/>
  <c r="BP71" i="5" s="1"/>
  <c r="AU71" i="3"/>
  <c r="CD71" i="5" s="1"/>
  <c r="AN72" i="7" s="1"/>
  <c r="AY71" i="3"/>
  <c r="CP71" i="5" s="1"/>
  <c r="BP72" i="7" s="1"/>
  <c r="BH71" i="3"/>
  <c r="DM71" i="5" s="1"/>
  <c r="BQ72" i="7" s="1"/>
  <c r="Z38" i="3"/>
  <c r="Q71" i="3"/>
  <c r="AL71" i="5" s="1"/>
  <c r="AD71" i="3"/>
  <c r="BI71" i="5" s="1"/>
  <c r="AM71" i="3"/>
  <c r="BN71" i="5" s="1"/>
  <c r="AT71" i="3"/>
  <c r="CC71" i="5" s="1"/>
  <c r="AM72" i="7" s="1"/>
  <c r="AM73" i="7" s="1"/>
  <c r="AX71" i="3"/>
  <c r="CO71" i="5" s="1"/>
  <c r="BO72" i="7" s="1"/>
  <c r="BC71" i="3"/>
  <c r="CT71" i="5" s="1"/>
  <c r="BI71" i="3"/>
  <c r="DN71" i="5" s="1"/>
  <c r="BR72" i="7" s="1"/>
  <c r="S71" i="3"/>
  <c r="AZ71" i="3"/>
  <c r="CQ71" i="5" s="1"/>
  <c r="AA71" i="3"/>
  <c r="AZ71" i="5" s="1"/>
  <c r="AL71" i="3"/>
  <c r="BM71" i="5" s="1"/>
  <c r="AQ71" i="3"/>
  <c r="AW71" i="3"/>
  <c r="CN71" i="5" s="1"/>
  <c r="BJ72" i="7" s="1"/>
  <c r="BB71" i="3"/>
  <c r="CS71" i="5" s="1"/>
  <c r="P71" i="3"/>
  <c r="AK71" i="5" s="1"/>
  <c r="AN71" i="3"/>
  <c r="BO71" i="5" s="1"/>
  <c r="AO39" i="3"/>
  <c r="AZ33" i="3"/>
  <c r="AL33" i="3"/>
  <c r="O39" i="3"/>
  <c r="M71" i="3"/>
  <c r="D71" i="3"/>
  <c r="C71" i="5" s="1"/>
  <c r="BL31" i="5"/>
  <c r="BN32" i="7" s="1"/>
  <c r="BG17" i="7"/>
  <c r="AD17" i="6"/>
  <c r="E39" i="3"/>
  <c r="BJ32" i="3"/>
  <c r="D33" i="3"/>
  <c r="AL31" i="5"/>
  <c r="BI31" i="5"/>
  <c r="BG32" i="7" s="1"/>
  <c r="BN31" i="5"/>
  <c r="CC31" i="5"/>
  <c r="AM32" i="7" s="1"/>
  <c r="CO31" i="5"/>
  <c r="BO32" i="7" s="1"/>
  <c r="CT31" i="5"/>
  <c r="DN31" i="5"/>
  <c r="BR32" i="7" s="1"/>
  <c r="AR31" i="5"/>
  <c r="V32" i="7" s="1"/>
  <c r="AK17" i="7"/>
  <c r="T17" i="6"/>
  <c r="CQ31" i="5"/>
  <c r="AK12" i="7"/>
  <c r="T12" i="6"/>
  <c r="BM12" i="7"/>
  <c r="AF12" i="6"/>
  <c r="AZ31" i="5"/>
  <c r="AL32" i="7" s="1"/>
  <c r="BM31" i="5"/>
  <c r="BV31" i="5"/>
  <c r="X32" i="7" s="1"/>
  <c r="CN31" i="5"/>
  <c r="BJ32" i="7" s="1"/>
  <c r="CS31" i="5"/>
  <c r="E23" i="7"/>
  <c r="AK31" i="5"/>
  <c r="V17" i="7"/>
  <c r="M17" i="6"/>
  <c r="BH17" i="7"/>
  <c r="AE17" i="6"/>
  <c r="AL12" i="7"/>
  <c r="U12" i="6"/>
  <c r="BN12" i="7"/>
  <c r="AG12" i="6"/>
  <c r="Y38" i="3"/>
  <c r="U39" i="3"/>
  <c r="AI31" i="5"/>
  <c r="AY31" i="5"/>
  <c r="AK32" i="7" s="1"/>
  <c r="BK31" i="5"/>
  <c r="BM32" i="7" s="1"/>
  <c r="BU31" i="5"/>
  <c r="W32" i="7" s="1"/>
  <c r="CM31" i="5"/>
  <c r="BI32" i="7" s="1"/>
  <c r="BB39" i="3"/>
  <c r="CR31" i="5"/>
  <c r="CZ31" i="5"/>
  <c r="Z32" i="7" s="1"/>
  <c r="AQ31" i="5"/>
  <c r="U32" i="7" s="1"/>
  <c r="BG12" i="7"/>
  <c r="AD12" i="6"/>
  <c r="P39" i="3"/>
  <c r="AJ31" i="5"/>
  <c r="BK32" i="3"/>
  <c r="BJ31" i="5"/>
  <c r="BH32" i="7" s="1"/>
  <c r="BP31" i="5"/>
  <c r="CD31" i="5"/>
  <c r="AN32" i="7" s="1"/>
  <c r="CP31" i="5"/>
  <c r="BP32" i="7" s="1"/>
  <c r="DM31" i="5"/>
  <c r="BQ32" i="7" s="1"/>
  <c r="BO31" i="5"/>
  <c r="F12" i="7"/>
  <c r="E12" i="6"/>
  <c r="V12" i="7"/>
  <c r="M12" i="6"/>
  <c r="BH12" i="7"/>
  <c r="AE12" i="6"/>
  <c r="V39" i="3"/>
  <c r="U12" i="7"/>
  <c r="L12" i="6"/>
  <c r="X33" i="3"/>
  <c r="AO79" i="3" l="1"/>
  <c r="BO73" i="7"/>
  <c r="CZ71" i="5"/>
  <c r="Z72" i="7" s="1"/>
  <c r="BL71" i="5"/>
  <c r="BG51" i="7"/>
  <c r="AD51" i="6"/>
  <c r="U51" i="7"/>
  <c r="L51" i="6"/>
  <c r="BN51" i="7"/>
  <c r="AG51" i="6"/>
  <c r="Y75" i="3"/>
  <c r="V51" i="7"/>
  <c r="M51" i="6"/>
  <c r="Z77" i="3"/>
  <c r="D76" i="3"/>
  <c r="BA79" i="3"/>
  <c r="AZ72" i="3"/>
  <c r="AZ111" i="3" s="1"/>
  <c r="BK50" i="3"/>
  <c r="BB79" i="3"/>
  <c r="F72" i="6"/>
  <c r="AQ71" i="5"/>
  <c r="U72" i="7" s="1"/>
  <c r="BU71" i="5"/>
  <c r="W72" i="7" s="1"/>
  <c r="AY71" i="5"/>
  <c r="T72" i="6" s="1"/>
  <c r="BJ50" i="5"/>
  <c r="W71" i="3"/>
  <c r="Z75" i="3" s="1"/>
  <c r="BM51" i="7"/>
  <c r="AF51" i="6"/>
  <c r="AS71" i="3"/>
  <c r="AP79" i="3" s="1"/>
  <c r="D51" i="6"/>
  <c r="C72" i="7"/>
  <c r="C73" i="7" s="1"/>
  <c r="Q76" i="5"/>
  <c r="P76" i="5" s="1"/>
  <c r="C72" i="5"/>
  <c r="BV71" i="5"/>
  <c r="X72" i="7" s="1"/>
  <c r="W73" i="7" s="1"/>
  <c r="BJ71" i="5"/>
  <c r="BH72" i="7" s="1"/>
  <c r="Y73" i="7"/>
  <c r="F51" i="7"/>
  <c r="DP50" i="5"/>
  <c r="E51" i="6"/>
  <c r="AL51" i="7"/>
  <c r="U51" i="6"/>
  <c r="DO50" i="5"/>
  <c r="AK51" i="7"/>
  <c r="T51" i="6"/>
  <c r="Q78" i="5"/>
  <c r="G72" i="7"/>
  <c r="U76" i="5"/>
  <c r="CQ72" i="5"/>
  <c r="I72" i="7"/>
  <c r="H72" i="7"/>
  <c r="G72" i="6"/>
  <c r="F73" i="6" s="1"/>
  <c r="L72" i="6"/>
  <c r="V76" i="5"/>
  <c r="J72" i="7"/>
  <c r="AK72" i="7"/>
  <c r="AJ71" i="5"/>
  <c r="AA75" i="3"/>
  <c r="AL72" i="7"/>
  <c r="U72" i="6"/>
  <c r="BG72" i="7"/>
  <c r="AD72" i="6"/>
  <c r="BQ73" i="7"/>
  <c r="AE72" i="6"/>
  <c r="BI73" i="7"/>
  <c r="BM72" i="7"/>
  <c r="AF72" i="6"/>
  <c r="BN72" i="7"/>
  <c r="AG72" i="6"/>
  <c r="AL72" i="3"/>
  <c r="AL111" i="3" s="1"/>
  <c r="D72" i="3"/>
  <c r="BJ50" i="3"/>
  <c r="E75" i="3" s="1"/>
  <c r="E79" i="3"/>
  <c r="P79" i="3"/>
  <c r="L71" i="3"/>
  <c r="AI71" i="5" s="1"/>
  <c r="J32" i="7"/>
  <c r="H32" i="7"/>
  <c r="F32" i="7"/>
  <c r="E32" i="7"/>
  <c r="G32" i="7"/>
  <c r="I32" i="7"/>
  <c r="BJ33" i="3"/>
  <c r="CB9" i="9"/>
  <c r="D111" i="3" l="1"/>
  <c r="AL112" i="3"/>
  <c r="AO119" i="3"/>
  <c r="CD107" i="3"/>
  <c r="BA119" i="3"/>
  <c r="AZ112" i="3"/>
  <c r="D116" i="3"/>
  <c r="R78" i="5"/>
  <c r="G73" i="7"/>
  <c r="BM72" i="5"/>
  <c r="AJ51" i="6"/>
  <c r="BU51" i="7"/>
  <c r="D75" i="5"/>
  <c r="D76" i="5"/>
  <c r="BK71" i="3"/>
  <c r="AR71" i="5"/>
  <c r="R77" i="5" s="1"/>
  <c r="BH51" i="7"/>
  <c r="BV51" i="7" s="1"/>
  <c r="AE51" i="6"/>
  <c r="AK51" i="6" s="1"/>
  <c r="V79" i="3"/>
  <c r="BG73" i="7"/>
  <c r="BE74" i="7" s="1"/>
  <c r="T75" i="3"/>
  <c r="Q77" i="5"/>
  <c r="AI72" i="5"/>
  <c r="DO72" i="5" s="1"/>
  <c r="DJ74" i="5" s="1"/>
  <c r="E72" i="7"/>
  <c r="D72" i="6"/>
  <c r="DO71" i="5"/>
  <c r="E74" i="3"/>
  <c r="AF73" i="6"/>
  <c r="AD73" i="6"/>
  <c r="T73" i="6"/>
  <c r="I73" i="7"/>
  <c r="B79" i="7" s="1"/>
  <c r="T76" i="5"/>
  <c r="P78" i="5"/>
  <c r="BM73" i="7"/>
  <c r="F72" i="7"/>
  <c r="E72" i="6"/>
  <c r="AK73" i="7"/>
  <c r="AI74" i="7" s="1"/>
  <c r="B78" i="7"/>
  <c r="X72" i="3"/>
  <c r="X111" i="3" s="1"/>
  <c r="U79" i="3"/>
  <c r="Y77" i="3"/>
  <c r="O79" i="3"/>
  <c r="BJ71" i="3"/>
  <c r="BJ72" i="3" s="1"/>
  <c r="BR9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BR22" i="2" s="1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D22" i="2"/>
  <c r="E16" i="2"/>
  <c r="E31" i="2" s="1"/>
  <c r="F16" i="2"/>
  <c r="F31" i="2" s="1"/>
  <c r="G16" i="2"/>
  <c r="H16" i="2"/>
  <c r="I16" i="2"/>
  <c r="J16" i="2"/>
  <c r="J31" i="2" s="1"/>
  <c r="K16" i="2"/>
  <c r="K31" i="2" s="1"/>
  <c r="L16" i="2"/>
  <c r="L31" i="2" s="1"/>
  <c r="M16" i="2"/>
  <c r="M31" i="2" s="1"/>
  <c r="N16" i="2"/>
  <c r="N31" i="2" s="1"/>
  <c r="O16" i="2"/>
  <c r="O31" i="2" s="1"/>
  <c r="P16" i="2"/>
  <c r="P31" i="2" s="1"/>
  <c r="Q16" i="2"/>
  <c r="Q31" i="2" s="1"/>
  <c r="R16" i="2"/>
  <c r="R31" i="2" s="1"/>
  <c r="S16" i="2"/>
  <c r="S31" i="2" s="1"/>
  <c r="T16" i="2"/>
  <c r="T31" i="2" s="1"/>
  <c r="P39" i="2" s="1"/>
  <c r="U16" i="2"/>
  <c r="U31" i="2" s="1"/>
  <c r="V16" i="2"/>
  <c r="V31" i="2" s="1"/>
  <c r="W16" i="2"/>
  <c r="W31" i="2" s="1"/>
  <c r="X16" i="2"/>
  <c r="X31" i="2" s="1"/>
  <c r="Y16" i="2"/>
  <c r="Y31" i="2" s="1"/>
  <c r="Z16" i="2"/>
  <c r="Z31" i="2" s="1"/>
  <c r="AA16" i="2"/>
  <c r="AA31" i="2" s="1"/>
  <c r="Q39" i="2" s="1"/>
  <c r="AB16" i="2"/>
  <c r="AB31" i="2" s="1"/>
  <c r="AC16" i="2"/>
  <c r="AC31" i="2" s="1"/>
  <c r="AD16" i="2"/>
  <c r="AD31" i="2" s="1"/>
  <c r="AE16" i="2"/>
  <c r="AE31" i="2" s="1"/>
  <c r="AF16" i="2"/>
  <c r="AF31" i="2" s="1"/>
  <c r="AG16" i="2"/>
  <c r="AG31" i="2" s="1"/>
  <c r="AH16" i="2"/>
  <c r="AH31" i="2" s="1"/>
  <c r="AI16" i="2"/>
  <c r="AI31" i="2" s="1"/>
  <c r="AJ16" i="2"/>
  <c r="AJ31" i="2" s="1"/>
  <c r="AK16" i="2"/>
  <c r="AK31" i="2" s="1"/>
  <c r="AL16" i="2"/>
  <c r="AL31" i="2" s="1"/>
  <c r="AM16" i="2"/>
  <c r="AM31" i="2" s="1"/>
  <c r="AN16" i="2"/>
  <c r="AN31" i="2" s="1"/>
  <c r="AO16" i="2"/>
  <c r="AO31" i="2" s="1"/>
  <c r="AP16" i="2"/>
  <c r="AP31" i="2" s="1"/>
  <c r="AQ16" i="2"/>
  <c r="AQ31" i="2" s="1"/>
  <c r="AR16" i="2"/>
  <c r="AR31" i="2" s="1"/>
  <c r="AS16" i="2"/>
  <c r="AS31" i="2" s="1"/>
  <c r="AT16" i="2"/>
  <c r="AT31" i="2" s="1"/>
  <c r="AU16" i="2"/>
  <c r="AU31" i="2" s="1"/>
  <c r="AV16" i="2"/>
  <c r="AV31" i="2" s="1"/>
  <c r="AW16" i="2"/>
  <c r="AW31" i="2" s="1"/>
  <c r="AX16" i="2"/>
  <c r="AX31" i="2" s="1"/>
  <c r="AY16" i="2"/>
  <c r="AY31" i="2" s="1"/>
  <c r="AZ16" i="2"/>
  <c r="AZ31" i="2" s="1"/>
  <c r="BA16" i="2"/>
  <c r="BA31" i="2" s="1"/>
  <c r="BB16" i="2"/>
  <c r="BB31" i="2" s="1"/>
  <c r="BC31" i="2"/>
  <c r="BD31" i="2"/>
  <c r="BE31" i="2"/>
  <c r="BF31" i="2"/>
  <c r="BG31" i="2"/>
  <c r="BH31" i="2"/>
  <c r="BI31" i="2"/>
  <c r="BJ31" i="2"/>
  <c r="BK31" i="2"/>
  <c r="BL31" i="2"/>
  <c r="BM31" i="2"/>
  <c r="D16" i="2"/>
  <c r="D31" i="2" s="1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BS11" i="2" s="1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D11" i="2"/>
  <c r="BR7" i="2"/>
  <c r="CF22" i="9"/>
  <c r="ED22" i="5" s="1"/>
  <c r="CG22" i="9"/>
  <c r="EE22" i="5" s="1"/>
  <c r="CG23" i="7" s="1"/>
  <c r="CE22" i="9"/>
  <c r="EC22" i="5" s="1"/>
  <c r="CF16" i="9"/>
  <c r="ED16" i="5" s="1"/>
  <c r="CG16" i="9"/>
  <c r="EE16" i="5" s="1"/>
  <c r="CG17" i="7" s="1"/>
  <c r="CH16" i="9"/>
  <c r="CE16" i="9"/>
  <c r="EC16" i="5" s="1"/>
  <c r="CF11" i="9"/>
  <c r="ED11" i="5" s="1"/>
  <c r="CG11" i="9"/>
  <c r="EE11" i="5" s="1"/>
  <c r="CG12" i="7" s="1"/>
  <c r="CH11" i="9"/>
  <c r="EF11" i="5" s="1"/>
  <c r="CH12" i="7" s="1"/>
  <c r="CE11" i="9"/>
  <c r="CJ11" i="9"/>
  <c r="CJ12" i="9"/>
  <c r="CJ13" i="9"/>
  <c r="CJ14" i="9"/>
  <c r="CJ15" i="9"/>
  <c r="CJ17" i="9"/>
  <c r="CJ18" i="9"/>
  <c r="CJ19" i="9"/>
  <c r="CJ20" i="9"/>
  <c r="CJ21" i="9"/>
  <c r="CJ23" i="9"/>
  <c r="CJ24" i="9"/>
  <c r="CJ25" i="9"/>
  <c r="CJ26" i="9"/>
  <c r="CJ27" i="9"/>
  <c r="CJ28" i="9"/>
  <c r="CJ29" i="9"/>
  <c r="CJ30" i="9"/>
  <c r="CJ10" i="9"/>
  <c r="CI12" i="9"/>
  <c r="CI13" i="9"/>
  <c r="CI14" i="9"/>
  <c r="CI15" i="9"/>
  <c r="CI17" i="9"/>
  <c r="CI18" i="9"/>
  <c r="CI19" i="9"/>
  <c r="CI20" i="9"/>
  <c r="CI21" i="9"/>
  <c r="CI23" i="9"/>
  <c r="CI24" i="9"/>
  <c r="CI25" i="9"/>
  <c r="CI26" i="9"/>
  <c r="CI27" i="9"/>
  <c r="CI28" i="9"/>
  <c r="CI29" i="9"/>
  <c r="CI30" i="9"/>
  <c r="CI10" i="9"/>
  <c r="CI9" i="9"/>
  <c r="CI7" i="9"/>
  <c r="CH22" i="9"/>
  <c r="EF22" i="5" s="1"/>
  <c r="CH23" i="7" s="1"/>
  <c r="CG31" i="9"/>
  <c r="CF31" i="9"/>
  <c r="CE31" i="9"/>
  <c r="CA22" i="9"/>
  <c r="DL22" i="5" s="1"/>
  <c r="BD23" i="7" s="1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CK22" i="5" s="1"/>
  <c r="BM22" i="9"/>
  <c r="CL22" i="5" s="1"/>
  <c r="BN22" i="9"/>
  <c r="BO22" i="9"/>
  <c r="BP22" i="9"/>
  <c r="BQ22" i="9"/>
  <c r="BZ22" i="9"/>
  <c r="D22" i="9"/>
  <c r="E16" i="9"/>
  <c r="F16" i="9"/>
  <c r="G16" i="9"/>
  <c r="H16" i="9"/>
  <c r="H31" i="9" s="1"/>
  <c r="I16" i="9"/>
  <c r="J16" i="9"/>
  <c r="J31" i="9" s="1"/>
  <c r="K16" i="9"/>
  <c r="L16" i="9"/>
  <c r="L31" i="9" s="1"/>
  <c r="M16" i="9"/>
  <c r="N16" i="9"/>
  <c r="O16" i="9"/>
  <c r="P16" i="9"/>
  <c r="P31" i="9" s="1"/>
  <c r="Q16" i="9"/>
  <c r="R16" i="9"/>
  <c r="R31" i="9" s="1"/>
  <c r="S16" i="9"/>
  <c r="T16" i="9"/>
  <c r="T31" i="9" s="1"/>
  <c r="U16" i="9"/>
  <c r="V16" i="9"/>
  <c r="V31" i="9" s="1"/>
  <c r="W16" i="9"/>
  <c r="X16" i="9"/>
  <c r="X31" i="9" s="1"/>
  <c r="Y16" i="9"/>
  <c r="Z16" i="9"/>
  <c r="Z31" i="9" s="1"/>
  <c r="AA16" i="9"/>
  <c r="AB16" i="9"/>
  <c r="AB31" i="9" s="1"/>
  <c r="AC16" i="9"/>
  <c r="AD16" i="9"/>
  <c r="AD31" i="9" s="1"/>
  <c r="AE16" i="9"/>
  <c r="AF16" i="9"/>
  <c r="AG16" i="9"/>
  <c r="AH16" i="9"/>
  <c r="AH31" i="9" s="1"/>
  <c r="AI16" i="9"/>
  <c r="AJ16" i="9"/>
  <c r="AJ31" i="9" s="1"/>
  <c r="AK16" i="9"/>
  <c r="AL16" i="9"/>
  <c r="AM16" i="9"/>
  <c r="AN16" i="9"/>
  <c r="AN31" i="9" s="1"/>
  <c r="AO16" i="9"/>
  <c r="AP16" i="9"/>
  <c r="AP31" i="9" s="1"/>
  <c r="AQ16" i="9"/>
  <c r="AR16" i="9"/>
  <c r="AS16" i="9"/>
  <c r="AT16" i="9"/>
  <c r="AT31" i="9" s="1"/>
  <c r="AU16" i="9"/>
  <c r="AV16" i="9"/>
  <c r="AW16" i="9"/>
  <c r="AX16" i="9"/>
  <c r="AX31" i="9" s="1"/>
  <c r="AY16" i="9"/>
  <c r="AZ16" i="9"/>
  <c r="AZ31" i="9" s="1"/>
  <c r="BA16" i="9"/>
  <c r="BB16" i="9"/>
  <c r="BB31" i="9" s="1"/>
  <c r="BC16" i="9"/>
  <c r="BD16" i="9"/>
  <c r="BD31" i="9" s="1"/>
  <c r="BE16" i="9"/>
  <c r="BF16" i="9"/>
  <c r="BG16" i="9"/>
  <c r="BH16" i="9"/>
  <c r="BH31" i="9" s="1"/>
  <c r="BI16" i="9"/>
  <c r="BJ16" i="9"/>
  <c r="BJ31" i="9" s="1"/>
  <c r="BK16" i="9"/>
  <c r="BL16" i="9"/>
  <c r="BM16" i="9"/>
  <c r="BN16" i="9"/>
  <c r="BO16" i="9"/>
  <c r="BP16" i="9"/>
  <c r="BQ16" i="9"/>
  <c r="CA16" i="9"/>
  <c r="D16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BR11" i="5" s="1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CK11" i="5" s="1"/>
  <c r="BM11" i="9"/>
  <c r="CL11" i="5" s="1"/>
  <c r="BN11" i="9"/>
  <c r="BO11" i="9"/>
  <c r="BP11" i="9"/>
  <c r="BQ11" i="9"/>
  <c r="BR11" i="9"/>
  <c r="CW11" i="5" s="1"/>
  <c r="CA11" i="9"/>
  <c r="DL11" i="5" s="1"/>
  <c r="BD12" i="7" s="1"/>
  <c r="D11" i="9"/>
  <c r="D11" i="1"/>
  <c r="CB7" i="9"/>
  <c r="E22" i="1"/>
  <c r="F22" i="1"/>
  <c r="G22" i="1"/>
  <c r="D22" i="5" s="1"/>
  <c r="H22" i="1"/>
  <c r="E22" i="5" s="1"/>
  <c r="F23" i="6" s="1"/>
  <c r="I22" i="1"/>
  <c r="F22" i="5" s="1"/>
  <c r="G23" i="6" s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M22" i="5" s="1"/>
  <c r="AC22" i="1"/>
  <c r="N22" i="5" s="1"/>
  <c r="AD22" i="1"/>
  <c r="AE22" i="1"/>
  <c r="AF22" i="1"/>
  <c r="AG22" i="1"/>
  <c r="AH22" i="1"/>
  <c r="Q22" i="5" s="1"/>
  <c r="R23" i="6" s="1"/>
  <c r="AI22" i="1"/>
  <c r="R22" i="5" s="1"/>
  <c r="S23" i="6" s="1"/>
  <c r="AJ22" i="1"/>
  <c r="S22" i="5" s="1"/>
  <c r="AK22" i="1"/>
  <c r="T22" i="5" s="1"/>
  <c r="AL22" i="1"/>
  <c r="U22" i="5" s="1"/>
  <c r="AM22" i="1"/>
  <c r="V22" i="5" s="1"/>
  <c r="AN22" i="1"/>
  <c r="AO22" i="1"/>
  <c r="AP22" i="1"/>
  <c r="AQ22" i="1"/>
  <c r="AR22" i="1"/>
  <c r="AS22" i="1"/>
  <c r="AT22" i="1"/>
  <c r="AU22" i="1"/>
  <c r="AV22" i="1"/>
  <c r="AA22" i="5" s="1"/>
  <c r="AW22" i="1"/>
  <c r="AB22" i="5" s="1"/>
  <c r="AX22" i="1"/>
  <c r="AC22" i="5" s="1"/>
  <c r="AY22" i="1"/>
  <c r="AD22" i="5" s="1"/>
  <c r="AZ22" i="1"/>
  <c r="AE22" i="5" s="1"/>
  <c r="BA22" i="1"/>
  <c r="AF22" i="5" s="1"/>
  <c r="BB22" i="1"/>
  <c r="AG22" i="5" s="1"/>
  <c r="BC22" i="1"/>
  <c r="AH22" i="5" s="1"/>
  <c r="D22" i="1"/>
  <c r="C22" i="5" s="1"/>
  <c r="E16" i="1"/>
  <c r="F16" i="1"/>
  <c r="G16" i="1"/>
  <c r="D16" i="5" s="1"/>
  <c r="H16" i="1"/>
  <c r="E16" i="5" s="1"/>
  <c r="F17" i="6" s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K16" i="5" s="1"/>
  <c r="Y16" i="1"/>
  <c r="Z16" i="1"/>
  <c r="AA16" i="1"/>
  <c r="AB16" i="1"/>
  <c r="M16" i="5" s="1"/>
  <c r="AC16" i="1"/>
  <c r="AD16" i="1"/>
  <c r="O16" i="5" s="1"/>
  <c r="P17" i="6" s="1"/>
  <c r="AE16" i="1"/>
  <c r="AF16" i="1"/>
  <c r="AG16" i="1"/>
  <c r="AH16" i="1"/>
  <c r="AI16" i="1"/>
  <c r="AJ16" i="1"/>
  <c r="AK16" i="1"/>
  <c r="T16" i="5" s="1"/>
  <c r="AL16" i="1"/>
  <c r="U16" i="5" s="1"/>
  <c r="AM16" i="1"/>
  <c r="AN16" i="1"/>
  <c r="AO16" i="1"/>
  <c r="AP16" i="1"/>
  <c r="AQ16" i="1"/>
  <c r="AR16" i="1"/>
  <c r="Y16" i="5" s="1"/>
  <c r="AS16" i="1"/>
  <c r="AT16" i="1"/>
  <c r="AU16" i="1"/>
  <c r="AV16" i="1"/>
  <c r="AW16" i="1"/>
  <c r="AX16" i="1"/>
  <c r="AY16" i="1"/>
  <c r="AZ16" i="1"/>
  <c r="AE16" i="5" s="1"/>
  <c r="BA16" i="1"/>
  <c r="AF16" i="5" s="1"/>
  <c r="BB16" i="1"/>
  <c r="BC16" i="1"/>
  <c r="D16" i="1"/>
  <c r="C16" i="5" s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CF107" i="3" l="1"/>
  <c r="BJ90" i="3"/>
  <c r="V119" i="3"/>
  <c r="X112" i="3"/>
  <c r="O119" i="3"/>
  <c r="CD108" i="3"/>
  <c r="CF108" i="3" s="1"/>
  <c r="Y115" i="3"/>
  <c r="BJ111" i="3"/>
  <c r="E119" i="3"/>
  <c r="V77" i="5"/>
  <c r="DP71" i="5"/>
  <c r="M72" i="6"/>
  <c r="L73" i="6" s="1"/>
  <c r="V72" i="7"/>
  <c r="U73" i="7" s="1"/>
  <c r="S74" i="7" s="1"/>
  <c r="BK74" i="7"/>
  <c r="B76" i="7"/>
  <c r="D73" i="6"/>
  <c r="AJ72" i="6"/>
  <c r="E73" i="7"/>
  <c r="BU72" i="7"/>
  <c r="P77" i="5"/>
  <c r="T77" i="5" s="1"/>
  <c r="U77" i="5"/>
  <c r="AT74" i="3"/>
  <c r="AN11" i="5"/>
  <c r="CJ22" i="9"/>
  <c r="CJ16" i="9"/>
  <c r="CJ11" i="5"/>
  <c r="BB12" i="7" s="1"/>
  <c r="BH11" i="5"/>
  <c r="AC12" i="6" s="1"/>
  <c r="BF11" i="5"/>
  <c r="Y11" i="5"/>
  <c r="CU11" i="5"/>
  <c r="Q12" i="7" s="1"/>
  <c r="CI11" i="5"/>
  <c r="BA12" i="7" s="1"/>
  <c r="BS11" i="5"/>
  <c r="BQ11" i="5"/>
  <c r="BG11" i="5"/>
  <c r="AB12" i="6" s="1"/>
  <c r="BE11" i="5"/>
  <c r="J12" i="6"/>
  <c r="AM11" i="5"/>
  <c r="CV16" i="5"/>
  <c r="R17" i="7" s="1"/>
  <c r="BO31" i="9"/>
  <c r="BM31" i="9"/>
  <c r="CL31" i="5" s="1"/>
  <c r="CL16" i="5"/>
  <c r="BK31" i="9"/>
  <c r="BI31" i="9"/>
  <c r="BG31" i="9"/>
  <c r="CJ31" i="5" s="1"/>
  <c r="BB32" i="7" s="1"/>
  <c r="CJ16" i="5"/>
  <c r="BB17" i="7" s="1"/>
  <c r="BE31" i="9"/>
  <c r="BC31" i="9"/>
  <c r="BA31" i="9"/>
  <c r="AY31" i="9"/>
  <c r="AW31" i="9"/>
  <c r="BT31" i="5" s="1"/>
  <c r="BT16" i="5"/>
  <c r="BR16" i="5"/>
  <c r="P17" i="7" s="1"/>
  <c r="AQ31" i="9"/>
  <c r="AO31" i="9"/>
  <c r="AM31" i="9"/>
  <c r="BH16" i="5"/>
  <c r="AK31" i="9"/>
  <c r="AI31" i="9"/>
  <c r="AG31" i="9"/>
  <c r="BF16" i="5"/>
  <c r="AZ17" i="7" s="1"/>
  <c r="AE31" i="9"/>
  <c r="AC31" i="9"/>
  <c r="AA31" i="9"/>
  <c r="Y31" i="9"/>
  <c r="W31" i="9"/>
  <c r="U31" i="9"/>
  <c r="S31" i="9"/>
  <c r="Q31" i="9"/>
  <c r="O31" i="9"/>
  <c r="AP16" i="5"/>
  <c r="M31" i="9"/>
  <c r="K31" i="9"/>
  <c r="I31" i="9"/>
  <c r="G31" i="9"/>
  <c r="AN31" i="5" s="1"/>
  <c r="AN16" i="5"/>
  <c r="Z16" i="5"/>
  <c r="DK22" i="5"/>
  <c r="BC23" i="7" s="1"/>
  <c r="BZ31" i="9"/>
  <c r="DK31" i="5" s="1"/>
  <c r="BC32" i="7" s="1"/>
  <c r="CU22" i="5"/>
  <c r="Q23" i="7" s="1"/>
  <c r="CI22" i="5"/>
  <c r="BA23" i="7" s="1"/>
  <c r="BS22" i="5"/>
  <c r="BQ22" i="5"/>
  <c r="BG22" i="5"/>
  <c r="AB23" i="6" s="1"/>
  <c r="BE22" i="5"/>
  <c r="AM22" i="5"/>
  <c r="ED31" i="5"/>
  <c r="CI22" i="9"/>
  <c r="CF12" i="7"/>
  <c r="CP12" i="7" s="1"/>
  <c r="AU12" i="6"/>
  <c r="AY12" i="6" s="1"/>
  <c r="EH11" i="5"/>
  <c r="CH31" i="9"/>
  <c r="EF31" i="5" s="1"/>
  <c r="EF16" i="5"/>
  <c r="CH17" i="7" s="1"/>
  <c r="CF17" i="7"/>
  <c r="AU17" i="6"/>
  <c r="AY17" i="6" s="1"/>
  <c r="CE23" i="7"/>
  <c r="CO23" i="7" s="1"/>
  <c r="AT23" i="6"/>
  <c r="AX23" i="6" s="1"/>
  <c r="EG22" i="5"/>
  <c r="CF23" i="7"/>
  <c r="CP23" i="7" s="1"/>
  <c r="AU23" i="6"/>
  <c r="AY23" i="6" s="1"/>
  <c r="EH22" i="5"/>
  <c r="CV11" i="5"/>
  <c r="R12" i="7" s="1"/>
  <c r="BT11" i="5"/>
  <c r="P12" i="7" s="1"/>
  <c r="AP11" i="5"/>
  <c r="Z11" i="5"/>
  <c r="DL16" i="5"/>
  <c r="BD17" i="7" s="1"/>
  <c r="CA31" i="9"/>
  <c r="DL31" i="5" s="1"/>
  <c r="BD32" i="7" s="1"/>
  <c r="BN31" i="9"/>
  <c r="CU16" i="5"/>
  <c r="Q17" i="7" s="1"/>
  <c r="BL31" i="9"/>
  <c r="CK31" i="5" s="1"/>
  <c r="CK16" i="5"/>
  <c r="BF31" i="9"/>
  <c r="CI31" i="5" s="1"/>
  <c r="BA32" i="7" s="1"/>
  <c r="CI16" i="5"/>
  <c r="BA17" i="7" s="1"/>
  <c r="AV31" i="9"/>
  <c r="BS31" i="5" s="1"/>
  <c r="BS16" i="5"/>
  <c r="AR31" i="9"/>
  <c r="BQ31" i="5" s="1"/>
  <c r="BQ16" i="5"/>
  <c r="O17" i="7" s="1"/>
  <c r="AL31" i="9"/>
  <c r="BG31" i="5" s="1"/>
  <c r="BG16" i="5"/>
  <c r="AB17" i="6" s="1"/>
  <c r="AF31" i="9"/>
  <c r="BE31" i="5" s="1"/>
  <c r="AY32" i="7" s="1"/>
  <c r="BE16" i="5"/>
  <c r="AY17" i="7" s="1"/>
  <c r="N31" i="9"/>
  <c r="F31" i="9"/>
  <c r="AM31" i="5" s="1"/>
  <c r="AM16" i="5"/>
  <c r="M17" i="7" s="1"/>
  <c r="CV22" i="5"/>
  <c r="R23" i="7" s="1"/>
  <c r="CJ22" i="5"/>
  <c r="BB23" i="7" s="1"/>
  <c r="BT22" i="5"/>
  <c r="BR22" i="5"/>
  <c r="P23" i="7" s="1"/>
  <c r="BH22" i="5"/>
  <c r="AC23" i="6" s="1"/>
  <c r="BF22" i="5"/>
  <c r="AZ23" i="7" s="1"/>
  <c r="AP22" i="5"/>
  <c r="AN22" i="5"/>
  <c r="N23" i="7" s="1"/>
  <c r="EC31" i="5"/>
  <c r="N36" i="9"/>
  <c r="EE31" i="5"/>
  <c r="CG32" i="9"/>
  <c r="EC11" i="5"/>
  <c r="CI11" i="9"/>
  <c r="CE17" i="7"/>
  <c r="CO17" i="7" s="1"/>
  <c r="AT17" i="6"/>
  <c r="AX17" i="6" s="1"/>
  <c r="EG16" i="5"/>
  <c r="CI16" i="9"/>
  <c r="N35" i="9" s="1"/>
  <c r="O35" i="9" s="1"/>
  <c r="W16" i="5"/>
  <c r="X17" i="6" s="1"/>
  <c r="N34" i="9"/>
  <c r="O34" i="9" s="1"/>
  <c r="AI23" i="6"/>
  <c r="BT23" i="7"/>
  <c r="AG23" i="6"/>
  <c r="BL23" i="7"/>
  <c r="AE23" i="6"/>
  <c r="BF23" i="7"/>
  <c r="U23" i="6"/>
  <c r="AJ23" i="7"/>
  <c r="D17" i="6"/>
  <c r="C17" i="7"/>
  <c r="AF17" i="6"/>
  <c r="BK17" i="7"/>
  <c r="AW17" i="7"/>
  <c r="V17" i="6"/>
  <c r="AO17" i="7"/>
  <c r="N17" i="6"/>
  <c r="AA17" i="7"/>
  <c r="L17" i="6"/>
  <c r="S17" i="7"/>
  <c r="D23" i="6"/>
  <c r="C23" i="7"/>
  <c r="AH23" i="6"/>
  <c r="BS23" i="7"/>
  <c r="AF23" i="6"/>
  <c r="BK23" i="7"/>
  <c r="AD23" i="6"/>
  <c r="BE23" i="7"/>
  <c r="V23" i="6"/>
  <c r="T23" i="6"/>
  <c r="AI23" i="7"/>
  <c r="N23" i="6"/>
  <c r="W23" i="6"/>
  <c r="O23" i="6"/>
  <c r="D23" i="7"/>
  <c r="BL17" i="7"/>
  <c r="AG17" i="6"/>
  <c r="U17" i="6"/>
  <c r="AJ17" i="7"/>
  <c r="E17" i="6"/>
  <c r="D17" i="7"/>
  <c r="G31" i="2"/>
  <c r="R16" i="5"/>
  <c r="Y22" i="5"/>
  <c r="W22" i="5"/>
  <c r="X23" i="6" s="1"/>
  <c r="O22" i="5"/>
  <c r="P23" i="6" s="1"/>
  <c r="K22" i="5"/>
  <c r="Z22" i="5"/>
  <c r="X22" i="5"/>
  <c r="Y23" i="6" s="1"/>
  <c r="P22" i="5"/>
  <c r="Q23" i="6" s="1"/>
  <c r="L22" i="5"/>
  <c r="X16" i="5"/>
  <c r="J16" i="5"/>
  <c r="I16" i="5"/>
  <c r="J22" i="5"/>
  <c r="K23" i="6" s="1"/>
  <c r="H22" i="5"/>
  <c r="G22" i="5"/>
  <c r="K23" i="7" s="1"/>
  <c r="I22" i="5"/>
  <c r="J23" i="6" s="1"/>
  <c r="H23" i="6"/>
  <c r="H16" i="5"/>
  <c r="G16" i="5"/>
  <c r="I17" i="6"/>
  <c r="E23" i="6"/>
  <c r="Q38" i="9"/>
  <c r="BP31" i="9"/>
  <c r="D35" i="9"/>
  <c r="E35" i="9" s="1"/>
  <c r="D34" i="9"/>
  <c r="E34" i="9" s="1"/>
  <c r="BQ31" i="9"/>
  <c r="BS22" i="2"/>
  <c r="AU31" i="9"/>
  <c r="AR32" i="9" s="1"/>
  <c r="AS31" i="9"/>
  <c r="F38" i="2"/>
  <c r="H31" i="2"/>
  <c r="BR31" i="2" s="1"/>
  <c r="BR16" i="2"/>
  <c r="I31" i="2"/>
  <c r="BS31" i="2" s="1"/>
  <c r="BS16" i="2"/>
  <c r="AJ38" i="2"/>
  <c r="AI38" i="2"/>
  <c r="M38" i="2"/>
  <c r="L38" i="2"/>
  <c r="J32" i="2"/>
  <c r="AP38" i="9"/>
  <c r="AC38" i="9"/>
  <c r="AB38" i="9"/>
  <c r="F32" i="9"/>
  <c r="BB32" i="2"/>
  <c r="D32" i="2"/>
  <c r="AF32" i="2"/>
  <c r="CI31" i="9"/>
  <c r="D31" i="9"/>
  <c r="E31" i="9"/>
  <c r="CN26" i="9" s="1"/>
  <c r="CE32" i="9"/>
  <c r="BJ112" i="3" l="1"/>
  <c r="AT114" i="3" s="1"/>
  <c r="E115" i="3"/>
  <c r="E114" i="3"/>
  <c r="BV72" i="7"/>
  <c r="BU73" i="7" s="1"/>
  <c r="AJ76" i="7" s="1"/>
  <c r="AK72" i="6"/>
  <c r="AJ73" i="6"/>
  <c r="AF75" i="6" s="1"/>
  <c r="B77" i="7"/>
  <c r="C74" i="7"/>
  <c r="BU74" i="7" s="1"/>
  <c r="BR31" i="5"/>
  <c r="H17" i="6"/>
  <c r="Z17" i="6"/>
  <c r="EH16" i="5"/>
  <c r="CP17" i="7"/>
  <c r="AZ12" i="7"/>
  <c r="H38" i="9"/>
  <c r="CM26" i="9"/>
  <c r="CO26" i="9" s="1"/>
  <c r="CE12" i="7"/>
  <c r="CO12" i="7" s="1"/>
  <c r="AT12" i="6"/>
  <c r="AX12" i="6" s="1"/>
  <c r="EG11" i="5"/>
  <c r="AQ38" i="9"/>
  <c r="EE32" i="5"/>
  <c r="AE38" i="5"/>
  <c r="CG32" i="7"/>
  <c r="CE32" i="7"/>
  <c r="EC32" i="5"/>
  <c r="AE37" i="5"/>
  <c r="AT32" i="6"/>
  <c r="K12" i="6"/>
  <c r="CF32" i="7"/>
  <c r="AF37" i="5"/>
  <c r="AU32" i="6"/>
  <c r="M23" i="7"/>
  <c r="AY23" i="7"/>
  <c r="O23" i="7"/>
  <c r="N17" i="7"/>
  <c r="AP31" i="5"/>
  <c r="P38" i="9"/>
  <c r="BF31" i="5"/>
  <c r="BH31" i="5"/>
  <c r="R37" i="5" s="1"/>
  <c r="BD38" i="9"/>
  <c r="CV31" i="5"/>
  <c r="M12" i="7"/>
  <c r="H12" i="6"/>
  <c r="AY12" i="7"/>
  <c r="O12" i="7"/>
  <c r="N12" i="7"/>
  <c r="P32" i="7"/>
  <c r="R38" i="5"/>
  <c r="CB31" i="9"/>
  <c r="AD35" i="9"/>
  <c r="AI32" i="5"/>
  <c r="O32" i="7"/>
  <c r="Q38" i="5"/>
  <c r="CM27" i="9"/>
  <c r="BC38" i="9"/>
  <c r="D36" i="9"/>
  <c r="C37" i="5"/>
  <c r="CU31" i="5"/>
  <c r="AA12" i="6"/>
  <c r="DP11" i="5"/>
  <c r="AX12" i="7"/>
  <c r="CH32" i="7"/>
  <c r="AF38" i="5"/>
  <c r="CJ31" i="9"/>
  <c r="BE35" i="9" s="1"/>
  <c r="AA17" i="6"/>
  <c r="AX17" i="7"/>
  <c r="N32" i="7"/>
  <c r="AC17" i="6"/>
  <c r="Z12" i="6"/>
  <c r="AW12" i="7"/>
  <c r="DO11" i="5"/>
  <c r="I12" i="6"/>
  <c r="DO22" i="5"/>
  <c r="I23" i="6"/>
  <c r="L23" i="7"/>
  <c r="DO16" i="5"/>
  <c r="AA23" i="6"/>
  <c r="AX23" i="7"/>
  <c r="Z23" i="6"/>
  <c r="AW23" i="7"/>
  <c r="AB23" i="7"/>
  <c r="AP23" i="7"/>
  <c r="AA23" i="7"/>
  <c r="AO23" i="7"/>
  <c r="M23" i="6"/>
  <c r="T23" i="7"/>
  <c r="L23" i="6"/>
  <c r="S23" i="7"/>
  <c r="AB17" i="7"/>
  <c r="S17" i="6"/>
  <c r="Y17" i="6"/>
  <c r="AP17" i="7"/>
  <c r="K17" i="6"/>
  <c r="L17" i="7"/>
  <c r="J17" i="6"/>
  <c r="AJ17" i="6" s="1"/>
  <c r="K17" i="7"/>
  <c r="BU17" i="7" s="1"/>
  <c r="DP16" i="5"/>
  <c r="DP22" i="5"/>
  <c r="AJ23" i="6"/>
  <c r="CC31" i="9"/>
  <c r="AV35" i="9" s="1"/>
  <c r="BN32" i="9"/>
  <c r="G38" i="2"/>
  <c r="BR32" i="2"/>
  <c r="D32" i="9"/>
  <c r="I38" i="9"/>
  <c r="CI32" i="9"/>
  <c r="AK12" i="6" l="1"/>
  <c r="Q32" i="7"/>
  <c r="U36" i="5"/>
  <c r="CQ32" i="5"/>
  <c r="AJ12" i="6"/>
  <c r="R32" i="7"/>
  <c r="V36" i="5"/>
  <c r="CN27" i="9"/>
  <c r="CO27" i="9" s="1"/>
  <c r="AZ32" i="7"/>
  <c r="Q37" i="5"/>
  <c r="M32" i="7"/>
  <c r="BV12" i="7"/>
  <c r="BU12" i="7"/>
  <c r="AD38" i="5"/>
  <c r="BU23" i="7"/>
  <c r="C36" i="5"/>
  <c r="D36" i="5" s="1"/>
  <c r="BV23" i="7"/>
  <c r="BV17" i="7"/>
  <c r="AK17" i="6"/>
  <c r="AK23" i="6"/>
  <c r="C35" i="5"/>
  <c r="D35" i="5" s="1"/>
  <c r="BE34" i="9"/>
  <c r="BE36" i="9" s="1"/>
  <c r="AV34" i="9"/>
  <c r="AV36" i="9" s="1"/>
  <c r="CB32" i="9"/>
  <c r="BD7" i="1" l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10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E35" i="1" l="1"/>
  <c r="F35" i="1" s="1"/>
  <c r="AN36" i="1"/>
  <c r="AO36" i="1"/>
  <c r="AH36" i="1"/>
  <c r="EG7" i="5" l="1"/>
  <c r="DO7" i="5"/>
  <c r="AJ10" i="6" l="1"/>
  <c r="AJ9" i="6"/>
  <c r="BJ9" i="3"/>
  <c r="BD9" i="1" l="1"/>
  <c r="I31" i="1"/>
  <c r="F31" i="5" s="1"/>
  <c r="G32" i="6" s="1"/>
  <c r="M31" i="1"/>
  <c r="Q31" i="1"/>
  <c r="U31" i="1"/>
  <c r="Y31" i="1"/>
  <c r="AC31" i="1"/>
  <c r="N31" i="5" s="1"/>
  <c r="O32" i="6" s="1"/>
  <c r="BS32" i="3" l="1"/>
  <c r="DV50" i="5" s="1"/>
  <c r="Z31" i="1"/>
  <c r="V31" i="1"/>
  <c r="R31" i="1"/>
  <c r="N31" i="1"/>
  <c r="J31" i="1"/>
  <c r="BR32" i="3"/>
  <c r="DU50" i="5" s="1"/>
  <c r="AB31" i="1"/>
  <c r="M31" i="5" s="1"/>
  <c r="X31" i="1"/>
  <c r="T31" i="1"/>
  <c r="P31" i="1"/>
  <c r="L31" i="1"/>
  <c r="H31" i="1"/>
  <c r="E31" i="5" s="1"/>
  <c r="F32" i="6" s="1"/>
  <c r="AA31" i="1"/>
  <c r="L31" i="5" s="1"/>
  <c r="W31" i="1"/>
  <c r="S31" i="1"/>
  <c r="O31" i="1"/>
  <c r="K31" i="1"/>
  <c r="H31" i="5" s="1"/>
  <c r="I32" i="6" s="1"/>
  <c r="CA51" i="7" l="1"/>
  <c r="CB51" i="7"/>
  <c r="BR71" i="3"/>
  <c r="DU71" i="5" s="1"/>
  <c r="BS71" i="3"/>
  <c r="CD30" i="3"/>
  <c r="DU31" i="5"/>
  <c r="CE30" i="3"/>
  <c r="DV31" i="5"/>
  <c r="M32" i="6"/>
  <c r="T32" i="7"/>
  <c r="N32" i="6"/>
  <c r="J31" i="5"/>
  <c r="K31" i="5"/>
  <c r="I31" i="5"/>
  <c r="G31" i="5"/>
  <c r="H32" i="6" s="1"/>
  <c r="AQ31" i="1"/>
  <c r="AO31" i="1"/>
  <c r="AM31" i="1"/>
  <c r="V31" i="5" s="1"/>
  <c r="W32" i="6" s="1"/>
  <c r="AK31" i="1"/>
  <c r="T31" i="5" s="1"/>
  <c r="AI31" i="1"/>
  <c r="R31" i="5" s="1"/>
  <c r="AG31" i="1"/>
  <c r="AE31" i="1"/>
  <c r="AP31" i="1"/>
  <c r="AN31" i="1"/>
  <c r="AL31" i="1"/>
  <c r="U31" i="5" s="1"/>
  <c r="AJ31" i="1"/>
  <c r="S31" i="5" s="1"/>
  <c r="AH31" i="1"/>
  <c r="Q31" i="5" s="1"/>
  <c r="R32" i="6" s="1"/>
  <c r="AF31" i="1"/>
  <c r="AD31" i="1"/>
  <c r="CA72" i="7" l="1"/>
  <c r="DV71" i="5"/>
  <c r="CF30" i="3"/>
  <c r="CB32" i="7"/>
  <c r="CA32" i="7"/>
  <c r="W31" i="5"/>
  <c r="X32" i="6" s="1"/>
  <c r="X31" i="5"/>
  <c r="AP32" i="7" s="1"/>
  <c r="BL25" i="1"/>
  <c r="BL26" i="1" s="1"/>
  <c r="BK25" i="1"/>
  <c r="V32" i="6"/>
  <c r="AO32" i="7"/>
  <c r="L32" i="6"/>
  <c r="S32" i="7"/>
  <c r="T32" i="6"/>
  <c r="AI32" i="7"/>
  <c r="U32" i="6"/>
  <c r="AJ32" i="7"/>
  <c r="S32" i="6"/>
  <c r="J32" i="6"/>
  <c r="K32" i="7"/>
  <c r="K32" i="6"/>
  <c r="L32" i="7"/>
  <c r="O31" i="5"/>
  <c r="P31" i="5"/>
  <c r="Q32" i="6" s="1"/>
  <c r="AA35" i="9"/>
  <c r="CB72" i="7" l="1"/>
  <c r="CA73" i="7" s="1"/>
  <c r="Y32" i="6"/>
  <c r="BM25" i="1"/>
  <c r="BM26" i="1" s="1"/>
  <c r="BK26" i="1"/>
  <c r="AB32" i="7"/>
  <c r="P32" i="6"/>
  <c r="AA32" i="7"/>
  <c r="BZ11" i="3"/>
  <c r="CA11" i="3"/>
  <c r="BT32" i="3"/>
  <c r="DW50" i="5" s="1"/>
  <c r="CK51" i="7" s="1"/>
  <c r="BX32" i="3"/>
  <c r="EA50" i="5" s="1"/>
  <c r="CM51" i="7" s="1"/>
  <c r="BV32" i="3"/>
  <c r="DY50" i="5" s="1"/>
  <c r="BW32" i="3"/>
  <c r="DZ50" i="5" s="1"/>
  <c r="BU32" i="3"/>
  <c r="DX50" i="5" s="1"/>
  <c r="CL51" i="7" s="1"/>
  <c r="CC51" i="7" l="1"/>
  <c r="AR51" i="6"/>
  <c r="CD51" i="7"/>
  <c r="AS51" i="6"/>
  <c r="BU71" i="3"/>
  <c r="DX71" i="5" s="1"/>
  <c r="BV71" i="3"/>
  <c r="DY71" i="5" s="1"/>
  <c r="BT71" i="3"/>
  <c r="DW71" i="5" s="1"/>
  <c r="BW71" i="3"/>
  <c r="BX71" i="3"/>
  <c r="EA71" i="5" s="1"/>
  <c r="CM72" i="7" s="1"/>
  <c r="DZ31" i="5"/>
  <c r="EA31" i="5"/>
  <c r="CM32" i="7" s="1"/>
  <c r="CD27" i="3"/>
  <c r="DX31" i="5"/>
  <c r="CE28" i="3"/>
  <c r="DY31" i="5"/>
  <c r="DW31" i="5"/>
  <c r="CD28" i="3"/>
  <c r="BR33" i="3"/>
  <c r="F31" i="1"/>
  <c r="G31" i="1"/>
  <c r="BB31" i="1"/>
  <c r="AG31" i="5" s="1"/>
  <c r="BC31" i="1"/>
  <c r="AH31" i="5" s="1"/>
  <c r="AS31" i="1"/>
  <c r="Z31" i="5" s="1"/>
  <c r="AU31" i="1"/>
  <c r="AX31" i="1"/>
  <c r="AC31" i="5" s="1"/>
  <c r="BE32" i="7" s="1"/>
  <c r="AY31" i="1"/>
  <c r="AD31" i="5" s="1"/>
  <c r="BF32" i="7" s="1"/>
  <c r="AZ31" i="1"/>
  <c r="AE31" i="5" s="1"/>
  <c r="BK32" i="7" s="1"/>
  <c r="BA31" i="1"/>
  <c r="AF31" i="5" s="1"/>
  <c r="BL32" i="7" s="1"/>
  <c r="AR31" i="1"/>
  <c r="AE76" i="5" l="1"/>
  <c r="CC72" i="7"/>
  <c r="AR72" i="6"/>
  <c r="CK72" i="7"/>
  <c r="AE75" i="5"/>
  <c r="AD75" i="5" s="1"/>
  <c r="DU72" i="5"/>
  <c r="CL72" i="7"/>
  <c r="AF75" i="5"/>
  <c r="DZ71" i="5"/>
  <c r="BT75" i="3"/>
  <c r="BR72" i="3"/>
  <c r="BR111" i="3" s="1"/>
  <c r="BR112" i="3" s="1"/>
  <c r="CF28" i="3"/>
  <c r="CE68" i="3"/>
  <c r="CL32" i="7"/>
  <c r="AF35" i="5"/>
  <c r="CD32" i="7"/>
  <c r="AS32" i="6"/>
  <c r="CK32" i="7"/>
  <c r="AE35" i="5"/>
  <c r="AE36" i="5"/>
  <c r="CC32" i="7"/>
  <c r="AR32" i="6"/>
  <c r="AH32" i="6"/>
  <c r="BS32" i="7"/>
  <c r="AI32" i="6"/>
  <c r="BT32" i="7"/>
  <c r="AD32" i="6"/>
  <c r="AA32" i="6"/>
  <c r="AG32" i="6"/>
  <c r="AE32" i="6"/>
  <c r="AF32" i="6"/>
  <c r="DU32" i="5"/>
  <c r="E31" i="1"/>
  <c r="D31" i="5" s="1"/>
  <c r="D32" i="7" s="1"/>
  <c r="AL36" i="1"/>
  <c r="AW31" i="1"/>
  <c r="AB31" i="5" s="1"/>
  <c r="AC32" i="6" s="1"/>
  <c r="AV31" i="1"/>
  <c r="AA31" i="5" s="1"/>
  <c r="AB32" i="6" s="1"/>
  <c r="AT31" i="1"/>
  <c r="Y31" i="5" s="1"/>
  <c r="CD72" i="7" l="1"/>
  <c r="CC73" i="7" s="1"/>
  <c r="CA74" i="7" s="1"/>
  <c r="AS72" i="6"/>
  <c r="CK73" i="7"/>
  <c r="CB77" i="7" s="1"/>
  <c r="AR73" i="6"/>
  <c r="CC33" i="7"/>
  <c r="CD68" i="3"/>
  <c r="CF68" i="3" s="1"/>
  <c r="CD67" i="3"/>
  <c r="AW32" i="7"/>
  <c r="AX32" i="7"/>
  <c r="BV32" i="7" s="1"/>
  <c r="Z32" i="6"/>
  <c r="DP31" i="5"/>
  <c r="R36" i="5"/>
  <c r="V37" i="5" s="1"/>
  <c r="E32" i="6"/>
  <c r="AK32" i="6" s="1"/>
  <c r="BE31" i="1"/>
  <c r="AZ35" i="1" s="1"/>
  <c r="AX8" i="6"/>
  <c r="W33" i="7" l="1"/>
  <c r="CE33" i="7"/>
  <c r="AE33" i="7" l="1"/>
  <c r="BQ32" i="3" l="1"/>
  <c r="DT50" i="5" s="1"/>
  <c r="BP32" i="3"/>
  <c r="DS50" i="5" s="1"/>
  <c r="CJ51" i="7" l="1"/>
  <c r="EG50" i="5"/>
  <c r="CI51" i="7"/>
  <c r="CO51" i="7" s="1"/>
  <c r="AV51" i="6"/>
  <c r="AX51" i="6" s="1"/>
  <c r="BQ71" i="3"/>
  <c r="BZ50" i="3"/>
  <c r="BP71" i="3"/>
  <c r="CE29" i="3"/>
  <c r="BP33" i="3"/>
  <c r="CD29" i="3"/>
  <c r="BZ32" i="3"/>
  <c r="D31" i="1"/>
  <c r="C31" i="5" s="1"/>
  <c r="C32" i="7" s="1"/>
  <c r="BU32" i="7" s="1"/>
  <c r="DS71" i="5" l="1"/>
  <c r="BQ75" i="3"/>
  <c r="DT71" i="5"/>
  <c r="BN79" i="3"/>
  <c r="BP72" i="3"/>
  <c r="BZ71" i="3"/>
  <c r="BO79" i="3"/>
  <c r="CF29" i="3"/>
  <c r="CD31" i="3"/>
  <c r="AV31" i="6"/>
  <c r="AX31" i="6" s="1"/>
  <c r="CI31" i="7"/>
  <c r="CO31" i="7" s="1"/>
  <c r="EG30" i="5"/>
  <c r="DS32" i="5"/>
  <c r="CI32" i="7"/>
  <c r="CO32" i="7" s="1"/>
  <c r="AE34" i="5"/>
  <c r="AE39" i="5" s="1"/>
  <c r="AV32" i="6"/>
  <c r="AX32" i="6" s="1"/>
  <c r="EG31" i="5"/>
  <c r="AW31" i="6"/>
  <c r="AY31" i="6" s="1"/>
  <c r="EH30" i="5"/>
  <c r="CJ31" i="7"/>
  <c r="CP31" i="7" s="1"/>
  <c r="D32" i="6"/>
  <c r="AJ32" i="6" s="1"/>
  <c r="DO31" i="5"/>
  <c r="Q36" i="5"/>
  <c r="U37" i="5" s="1"/>
  <c r="C32" i="5"/>
  <c r="D32" i="1"/>
  <c r="BD31" i="1"/>
  <c r="BD32" i="1" s="1"/>
  <c r="T36" i="3"/>
  <c r="P35" i="1"/>
  <c r="BO39" i="3"/>
  <c r="AC33" i="7"/>
  <c r="BZ7" i="3"/>
  <c r="BP111" i="3" l="1"/>
  <c r="AF74" i="5"/>
  <c r="CJ72" i="7"/>
  <c r="EG71" i="5"/>
  <c r="AE74" i="5"/>
  <c r="DS72" i="5"/>
  <c r="CI72" i="7"/>
  <c r="AV72" i="6"/>
  <c r="AL74" i="3"/>
  <c r="DO34" i="5"/>
  <c r="CD69" i="3"/>
  <c r="CE69" i="3"/>
  <c r="AZ34" i="1"/>
  <c r="AZ36" i="1" s="1"/>
  <c r="CI33" i="7"/>
  <c r="G35" i="3"/>
  <c r="BY32" i="3"/>
  <c r="BK33" i="7"/>
  <c r="V33" i="6"/>
  <c r="T33" i="6"/>
  <c r="BQ115" i="3" l="1"/>
  <c r="BN119" i="3"/>
  <c r="BP112" i="3"/>
  <c r="CI73" i="7"/>
  <c r="CO72" i="7"/>
  <c r="AD74" i="5"/>
  <c r="AE79" i="5"/>
  <c r="EB50" i="5"/>
  <c r="G77" i="5"/>
  <c r="J77" i="5" s="1"/>
  <c r="AX72" i="6"/>
  <c r="N75" i="6" s="1"/>
  <c r="DO74" i="5"/>
  <c r="AO74" i="5"/>
  <c r="BY71" i="3"/>
  <c r="EB31" i="5"/>
  <c r="CE27" i="3"/>
  <c r="F37" i="3"/>
  <c r="G37" i="5" s="1"/>
  <c r="J37" i="5" s="1"/>
  <c r="CF69" i="3"/>
  <c r="CD70" i="3"/>
  <c r="BV33" i="3"/>
  <c r="CA32" i="3"/>
  <c r="G36" i="3"/>
  <c r="G35" i="5"/>
  <c r="AZ35" i="2"/>
  <c r="AL36" i="3"/>
  <c r="AL35" i="3"/>
  <c r="S36" i="9"/>
  <c r="BN39" i="3"/>
  <c r="AT33" i="6"/>
  <c r="EB71" i="5" l="1"/>
  <c r="BR75" i="3"/>
  <c r="CN51" i="7"/>
  <c r="CP51" i="7" s="1"/>
  <c r="EH50" i="5"/>
  <c r="AW51" i="6"/>
  <c r="AY51" i="6" s="1"/>
  <c r="AQ76" i="7"/>
  <c r="CA50" i="3"/>
  <c r="G74" i="3" s="1"/>
  <c r="CB76" i="7"/>
  <c r="BV72" i="3"/>
  <c r="F76" i="3"/>
  <c r="CA71" i="3"/>
  <c r="CE31" i="3"/>
  <c r="CF27" i="3"/>
  <c r="CF31" i="3" s="1"/>
  <c r="CN32" i="7"/>
  <c r="CP32" i="7" s="1"/>
  <c r="AW32" i="6"/>
  <c r="AY32" i="6" s="1"/>
  <c r="EH31" i="5"/>
  <c r="AF36" i="5"/>
  <c r="AF39" i="5" s="1"/>
  <c r="DY32" i="5"/>
  <c r="BZ33" i="3"/>
  <c r="AT36" i="3" s="1"/>
  <c r="AD34" i="5"/>
  <c r="P36" i="5"/>
  <c r="AT35" i="3"/>
  <c r="AL37" i="3"/>
  <c r="D33" i="6"/>
  <c r="AD36" i="5"/>
  <c r="P37" i="5"/>
  <c r="BM32" i="5"/>
  <c r="G36" i="5"/>
  <c r="J33" i="6"/>
  <c r="CM33" i="7"/>
  <c r="BG34" i="2"/>
  <c r="AZ34" i="2"/>
  <c r="AZ36" i="2" s="1"/>
  <c r="BG35" i="2"/>
  <c r="BV111" i="3" l="1"/>
  <c r="BZ90" i="3"/>
  <c r="G75" i="3"/>
  <c r="H75" i="5"/>
  <c r="H76" i="5"/>
  <c r="CN72" i="7"/>
  <c r="AF76" i="5"/>
  <c r="DY72" i="5"/>
  <c r="EG72" i="5" s="1"/>
  <c r="DJ75" i="5" s="1"/>
  <c r="DJ76" i="5" s="1"/>
  <c r="EH71" i="5"/>
  <c r="AW72" i="6"/>
  <c r="AL75" i="3"/>
  <c r="AL76" i="3" s="1"/>
  <c r="BZ72" i="3"/>
  <c r="AT75" i="3" s="1"/>
  <c r="AT76" i="3" s="1"/>
  <c r="CE67" i="3"/>
  <c r="CA33" i="7"/>
  <c r="AT37" i="3"/>
  <c r="AI33" i="7"/>
  <c r="AO34" i="5"/>
  <c r="P38" i="5"/>
  <c r="BM33" i="7"/>
  <c r="AO35" i="5"/>
  <c r="AD37" i="5"/>
  <c r="T36" i="5"/>
  <c r="AD35" i="5"/>
  <c r="AD39" i="5" s="1"/>
  <c r="AV33" i="6"/>
  <c r="EG32" i="5"/>
  <c r="DJ35" i="5" s="1"/>
  <c r="BG36" i="2"/>
  <c r="G115" i="3" l="1"/>
  <c r="G114" i="3"/>
  <c r="BV112" i="3"/>
  <c r="CD109" i="3"/>
  <c r="BZ111" i="3"/>
  <c r="AY72" i="6"/>
  <c r="N76" i="6" s="1"/>
  <c r="N77" i="6" s="1"/>
  <c r="AV73" i="6"/>
  <c r="AX73" i="6" s="1"/>
  <c r="AF76" i="6" s="1"/>
  <c r="AF77" i="6" s="1"/>
  <c r="CM73" i="7"/>
  <c r="CP72" i="7"/>
  <c r="AO75" i="5"/>
  <c r="AO77" i="5" s="1"/>
  <c r="DO75" i="5"/>
  <c r="DO76" i="5" s="1"/>
  <c r="AD76" i="5"/>
  <c r="AD79" i="5" s="1"/>
  <c r="AF79" i="5"/>
  <c r="CE70" i="3"/>
  <c r="CF67" i="3"/>
  <c r="CF70" i="3" s="1"/>
  <c r="T37" i="5"/>
  <c r="BU33" i="7"/>
  <c r="AJ36" i="7" s="1"/>
  <c r="CA34" i="7"/>
  <c r="AO37" i="5"/>
  <c r="AQ36" i="7"/>
  <c r="AQ37" i="7"/>
  <c r="CF109" i="3" l="1"/>
  <c r="CF110" i="3" s="1"/>
  <c r="CD110" i="3"/>
  <c r="BZ112" i="3"/>
  <c r="AT115" i="3" s="1"/>
  <c r="AT116" i="3" s="1"/>
  <c r="AL114" i="3"/>
  <c r="AL116" i="3" s="1"/>
  <c r="AQ77" i="7"/>
  <c r="AQ78" i="7" s="1"/>
  <c r="CO73" i="7"/>
  <c r="AJ77" i="7" s="1"/>
  <c r="AJ78" i="7" s="1"/>
  <c r="CB78" i="7"/>
  <c r="CI74" i="7"/>
  <c r="CO74" i="7" s="1"/>
  <c r="AQ38" i="7"/>
  <c r="BV33" i="7" l="1"/>
  <c r="AG33" i="7" l="1"/>
  <c r="AD33" i="6"/>
  <c r="AQ33" i="7" l="1"/>
  <c r="CK33" i="7"/>
  <c r="H36" i="5"/>
  <c r="X33" i="6"/>
  <c r="CG33" i="7"/>
  <c r="CE34" i="7" s="1"/>
  <c r="CB39" i="7"/>
  <c r="U33" i="7"/>
  <c r="AM33" i="7"/>
  <c r="CB38" i="7"/>
  <c r="CI34" i="7" l="1"/>
  <c r="CB37" i="7"/>
  <c r="AF33" i="6"/>
  <c r="AB33" i="6"/>
  <c r="BI33" i="7"/>
  <c r="AO33" i="7"/>
  <c r="AR33" i="6"/>
  <c r="H35" i="5"/>
  <c r="AY33" i="7"/>
  <c r="BA33" i="7"/>
  <c r="Y33" i="7"/>
  <c r="G33" i="7"/>
  <c r="AU33" i="7"/>
  <c r="S33" i="7"/>
  <c r="BE33" i="7"/>
  <c r="AW33" i="7"/>
  <c r="AA33" i="7"/>
  <c r="AA34" i="7" s="1"/>
  <c r="N33" i="6"/>
  <c r="L33" i="6"/>
  <c r="F33" i="6"/>
  <c r="BQ33" i="7"/>
  <c r="I33" i="7"/>
  <c r="S34" i="7" l="1"/>
  <c r="AH33" i="6"/>
  <c r="BC33" i="7"/>
  <c r="AW34" i="7" s="1"/>
  <c r="Z33" i="6"/>
  <c r="BG33" i="7"/>
  <c r="BE34" i="7" s="1"/>
  <c r="CO33" i="7"/>
  <c r="AJ37" i="7" s="1"/>
  <c r="AX33" i="6"/>
  <c r="AF36" i="6" s="1"/>
  <c r="AS33" i="7"/>
  <c r="AO34" i="7" s="1"/>
  <c r="E33" i="7"/>
  <c r="C33" i="7"/>
  <c r="C34" i="7" l="1"/>
  <c r="CO34" i="7"/>
  <c r="CB36" i="7"/>
  <c r="BS33" i="7"/>
  <c r="BS34" i="7" s="1"/>
  <c r="O33" i="7" l="1"/>
  <c r="Q33" i="7" l="1"/>
  <c r="M33" i="7" l="1"/>
  <c r="K33" i="7"/>
  <c r="K34" i="7" l="1"/>
  <c r="H33" i="6"/>
  <c r="AJ38" i="7" l="1"/>
  <c r="B39" i="7" l="1"/>
  <c r="BU37" i="5"/>
  <c r="BV37" i="5" l="1"/>
  <c r="N35" i="6" l="1"/>
  <c r="BO33" i="7"/>
  <c r="BK34" i="7" s="1"/>
  <c r="P33" i="6"/>
  <c r="AK33" i="7"/>
  <c r="R33" i="6"/>
  <c r="DO35" i="5"/>
  <c r="DO36" i="5" s="1"/>
  <c r="B36" i="7"/>
  <c r="AI34" i="7" l="1"/>
  <c r="BU34" i="7" s="1"/>
  <c r="B38" i="7"/>
  <c r="B37" i="7"/>
  <c r="AJ33" i="6"/>
  <c r="AF35" i="6" s="1"/>
  <c r="AF37" i="6" s="1"/>
  <c r="DO32" i="5"/>
  <c r="DJ34" i="5" s="1"/>
  <c r="DJ36" i="5" s="1"/>
  <c r="N36" i="6" l="1"/>
  <c r="N37" i="6" s="1"/>
</calcChain>
</file>

<file path=xl/sharedStrings.xml><?xml version="1.0" encoding="utf-8"?>
<sst xmlns="http://schemas.openxmlformats.org/spreadsheetml/2006/main" count="5021" uniqueCount="258">
  <si>
    <t>заочное обучение</t>
  </si>
  <si>
    <t>№</t>
  </si>
  <si>
    <t>Показатели</t>
  </si>
  <si>
    <t>1 курс</t>
  </si>
  <si>
    <t>2 курс</t>
  </si>
  <si>
    <t>3 курс</t>
  </si>
  <si>
    <t>4 курс</t>
  </si>
  <si>
    <t>ВСЕГО</t>
  </si>
  <si>
    <t>внебюджет</t>
  </si>
  <si>
    <t>б</t>
  </si>
  <si>
    <t>вб</t>
  </si>
  <si>
    <t>Количество групп</t>
  </si>
  <si>
    <t>Число студентов на 1:</t>
  </si>
  <si>
    <t>в том числе:</t>
  </si>
  <si>
    <t>академический отпуск</t>
  </si>
  <si>
    <t>отпуск по уходу за ребенком</t>
  </si>
  <si>
    <t>Прибыло всего человек:</t>
  </si>
  <si>
    <t>зачислено на обучение</t>
  </si>
  <si>
    <t>прибыло из других уч. заведений</t>
  </si>
  <si>
    <t>переведено с др. видов обучения</t>
  </si>
  <si>
    <t>Выбыло всего:</t>
  </si>
  <si>
    <t>переведено в другие уч. заведения</t>
  </si>
  <si>
    <t>призваны в ряды РА</t>
  </si>
  <si>
    <t>за нарушение условий договора</t>
  </si>
  <si>
    <t>за акад. задолженности</t>
  </si>
  <si>
    <t>не прошли Итоговую аттестацию</t>
  </si>
  <si>
    <t>закончили обучение</t>
  </si>
  <si>
    <t>выбыли по др. причинам</t>
  </si>
  <si>
    <t xml:space="preserve">Число студентов на 30. </t>
  </si>
  <si>
    <t>Число студентов по курсам</t>
  </si>
  <si>
    <t>бюджет</t>
  </si>
  <si>
    <t>очное</t>
  </si>
  <si>
    <t>заочное</t>
  </si>
  <si>
    <t>ИТОГО</t>
  </si>
  <si>
    <t>за нарушение условий Договора</t>
  </si>
  <si>
    <t>Бюджет</t>
  </si>
  <si>
    <t>В/бюджет</t>
  </si>
  <si>
    <t>в/бюджет</t>
  </si>
  <si>
    <t>восстановлено</t>
  </si>
  <si>
    <t>09.02.01</t>
  </si>
  <si>
    <t>46.02.01</t>
  </si>
  <si>
    <t>22.02.05</t>
  </si>
  <si>
    <t>22.02.01</t>
  </si>
  <si>
    <t>15.02.03</t>
  </si>
  <si>
    <t>23.02.03</t>
  </si>
  <si>
    <t>23.02.04</t>
  </si>
  <si>
    <t>08.02.01</t>
  </si>
  <si>
    <t>08.02.09</t>
  </si>
  <si>
    <t>13.02.11</t>
  </si>
  <si>
    <t>21.02.05</t>
  </si>
  <si>
    <t>38.02.01</t>
  </si>
  <si>
    <t>переведено на др.виды обуч. (внутри колледжа)</t>
  </si>
  <si>
    <t>Кол-во несовершн.студент.</t>
  </si>
  <si>
    <t>очная форма</t>
  </si>
  <si>
    <t>заочная форма</t>
  </si>
  <si>
    <t>Кол-во юношей</t>
  </si>
  <si>
    <t>2курс</t>
  </si>
  <si>
    <t>3курс</t>
  </si>
  <si>
    <t>09.00.00</t>
  </si>
  <si>
    <t>Количество нсовершеннолетних</t>
  </si>
  <si>
    <t>Количество юношей</t>
  </si>
  <si>
    <t>46.00.00</t>
  </si>
  <si>
    <t>15.00.00</t>
  </si>
  <si>
    <t>08.00.00</t>
  </si>
  <si>
    <t>13.00.00</t>
  </si>
  <si>
    <t>21.00.00</t>
  </si>
  <si>
    <t>22.00.00</t>
  </si>
  <si>
    <t>23.00.00</t>
  </si>
  <si>
    <t>38.00.00</t>
  </si>
  <si>
    <t>отчислено (чел.%)</t>
  </si>
  <si>
    <t>прибыло (чел.%)</t>
  </si>
  <si>
    <t>Очное</t>
  </si>
  <si>
    <t>Заочное</t>
  </si>
  <si>
    <t>Планируемый выпуск</t>
  </si>
  <si>
    <t>ИТОГ</t>
  </si>
  <si>
    <t>заочная форма обучения</t>
  </si>
  <si>
    <t>Внебюдж</t>
  </si>
  <si>
    <t>Итого</t>
  </si>
  <si>
    <t>всего</t>
  </si>
  <si>
    <t>итого</t>
  </si>
  <si>
    <t xml:space="preserve">46.02.01  </t>
  </si>
  <si>
    <t>Август</t>
  </si>
  <si>
    <t>1к</t>
  </si>
  <si>
    <t>2к</t>
  </si>
  <si>
    <t>3к</t>
  </si>
  <si>
    <t>Тоз-17-1</t>
  </si>
  <si>
    <t>4к</t>
  </si>
  <si>
    <t>1 к</t>
  </si>
  <si>
    <t>4 к</t>
  </si>
  <si>
    <t>Кс-18-1</t>
  </si>
  <si>
    <t>КсК-18-1</t>
  </si>
  <si>
    <t>09.02.07</t>
  </si>
  <si>
    <t>ИСп-18-2</t>
  </si>
  <si>
    <t>15.02.12</t>
  </si>
  <si>
    <t>15.02.14</t>
  </si>
  <si>
    <t>АТп-18-1</t>
  </si>
  <si>
    <t>АТпК-18-1</t>
  </si>
  <si>
    <t>23.02.07</t>
  </si>
  <si>
    <t>43.02.15</t>
  </si>
  <si>
    <t xml:space="preserve">15.02.03 
</t>
  </si>
  <si>
    <t>43.00.00</t>
  </si>
  <si>
    <t>ТО-18-1/ дТО-18-1</t>
  </si>
  <si>
    <t>ПКд-18-1/ дПКд-18-1</t>
  </si>
  <si>
    <t>С-18-1/         дС-18-1</t>
  </si>
  <si>
    <t>академический отпуск по болезни</t>
  </si>
  <si>
    <t>Мдс-18-1/ дМдс-18-1</t>
  </si>
  <si>
    <t>О-18-1/       дО-18-1</t>
  </si>
  <si>
    <t>О-18-2/              дО-18-2</t>
  </si>
  <si>
    <t>ОК-19-5</t>
  </si>
  <si>
    <t xml:space="preserve">23.02.03 
</t>
  </si>
  <si>
    <t xml:space="preserve">Тоз-18-5 
</t>
  </si>
  <si>
    <t>МгК-18-1/      дМгК-18-1</t>
  </si>
  <si>
    <t xml:space="preserve">15.02.14 
</t>
  </si>
  <si>
    <t>Т-19-2</t>
  </si>
  <si>
    <t>Т-19-3</t>
  </si>
  <si>
    <t>АТпК-19-5</t>
  </si>
  <si>
    <t>АТпК-19-6</t>
  </si>
  <si>
    <t>ТО-19-1</t>
  </si>
  <si>
    <t>ЭК-19-1</t>
  </si>
  <si>
    <t xml:space="preserve">08.02.01 </t>
  </si>
  <si>
    <t xml:space="preserve">С-17-1 
08.02.01 
</t>
  </si>
  <si>
    <t>СзК-19-1</t>
  </si>
  <si>
    <t>ЭзК-19-5</t>
  </si>
  <si>
    <t xml:space="preserve">15.02.12 
</t>
  </si>
  <si>
    <t xml:space="preserve">15.02.14
</t>
  </si>
  <si>
    <t>КсК-19-1\         дКсК-19-1</t>
  </si>
  <si>
    <t>ИСп-19-3\    дИСп-19-3</t>
  </si>
  <si>
    <t>ИСп-19-4\          дИСп-19-4</t>
  </si>
  <si>
    <t>ИСпК-19-1\    дИСпК-19-1</t>
  </si>
  <si>
    <t>Кс-19-1\        дКс-19-1</t>
  </si>
  <si>
    <t>О-19-1\   дО-19-1</t>
  </si>
  <si>
    <t>О-19-2\   дО-19-2</t>
  </si>
  <si>
    <t>Мг-19-1\   дМг-19-1</t>
  </si>
  <si>
    <t>АТп-19-1\    дАТп-19-1</t>
  </si>
  <si>
    <t>Т-19-1\   дТ-19-1</t>
  </si>
  <si>
    <t>ПКд-19-1\ дПКд-19-1</t>
  </si>
  <si>
    <t>Кс-20-1</t>
  </si>
  <si>
    <t>Кс-20-2</t>
  </si>
  <si>
    <t>КсК-20-5</t>
  </si>
  <si>
    <t>О-20-1\   дО-20-1</t>
  </si>
  <si>
    <t>О-20-2\   дО-20-2</t>
  </si>
  <si>
    <t>Мг-20-1\   дМг-20-1</t>
  </si>
  <si>
    <t>МгК-20-5</t>
  </si>
  <si>
    <t xml:space="preserve">15.02.14 </t>
  </si>
  <si>
    <t>АТп-20-1</t>
  </si>
  <si>
    <t>ТО-20-5</t>
  </si>
  <si>
    <t>ИСпК-18-2</t>
  </si>
  <si>
    <t>ИСп-19-1</t>
  </si>
  <si>
    <t>ИСп-19-2</t>
  </si>
  <si>
    <t>КсК-20-6</t>
  </si>
  <si>
    <t>ИСпК-20-9</t>
  </si>
  <si>
    <t>МсК-20-5/ МдК-20-5</t>
  </si>
  <si>
    <t>МР-20-5</t>
  </si>
  <si>
    <t>МР-20-2</t>
  </si>
  <si>
    <t>МР-20-1\ дМР-20-1</t>
  </si>
  <si>
    <t>АТп-20-2</t>
  </si>
  <si>
    <t>Т-20-2</t>
  </si>
  <si>
    <t>ТК-20-5</t>
  </si>
  <si>
    <t>ТО-20-1\ дТО-20-1</t>
  </si>
  <si>
    <t>ТО-20-2</t>
  </si>
  <si>
    <t>С-19-1\       дС-19-1</t>
  </si>
  <si>
    <t>С-20-1</t>
  </si>
  <si>
    <t>С-20-2</t>
  </si>
  <si>
    <t>ЗиК-20-5</t>
  </si>
  <si>
    <t>ЭК-20-1</t>
  </si>
  <si>
    <t>ПКд-20-1\ дПКд-20-1</t>
  </si>
  <si>
    <t>ПКд-20-5</t>
  </si>
  <si>
    <t>СзК-20-1</t>
  </si>
  <si>
    <t>ЭзК-20-5</t>
  </si>
  <si>
    <t>Мс-20-1/        Мд-20-1</t>
  </si>
  <si>
    <t>ИСп-20-5</t>
  </si>
  <si>
    <t>ИСп-20-6</t>
  </si>
  <si>
    <t>ИСп-20-7</t>
  </si>
  <si>
    <t>ИСп-20-8</t>
  </si>
  <si>
    <t>МР-19-1</t>
  </si>
  <si>
    <t>МР-19-2 \дМР-19-2</t>
  </si>
  <si>
    <t>МР-19-3</t>
  </si>
  <si>
    <t>МР-18-1/   дМР-18-1</t>
  </si>
  <si>
    <t>Мдс-19-1, дМдс-19-1</t>
  </si>
  <si>
    <t>С-21-1</t>
  </si>
  <si>
    <t>СК-21-1</t>
  </si>
  <si>
    <t>Мэ-21-1/ дМэ-21-1</t>
  </si>
  <si>
    <t>Кс-21-1</t>
  </si>
  <si>
    <t>КсК-21-1</t>
  </si>
  <si>
    <t>Отделение №1 Общеобразовательная подготовка</t>
  </si>
  <si>
    <t xml:space="preserve">Отделение № 2  Информационные технологии и транспорт </t>
  </si>
  <si>
    <t>Отделение № 3 Механическое, гидравлическое оборудование и металлургия</t>
  </si>
  <si>
    <t>Отделение № 4 Строительство, экономика и сфера обслуживания</t>
  </si>
  <si>
    <t>ИСпВ-21-1</t>
  </si>
  <si>
    <t>Тэ-21-1</t>
  </si>
  <si>
    <t>Тэ-21-2</t>
  </si>
  <si>
    <t>Мг-21-1\   дМг-21-1</t>
  </si>
  <si>
    <t>МР-21-1</t>
  </si>
  <si>
    <t>МР-21-2</t>
  </si>
  <si>
    <t>АТп-21-1\    дАТп-21-1</t>
  </si>
  <si>
    <t>ЗиК-21-1/ дЗиК-21-1</t>
  </si>
  <si>
    <t>Мс-21-1/ Мд-21-1</t>
  </si>
  <si>
    <t>О-21-1\   дО-21-1</t>
  </si>
  <si>
    <t>О-21-2\   дО-21-2</t>
  </si>
  <si>
    <t>Т-21-1\   дТ-21-1</t>
  </si>
  <si>
    <t>Т-21-2\   дТ-21-2</t>
  </si>
  <si>
    <t>ТО-21-1\ дТО-21-1</t>
  </si>
  <si>
    <t>ЭК-21-1</t>
  </si>
  <si>
    <t>ПКд-21-1\ дПКд-21-1</t>
  </si>
  <si>
    <t>ДаК-21-1</t>
  </si>
  <si>
    <t>ИСпП-20-1\   дИСпП-20-1</t>
  </si>
  <si>
    <t>ИСпП-20-2\   дИСпП-20-2</t>
  </si>
  <si>
    <t>ИСпПК-20-1\    дИСпПК-20-1</t>
  </si>
  <si>
    <t>ТК-21-5</t>
  </si>
  <si>
    <t>МРК-21-5</t>
  </si>
  <si>
    <t>АТпК-21-5</t>
  </si>
  <si>
    <t>ОК-21-5</t>
  </si>
  <si>
    <t>Тэ-18-1\    дТэ-18-1</t>
  </si>
  <si>
    <t>Мэ-18-1/     дМэ-18-1</t>
  </si>
  <si>
    <t>Тэ-19-1\   дТэ-19-1</t>
  </si>
  <si>
    <t>Тэ-19-2\    дТэ-19-2</t>
  </si>
  <si>
    <t>Мэ-19-1/ дМэ-19-1</t>
  </si>
  <si>
    <t>Тэ-20-1\     дТэ-20-1</t>
  </si>
  <si>
    <t>Тэ-20-2\      дТэ-20-2</t>
  </si>
  <si>
    <t>ТэК-20-5</t>
  </si>
  <si>
    <t>ТэК-20-6</t>
  </si>
  <si>
    <t>Мэ-20-1/ дМэ-20-1</t>
  </si>
  <si>
    <t>СК-21-5</t>
  </si>
  <si>
    <t>ЗиК-21-5</t>
  </si>
  <si>
    <t>ЭК-21-5</t>
  </si>
  <si>
    <t>ЭзК-21-5</t>
  </si>
  <si>
    <t>О-18-3</t>
  </si>
  <si>
    <t>ИСпК-18-1</t>
  </si>
  <si>
    <t>б.9</t>
  </si>
  <si>
    <t>б.11</t>
  </si>
  <si>
    <t>ИСпВК-21-1/ дИСпВК-21-1</t>
  </si>
  <si>
    <t>ИСпП-21-1/ дИСпП-21-1</t>
  </si>
  <si>
    <t>ИСпП-21-2/ дИСпП-21-2</t>
  </si>
  <si>
    <t>ИСпПК-21-1/ дИСпПК-21-1</t>
  </si>
  <si>
    <t>ИСпВ-20-1</t>
  </si>
  <si>
    <t>ИСп-18-1/      дИСп-18-1</t>
  </si>
  <si>
    <t>СК-21-6</t>
  </si>
  <si>
    <t>Тэ-18-2/  дТэ-18-2</t>
  </si>
  <si>
    <t>ЗиК-19-1/ дЗиК-19-1</t>
  </si>
  <si>
    <t>ЗиК-20-1/ дЗиК-20-1</t>
  </si>
  <si>
    <t>ЭК-20-5/ дЭК-20-5</t>
  </si>
  <si>
    <t xml:space="preserve">09.02.07   </t>
  </si>
  <si>
    <t>5 курс</t>
  </si>
  <si>
    <t>Б</t>
  </si>
  <si>
    <t>В/Б</t>
  </si>
  <si>
    <t>z</t>
  </si>
  <si>
    <t>год</t>
  </si>
  <si>
    <t>Т-20-1\   дТ-20-1</t>
  </si>
  <si>
    <t>Сентябрь</t>
  </si>
  <si>
    <t xml:space="preserve">Мерзляков отч </t>
  </si>
  <si>
    <t>Октябрь</t>
  </si>
  <si>
    <t>АТп-19-1</t>
  </si>
  <si>
    <t>Мг-19-1</t>
  </si>
  <si>
    <t>МР-19-2</t>
  </si>
  <si>
    <t>Мдс-19-1</t>
  </si>
  <si>
    <t>МгК-18-1</t>
  </si>
  <si>
    <t>МР-18-1</t>
  </si>
  <si>
    <t>Ноябрь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</si>
</sst>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mmmm\ yyyy;@"/>
  </numFmts>
  <fonts count="5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indexed="8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b/>
      <sz val="12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8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u/>
      <sz val="16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0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rgb="FF000000"/>
      <name val="Calibri"/>
      <family val="2"/>
      <charset val="204"/>
      <scheme val="minor"/>
    </font>
    <font>
      <sz val="8"/>
      <color rgb="FF000000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sz val="9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sz val="7"/>
      <name val="Times New Roman"/>
      <family val="1"/>
      <charset val="204"/>
    </font>
    <font>
      <b/>
      <sz val="6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1" fillId="0" borderId="0" applyFont="0" applyFill="0" applyBorder="0" applyAlignment="0" applyProtection="0"/>
  </cellStyleXfs>
  <cellXfs count="1939">
    <xf numFmtId="0" fontId="0" fillId="0" borderId="0" xfId="0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Font="1"/>
    <xf numFmtId="0" fontId="3" fillId="0" borderId="10" xfId="0" applyFont="1" applyBorder="1"/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4" fillId="0" borderId="0" xfId="0" applyFont="1"/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5" xfId="0" applyFont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0" borderId="1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Fill="1"/>
    <xf numFmtId="0" fontId="3" fillId="0" borderId="1" xfId="0" applyFont="1" applyFill="1" applyBorder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4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4" fillId="0" borderId="0" xfId="0" applyFont="1" applyBorder="1"/>
    <xf numFmtId="0" fontId="3" fillId="0" borderId="0" xfId="0" applyFont="1" applyBorder="1"/>
    <xf numFmtId="0" fontId="3" fillId="0" borderId="27" xfId="0" applyFont="1" applyBorder="1" applyAlignment="1">
      <alignment horizontal="center"/>
    </xf>
    <xf numFmtId="0" fontId="4" fillId="0" borderId="0" xfId="0" applyFont="1" applyFill="1" applyBorder="1"/>
    <xf numFmtId="0" fontId="3" fillId="2" borderId="6" xfId="0" applyFont="1" applyFill="1" applyBorder="1" applyAlignment="1">
      <alignment horizontal="center"/>
    </xf>
    <xf numFmtId="0" fontId="1" fillId="0" borderId="0" xfId="0" applyFont="1" applyBorder="1"/>
    <xf numFmtId="0" fontId="3" fillId="0" borderId="5" xfId="0" applyFont="1" applyBorder="1" applyAlignment="1">
      <alignment horizontal="center"/>
    </xf>
    <xf numFmtId="0" fontId="6" fillId="0" borderId="7" xfId="0" applyFont="1" applyBorder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textRotation="90"/>
    </xf>
    <xf numFmtId="0" fontId="3" fillId="0" borderId="0" xfId="0" applyFont="1" applyBorder="1" applyAlignment="1">
      <alignment horizontal="center" textRotation="90"/>
    </xf>
    <xf numFmtId="0" fontId="9" fillId="0" borderId="0" xfId="0" applyFont="1" applyFill="1" applyBorder="1" applyAlignment="1">
      <alignment horizontal="center" textRotation="90"/>
    </xf>
    <xf numFmtId="0" fontId="3" fillId="0" borderId="9" xfId="0" applyFont="1" applyBorder="1" applyAlignment="1">
      <alignment horizontal="center" vertical="center"/>
    </xf>
    <xf numFmtId="0" fontId="0" fillId="3" borderId="0" xfId="0" applyFill="1"/>
    <xf numFmtId="0" fontId="3" fillId="0" borderId="3" xfId="0" applyFont="1" applyFill="1" applyBorder="1" applyAlignment="1">
      <alignment horizontal="center" vertical="center"/>
    </xf>
    <xf numFmtId="0" fontId="15" fillId="0" borderId="0" xfId="0" applyFont="1"/>
    <xf numFmtId="0" fontId="11" fillId="0" borderId="0" xfId="0" applyFont="1" applyFill="1" applyAlignment="1"/>
    <xf numFmtId="0" fontId="10" fillId="0" borderId="0" xfId="0" applyFont="1" applyFill="1" applyAlignment="1"/>
    <xf numFmtId="0" fontId="1" fillId="0" borderId="0" xfId="0" applyFont="1" applyFill="1" applyBorder="1" applyAlignment="1">
      <alignment vertical="center"/>
    </xf>
    <xf numFmtId="0" fontId="10" fillId="0" borderId="0" xfId="0" applyFont="1" applyFill="1" applyAlignment="1">
      <alignment horizontal="center"/>
    </xf>
    <xf numFmtId="0" fontId="3" fillId="0" borderId="22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14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/>
    <xf numFmtId="0" fontId="6" fillId="0" borderId="0" xfId="0" applyFont="1" applyBorder="1" applyAlignment="1">
      <alignment horizontal="center"/>
    </xf>
    <xf numFmtId="0" fontId="0" fillId="0" borderId="1" xfId="0" applyBorder="1"/>
    <xf numFmtId="0" fontId="1" fillId="0" borderId="31" xfId="0" applyFont="1" applyBorder="1" applyAlignment="1">
      <alignment horizontal="left"/>
    </xf>
    <xf numFmtId="0" fontId="1" fillId="0" borderId="0" xfId="0" applyFont="1" applyBorder="1" applyAlignment="1"/>
    <xf numFmtId="0" fontId="6" fillId="0" borderId="0" xfId="0" applyFont="1" applyBorder="1" applyAlignment="1">
      <alignment vertical="center"/>
    </xf>
    <xf numFmtId="0" fontId="3" fillId="0" borderId="0" xfId="0" applyFont="1" applyFill="1" applyBorder="1"/>
    <xf numFmtId="0" fontId="3" fillId="0" borderId="1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5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6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/>
    <xf numFmtId="0" fontId="16" fillId="0" borderId="0" xfId="0" applyFont="1"/>
    <xf numFmtId="0" fontId="14" fillId="0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0" xfId="0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/>
    </xf>
    <xf numFmtId="0" fontId="3" fillId="0" borderId="69" xfId="0" applyFont="1" applyBorder="1"/>
    <xf numFmtId="0" fontId="3" fillId="0" borderId="0" xfId="0" applyFont="1" applyFill="1" applyBorder="1" applyAlignment="1">
      <alignment horizontal="center"/>
    </xf>
    <xf numFmtId="0" fontId="3" fillId="4" borderId="0" xfId="0" applyFont="1" applyFill="1" applyBorder="1"/>
    <xf numFmtId="0" fontId="0" fillId="4" borderId="0" xfId="0" applyFill="1"/>
    <xf numFmtId="0" fontId="1" fillId="0" borderId="31" xfId="0" applyFont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0" fillId="0" borderId="49" xfId="0" applyBorder="1"/>
    <xf numFmtId="0" fontId="6" fillId="0" borderId="56" xfId="0" applyFont="1" applyBorder="1" applyAlignment="1">
      <alignment horizontal="center"/>
    </xf>
    <xf numFmtId="0" fontId="0" fillId="0" borderId="0" xfId="0" applyFont="1" applyFill="1"/>
    <xf numFmtId="0" fontId="2" fillId="0" borderId="0" xfId="0" applyFont="1" applyBorder="1" applyAlignment="1">
      <alignment vertical="center"/>
    </xf>
    <xf numFmtId="0" fontId="25" fillId="0" borderId="0" xfId="0" applyFont="1"/>
    <xf numFmtId="164" fontId="18" fillId="0" borderId="0" xfId="0" applyNumberFormat="1" applyFont="1"/>
    <xf numFmtId="0" fontId="27" fillId="0" borderId="0" xfId="0" applyFont="1"/>
    <xf numFmtId="0" fontId="25" fillId="0" borderId="0" xfId="0" applyFont="1" applyFill="1"/>
    <xf numFmtId="0" fontId="29" fillId="0" borderId="0" xfId="0" applyFont="1" applyFill="1" applyBorder="1" applyAlignment="1">
      <alignment horizontal="center"/>
    </xf>
    <xf numFmtId="0" fontId="1" fillId="0" borderId="1" xfId="0" applyFont="1" applyBorder="1"/>
    <xf numFmtId="0" fontId="6" fillId="0" borderId="12" xfId="0" applyFont="1" applyBorder="1"/>
    <xf numFmtId="0" fontId="6" fillId="0" borderId="33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8" fillId="0" borderId="0" xfId="0" applyFont="1" applyBorder="1" applyAlignment="1">
      <alignment horizontal="center" wrapText="1"/>
    </xf>
    <xf numFmtId="0" fontId="0" fillId="2" borderId="1" xfId="0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1" fillId="0" borderId="0" xfId="0" applyFont="1" applyAlignment="1"/>
    <xf numFmtId="0" fontId="1" fillId="0" borderId="2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0" borderId="3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 wrapText="1"/>
    </xf>
    <xf numFmtId="49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Alignment="1"/>
    <xf numFmtId="0" fontId="30" fillId="0" borderId="0" xfId="0" applyFont="1" applyBorder="1"/>
    <xf numFmtId="0" fontId="30" fillId="0" borderId="0" xfId="0" applyFont="1" applyBorder="1" applyAlignment="1">
      <alignment horizontal="left"/>
    </xf>
    <xf numFmtId="14" fontId="30" fillId="0" borderId="0" xfId="0" applyNumberFormat="1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3" fillId="0" borderId="49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28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0" xfId="0" applyBorder="1" applyAlignment="1"/>
    <xf numFmtId="0" fontId="22" fillId="0" borderId="0" xfId="0" applyFont="1" applyBorder="1"/>
    <xf numFmtId="0" fontId="6" fillId="0" borderId="15" xfId="0" applyFont="1" applyBorder="1"/>
    <xf numFmtId="0" fontId="6" fillId="0" borderId="67" xfId="0" applyFont="1" applyBorder="1"/>
    <xf numFmtId="0" fontId="6" fillId="0" borderId="51" xfId="0" applyFont="1" applyBorder="1" applyAlignment="1">
      <alignment horizontal="center"/>
    </xf>
    <xf numFmtId="0" fontId="6" fillId="2" borderId="56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9" xfId="0" applyFont="1" applyBorder="1"/>
    <xf numFmtId="0" fontId="6" fillId="0" borderId="43" xfId="0" applyFont="1" applyBorder="1"/>
    <xf numFmtId="0" fontId="3" fillId="0" borderId="70" xfId="0" applyFont="1" applyBorder="1" applyAlignment="1">
      <alignment horizontal="center"/>
    </xf>
    <xf numFmtId="0" fontId="3" fillId="0" borderId="59" xfId="0" applyFont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6" fillId="0" borderId="56" xfId="0" applyFont="1" applyFill="1" applyBorder="1" applyAlignment="1">
      <alignment horizontal="center"/>
    </xf>
    <xf numFmtId="0" fontId="3" fillId="0" borderId="56" xfId="0" applyFont="1" applyFill="1" applyBorder="1" applyAlignment="1">
      <alignment horizontal="center"/>
    </xf>
    <xf numFmtId="0" fontId="3" fillId="0" borderId="62" xfId="0" applyFont="1" applyFill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right" wrapText="1"/>
    </xf>
    <xf numFmtId="0" fontId="1" fillId="0" borderId="0" xfId="0" applyFont="1" applyAlignment="1">
      <alignment horizontal="left"/>
    </xf>
    <xf numFmtId="0" fontId="3" fillId="0" borderId="5" xfId="0" applyFont="1" applyBorder="1" applyAlignment="1">
      <alignment horizontal="center"/>
    </xf>
    <xf numFmtId="0" fontId="1" fillId="0" borderId="2" xfId="0" applyFont="1" applyBorder="1"/>
    <xf numFmtId="0" fontId="3" fillId="0" borderId="50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76" xfId="0" applyFont="1" applyBorder="1"/>
    <xf numFmtId="0" fontId="3" fillId="0" borderId="69" xfId="0" applyFont="1" applyBorder="1" applyAlignment="1">
      <alignment horizontal="center"/>
    </xf>
    <xf numFmtId="0" fontId="3" fillId="0" borderId="54" xfId="0" applyFont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0" fillId="0" borderId="5" xfId="0" applyFill="1" applyBorder="1"/>
    <xf numFmtId="0" fontId="38" fillId="0" borderId="0" xfId="0" applyFont="1" applyAlignment="1">
      <alignment horizontal="center"/>
    </xf>
    <xf numFmtId="0" fontId="22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/>
    <xf numFmtId="0" fontId="6" fillId="2" borderId="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3" fillId="0" borderId="21" xfId="0" applyFont="1" applyFill="1" applyBorder="1"/>
    <xf numFmtId="0" fontId="3" fillId="0" borderId="20" xfId="0" applyFont="1" applyFill="1" applyBorder="1" applyAlignment="1">
      <alignment horizontal="center"/>
    </xf>
    <xf numFmtId="0" fontId="6" fillId="0" borderId="56" xfId="0" applyFont="1" applyFill="1" applyBorder="1"/>
    <xf numFmtId="0" fontId="6" fillId="0" borderId="62" xfId="0" applyFont="1" applyFill="1" applyBorder="1"/>
    <xf numFmtId="0" fontId="2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27" fillId="0" borderId="0" xfId="0" applyNumberFormat="1" applyFont="1"/>
    <xf numFmtId="0" fontId="3" fillId="0" borderId="2" xfId="0" applyFont="1" applyBorder="1" applyAlignment="1">
      <alignment horizontal="center" wrapText="1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0" xfId="0" applyAlignment="1"/>
    <xf numFmtId="0" fontId="3" fillId="0" borderId="5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3" fillId="0" borderId="70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72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wrapText="1"/>
    </xf>
    <xf numFmtId="0" fontId="34" fillId="0" borderId="1" xfId="0" applyFont="1" applyFill="1" applyBorder="1" applyAlignment="1">
      <alignment horizontal="center"/>
    </xf>
    <xf numFmtId="0" fontId="0" fillId="0" borderId="0" xfId="0" applyFill="1" applyBorder="1"/>
    <xf numFmtId="0" fontId="33" fillId="0" borderId="0" xfId="0" applyFont="1" applyFill="1" applyBorder="1" applyAlignment="1"/>
    <xf numFmtId="0" fontId="12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3" fillId="0" borderId="71" xfId="0" applyFont="1" applyFill="1" applyBorder="1" applyAlignment="1">
      <alignment horizontal="center" vertical="center"/>
    </xf>
    <xf numFmtId="0" fontId="3" fillId="0" borderId="65" xfId="0" applyFont="1" applyFill="1" applyBorder="1" applyAlignment="1">
      <alignment horizontal="center" vertical="center"/>
    </xf>
    <xf numFmtId="0" fontId="3" fillId="0" borderId="0" xfId="0" applyFont="1" applyBorder="1" applyAlignment="1"/>
    <xf numFmtId="0" fontId="3" fillId="0" borderId="56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9" fillId="0" borderId="0" xfId="0" applyFont="1" applyFill="1" applyBorder="1" applyAlignment="1">
      <alignment vertical="center"/>
    </xf>
    <xf numFmtId="0" fontId="32" fillId="0" borderId="0" xfId="0" applyFont="1" applyFill="1" applyBorder="1" applyAlignment="1"/>
    <xf numFmtId="0" fontId="6" fillId="0" borderId="67" xfId="0" applyFont="1" applyFill="1" applyBorder="1"/>
    <xf numFmtId="0" fontId="6" fillId="0" borderId="64" xfId="0" applyFont="1" applyFill="1" applyBorder="1"/>
    <xf numFmtId="0" fontId="3" fillId="0" borderId="7" xfId="0" applyFont="1" applyFill="1" applyBorder="1"/>
    <xf numFmtId="0" fontId="3" fillId="0" borderId="9" xfId="0" applyFont="1" applyFill="1" applyBorder="1"/>
    <xf numFmtId="0" fontId="3" fillId="2" borderId="49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9" xfId="0" applyFill="1" applyBorder="1" applyAlignment="1"/>
    <xf numFmtId="0" fontId="0" fillId="0" borderId="26" xfId="0" applyBorder="1"/>
    <xf numFmtId="0" fontId="6" fillId="0" borderId="32" xfId="0" applyFont="1" applyBorder="1" applyAlignment="1">
      <alignment horizontal="center"/>
    </xf>
    <xf numFmtId="0" fontId="19" fillId="2" borderId="7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3" fillId="2" borderId="0" xfId="0" applyFont="1" applyFill="1" applyBorder="1" applyAlignment="1"/>
    <xf numFmtId="0" fontId="32" fillId="2" borderId="0" xfId="0" applyFont="1" applyFill="1" applyBorder="1" applyAlignment="1"/>
    <xf numFmtId="164" fontId="42" fillId="0" borderId="0" xfId="0" applyNumberFormat="1" applyFont="1"/>
    <xf numFmtId="0" fontId="4" fillId="0" borderId="1" xfId="0" applyFont="1" applyFill="1" applyBorder="1"/>
    <xf numFmtId="0" fontId="3" fillId="0" borderId="49" xfId="0" applyFont="1" applyFill="1" applyBorder="1"/>
    <xf numFmtId="0" fontId="3" fillId="0" borderId="17" xfId="0" applyFont="1" applyBorder="1"/>
    <xf numFmtId="0" fontId="3" fillId="0" borderId="64" xfId="0" applyFont="1" applyFill="1" applyBorder="1" applyAlignment="1">
      <alignment horizontal="center" vertical="center"/>
    </xf>
    <xf numFmtId="0" fontId="3" fillId="0" borderId="74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14" fillId="0" borderId="0" xfId="0" applyFont="1" applyFill="1" applyBorder="1"/>
    <xf numFmtId="0" fontId="1" fillId="0" borderId="0" xfId="0" applyFont="1" applyAlignment="1">
      <alignment horizontal="left"/>
    </xf>
    <xf numFmtId="0" fontId="3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6" fillId="0" borderId="16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6" fillId="0" borderId="43" xfId="0" applyFont="1" applyBorder="1" applyAlignment="1">
      <alignment horizontal="center" vertical="center"/>
    </xf>
    <xf numFmtId="0" fontId="36" fillId="0" borderId="59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6" fillId="0" borderId="6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wrapText="1"/>
    </xf>
    <xf numFmtId="0" fontId="25" fillId="2" borderId="0" xfId="0" applyFont="1" applyFill="1" applyAlignment="1">
      <alignment horizontal="center"/>
    </xf>
    <xf numFmtId="0" fontId="25" fillId="2" borderId="0" xfId="0" applyFont="1" applyFill="1"/>
    <xf numFmtId="0" fontId="24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29" fillId="0" borderId="0" xfId="0" applyFont="1" applyBorder="1" applyAlignment="1">
      <alignment horizontal="center" wrapText="1"/>
    </xf>
    <xf numFmtId="0" fontId="3" fillId="0" borderId="6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6" fillId="0" borderId="72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0" fontId="6" fillId="0" borderId="0" xfId="1" applyNumberFormat="1" applyFont="1" applyBorder="1" applyAlignment="1">
      <alignment horizontal="center"/>
    </xf>
    <xf numFmtId="0" fontId="23" fillId="0" borderId="0" xfId="0" applyFont="1" applyBorder="1" applyAlignment="1"/>
    <xf numFmtId="164" fontId="42" fillId="0" borderId="0" xfId="0" applyNumberFormat="1" applyFont="1" applyAlignment="1">
      <alignment horizontal="center"/>
    </xf>
    <xf numFmtId="0" fontId="1" fillId="2" borderId="2" xfId="0" applyFont="1" applyFill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6" fillId="0" borderId="56" xfId="0" applyFont="1" applyBorder="1"/>
    <xf numFmtId="0" fontId="6" fillId="0" borderId="62" xfId="0" applyFont="1" applyBorder="1"/>
    <xf numFmtId="0" fontId="3" fillId="0" borderId="65" xfId="0" applyFont="1" applyBorder="1" applyAlignment="1">
      <alignment horizontal="center" vertical="center"/>
    </xf>
    <xf numFmtId="0" fontId="3" fillId="0" borderId="19" xfId="0" applyFont="1" applyBorder="1"/>
    <xf numFmtId="0" fontId="6" fillId="0" borderId="17" xfId="0" applyFont="1" applyBorder="1" applyAlignment="1">
      <alignment horizontal="center" wrapText="1"/>
    </xf>
    <xf numFmtId="0" fontId="6" fillId="0" borderId="26" xfId="0" applyFont="1" applyBorder="1" applyAlignment="1">
      <alignment horizontal="center" wrapText="1"/>
    </xf>
    <xf numFmtId="10" fontId="8" fillId="0" borderId="35" xfId="1" applyNumberFormat="1" applyFont="1" applyBorder="1" applyAlignment="1">
      <alignment horizontal="center"/>
    </xf>
    <xf numFmtId="0" fontId="6" fillId="0" borderId="54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6" fillId="0" borderId="32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4" fillId="0" borderId="0" xfId="0" applyFont="1" applyFill="1" applyAlignment="1">
      <alignment horizontal="right"/>
    </xf>
    <xf numFmtId="0" fontId="30" fillId="0" borderId="0" xfId="0" applyFont="1"/>
    <xf numFmtId="0" fontId="44" fillId="0" borderId="0" xfId="0" applyFont="1" applyFill="1"/>
    <xf numFmtId="0" fontId="3" fillId="2" borderId="21" xfId="0" applyFont="1" applyFill="1" applyBorder="1" applyAlignment="1">
      <alignment horizontal="center"/>
    </xf>
    <xf numFmtId="0" fontId="36" fillId="0" borderId="37" xfId="0" applyFont="1" applyBorder="1" applyAlignment="1">
      <alignment horizontal="center" vertical="center"/>
    </xf>
    <xf numFmtId="0" fontId="3" fillId="2" borderId="34" xfId="0" applyFont="1" applyFill="1" applyBorder="1"/>
    <xf numFmtId="0" fontId="3" fillId="2" borderId="49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/>
    </xf>
    <xf numFmtId="0" fontId="22" fillId="0" borderId="56" xfId="0" applyFont="1" applyBorder="1"/>
    <xf numFmtId="0" fontId="26" fillId="2" borderId="70" xfId="0" applyFont="1" applyFill="1" applyBorder="1" applyAlignment="1">
      <alignment horizontal="center"/>
    </xf>
    <xf numFmtId="0" fontId="0" fillId="0" borderId="41" xfId="0" applyBorder="1"/>
    <xf numFmtId="0" fontId="6" fillId="0" borderId="70" xfId="0" applyFont="1" applyBorder="1" applyAlignment="1">
      <alignment horizontal="center"/>
    </xf>
    <xf numFmtId="0" fontId="0" fillId="0" borderId="70" xfId="0" applyFill="1" applyBorder="1"/>
    <xf numFmtId="0" fontId="3" fillId="2" borderId="55" xfId="0" applyFont="1" applyFill="1" applyBorder="1" applyAlignment="1">
      <alignment horizontal="center"/>
    </xf>
    <xf numFmtId="0" fontId="44" fillId="0" borderId="1" xfId="0" applyFont="1" applyFill="1" applyBorder="1"/>
    <xf numFmtId="0" fontId="3" fillId="3" borderId="2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vertical="center"/>
    </xf>
    <xf numFmtId="0" fontId="14" fillId="2" borderId="0" xfId="0" applyFont="1" applyFill="1"/>
    <xf numFmtId="0" fontId="0" fillId="2" borderId="0" xfId="0" applyFont="1" applyFill="1"/>
    <xf numFmtId="0" fontId="10" fillId="2" borderId="0" xfId="0" applyFont="1" applyFill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8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3" fillId="0" borderId="0" xfId="0" applyFont="1" applyBorder="1" applyAlignment="1"/>
    <xf numFmtId="10" fontId="6" fillId="0" borderId="0" xfId="1" applyNumberFormat="1" applyFont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6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0" fillId="0" borderId="0" xfId="0" applyAlignment="1"/>
    <xf numFmtId="0" fontId="6" fillId="2" borderId="17" xfId="0" applyFont="1" applyFill="1" applyBorder="1" applyAlignment="1">
      <alignment horizontal="center" wrapText="1"/>
    </xf>
    <xf numFmtId="0" fontId="6" fillId="2" borderId="19" xfId="0" applyFont="1" applyFill="1" applyBorder="1" applyAlignment="1">
      <alignment horizontal="center" wrapText="1"/>
    </xf>
    <xf numFmtId="0" fontId="3" fillId="0" borderId="8" xfId="0" applyFont="1" applyFill="1" applyBorder="1"/>
    <xf numFmtId="0" fontId="3" fillId="0" borderId="56" xfId="0" applyFont="1" applyBorder="1" applyAlignment="1"/>
    <xf numFmtId="0" fontId="3" fillId="0" borderId="22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 wrapText="1"/>
    </xf>
    <xf numFmtId="0" fontId="3" fillId="2" borderId="28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6" fillId="0" borderId="59" xfId="0" applyFont="1" applyBorder="1" applyAlignment="1">
      <alignment horizontal="center"/>
    </xf>
    <xf numFmtId="0" fontId="6" fillId="0" borderId="60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3" fillId="0" borderId="7" xfId="0" applyFont="1" applyBorder="1"/>
    <xf numFmtId="0" fontId="3" fillId="0" borderId="23" xfId="0" applyFont="1" applyBorder="1"/>
    <xf numFmtId="0" fontId="1" fillId="2" borderId="5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3" fillId="0" borderId="23" xfId="0" applyFont="1" applyBorder="1" applyAlignment="1">
      <alignment horizontal="center"/>
    </xf>
    <xf numFmtId="0" fontId="3" fillId="0" borderId="53" xfId="0" applyFont="1" applyBorder="1"/>
    <xf numFmtId="0" fontId="3" fillId="0" borderId="36" xfId="0" applyFont="1" applyBorder="1"/>
    <xf numFmtId="0" fontId="6" fillId="2" borderId="59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0" fontId="3" fillId="0" borderId="60" xfId="0" applyFont="1" applyFill="1" applyBorder="1" applyAlignment="1">
      <alignment horizontal="center"/>
    </xf>
    <xf numFmtId="0" fontId="3" fillId="0" borderId="73" xfId="0" applyFont="1" applyFill="1" applyBorder="1" applyAlignment="1">
      <alignment horizontal="center"/>
    </xf>
    <xf numFmtId="0" fontId="3" fillId="0" borderId="3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59" xfId="0" applyFont="1" applyFill="1" applyBorder="1" applyAlignment="1">
      <alignment horizontal="center"/>
    </xf>
    <xf numFmtId="0" fontId="36" fillId="2" borderId="64" xfId="0" applyFont="1" applyFill="1" applyBorder="1" applyAlignment="1">
      <alignment horizontal="center" vertical="center"/>
    </xf>
    <xf numFmtId="0" fontId="36" fillId="2" borderId="74" xfId="0" applyFont="1" applyFill="1" applyBorder="1" applyAlignment="1">
      <alignment horizontal="center" vertical="center"/>
    </xf>
    <xf numFmtId="0" fontId="6" fillId="0" borderId="57" xfId="0" applyFont="1" applyFill="1" applyBorder="1"/>
    <xf numFmtId="0" fontId="3" fillId="0" borderId="43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/>
    </xf>
    <xf numFmtId="0" fontId="1" fillId="0" borderId="49" xfId="0" applyFont="1" applyBorder="1" applyAlignment="1">
      <alignment horizontal="center" wrapText="1"/>
    </xf>
    <xf numFmtId="0" fontId="3" fillId="0" borderId="19" xfId="0" applyFont="1" applyFill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34" fillId="0" borderId="49" xfId="0" applyFont="1" applyBorder="1" applyAlignment="1">
      <alignment horizontal="center"/>
    </xf>
    <xf numFmtId="0" fontId="3" fillId="2" borderId="22" xfId="0" applyFont="1" applyFill="1" applyBorder="1" applyAlignment="1">
      <alignment horizontal="center" wrapText="1"/>
    </xf>
    <xf numFmtId="0" fontId="1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46" fillId="0" borderId="1" xfId="0" applyFont="1" applyFill="1" applyBorder="1" applyAlignment="1">
      <alignment horizontal="center"/>
    </xf>
    <xf numFmtId="0" fontId="46" fillId="0" borderId="1" xfId="0" applyFont="1" applyFill="1" applyBorder="1" applyAlignment="1">
      <alignment horizontal="left"/>
    </xf>
    <xf numFmtId="0" fontId="33" fillId="0" borderId="0" xfId="0" applyFont="1" applyFill="1"/>
    <xf numFmtId="0" fontId="6" fillId="0" borderId="1" xfId="0" applyFont="1" applyFill="1" applyBorder="1" applyAlignment="1">
      <alignment horizontal="right"/>
    </xf>
    <xf numFmtId="0" fontId="3" fillId="2" borderId="68" xfId="0" applyFont="1" applyFill="1" applyBorder="1"/>
    <xf numFmtId="0" fontId="3" fillId="2" borderId="43" xfId="0" applyFont="1" applyFill="1" applyBorder="1"/>
    <xf numFmtId="0" fontId="3" fillId="2" borderId="67" xfId="0" applyFont="1" applyFill="1" applyBorder="1"/>
    <xf numFmtId="0" fontId="6" fillId="2" borderId="5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textRotation="90"/>
    </xf>
    <xf numFmtId="0" fontId="3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textRotation="90"/>
    </xf>
    <xf numFmtId="0" fontId="0" fillId="2" borderId="0" xfId="0" applyFill="1" applyBorder="1"/>
    <xf numFmtId="0" fontId="6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9" fillId="0" borderId="1" xfId="0" applyFont="1" applyBorder="1" applyAlignment="1">
      <alignment horizontal="left" wrapText="1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4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/>
    <xf numFmtId="0" fontId="6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6" xfId="0" applyFont="1" applyFill="1" applyBorder="1" applyAlignment="1">
      <alignment horizontal="center" vertical="center"/>
    </xf>
    <xf numFmtId="0" fontId="3" fillId="0" borderId="70" xfId="0" applyFont="1" applyFill="1" applyBorder="1" applyAlignment="1">
      <alignment horizontal="center" vertical="center"/>
    </xf>
    <xf numFmtId="0" fontId="3" fillId="0" borderId="59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6" fillId="2" borderId="21" xfId="0" applyFont="1" applyFill="1" applyBorder="1" applyAlignment="1">
      <alignment horizontal="center" wrapText="1"/>
    </xf>
    <xf numFmtId="0" fontId="36" fillId="0" borderId="56" xfId="0" applyFont="1" applyBorder="1" applyAlignment="1">
      <alignment horizontal="center" vertical="center"/>
    </xf>
    <xf numFmtId="0" fontId="36" fillId="0" borderId="62" xfId="0" applyFont="1" applyBorder="1" applyAlignment="1">
      <alignment horizontal="center" vertical="center"/>
    </xf>
    <xf numFmtId="0" fontId="36" fillId="0" borderId="41" xfId="0" applyFont="1" applyBorder="1" applyAlignment="1">
      <alignment horizontal="center" vertical="center"/>
    </xf>
    <xf numFmtId="0" fontId="3" fillId="0" borderId="70" xfId="0" applyFont="1" applyFill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6" fillId="0" borderId="21" xfId="0" applyFont="1" applyBorder="1" applyAlignment="1">
      <alignment horizontal="center" wrapText="1"/>
    </xf>
    <xf numFmtId="0" fontId="3" fillId="0" borderId="63" xfId="0" applyFont="1" applyFill="1" applyBorder="1" applyAlignment="1">
      <alignment horizontal="center" vertical="center"/>
    </xf>
    <xf numFmtId="0" fontId="3" fillId="0" borderId="62" xfId="0" applyFont="1" applyFill="1" applyBorder="1" applyAlignment="1">
      <alignment horizontal="center" vertical="center"/>
    </xf>
    <xf numFmtId="0" fontId="6" fillId="2" borderId="70" xfId="0" applyFont="1" applyFill="1" applyBorder="1" applyAlignment="1">
      <alignment horizontal="center"/>
    </xf>
    <xf numFmtId="0" fontId="3" fillId="0" borderId="69" xfId="0" applyFont="1" applyFill="1" applyBorder="1" applyAlignment="1">
      <alignment horizontal="center"/>
    </xf>
    <xf numFmtId="0" fontId="3" fillId="0" borderId="12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6" fillId="0" borderId="36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2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6" fillId="0" borderId="54" xfId="0" applyFont="1" applyBorder="1" applyAlignment="1">
      <alignment horizontal="center" vertical="center"/>
    </xf>
    <xf numFmtId="0" fontId="14" fillId="0" borderId="0" xfId="0" applyFont="1" applyBorder="1" applyAlignment="1"/>
    <xf numFmtId="0" fontId="3" fillId="0" borderId="58" xfId="0" applyFont="1" applyBorder="1" applyAlignment="1">
      <alignment horizontal="center" vertical="center"/>
    </xf>
    <xf numFmtId="164" fontId="17" fillId="0" borderId="0" xfId="0" applyNumberFormat="1" applyFont="1" applyAlignment="1">
      <alignment horizontal="center"/>
    </xf>
    <xf numFmtId="0" fontId="3" fillId="0" borderId="21" xfId="0" applyFont="1" applyBorder="1" applyAlignment="1">
      <alignment horizontal="left" wrapText="1"/>
    </xf>
    <xf numFmtId="0" fontId="3" fillId="0" borderId="17" xfId="0" applyFont="1" applyBorder="1" applyAlignment="1">
      <alignment horizontal="left" wrapText="1"/>
    </xf>
    <xf numFmtId="0" fontId="3" fillId="0" borderId="26" xfId="0" applyFont="1" applyBorder="1" applyAlignment="1">
      <alignment horizontal="left" wrapText="1"/>
    </xf>
    <xf numFmtId="0" fontId="3" fillId="0" borderId="17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2" fillId="2" borderId="17" xfId="0" applyFont="1" applyFill="1" applyBorder="1" applyAlignment="1">
      <alignment horizontal="left" wrapText="1"/>
    </xf>
    <xf numFmtId="0" fontId="2" fillId="2" borderId="26" xfId="0" applyFont="1" applyFill="1" applyBorder="1" applyAlignment="1">
      <alignment horizontal="left" wrapText="1"/>
    </xf>
    <xf numFmtId="0" fontId="6" fillId="0" borderId="49" xfId="0" applyFont="1" applyBorder="1" applyAlignment="1">
      <alignment horizontal="center" wrapText="1"/>
    </xf>
    <xf numFmtId="0" fontId="6" fillId="0" borderId="2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7" fillId="0" borderId="28" xfId="0" applyFont="1" applyBorder="1" applyAlignment="1">
      <alignment horizontal="center" wrapText="1"/>
    </xf>
    <xf numFmtId="0" fontId="3" fillId="2" borderId="16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2" fillId="0" borderId="17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3" fillId="0" borderId="16" xfId="0" applyFont="1" applyBorder="1" applyAlignment="1">
      <alignment horizontal="left" wrapText="1"/>
    </xf>
    <xf numFmtId="0" fontId="3" fillId="0" borderId="49" xfId="0" applyFont="1" applyBorder="1" applyAlignment="1">
      <alignment horizontal="left" wrapText="1"/>
    </xf>
    <xf numFmtId="0" fontId="3" fillId="0" borderId="28" xfId="0" applyFont="1" applyBorder="1" applyAlignment="1">
      <alignment horizontal="left" wrapText="1"/>
    </xf>
    <xf numFmtId="0" fontId="2" fillId="0" borderId="21" xfId="0" applyFont="1" applyBorder="1" applyAlignment="1">
      <alignment horizontal="center" wrapText="1"/>
    </xf>
    <xf numFmtId="0" fontId="3" fillId="0" borderId="17" xfId="0" applyFont="1" applyFill="1" applyBorder="1" applyAlignment="1">
      <alignment horizontal="center"/>
    </xf>
    <xf numFmtId="0" fontId="6" fillId="0" borderId="20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3" fillId="0" borderId="17" xfId="0" applyFont="1" applyFill="1" applyBorder="1"/>
    <xf numFmtId="0" fontId="7" fillId="0" borderId="49" xfId="0" applyFont="1" applyBorder="1" applyAlignment="1">
      <alignment horizontal="left" wrapText="1"/>
    </xf>
    <xf numFmtId="0" fontId="9" fillId="0" borderId="49" xfId="0" applyFont="1" applyBorder="1" applyAlignment="1">
      <alignment horizontal="left" wrapText="1"/>
    </xf>
    <xf numFmtId="0" fontId="9" fillId="0" borderId="49" xfId="0" applyFont="1" applyBorder="1" applyAlignment="1">
      <alignment horizontal="center" wrapText="1"/>
    </xf>
    <xf numFmtId="0" fontId="3" fillId="0" borderId="21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wrapText="1"/>
    </xf>
    <xf numFmtId="0" fontId="3" fillId="0" borderId="62" xfId="0" applyFont="1" applyBorder="1" applyAlignment="1">
      <alignment horizontal="center"/>
    </xf>
    <xf numFmtId="0" fontId="2" fillId="2" borderId="21" xfId="0" applyFont="1" applyFill="1" applyBorder="1" applyAlignment="1">
      <alignment horizontal="left" wrapText="1"/>
    </xf>
    <xf numFmtId="0" fontId="2" fillId="0" borderId="49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wrapText="1"/>
    </xf>
    <xf numFmtId="0" fontId="3" fillId="0" borderId="27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center"/>
    </xf>
    <xf numFmtId="0" fontId="3" fillId="2" borderId="62" xfId="0" applyFont="1" applyFill="1" applyBorder="1" applyAlignment="1">
      <alignment horizontal="center"/>
    </xf>
    <xf numFmtId="0" fontId="3" fillId="0" borderId="67" xfId="0" applyFont="1" applyFill="1" applyBorder="1" applyAlignment="1">
      <alignment horizontal="center"/>
    </xf>
    <xf numFmtId="0" fontId="1" fillId="0" borderId="4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64" fontId="47" fillId="0" borderId="0" xfId="0" applyNumberFormat="1" applyFont="1" applyAlignment="1">
      <alignment horizontal="center"/>
    </xf>
    <xf numFmtId="0" fontId="47" fillId="0" borderId="0" xfId="0" applyNumberFormat="1" applyFont="1" applyAlignment="1">
      <alignment horizontal="center"/>
    </xf>
    <xf numFmtId="1" fontId="17" fillId="2" borderId="1" xfId="0" applyNumberFormat="1" applyFont="1" applyFill="1" applyBorder="1" applyAlignment="1"/>
    <xf numFmtId="1" fontId="6" fillId="0" borderId="70" xfId="0" applyNumberFormat="1" applyFont="1" applyBorder="1" applyAlignment="1">
      <alignment horizontal="center"/>
    </xf>
    <xf numFmtId="1" fontId="14" fillId="0" borderId="44" xfId="0" applyNumberFormat="1" applyFont="1" applyFill="1" applyBorder="1"/>
    <xf numFmtId="0" fontId="3" fillId="2" borderId="6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6" fillId="0" borderId="18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6" fillId="0" borderId="27" xfId="0" applyFont="1" applyBorder="1" applyAlignment="1">
      <alignment horizontal="center" vertical="center"/>
    </xf>
    <xf numFmtId="0" fontId="6" fillId="2" borderId="6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0" fillId="0" borderId="11" xfId="0" applyBorder="1"/>
    <xf numFmtId="0" fontId="0" fillId="0" borderId="6" xfId="0" applyBorder="1"/>
    <xf numFmtId="0" fontId="0" fillId="0" borderId="45" xfId="0" applyBorder="1"/>
    <xf numFmtId="0" fontId="3" fillId="0" borderId="9" xfId="0" applyFont="1" applyFill="1" applyBorder="1" applyAlignment="1">
      <alignment horizontal="left" wrapText="1"/>
    </xf>
    <xf numFmtId="0" fontId="3" fillId="0" borderId="16" xfId="0" applyFont="1" applyBorder="1" applyAlignment="1">
      <alignment horizontal="center" vertical="top"/>
    </xf>
    <xf numFmtId="0" fontId="3" fillId="0" borderId="22" xfId="0" applyFont="1" applyBorder="1" applyAlignment="1">
      <alignment horizontal="left" wrapText="1"/>
    </xf>
    <xf numFmtId="0" fontId="1" fillId="0" borderId="74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/>
    </xf>
    <xf numFmtId="0" fontId="0" fillId="0" borderId="0" xfId="0" applyBorder="1" applyAlignment="1"/>
    <xf numFmtId="0" fontId="29" fillId="0" borderId="0" xfId="0" applyFont="1" applyBorder="1" applyAlignment="1">
      <alignment horizontal="center"/>
    </xf>
    <xf numFmtId="0" fontId="29" fillId="2" borderId="0" xfId="0" applyFont="1" applyFill="1" applyBorder="1" applyAlignment="1">
      <alignment horizontal="center"/>
    </xf>
    <xf numFmtId="0" fontId="3" fillId="0" borderId="90" xfId="0" applyFont="1" applyBorder="1"/>
    <xf numFmtId="0" fontId="14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3" fillId="2" borderId="17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49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6" fillId="2" borderId="27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wrapText="1"/>
    </xf>
    <xf numFmtId="0" fontId="1" fillId="2" borderId="49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21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center" wrapText="1"/>
    </xf>
    <xf numFmtId="0" fontId="7" fillId="2" borderId="16" xfId="0" applyFont="1" applyFill="1" applyBorder="1" applyAlignment="1">
      <alignment horizontal="center" wrapText="1"/>
    </xf>
    <xf numFmtId="0" fontId="7" fillId="2" borderId="49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0" fillId="0" borderId="0" xfId="0" applyBorder="1" applyAlignment="1"/>
    <xf numFmtId="0" fontId="3" fillId="0" borderId="3" xfId="0" applyFont="1" applyBorder="1" applyAlignment="1">
      <alignment horizontal="center" wrapText="1"/>
    </xf>
    <xf numFmtId="0" fontId="49" fillId="2" borderId="16" xfId="0" applyFont="1" applyFill="1" applyBorder="1" applyAlignment="1">
      <alignment horizontal="center" wrapText="1"/>
    </xf>
    <xf numFmtId="0" fontId="49" fillId="2" borderId="49" xfId="0" applyFont="1" applyFill="1" applyBorder="1" applyAlignment="1">
      <alignment horizontal="center" wrapText="1"/>
    </xf>
    <xf numFmtId="0" fontId="24" fillId="2" borderId="49" xfId="0" applyFont="1" applyFill="1" applyBorder="1" applyAlignment="1">
      <alignment horizontal="center" wrapText="1"/>
    </xf>
    <xf numFmtId="0" fontId="24" fillId="2" borderId="49" xfId="0" applyFont="1" applyFill="1" applyBorder="1" applyAlignment="1">
      <alignment horizontal="center"/>
    </xf>
    <xf numFmtId="0" fontId="49" fillId="2" borderId="5" xfId="0" applyFont="1" applyFill="1" applyBorder="1" applyAlignment="1">
      <alignment horizontal="center" wrapText="1"/>
    </xf>
    <xf numFmtId="0" fontId="49" fillId="2" borderId="1" xfId="0" applyFont="1" applyFill="1" applyBorder="1" applyAlignment="1">
      <alignment horizontal="center" wrapText="1"/>
    </xf>
    <xf numFmtId="0" fontId="24" fillId="2" borderId="1" xfId="0" applyFont="1" applyFill="1" applyBorder="1" applyAlignment="1">
      <alignment horizontal="center" wrapText="1"/>
    </xf>
    <xf numFmtId="0" fontId="26" fillId="2" borderId="13" xfId="0" applyFont="1" applyFill="1" applyBorder="1" applyAlignment="1">
      <alignment horizontal="center"/>
    </xf>
    <xf numFmtId="0" fontId="24" fillId="2" borderId="6" xfId="0" applyFont="1" applyFill="1" applyBorder="1" applyAlignment="1">
      <alignment horizontal="center" wrapText="1"/>
    </xf>
    <xf numFmtId="0" fontId="24" fillId="2" borderId="5" xfId="0" applyFont="1" applyFill="1" applyBorder="1" applyAlignment="1">
      <alignment horizontal="center" wrapText="1"/>
    </xf>
    <xf numFmtId="0" fontId="26" fillId="2" borderId="1" xfId="0" applyFont="1" applyFill="1" applyBorder="1" applyAlignment="1">
      <alignment horizontal="center" wrapText="1"/>
    </xf>
    <xf numFmtId="0" fontId="24" fillId="2" borderId="7" xfId="0" applyFont="1" applyFill="1" applyBorder="1" applyAlignment="1">
      <alignment horizontal="center" wrapText="1"/>
    </xf>
    <xf numFmtId="0" fontId="24" fillId="2" borderId="8" xfId="0" applyFont="1" applyFill="1" applyBorder="1" applyAlignment="1">
      <alignment horizontal="center" wrapText="1"/>
    </xf>
    <xf numFmtId="0" fontId="24" fillId="2" borderId="9" xfId="0" applyFont="1" applyFill="1" applyBorder="1" applyAlignment="1">
      <alignment horizontal="center" wrapText="1"/>
    </xf>
    <xf numFmtId="0" fontId="24" fillId="2" borderId="8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24" fillId="2" borderId="13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0" fillId="0" borderId="59" xfId="0" applyBorder="1" applyAlignment="1">
      <alignment horizontal="center"/>
    </xf>
    <xf numFmtId="164" fontId="17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4" xfId="0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6" fillId="0" borderId="0" xfId="0" applyFont="1" applyFill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14" fillId="0" borderId="4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21" xfId="0" applyFont="1" applyBorder="1" applyAlignment="1">
      <alignment horizontal="center"/>
    </xf>
    <xf numFmtId="0" fontId="24" fillId="0" borderId="3" xfId="0" applyFont="1" applyFill="1" applyBorder="1" applyAlignment="1">
      <alignment horizontal="center"/>
    </xf>
    <xf numFmtId="0" fontId="3" fillId="0" borderId="27" xfId="0" applyFont="1" applyFill="1" applyBorder="1"/>
    <xf numFmtId="0" fontId="3" fillId="0" borderId="3" xfId="0" applyFont="1" applyFill="1" applyBorder="1"/>
    <xf numFmtId="0" fontId="3" fillId="0" borderId="19" xfId="0" applyFont="1" applyFill="1" applyBorder="1"/>
    <xf numFmtId="0" fontId="1" fillId="0" borderId="6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6" fillId="0" borderId="56" xfId="0" applyFont="1" applyBorder="1" applyAlignment="1">
      <alignment wrapText="1"/>
    </xf>
    <xf numFmtId="0" fontId="3" fillId="0" borderId="26" xfId="0" applyFont="1" applyFill="1" applyBorder="1" applyAlignment="1">
      <alignment horizontal="center"/>
    </xf>
    <xf numFmtId="0" fontId="3" fillId="0" borderId="28" xfId="0" applyFont="1" applyFill="1" applyBorder="1"/>
    <xf numFmtId="0" fontId="3" fillId="0" borderId="2" xfId="0" applyFont="1" applyFill="1" applyBorder="1"/>
    <xf numFmtId="0" fontId="3" fillId="0" borderId="26" xfId="0" applyFont="1" applyFill="1" applyBorder="1"/>
    <xf numFmtId="0" fontId="6" fillId="0" borderId="19" xfId="0" applyFont="1" applyBorder="1" applyAlignment="1">
      <alignment horizontal="center" wrapText="1"/>
    </xf>
    <xf numFmtId="0" fontId="9" fillId="0" borderId="27" xfId="0" applyFont="1" applyBorder="1" applyAlignment="1">
      <alignment horizontal="left" wrapText="1"/>
    </xf>
    <xf numFmtId="0" fontId="9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67" xfId="0" applyFont="1" applyBorder="1" applyAlignment="1">
      <alignment horizontal="center"/>
    </xf>
    <xf numFmtId="0" fontId="24" fillId="0" borderId="17" xfId="0" applyFont="1" applyBorder="1" applyAlignment="1">
      <alignment horizontal="center" vertical="center"/>
    </xf>
    <xf numFmtId="0" fontId="29" fillId="2" borderId="43" xfId="0" applyFont="1" applyFill="1" applyBorder="1" applyAlignment="1">
      <alignment horizontal="center"/>
    </xf>
    <xf numFmtId="0" fontId="29" fillId="2" borderId="41" xfId="0" applyFont="1" applyFill="1" applyBorder="1" applyAlignment="1">
      <alignment horizontal="center"/>
    </xf>
    <xf numFmtId="0" fontId="29" fillId="2" borderId="44" xfId="0" applyFont="1" applyFill="1" applyBorder="1" applyAlignment="1">
      <alignment horizontal="center"/>
    </xf>
    <xf numFmtId="0" fontId="1" fillId="0" borderId="22" xfId="0" applyFont="1" applyBorder="1" applyAlignment="1">
      <alignment horizontal="center" wrapText="1"/>
    </xf>
    <xf numFmtId="0" fontId="1" fillId="2" borderId="22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2" fillId="2" borderId="20" xfId="0" applyFont="1" applyFill="1" applyBorder="1" applyAlignment="1">
      <alignment horizontal="center" wrapText="1"/>
    </xf>
    <xf numFmtId="0" fontId="7" fillId="2" borderId="22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26" fillId="2" borderId="2" xfId="0" applyFont="1" applyFill="1" applyBorder="1" applyAlignment="1">
      <alignment horizontal="center"/>
    </xf>
    <xf numFmtId="0" fontId="49" fillId="2" borderId="28" xfId="0" applyFont="1" applyFill="1" applyBorder="1" applyAlignment="1">
      <alignment horizontal="center" wrapText="1"/>
    </xf>
    <xf numFmtId="0" fontId="24" fillId="2" borderId="2" xfId="0" applyFont="1" applyFill="1" applyBorder="1" applyAlignment="1">
      <alignment horizontal="center" wrapText="1"/>
    </xf>
    <xf numFmtId="0" fontId="24" fillId="2" borderId="14" xfId="0" applyFont="1" applyFill="1" applyBorder="1" applyAlignment="1">
      <alignment horizontal="center" wrapText="1"/>
    </xf>
    <xf numFmtId="0" fontId="49" fillId="2" borderId="27" xfId="0" applyFont="1" applyFill="1" applyBorder="1" applyAlignment="1">
      <alignment horizontal="center" wrapText="1"/>
    </xf>
    <xf numFmtId="0" fontId="26" fillId="2" borderId="3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 wrapText="1"/>
    </xf>
    <xf numFmtId="0" fontId="24" fillId="2" borderId="12" xfId="0" applyFont="1" applyFill="1" applyBorder="1" applyAlignment="1">
      <alignment horizontal="center" wrapText="1"/>
    </xf>
    <xf numFmtId="0" fontId="24" fillId="2" borderId="27" xfId="0" applyFont="1" applyFill="1" applyBorder="1" applyAlignment="1">
      <alignment horizontal="center" wrapText="1"/>
    </xf>
    <xf numFmtId="0" fontId="24" fillId="2" borderId="22" xfId="0" applyFont="1" applyFill="1" applyBorder="1" applyAlignment="1">
      <alignment horizontal="center" wrapText="1"/>
    </xf>
    <xf numFmtId="0" fontId="26" fillId="2" borderId="6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26" fillId="2" borderId="3" xfId="0" applyFont="1" applyFill="1" applyBorder="1" applyAlignment="1">
      <alignment horizontal="center" wrapText="1"/>
    </xf>
    <xf numFmtId="0" fontId="1" fillId="0" borderId="49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/>
    </xf>
    <xf numFmtId="164" fontId="17" fillId="0" borderId="0" xfId="0" applyNumberFormat="1" applyFont="1" applyBorder="1" applyAlignment="1">
      <alignment horizontal="center"/>
    </xf>
    <xf numFmtId="164" fontId="47" fillId="0" borderId="0" xfId="0" applyNumberFormat="1" applyFont="1" applyBorder="1" applyAlignment="1">
      <alignment horizontal="center"/>
    </xf>
    <xf numFmtId="0" fontId="47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Border="1"/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2" borderId="67" xfId="0" applyFont="1" applyFill="1" applyBorder="1" applyAlignment="1">
      <alignment horizontal="center"/>
    </xf>
    <xf numFmtId="0" fontId="36" fillId="2" borderId="56" xfId="0" applyFont="1" applyFill="1" applyBorder="1" applyAlignment="1">
      <alignment horizontal="center" vertical="center"/>
    </xf>
    <xf numFmtId="0" fontId="36" fillId="2" borderId="62" xfId="0" applyFont="1" applyFill="1" applyBorder="1" applyAlignment="1">
      <alignment horizontal="center" vertical="center"/>
    </xf>
    <xf numFmtId="0" fontId="6" fillId="0" borderId="62" xfId="0" applyFont="1" applyBorder="1" applyAlignment="1">
      <alignment horizontal="center" wrapText="1"/>
    </xf>
    <xf numFmtId="0" fontId="6" fillId="0" borderId="67" xfId="0" applyFont="1" applyBorder="1" applyAlignment="1">
      <alignment horizontal="center" wrapText="1"/>
    </xf>
    <xf numFmtId="0" fontId="1" fillId="2" borderId="6" xfId="0" applyFont="1" applyFill="1" applyBorder="1" applyAlignment="1">
      <alignment horizontal="left" wrapText="1"/>
    </xf>
    <xf numFmtId="0" fontId="2" fillId="2" borderId="20" xfId="0" applyFont="1" applyFill="1" applyBorder="1" applyAlignment="1">
      <alignment horizontal="left" wrapText="1"/>
    </xf>
    <xf numFmtId="0" fontId="7" fillId="0" borderId="22" xfId="0" applyFont="1" applyBorder="1" applyAlignment="1">
      <alignment horizontal="center" wrapText="1"/>
    </xf>
    <xf numFmtId="0" fontId="1" fillId="0" borderId="6" xfId="0" applyFont="1" applyBorder="1" applyAlignment="1">
      <alignment horizontal="left" wrapText="1"/>
    </xf>
    <xf numFmtId="0" fontId="0" fillId="0" borderId="6" xfId="0" applyBorder="1" applyAlignment="1">
      <alignment horizontal="center"/>
    </xf>
    <xf numFmtId="0" fontId="6" fillId="0" borderId="27" xfId="0" applyFont="1" applyBorder="1" applyAlignment="1">
      <alignment horizontal="center" wrapText="1"/>
    </xf>
    <xf numFmtId="0" fontId="3" fillId="0" borderId="27" xfId="0" applyFont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0" fillId="0" borderId="5" xfId="0" applyBorder="1" applyAlignment="1">
      <alignment horizontal="center"/>
    </xf>
    <xf numFmtId="0" fontId="6" fillId="0" borderId="70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0" fontId="3" fillId="2" borderId="27" xfId="0" applyFont="1" applyFill="1" applyBorder="1" applyAlignment="1">
      <alignment horizontal="left" wrapText="1"/>
    </xf>
    <xf numFmtId="0" fontId="1" fillId="2" borderId="49" xfId="0" applyFont="1" applyFill="1" applyBorder="1" applyAlignment="1">
      <alignment horizontal="left" wrapText="1"/>
    </xf>
    <xf numFmtId="0" fontId="1" fillId="2" borderId="22" xfId="0" applyFont="1" applyFill="1" applyBorder="1" applyAlignment="1">
      <alignment horizontal="left" wrapText="1"/>
    </xf>
    <xf numFmtId="0" fontId="1" fillId="2" borderId="28" xfId="0" applyFont="1" applyFill="1" applyBorder="1" applyAlignment="1">
      <alignment horizontal="left" wrapText="1"/>
    </xf>
    <xf numFmtId="0" fontId="3" fillId="0" borderId="19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3" fillId="0" borderId="20" xfId="0" applyFont="1" applyBorder="1"/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67" xfId="0" applyFont="1" applyBorder="1" applyAlignment="1"/>
    <xf numFmtId="0" fontId="34" fillId="0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2" fillId="2" borderId="0" xfId="0" applyFont="1" applyFill="1" applyBorder="1" applyAlignment="1"/>
    <xf numFmtId="0" fontId="6" fillId="0" borderId="4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24" fillId="2" borderId="19" xfId="0" applyFont="1" applyFill="1" applyBorder="1" applyAlignment="1">
      <alignment horizontal="center" wrapText="1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3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3" fillId="0" borderId="28" xfId="0" applyFont="1" applyBorder="1" applyAlignment="1">
      <alignment horizontal="left" wrapText="1"/>
    </xf>
    <xf numFmtId="0" fontId="3" fillId="0" borderId="37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56" xfId="0" applyFont="1" applyBorder="1" applyAlignment="1">
      <alignment horizontal="center"/>
    </xf>
    <xf numFmtId="0" fontId="3" fillId="0" borderId="49" xfId="0" applyFont="1" applyBorder="1" applyAlignment="1">
      <alignment horizontal="left" wrapText="1"/>
    </xf>
    <xf numFmtId="0" fontId="6" fillId="0" borderId="3" xfId="0" applyFont="1" applyBorder="1" applyAlignment="1">
      <alignment horizontal="center"/>
    </xf>
    <xf numFmtId="0" fontId="38" fillId="0" borderId="3" xfId="0" applyFont="1" applyBorder="1" applyAlignment="1">
      <alignment horizontal="center"/>
    </xf>
    <xf numFmtId="0" fontId="38" fillId="0" borderId="1" xfId="0" applyFont="1" applyBorder="1" applyAlignment="1">
      <alignment horizontal="center"/>
    </xf>
    <xf numFmtId="0" fontId="6" fillId="0" borderId="68" xfId="0" applyFont="1" applyBorder="1" applyAlignment="1">
      <alignment horizontal="center"/>
    </xf>
    <xf numFmtId="0" fontId="6" fillId="0" borderId="67" xfId="0" applyFont="1" applyBorder="1" applyAlignment="1">
      <alignment horizontal="center"/>
    </xf>
    <xf numFmtId="0" fontId="0" fillId="0" borderId="0" xfId="0" applyAlignment="1"/>
    <xf numFmtId="0" fontId="3" fillId="0" borderId="10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6" fillId="0" borderId="64" xfId="0" applyFont="1" applyBorder="1"/>
    <xf numFmtId="0" fontId="3" fillId="0" borderId="47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6" fillId="0" borderId="57" xfId="0" applyFont="1" applyBorder="1"/>
    <xf numFmtId="0" fontId="3" fillId="0" borderId="32" xfId="0" applyFont="1" applyFill="1" applyBorder="1" applyAlignment="1">
      <alignment horizontal="center"/>
    </xf>
    <xf numFmtId="0" fontId="3" fillId="0" borderId="6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5" fillId="0" borderId="63" xfId="0" applyFont="1" applyBorder="1" applyAlignment="1">
      <alignment horizontal="center"/>
    </xf>
    <xf numFmtId="0" fontId="35" fillId="0" borderId="40" xfId="0" applyFont="1" applyBorder="1" applyAlignment="1">
      <alignment horizontal="center"/>
    </xf>
    <xf numFmtId="0" fontId="6" fillId="2" borderId="6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43" xfId="0" applyFont="1" applyFill="1" applyBorder="1"/>
    <xf numFmtId="0" fontId="3" fillId="0" borderId="56" xfId="0" applyFont="1" applyBorder="1"/>
    <xf numFmtId="0" fontId="3" fillId="0" borderId="44" xfId="0" applyFont="1" applyBorder="1"/>
    <xf numFmtId="0" fontId="44" fillId="0" borderId="0" xfId="0" applyFont="1" applyFill="1" applyBorder="1"/>
    <xf numFmtId="0" fontId="36" fillId="0" borderId="52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0" fillId="0" borderId="69" xfId="0" applyFill="1" applyBorder="1"/>
    <xf numFmtId="0" fontId="0" fillId="0" borderId="7" xfId="0" applyFill="1" applyBorder="1"/>
    <xf numFmtId="0" fontId="0" fillId="0" borderId="76" xfId="0" applyFill="1" applyBorder="1"/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89" xfId="0" applyFont="1" applyFill="1" applyBorder="1" applyAlignment="1">
      <alignment horizontal="center"/>
    </xf>
    <xf numFmtId="0" fontId="3" fillId="0" borderId="81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3" fillId="2" borderId="39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2" borderId="5" xfId="0" applyFont="1" applyFill="1" applyBorder="1" applyAlignment="1">
      <alignment horizontal="center"/>
    </xf>
    <xf numFmtId="0" fontId="6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right" wrapText="1"/>
    </xf>
    <xf numFmtId="0" fontId="3" fillId="0" borderId="56" xfId="0" applyFont="1" applyBorder="1" applyAlignment="1">
      <alignment horizontal="center"/>
    </xf>
    <xf numFmtId="0" fontId="1" fillId="2" borderId="17" xfId="0" applyFont="1" applyFill="1" applyBorder="1" applyAlignment="1">
      <alignment horizontal="left" wrapText="1"/>
    </xf>
    <xf numFmtId="0" fontId="3" fillId="2" borderId="17" xfId="0" applyFont="1" applyFill="1" applyBorder="1"/>
    <xf numFmtId="0" fontId="3" fillId="2" borderId="19" xfId="0" applyFont="1" applyFill="1" applyBorder="1"/>
    <xf numFmtId="0" fontId="3" fillId="2" borderId="26" xfId="0" applyFont="1" applyFill="1" applyBorder="1"/>
    <xf numFmtId="0" fontId="3" fillId="2" borderId="19" xfId="0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69" xfId="0" applyFont="1" applyFill="1" applyBorder="1" applyAlignment="1">
      <alignment horizontal="center"/>
    </xf>
    <xf numFmtId="0" fontId="3" fillId="2" borderId="76" xfId="0" applyFont="1" applyFill="1" applyBorder="1" applyAlignment="1">
      <alignment horizontal="center"/>
    </xf>
    <xf numFmtId="0" fontId="6" fillId="0" borderId="0" xfId="0" applyFont="1"/>
    <xf numFmtId="0" fontId="35" fillId="0" borderId="0" xfId="0" applyFont="1"/>
    <xf numFmtId="0" fontId="3" fillId="0" borderId="29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/>
    </xf>
    <xf numFmtId="0" fontId="6" fillId="2" borderId="49" xfId="0" applyFont="1" applyFill="1" applyBorder="1" applyAlignment="1">
      <alignment wrapText="1"/>
    </xf>
    <xf numFmtId="0" fontId="6" fillId="2" borderId="27" xfId="0" applyFont="1" applyFill="1" applyBorder="1" applyAlignment="1">
      <alignment wrapText="1"/>
    </xf>
    <xf numFmtId="0" fontId="6" fillId="2" borderId="28" xfId="0" applyFont="1" applyFill="1" applyBorder="1" applyAlignment="1">
      <alignment wrapText="1"/>
    </xf>
    <xf numFmtId="0" fontId="6" fillId="2" borderId="49" xfId="0" applyFont="1" applyFill="1" applyBorder="1" applyAlignment="1">
      <alignment horizontal="center"/>
    </xf>
    <xf numFmtId="0" fontId="3" fillId="2" borderId="56" xfId="0" applyFont="1" applyFill="1" applyBorder="1" applyAlignment="1">
      <alignment wrapText="1"/>
    </xf>
    <xf numFmtId="0" fontId="3" fillId="2" borderId="70" xfId="0" applyFont="1" applyFill="1" applyBorder="1" applyAlignment="1">
      <alignment wrapText="1"/>
    </xf>
    <xf numFmtId="0" fontId="3" fillId="2" borderId="59" xfId="0" applyFont="1" applyFill="1" applyBorder="1" applyAlignment="1">
      <alignment wrapText="1"/>
    </xf>
    <xf numFmtId="0" fontId="3" fillId="2" borderId="44" xfId="0" applyFont="1" applyFill="1" applyBorder="1" applyAlignment="1">
      <alignment wrapText="1"/>
    </xf>
    <xf numFmtId="0" fontId="3" fillId="2" borderId="67" xfId="0" applyFont="1" applyFill="1" applyBorder="1" applyAlignment="1">
      <alignment wrapText="1"/>
    </xf>
    <xf numFmtId="0" fontId="3" fillId="2" borderId="41" xfId="0" applyFont="1" applyFill="1" applyBorder="1" applyAlignment="1">
      <alignment wrapText="1"/>
    </xf>
    <xf numFmtId="0" fontId="3" fillId="2" borderId="43" xfId="0" applyFont="1" applyFill="1" applyBorder="1" applyAlignment="1">
      <alignment wrapText="1"/>
    </xf>
    <xf numFmtId="0" fontId="3" fillId="2" borderId="62" xfId="0" applyFont="1" applyFill="1" applyBorder="1" applyAlignment="1">
      <alignment wrapText="1"/>
    </xf>
    <xf numFmtId="0" fontId="24" fillId="2" borderId="70" xfId="0" applyFont="1" applyFill="1" applyBorder="1" applyAlignment="1">
      <alignment wrapText="1"/>
    </xf>
    <xf numFmtId="0" fontId="0" fillId="2" borderId="70" xfId="0" applyFont="1" applyFill="1" applyBorder="1" applyAlignment="1"/>
    <xf numFmtId="0" fontId="0" fillId="2" borderId="59" xfId="0" applyFont="1" applyFill="1" applyBorder="1" applyAlignment="1"/>
    <xf numFmtId="0" fontId="3" fillId="2" borderId="39" xfId="0" applyFont="1" applyFill="1" applyBorder="1" applyAlignment="1">
      <alignment wrapText="1"/>
    </xf>
    <xf numFmtId="0" fontId="3" fillId="2" borderId="57" xfId="0" applyFont="1" applyFill="1" applyBorder="1" applyAlignment="1">
      <alignment wrapText="1"/>
    </xf>
    <xf numFmtId="0" fontId="0" fillId="2" borderId="70" xfId="0" applyFill="1" applyBorder="1" applyAlignment="1"/>
    <xf numFmtId="0" fontId="0" fillId="2" borderId="59" xfId="0" applyFill="1" applyBorder="1" applyAlignment="1"/>
    <xf numFmtId="0" fontId="0" fillId="2" borderId="62" xfId="0" applyFill="1" applyBorder="1" applyAlignment="1"/>
    <xf numFmtId="0" fontId="3" fillId="2" borderId="63" xfId="0" applyFont="1" applyFill="1" applyBorder="1" applyAlignment="1">
      <alignment wrapText="1"/>
    </xf>
    <xf numFmtId="0" fontId="6" fillId="2" borderId="47" xfId="0" applyFont="1" applyFill="1" applyBorder="1" applyAlignment="1">
      <alignment wrapText="1"/>
    </xf>
    <xf numFmtId="0" fontId="6" fillId="2" borderId="54" xfId="0" applyFont="1" applyFill="1" applyBorder="1" applyAlignment="1">
      <alignment wrapText="1"/>
    </xf>
    <xf numFmtId="0" fontId="6" fillId="2" borderId="75" xfId="0" applyFont="1" applyFill="1" applyBorder="1" applyAlignment="1">
      <alignment wrapText="1"/>
    </xf>
    <xf numFmtId="0" fontId="6" fillId="2" borderId="37" xfId="0" applyFont="1" applyFill="1" applyBorder="1" applyAlignment="1">
      <alignment wrapText="1"/>
    </xf>
    <xf numFmtId="0" fontId="6" fillId="2" borderId="58" xfId="0" applyFont="1" applyFill="1" applyBorder="1" applyAlignment="1">
      <alignment wrapText="1"/>
    </xf>
    <xf numFmtId="0" fontId="6" fillId="2" borderId="29" xfId="0" applyFont="1" applyFill="1" applyBorder="1" applyAlignment="1">
      <alignment wrapText="1"/>
    </xf>
    <xf numFmtId="0" fontId="6" fillId="2" borderId="67" xfId="0" applyFont="1" applyFill="1" applyBorder="1" applyAlignment="1">
      <alignment wrapText="1"/>
    </xf>
    <xf numFmtId="0" fontId="3" fillId="13" borderId="70" xfId="0" applyFont="1" applyFill="1" applyBorder="1" applyAlignment="1">
      <alignment wrapText="1"/>
    </xf>
    <xf numFmtId="0" fontId="3" fillId="13" borderId="67" xfId="0" applyFont="1" applyFill="1" applyBorder="1" applyAlignment="1">
      <alignment wrapText="1"/>
    </xf>
    <xf numFmtId="0" fontId="3" fillId="2" borderId="70" xfId="0" applyFont="1" applyFill="1" applyBorder="1" applyAlignment="1">
      <alignment horizontal="center"/>
    </xf>
    <xf numFmtId="0" fontId="3" fillId="2" borderId="59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left" wrapText="1"/>
    </xf>
    <xf numFmtId="0" fontId="3" fillId="2" borderId="70" xfId="0" applyFont="1" applyFill="1" applyBorder="1" applyAlignment="1">
      <alignment horizontal="left" wrapText="1"/>
    </xf>
    <xf numFmtId="0" fontId="24" fillId="2" borderId="70" xfId="0" applyFont="1" applyFill="1" applyBorder="1" applyAlignment="1">
      <alignment horizontal="center"/>
    </xf>
    <xf numFmtId="0" fontId="28" fillId="2" borderId="70" xfId="0" applyFont="1" applyFill="1" applyBorder="1" applyAlignment="1">
      <alignment horizontal="center"/>
    </xf>
    <xf numFmtId="0" fontId="28" fillId="2" borderId="63" xfId="0" applyFont="1" applyFill="1" applyBorder="1" applyAlignment="1">
      <alignment horizontal="center"/>
    </xf>
    <xf numFmtId="0" fontId="28" fillId="2" borderId="62" xfId="0" applyFont="1" applyFill="1" applyBorder="1" applyAlignment="1">
      <alignment horizontal="center"/>
    </xf>
    <xf numFmtId="0" fontId="28" fillId="2" borderId="41" xfId="0" applyFont="1" applyFill="1" applyBorder="1" applyAlignment="1">
      <alignment horizontal="center"/>
    </xf>
    <xf numFmtId="0" fontId="28" fillId="2" borderId="44" xfId="0" applyFont="1" applyFill="1" applyBorder="1" applyAlignment="1">
      <alignment horizontal="center"/>
    </xf>
    <xf numFmtId="0" fontId="24" fillId="2" borderId="41" xfId="0" applyFont="1" applyFill="1" applyBorder="1" applyAlignment="1">
      <alignment horizontal="center"/>
    </xf>
    <xf numFmtId="0" fontId="0" fillId="2" borderId="70" xfId="0" applyFill="1" applyBorder="1" applyAlignment="1">
      <alignment horizontal="center"/>
    </xf>
    <xf numFmtId="0" fontId="0" fillId="2" borderId="63" xfId="0" applyFill="1" applyBorder="1" applyAlignment="1">
      <alignment horizontal="center"/>
    </xf>
    <xf numFmtId="0" fontId="0" fillId="2" borderId="59" xfId="0" applyFill="1" applyBorder="1" applyAlignment="1">
      <alignment horizontal="center"/>
    </xf>
    <xf numFmtId="0" fontId="3" fillId="2" borderId="64" xfId="0" applyFont="1" applyFill="1" applyBorder="1" applyAlignment="1">
      <alignment horizontal="center"/>
    </xf>
    <xf numFmtId="0" fontId="3" fillId="2" borderId="71" xfId="0" applyFont="1" applyFill="1" applyBorder="1" applyAlignment="1">
      <alignment horizontal="center"/>
    </xf>
    <xf numFmtId="0" fontId="3" fillId="2" borderId="60" xfId="0" applyFont="1" applyFill="1" applyBorder="1" applyAlignment="1">
      <alignment horizontal="center"/>
    </xf>
    <xf numFmtId="0" fontId="3" fillId="2" borderId="73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39" fillId="2" borderId="51" xfId="0" applyFont="1" applyFill="1" applyBorder="1" applyAlignment="1">
      <alignment horizontal="center" wrapText="1"/>
    </xf>
    <xf numFmtId="0" fontId="39" fillId="2" borderId="39" xfId="0" applyFont="1" applyFill="1" applyBorder="1" applyAlignment="1">
      <alignment horizontal="center" wrapText="1"/>
    </xf>
    <xf numFmtId="0" fontId="24" fillId="2" borderId="39" xfId="0" applyFont="1" applyFill="1" applyBorder="1" applyAlignment="1">
      <alignment horizontal="center"/>
    </xf>
    <xf numFmtId="0" fontId="28" fillId="2" borderId="39" xfId="0" applyFont="1" applyFill="1" applyBorder="1" applyAlignment="1">
      <alignment horizontal="center"/>
    </xf>
    <xf numFmtId="0" fontId="28" fillId="2" borderId="40" xfId="0" applyFont="1" applyFill="1" applyBorder="1" applyAlignment="1">
      <alignment horizontal="center"/>
    </xf>
    <xf numFmtId="0" fontId="28" fillId="2" borderId="73" xfId="0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0" fontId="28" fillId="2" borderId="38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60" xfId="0" applyFill="1" applyBorder="1" applyAlignment="1">
      <alignment horizontal="center"/>
    </xf>
    <xf numFmtId="0" fontId="2" fillId="2" borderId="56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70" xfId="0" applyFont="1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left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3" fillId="2" borderId="56" xfId="0" applyFont="1" applyFill="1" applyBorder="1" applyAlignment="1">
      <alignment horizontal="center" wrapText="1"/>
    </xf>
    <xf numFmtId="0" fontId="3" fillId="2" borderId="43" xfId="0" applyFont="1" applyFill="1" applyBorder="1" applyAlignment="1">
      <alignment horizontal="center" wrapText="1"/>
    </xf>
    <xf numFmtId="0" fontId="3" fillId="2" borderId="35" xfId="0" applyFont="1" applyFill="1" applyBorder="1" applyAlignment="1">
      <alignment horizontal="center" wrapText="1"/>
    </xf>
    <xf numFmtId="0" fontId="3" fillId="2" borderId="41" xfId="0" applyFont="1" applyFill="1" applyBorder="1" applyAlignment="1">
      <alignment horizontal="center" wrapText="1"/>
    </xf>
    <xf numFmtId="0" fontId="3" fillId="2" borderId="67" xfId="0" applyFont="1" applyFill="1" applyBorder="1" applyAlignment="1">
      <alignment horizontal="center" wrapText="1"/>
    </xf>
    <xf numFmtId="0" fontId="3" fillId="2" borderId="62" xfId="0" applyFont="1" applyFill="1" applyBorder="1" applyAlignment="1">
      <alignment horizontal="center" wrapText="1"/>
    </xf>
    <xf numFmtId="0" fontId="3" fillId="2" borderId="70" xfId="0" applyFont="1" applyFill="1" applyBorder="1" applyAlignment="1">
      <alignment horizontal="center" wrapText="1"/>
    </xf>
    <xf numFmtId="0" fontId="3" fillId="2" borderId="44" xfId="0" applyFont="1" applyFill="1" applyBorder="1" applyAlignment="1">
      <alignment horizontal="center" wrapText="1"/>
    </xf>
    <xf numFmtId="0" fontId="3" fillId="2" borderId="59" xfId="0" applyFont="1" applyFill="1" applyBorder="1" applyAlignment="1">
      <alignment horizontal="center" wrapText="1"/>
    </xf>
    <xf numFmtId="0" fontId="3" fillId="2" borderId="63" xfId="0" applyFont="1" applyFill="1" applyBorder="1" applyAlignment="1">
      <alignment horizontal="center" wrapText="1"/>
    </xf>
    <xf numFmtId="0" fontId="0" fillId="2" borderId="70" xfId="0" applyFont="1" applyFill="1" applyBorder="1" applyAlignment="1">
      <alignment horizontal="center" vertical="center"/>
    </xf>
    <xf numFmtId="0" fontId="0" fillId="2" borderId="62" xfId="0" applyFont="1" applyFill="1" applyBorder="1" applyAlignment="1">
      <alignment horizontal="center" vertical="center"/>
    </xf>
    <xf numFmtId="0" fontId="35" fillId="2" borderId="70" xfId="0" applyFont="1" applyFill="1" applyBorder="1" applyAlignment="1">
      <alignment horizontal="center"/>
    </xf>
    <xf numFmtId="0" fontId="35" fillId="2" borderId="59" xfId="0" applyFont="1" applyFill="1" applyBorder="1" applyAlignment="1">
      <alignment horizontal="center"/>
    </xf>
    <xf numFmtId="0" fontId="41" fillId="2" borderId="56" xfId="0" applyFont="1" applyFill="1" applyBorder="1" applyAlignment="1">
      <alignment horizontal="center" vertical="center"/>
    </xf>
    <xf numFmtId="0" fontId="41" fillId="2" borderId="70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 wrapText="1"/>
    </xf>
    <xf numFmtId="0" fontId="3" fillId="2" borderId="59" xfId="0" applyFont="1" applyFill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48" xfId="0" applyFont="1" applyFill="1" applyBorder="1" applyAlignment="1">
      <alignment horizontal="center" wrapText="1"/>
    </xf>
    <xf numFmtId="0" fontId="3" fillId="2" borderId="73" xfId="0" applyFont="1" applyFill="1" applyBorder="1" applyAlignment="1">
      <alignment horizontal="center" wrapText="1"/>
    </xf>
    <xf numFmtId="0" fontId="3" fillId="2" borderId="39" xfId="0" applyFont="1" applyFill="1" applyBorder="1" applyAlignment="1">
      <alignment horizontal="center" wrapText="1"/>
    </xf>
    <xf numFmtId="0" fontId="3" fillId="2" borderId="38" xfId="0" applyFont="1" applyFill="1" applyBorder="1" applyAlignment="1">
      <alignment horizontal="center" wrapText="1"/>
    </xf>
    <xf numFmtId="0" fontId="3" fillId="2" borderId="60" xfId="0" applyFont="1" applyFill="1" applyBorder="1" applyAlignment="1">
      <alignment horizontal="center" wrapText="1"/>
    </xf>
    <xf numFmtId="0" fontId="3" fillId="2" borderId="40" xfId="0" applyFont="1" applyFill="1" applyBorder="1" applyAlignment="1">
      <alignment horizontal="center" wrapText="1"/>
    </xf>
    <xf numFmtId="0" fontId="0" fillId="2" borderId="39" xfId="0" applyFont="1" applyFill="1" applyBorder="1" applyAlignment="1">
      <alignment horizontal="center" vertical="center"/>
    </xf>
    <xf numFmtId="0" fontId="0" fillId="2" borderId="73" xfId="0" applyFont="1" applyFill="1" applyBorder="1" applyAlignment="1">
      <alignment horizontal="center" vertical="center"/>
    </xf>
    <xf numFmtId="0" fontId="35" fillId="2" borderId="39" xfId="0" applyFont="1" applyFill="1" applyBorder="1" applyAlignment="1">
      <alignment horizontal="center"/>
    </xf>
    <xf numFmtId="0" fontId="35" fillId="2" borderId="60" xfId="0" applyFont="1" applyFill="1" applyBorder="1" applyAlignment="1">
      <alignment horizontal="center"/>
    </xf>
    <xf numFmtId="0" fontId="41" fillId="2" borderId="51" xfId="0" applyFont="1" applyFill="1" applyBorder="1" applyAlignment="1">
      <alignment horizontal="center" vertical="center"/>
    </xf>
    <xf numFmtId="0" fontId="41" fillId="2" borderId="39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46" fillId="0" borderId="0" xfId="0" applyFont="1" applyBorder="1" applyAlignment="1">
      <alignment horizontal="center" wrapText="1"/>
    </xf>
    <xf numFmtId="0" fontId="8" fillId="0" borderId="0" xfId="0" applyFont="1" applyBorder="1"/>
    <xf numFmtId="0" fontId="33" fillId="0" borderId="0" xfId="0" applyFont="1"/>
    <xf numFmtId="0" fontId="32" fillId="0" borderId="0" xfId="0" applyFont="1" applyFill="1"/>
    <xf numFmtId="0" fontId="3" fillId="0" borderId="26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164" fontId="52" fillId="0" borderId="4" xfId="0" applyNumberFormat="1" applyFont="1" applyBorder="1" applyAlignment="1">
      <alignment horizontal="center"/>
    </xf>
    <xf numFmtId="0" fontId="1" fillId="0" borderId="26" xfId="0" applyFont="1" applyBorder="1" applyAlignment="1">
      <alignment horizontal="left" wrapText="1"/>
    </xf>
    <xf numFmtId="0" fontId="1" fillId="0" borderId="25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19" xfId="0" applyFont="1" applyBorder="1" applyAlignment="1">
      <alignment horizontal="left" wrapText="1"/>
    </xf>
    <xf numFmtId="0" fontId="6" fillId="0" borderId="44" xfId="0" applyFont="1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/>
    <xf numFmtId="0" fontId="3" fillId="0" borderId="0" xfId="0" applyFont="1" applyBorder="1" applyAlignment="1">
      <alignment horizontal="center" textRotation="90"/>
    </xf>
    <xf numFmtId="0" fontId="36" fillId="0" borderId="70" xfId="0" applyFont="1" applyBorder="1" applyAlignment="1">
      <alignment horizontal="center" vertical="center"/>
    </xf>
    <xf numFmtId="0" fontId="0" fillId="0" borderId="59" xfId="0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44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32" fillId="2" borderId="0" xfId="0" applyFont="1" applyFill="1" applyBorder="1" applyAlignment="1"/>
    <xf numFmtId="0" fontId="2" fillId="0" borderId="17" xfId="0" applyFont="1" applyBorder="1" applyAlignment="1">
      <alignment horizontal="left" wrapText="1"/>
    </xf>
    <xf numFmtId="164" fontId="17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1" fillId="0" borderId="0" xfId="0" applyFont="1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0" xfId="0" applyBorder="1" applyAlignment="1"/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1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wrapText="1"/>
    </xf>
    <xf numFmtId="0" fontId="9" fillId="0" borderId="1" xfId="0" applyFont="1" applyBorder="1" applyAlignment="1">
      <alignment horizontal="left" wrapText="1"/>
    </xf>
    <xf numFmtId="0" fontId="3" fillId="2" borderId="24" xfId="0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41" xfId="0" applyBorder="1" applyAlignment="1">
      <alignment horizontal="center"/>
    </xf>
    <xf numFmtId="0" fontId="0" fillId="0" borderId="44" xfId="0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3" fillId="0" borderId="4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49" xfId="0" applyFont="1" applyBorder="1" applyAlignment="1">
      <alignment horizontal="left" wrapText="1"/>
    </xf>
    <xf numFmtId="0" fontId="3" fillId="0" borderId="28" xfId="0" applyFont="1" applyBorder="1" applyAlignment="1">
      <alignment horizontal="left" wrapText="1"/>
    </xf>
    <xf numFmtId="0" fontId="6" fillId="0" borderId="0" xfId="0" applyFont="1" applyBorder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14" fillId="0" borderId="4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3" xfId="0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3" fillId="2" borderId="0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3" fillId="2" borderId="3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3" fillId="2" borderId="49" xfId="0" applyFont="1" applyFill="1" applyBorder="1" applyAlignment="1">
      <alignment wrapText="1"/>
    </xf>
    <xf numFmtId="0" fontId="3" fillId="2" borderId="27" xfId="0" applyFont="1" applyFill="1" applyBorder="1" applyAlignment="1">
      <alignment wrapText="1"/>
    </xf>
    <xf numFmtId="0" fontId="3" fillId="2" borderId="28" xfId="0" applyFont="1" applyFill="1" applyBorder="1" applyAlignment="1">
      <alignment wrapText="1"/>
    </xf>
    <xf numFmtId="0" fontId="3" fillId="2" borderId="37" xfId="0" applyFont="1" applyFill="1" applyBorder="1" applyAlignment="1">
      <alignment wrapText="1"/>
    </xf>
    <xf numFmtId="0" fontId="3" fillId="2" borderId="47" xfId="0" applyFont="1" applyFill="1" applyBorder="1" applyAlignment="1">
      <alignment wrapText="1"/>
    </xf>
    <xf numFmtId="0" fontId="3" fillId="2" borderId="48" xfId="0" applyFont="1" applyFill="1" applyBorder="1" applyAlignment="1">
      <alignment wrapText="1"/>
    </xf>
    <xf numFmtId="0" fontId="3" fillId="2" borderId="54" xfId="0" applyFont="1" applyFill="1" applyBorder="1" applyAlignment="1">
      <alignment wrapText="1"/>
    </xf>
    <xf numFmtId="0" fontId="3" fillId="2" borderId="75" xfId="0" applyFont="1" applyFill="1" applyBorder="1" applyAlignment="1">
      <alignment wrapText="1"/>
    </xf>
    <xf numFmtId="0" fontId="3" fillId="2" borderId="58" xfId="0" applyFont="1" applyFill="1" applyBorder="1" applyAlignment="1">
      <alignment wrapText="1"/>
    </xf>
    <xf numFmtId="0" fontId="0" fillId="2" borderId="75" xfId="0" applyFont="1" applyFill="1" applyBorder="1" applyAlignment="1"/>
    <xf numFmtId="0" fontId="0" fillId="2" borderId="61" xfId="0" applyFont="1" applyFill="1" applyBorder="1" applyAlignment="1"/>
    <xf numFmtId="0" fontId="6" fillId="2" borderId="56" xfId="0" applyFont="1" applyFill="1" applyBorder="1" applyAlignment="1">
      <alignment wrapText="1"/>
    </xf>
    <xf numFmtId="0" fontId="0" fillId="14" borderId="0" xfId="0" applyFill="1"/>
    <xf numFmtId="0" fontId="12" fillId="2" borderId="0" xfId="0" applyFont="1" applyFill="1" applyBorder="1" applyAlignment="1">
      <alignment vertical="center"/>
    </xf>
    <xf numFmtId="0" fontId="3" fillId="15" borderId="1" xfId="0" applyFont="1" applyFill="1" applyBorder="1" applyAlignment="1">
      <alignment horizontal="center"/>
    </xf>
    <xf numFmtId="0" fontId="1" fillId="0" borderId="49" xfId="0" applyFont="1" applyBorder="1" applyAlignment="1">
      <alignment horizontal="center" vertical="center" wrapText="1"/>
    </xf>
    <xf numFmtId="0" fontId="6" fillId="2" borderId="56" xfId="0" applyFont="1" applyFill="1" applyBorder="1"/>
    <xf numFmtId="0" fontId="6" fillId="6" borderId="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/>
    </xf>
    <xf numFmtId="0" fontId="3" fillId="2" borderId="64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6" fillId="2" borderId="72" xfId="0" applyFont="1" applyFill="1" applyBorder="1" applyAlignment="1">
      <alignment horizontal="center" vertical="center"/>
    </xf>
    <xf numFmtId="0" fontId="36" fillId="2" borderId="31" xfId="0" applyFont="1" applyFill="1" applyBorder="1" applyAlignment="1">
      <alignment horizontal="center" vertical="center"/>
    </xf>
    <xf numFmtId="0" fontId="24" fillId="2" borderId="17" xfId="0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6" fillId="0" borderId="54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3" fillId="2" borderId="6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0" xfId="0" applyFont="1" applyBorder="1" applyAlignment="1">
      <alignment horizontal="center" textRotation="90"/>
    </xf>
    <xf numFmtId="0" fontId="0" fillId="0" borderId="0" xfId="0" applyBorder="1" applyAlignment="1"/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3" fillId="2" borderId="5" xfId="0" applyFont="1" applyFill="1" applyBorder="1" applyAlignment="1">
      <alignment horizontal="center"/>
    </xf>
    <xf numFmtId="0" fontId="6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right" wrapText="1"/>
    </xf>
    <xf numFmtId="0" fontId="1" fillId="0" borderId="64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2" borderId="0" xfId="0" applyFill="1" applyAlignment="1"/>
    <xf numFmtId="0" fontId="1" fillId="0" borderId="28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0" fillId="0" borderId="0" xfId="0" applyAlignment="1"/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6" fillId="0" borderId="54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right" wrapText="1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0" fillId="0" borderId="59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0" fillId="2" borderId="70" xfId="0" applyFill="1" applyBorder="1" applyAlignment="1">
      <alignment horizontal="center"/>
    </xf>
    <xf numFmtId="0" fontId="0" fillId="2" borderId="59" xfId="0" applyFill="1" applyBorder="1" applyAlignment="1">
      <alignment horizontal="center"/>
    </xf>
    <xf numFmtId="0" fontId="32" fillId="2" borderId="0" xfId="0" applyFont="1" applyFill="1" applyBorder="1" applyAlignment="1"/>
    <xf numFmtId="0" fontId="1" fillId="0" borderId="1" xfId="0" applyFont="1" applyBorder="1" applyAlignment="1">
      <alignment horizontal="left" wrapText="1"/>
    </xf>
    <xf numFmtId="0" fontId="2" fillId="0" borderId="17" xfId="0" applyFont="1" applyBorder="1" applyAlignment="1">
      <alignment horizontal="left" wrapText="1"/>
    </xf>
    <xf numFmtId="164" fontId="17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1" xfId="0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wrapText="1"/>
    </xf>
    <xf numFmtId="0" fontId="9" fillId="0" borderId="1" xfId="0" applyFont="1" applyBorder="1" applyAlignment="1">
      <alignment horizontal="left" wrapText="1"/>
    </xf>
    <xf numFmtId="0" fontId="3" fillId="2" borderId="24" xfId="0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3" fillId="0" borderId="2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41" xfId="0" applyBorder="1" applyAlignment="1">
      <alignment horizontal="center"/>
    </xf>
    <xf numFmtId="0" fontId="0" fillId="0" borderId="44" xfId="0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1" fillId="0" borderId="4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49" xfId="0" applyFont="1" applyBorder="1" applyAlignment="1">
      <alignment horizontal="left" wrapText="1"/>
    </xf>
    <xf numFmtId="0" fontId="3" fillId="0" borderId="28" xfId="0" applyFont="1" applyBorder="1" applyAlignment="1">
      <alignment horizontal="left" wrapText="1"/>
    </xf>
    <xf numFmtId="0" fontId="36" fillId="0" borderId="54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3" fillId="2" borderId="6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3" fillId="0" borderId="0" xfId="0" applyFont="1" applyBorder="1" applyAlignment="1">
      <alignment horizontal="center" textRotation="90"/>
    </xf>
    <xf numFmtId="0" fontId="3" fillId="0" borderId="0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3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6" fillId="0" borderId="54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3" fillId="2" borderId="3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right" wrapText="1"/>
    </xf>
    <xf numFmtId="0" fontId="3" fillId="3" borderId="2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10" fillId="0" borderId="0" xfId="0" applyFont="1" applyAlignment="1"/>
    <xf numFmtId="0" fontId="1" fillId="0" borderId="64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3" fillId="0" borderId="16" xfId="0" applyFont="1" applyBorder="1" applyAlignment="1"/>
    <xf numFmtId="0" fontId="3" fillId="0" borderId="49" xfId="0" applyFont="1" applyBorder="1" applyAlignment="1"/>
    <xf numFmtId="0" fontId="3" fillId="0" borderId="22" xfId="0" applyFont="1" applyBorder="1" applyAlignment="1"/>
    <xf numFmtId="0" fontId="3" fillId="0" borderId="27" xfId="0" applyFont="1" applyBorder="1" applyAlignment="1"/>
    <xf numFmtId="0" fontId="3" fillId="0" borderId="28" xfId="0" applyFont="1" applyBorder="1" applyAlignment="1"/>
    <xf numFmtId="0" fontId="1" fillId="2" borderId="16" xfId="0" applyFont="1" applyFill="1" applyBorder="1" applyAlignment="1">
      <alignment wrapText="1"/>
    </xf>
    <xf numFmtId="0" fontId="3" fillId="0" borderId="5" xfId="0" applyFont="1" applyBorder="1" applyAlignment="1"/>
    <xf numFmtId="0" fontId="3" fillId="0" borderId="1" xfId="0" applyFont="1" applyBorder="1" applyAlignment="1"/>
    <xf numFmtId="0" fontId="3" fillId="0" borderId="6" xfId="0" applyFont="1" applyBorder="1" applyAlignment="1"/>
    <xf numFmtId="0" fontId="3" fillId="0" borderId="3" xfId="0" applyFont="1" applyBorder="1" applyAlignment="1"/>
    <xf numFmtId="0" fontId="3" fillId="0" borderId="2" xfId="0" applyFont="1" applyBorder="1" applyAlignment="1"/>
    <xf numFmtId="0" fontId="1" fillId="2" borderId="5" xfId="0" applyFont="1" applyFill="1" applyBorder="1" applyAlignment="1">
      <alignment wrapText="1"/>
    </xf>
    <xf numFmtId="0" fontId="3" fillId="0" borderId="26" xfId="0" applyFont="1" applyBorder="1" applyAlignment="1"/>
    <xf numFmtId="0" fontId="3" fillId="0" borderId="21" xfId="0" applyFont="1" applyBorder="1" applyAlignment="1"/>
    <xf numFmtId="0" fontId="3" fillId="0" borderId="17" xfId="0" applyFont="1" applyBorder="1" applyAlignment="1"/>
    <xf numFmtId="0" fontId="3" fillId="0" borderId="20" xfId="0" applyFont="1" applyBorder="1" applyAlignment="1"/>
    <xf numFmtId="0" fontId="3" fillId="0" borderId="19" xfId="0" applyFont="1" applyBorder="1" applyAlignment="1"/>
    <xf numFmtId="0" fontId="2" fillId="2" borderId="21" xfId="0" applyFont="1" applyFill="1" applyBorder="1" applyAlignment="1">
      <alignment wrapText="1"/>
    </xf>
    <xf numFmtId="0" fontId="1" fillId="2" borderId="49" xfId="0" applyFont="1" applyFill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61" xfId="0" applyFont="1" applyBorder="1" applyAlignment="1">
      <alignment horizontal="center"/>
    </xf>
    <xf numFmtId="0" fontId="3" fillId="0" borderId="58" xfId="0" applyFont="1" applyBorder="1"/>
    <xf numFmtId="0" fontId="3" fillId="0" borderId="37" xfId="0" applyFont="1" applyBorder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center" wrapText="1"/>
    </xf>
    <xf numFmtId="0" fontId="6" fillId="0" borderId="43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4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wrapText="1"/>
    </xf>
    <xf numFmtId="0" fontId="3" fillId="0" borderId="43" xfId="0" applyFont="1" applyBorder="1" applyAlignment="1">
      <alignment horizontal="center"/>
    </xf>
    <xf numFmtId="0" fontId="0" fillId="2" borderId="70" xfId="0" applyFill="1" applyBorder="1" applyAlignment="1">
      <alignment horizontal="center"/>
    </xf>
    <xf numFmtId="0" fontId="0" fillId="2" borderId="59" xfId="0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32" fillId="2" borderId="0" xfId="0" applyFont="1" applyFill="1" applyBorder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49" xfId="0" applyFont="1" applyBorder="1" applyAlignment="1">
      <alignment horizontal="left" wrapText="1"/>
    </xf>
    <xf numFmtId="0" fontId="3" fillId="0" borderId="28" xfId="0" applyFont="1" applyBorder="1" applyAlignment="1">
      <alignment horizontal="left" wrapText="1"/>
    </xf>
    <xf numFmtId="0" fontId="6" fillId="0" borderId="3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3" fillId="2" borderId="0" xfId="0" applyFont="1" applyFill="1" applyBorder="1" applyAlignment="1">
      <alignment horizontal="center"/>
    </xf>
    <xf numFmtId="0" fontId="0" fillId="0" borderId="0" xfId="0" applyBorder="1" applyAlignment="1"/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3" fillId="2" borderId="39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2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6" fillId="0" borderId="54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3" fillId="2" borderId="6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3" fillId="0" borderId="0" xfId="0" applyFont="1" applyBorder="1" applyAlignment="1">
      <alignment horizontal="center" textRotation="90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6" fillId="0" borderId="54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right" wrapText="1"/>
    </xf>
    <xf numFmtId="0" fontId="3" fillId="3" borderId="2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/>
    <xf numFmtId="0" fontId="1" fillId="0" borderId="64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3" fillId="2" borderId="27" xfId="0" applyFont="1" applyFill="1" applyBorder="1"/>
    <xf numFmtId="0" fontId="3" fillId="2" borderId="49" xfId="0" applyFont="1" applyFill="1" applyBorder="1"/>
    <xf numFmtId="0" fontId="3" fillId="2" borderId="28" xfId="0" applyFont="1" applyFill="1" applyBorder="1"/>
    <xf numFmtId="0" fontId="3" fillId="2" borderId="3" xfId="0" applyFont="1" applyFill="1" applyBorder="1"/>
    <xf numFmtId="0" fontId="3" fillId="2" borderId="2" xfId="0" applyFont="1" applyFill="1" applyBorder="1"/>
    <xf numFmtId="0" fontId="7" fillId="2" borderId="49" xfId="0" applyFont="1" applyFill="1" applyBorder="1" applyAlignment="1">
      <alignment horizontal="left" wrapText="1"/>
    </xf>
    <xf numFmtId="0" fontId="9" fillId="2" borderId="49" xfId="0" applyFont="1" applyFill="1" applyBorder="1" applyAlignment="1">
      <alignment horizontal="left" wrapText="1"/>
    </xf>
    <xf numFmtId="0" fontId="9" fillId="2" borderId="27" xfId="0" applyFont="1" applyFill="1" applyBorder="1" applyAlignment="1">
      <alignment horizontal="left" wrapText="1"/>
    </xf>
    <xf numFmtId="0" fontId="9" fillId="2" borderId="3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/>
    <xf numFmtId="0" fontId="3" fillId="0" borderId="37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72" xfId="0" applyFont="1" applyBorder="1"/>
    <xf numFmtId="0" fontId="6" fillId="0" borderId="46" xfId="0" applyFont="1" applyBorder="1"/>
    <xf numFmtId="0" fontId="3" fillId="0" borderId="9" xfId="0" applyFont="1" applyBorder="1"/>
    <xf numFmtId="0" fontId="3" fillId="0" borderId="53" xfId="0" applyFont="1" applyBorder="1" applyAlignment="1">
      <alignment horizontal="center"/>
    </xf>
    <xf numFmtId="0" fontId="3" fillId="0" borderId="12" xfId="0" applyFont="1" applyBorder="1"/>
    <xf numFmtId="0" fontId="2" fillId="2" borderId="1" xfId="0" applyFont="1" applyFill="1" applyBorder="1" applyAlignment="1">
      <alignment horizontal="center" wrapText="1"/>
    </xf>
    <xf numFmtId="0" fontId="53" fillId="8" borderId="1" xfId="0" applyFont="1" applyFill="1" applyBorder="1" applyAlignment="1">
      <alignment horizontal="center" wrapText="1"/>
    </xf>
    <xf numFmtId="0" fontId="39" fillId="8" borderId="49" xfId="0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49" xfId="0" applyFont="1" applyBorder="1" applyAlignment="1"/>
    <xf numFmtId="0" fontId="7" fillId="0" borderId="28" xfId="0" applyFont="1" applyBorder="1" applyAlignment="1"/>
    <xf numFmtId="0" fontId="7" fillId="2" borderId="16" xfId="0" applyFont="1" applyFill="1" applyBorder="1" applyAlignment="1">
      <alignment wrapText="1"/>
    </xf>
    <xf numFmtId="0" fontId="7" fillId="2" borderId="49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0" borderId="1" xfId="0" applyFont="1" applyBorder="1" applyAlignment="1"/>
    <xf numFmtId="0" fontId="7" fillId="0" borderId="2" xfId="0" applyFont="1" applyBorder="1" applyAlignment="1"/>
    <xf numFmtId="0" fontId="7" fillId="2" borderId="5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0" borderId="26" xfId="0" applyFont="1" applyBorder="1" applyAlignment="1"/>
    <xf numFmtId="0" fontId="54" fillId="2" borderId="1" xfId="0" applyFont="1" applyFill="1" applyBorder="1" applyAlignment="1">
      <alignment horizontal="center"/>
    </xf>
    <xf numFmtId="0" fontId="54" fillId="2" borderId="2" xfId="0" applyFont="1" applyFill="1" applyBorder="1" applyAlignment="1">
      <alignment horizontal="center"/>
    </xf>
    <xf numFmtId="0" fontId="54" fillId="2" borderId="3" xfId="0" applyFont="1" applyFill="1" applyBorder="1" applyAlignment="1">
      <alignment horizontal="center"/>
    </xf>
    <xf numFmtId="0" fontId="7" fillId="0" borderId="17" xfId="0" applyFont="1" applyBorder="1" applyAlignment="1"/>
    <xf numFmtId="0" fontId="5" fillId="2" borderId="21" xfId="0" applyFont="1" applyFill="1" applyBorder="1" applyAlignment="1">
      <alignment wrapText="1"/>
    </xf>
    <xf numFmtId="0" fontId="5" fillId="2" borderId="17" xfId="0" applyFont="1" applyFill="1" applyBorder="1" applyAlignment="1">
      <alignment horizontal="center" wrapText="1"/>
    </xf>
    <xf numFmtId="0" fontId="7" fillId="2" borderId="17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5" fillId="0" borderId="49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7" fillId="0" borderId="19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54" fillId="2" borderId="13" xfId="0" applyFont="1" applyFill="1" applyBorder="1" applyAlignment="1">
      <alignment horizontal="center"/>
    </xf>
    <xf numFmtId="0" fontId="7" fillId="0" borderId="21" xfId="0" applyFont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7" fillId="0" borderId="17" xfId="0" applyFont="1" applyBorder="1"/>
    <xf numFmtId="0" fontId="7" fillId="0" borderId="19" xfId="0" applyFont="1" applyBorder="1"/>
    <xf numFmtId="0" fontId="7" fillId="0" borderId="23" xfId="0" applyFont="1" applyBorder="1"/>
    <xf numFmtId="0" fontId="55" fillId="2" borderId="1" xfId="0" applyFont="1" applyFill="1" applyBorder="1" applyAlignment="1">
      <alignment horizontal="center" wrapText="1"/>
    </xf>
    <xf numFmtId="0" fontId="3" fillId="16" borderId="1" xfId="0" applyFont="1" applyFill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4" xfId="0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23" fillId="0" borderId="28" xfId="0" applyFont="1" applyBorder="1" applyAlignment="1"/>
    <xf numFmtId="0" fontId="23" fillId="0" borderId="4" xfId="0" applyFont="1" applyBorder="1" applyAlignment="1"/>
    <xf numFmtId="10" fontId="6" fillId="0" borderId="2" xfId="1" applyNumberFormat="1" applyFont="1" applyBorder="1" applyAlignment="1">
      <alignment horizontal="center"/>
    </xf>
    <xf numFmtId="10" fontId="6" fillId="0" borderId="24" xfId="1" applyNumberFormat="1" applyFont="1" applyBorder="1" applyAlignment="1">
      <alignment horizontal="center"/>
    </xf>
    <xf numFmtId="10" fontId="6" fillId="0" borderId="3" xfId="1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2" borderId="2" xfId="1" applyNumberFormat="1" applyFont="1" applyFill="1" applyBorder="1" applyAlignment="1">
      <alignment horizontal="center"/>
    </xf>
    <xf numFmtId="0" fontId="6" fillId="2" borderId="24" xfId="1" applyNumberFormat="1" applyFont="1" applyFill="1" applyBorder="1" applyAlignment="1">
      <alignment horizontal="center"/>
    </xf>
    <xf numFmtId="0" fontId="6" fillId="2" borderId="3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wrapText="1"/>
    </xf>
    <xf numFmtId="0" fontId="1" fillId="0" borderId="24" xfId="0" applyFont="1" applyBorder="1" applyAlignment="1">
      <alignment horizontal="left" wrapText="1"/>
    </xf>
    <xf numFmtId="0" fontId="1" fillId="0" borderId="26" xfId="0" applyFont="1" applyBorder="1" applyAlignment="1">
      <alignment horizontal="left" wrapText="1"/>
    </xf>
    <xf numFmtId="0" fontId="1" fillId="0" borderId="25" xfId="0" applyFont="1" applyBorder="1" applyAlignment="1">
      <alignment horizontal="left" wrapText="1"/>
    </xf>
    <xf numFmtId="0" fontId="6" fillId="0" borderId="43" xfId="0" applyFont="1" applyFill="1" applyBorder="1" applyAlignment="1">
      <alignment horizontal="center" wrapText="1"/>
    </xf>
    <xf numFmtId="0" fontId="6" fillId="0" borderId="41" xfId="0" applyFont="1" applyFill="1" applyBorder="1" applyAlignment="1">
      <alignment horizontal="center" wrapText="1"/>
    </xf>
    <xf numFmtId="0" fontId="6" fillId="0" borderId="44" xfId="0" applyFont="1" applyFill="1" applyBorder="1" applyAlignment="1">
      <alignment horizontal="center" wrapText="1"/>
    </xf>
    <xf numFmtId="0" fontId="6" fillId="0" borderId="43" xfId="0" applyFont="1" applyBorder="1" applyAlignment="1">
      <alignment horizontal="center" wrapText="1"/>
    </xf>
    <xf numFmtId="0" fontId="6" fillId="0" borderId="41" xfId="0" applyFont="1" applyBorder="1" applyAlignment="1">
      <alignment horizontal="center" wrapText="1"/>
    </xf>
    <xf numFmtId="0" fontId="2" fillId="0" borderId="26" xfId="0" applyFont="1" applyBorder="1" applyAlignment="1">
      <alignment horizontal="left" wrapText="1"/>
    </xf>
    <xf numFmtId="0" fontId="2" fillId="0" borderId="25" xfId="0" applyFont="1" applyBorder="1" applyAlignment="1">
      <alignment horizontal="left" wrapText="1"/>
    </xf>
    <xf numFmtId="0" fontId="1" fillId="0" borderId="43" xfId="0" applyFont="1" applyBorder="1" applyAlignment="1">
      <alignment horizontal="right" wrapText="1"/>
    </xf>
    <xf numFmtId="0" fontId="1" fillId="0" borderId="41" xfId="0" applyFont="1" applyBorder="1" applyAlignment="1">
      <alignment horizontal="right" wrapText="1"/>
    </xf>
    <xf numFmtId="0" fontId="1" fillId="0" borderId="28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7" fillId="0" borderId="28" xfId="0" applyFont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" fillId="0" borderId="63" xfId="0" applyFont="1" applyBorder="1" applyAlignment="1">
      <alignment horizontal="right" wrapText="1"/>
    </xf>
    <xf numFmtId="0" fontId="1" fillId="0" borderId="44" xfId="0" applyFont="1" applyBorder="1" applyAlignment="1">
      <alignment horizontal="right" wrapText="1"/>
    </xf>
    <xf numFmtId="0" fontId="3" fillId="0" borderId="47" xfId="0" applyFont="1" applyBorder="1" applyAlignment="1">
      <alignment horizontal="center" textRotation="90"/>
    </xf>
    <xf numFmtId="0" fontId="3" fillId="0" borderId="48" xfId="0" applyFont="1" applyBorder="1" applyAlignment="1">
      <alignment horizontal="center" textRotation="90"/>
    </xf>
    <xf numFmtId="0" fontId="3" fillId="0" borderId="57" xfId="0" applyFont="1" applyBorder="1" applyAlignment="1">
      <alignment horizontal="center" textRotation="90"/>
    </xf>
    <xf numFmtId="0" fontId="36" fillId="2" borderId="43" xfId="0" applyFont="1" applyFill="1" applyBorder="1" applyAlignment="1">
      <alignment horizontal="center" vertical="center" wrapText="1"/>
    </xf>
    <xf numFmtId="0" fontId="36" fillId="2" borderId="44" xfId="0" applyFont="1" applyFill="1" applyBorder="1" applyAlignment="1">
      <alignment horizontal="center" vertical="center" wrapText="1"/>
    </xf>
    <xf numFmtId="0" fontId="9" fillId="2" borderId="43" xfId="0" applyFont="1" applyFill="1" applyBorder="1" applyAlignment="1">
      <alignment horizontal="center" vertical="center" wrapText="1"/>
    </xf>
    <xf numFmtId="0" fontId="9" fillId="2" borderId="4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3" xfId="0" applyFont="1" applyBorder="1" applyAlignment="1">
      <alignment horizontal="left" wrapText="1"/>
    </xf>
    <xf numFmtId="0" fontId="3" fillId="2" borderId="43" xfId="0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36" fillId="11" borderId="43" xfId="0" applyFont="1" applyFill="1" applyBorder="1" applyAlignment="1">
      <alignment horizontal="center" vertical="center" wrapText="1"/>
    </xf>
    <xf numFmtId="0" fontId="36" fillId="11" borderId="44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0" fillId="2" borderId="44" xfId="0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/>
    </xf>
    <xf numFmtId="0" fontId="12" fillId="2" borderId="62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48" fillId="11" borderId="43" xfId="0" applyFont="1" applyFill="1" applyBorder="1" applyAlignment="1">
      <alignment horizontal="center" vertical="center" wrapText="1"/>
    </xf>
    <xf numFmtId="0" fontId="48" fillId="11" borderId="44" xfId="0" applyFont="1" applyFill="1" applyBorder="1" applyAlignment="1">
      <alignment horizontal="center" vertical="center" wrapText="1"/>
    </xf>
    <xf numFmtId="0" fontId="48" fillId="11" borderId="41" xfId="0" applyFont="1" applyFill="1" applyBorder="1" applyAlignment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0" fillId="0" borderId="41" xfId="0" applyBorder="1" applyAlignment="1"/>
    <xf numFmtId="0" fontId="0" fillId="0" borderId="44" xfId="0" applyBorder="1" applyAlignment="1"/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49" fontId="3" fillId="2" borderId="43" xfId="0" applyNumberFormat="1" applyFont="1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49" fontId="3" fillId="2" borderId="44" xfId="0" applyNumberFormat="1" applyFont="1" applyFill="1" applyBorder="1" applyAlignment="1">
      <alignment horizontal="center" vertical="center"/>
    </xf>
    <xf numFmtId="49" fontId="41" fillId="2" borderId="56" xfId="0" applyNumberFormat="1" applyFont="1" applyFill="1" applyBorder="1" applyAlignment="1">
      <alignment horizontal="center"/>
    </xf>
    <xf numFmtId="49" fontId="41" fillId="2" borderId="70" xfId="0" applyNumberFormat="1" applyFont="1" applyFill="1" applyBorder="1" applyAlignment="1">
      <alignment horizontal="center"/>
    </xf>
    <xf numFmtId="0" fontId="0" fillId="2" borderId="70" xfId="0" applyFill="1" applyBorder="1" applyAlignment="1">
      <alignment horizontal="center"/>
    </xf>
    <xf numFmtId="0" fontId="0" fillId="2" borderId="59" xfId="0" applyFill="1" applyBorder="1" applyAlignment="1">
      <alignment horizontal="center"/>
    </xf>
    <xf numFmtId="49" fontId="41" fillId="2" borderId="43" xfId="0" applyNumberFormat="1" applyFont="1" applyFill="1" applyBorder="1" applyAlignment="1">
      <alignment horizontal="center" vertical="center"/>
    </xf>
    <xf numFmtId="49" fontId="41" fillId="2" borderId="41" xfId="0" applyNumberFormat="1" applyFont="1" applyFill="1" applyBorder="1" applyAlignment="1">
      <alignment horizontal="center" vertical="center"/>
    </xf>
    <xf numFmtId="49" fontId="41" fillId="2" borderId="44" xfId="0" applyNumberFormat="1" applyFont="1" applyFill="1" applyBorder="1" applyAlignment="1">
      <alignment horizontal="center" vertical="center"/>
    </xf>
    <xf numFmtId="49" fontId="36" fillId="2" borderId="43" xfId="0" applyNumberFormat="1" applyFont="1" applyFill="1" applyBorder="1" applyAlignment="1">
      <alignment horizontal="center" vertical="center"/>
    </xf>
    <xf numFmtId="49" fontId="36" fillId="2" borderId="44" xfId="0" applyNumberFormat="1" applyFont="1" applyFill="1" applyBorder="1" applyAlignment="1">
      <alignment horizontal="center" vertical="center"/>
    </xf>
    <xf numFmtId="0" fontId="0" fillId="2" borderId="41" xfId="0" applyFill="1" applyBorder="1" applyAlignment="1"/>
    <xf numFmtId="0" fontId="0" fillId="2" borderId="44" xfId="0" applyFill="1" applyBorder="1" applyAlignment="1"/>
    <xf numFmtId="49" fontId="41" fillId="2" borderId="43" xfId="0" applyNumberFormat="1" applyFont="1" applyFill="1" applyBorder="1" applyAlignment="1">
      <alignment horizontal="center"/>
    </xf>
    <xf numFmtId="49" fontId="41" fillId="2" borderId="44" xfId="0" applyNumberFormat="1" applyFont="1" applyFill="1" applyBorder="1" applyAlignment="1">
      <alignment horizontal="center"/>
    </xf>
    <xf numFmtId="49" fontId="3" fillId="2" borderId="43" xfId="0" applyNumberFormat="1" applyFont="1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3" fillId="2" borderId="62" xfId="0" applyFont="1" applyFill="1" applyBorder="1" applyAlignment="1">
      <alignment horizontal="center" vertical="center"/>
    </xf>
    <xf numFmtId="0" fontId="36" fillId="11" borderId="43" xfId="0" applyFont="1" applyFill="1" applyBorder="1" applyAlignment="1">
      <alignment horizontal="center" vertical="center"/>
    </xf>
    <xf numFmtId="0" fontId="36" fillId="11" borderId="44" xfId="0" applyFont="1" applyFill="1" applyBorder="1" applyAlignment="1">
      <alignment horizontal="center" vertical="center"/>
    </xf>
    <xf numFmtId="49" fontId="3" fillId="2" borderId="54" xfId="0" applyNumberFormat="1" applyFont="1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45" fillId="2" borderId="43" xfId="0" applyFont="1" applyFill="1" applyBorder="1" applyAlignment="1">
      <alignment horizontal="center"/>
    </xf>
    <xf numFmtId="0" fontId="45" fillId="2" borderId="44" xfId="0" applyFont="1" applyFill="1" applyBorder="1" applyAlignment="1">
      <alignment horizontal="center"/>
    </xf>
    <xf numFmtId="0" fontId="48" fillId="11" borderId="62" xfId="0" applyFont="1" applyFill="1" applyBorder="1" applyAlignment="1">
      <alignment horizontal="center" vertical="center" wrapText="1"/>
    </xf>
    <xf numFmtId="0" fontId="48" fillId="11" borderId="63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/>
    </xf>
    <xf numFmtId="49" fontId="3" fillId="0" borderId="43" xfId="0" applyNumberFormat="1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49" fontId="3" fillId="0" borderId="44" xfId="0" applyNumberFormat="1" applyFont="1" applyBorder="1" applyAlignment="1">
      <alignment horizontal="center" vertical="center"/>
    </xf>
    <xf numFmtId="49" fontId="41" fillId="0" borderId="56" xfId="0" applyNumberFormat="1" applyFont="1" applyBorder="1" applyAlignment="1">
      <alignment horizontal="center"/>
    </xf>
    <xf numFmtId="49" fontId="41" fillId="0" borderId="70" xfId="0" applyNumberFormat="1" applyFont="1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59" xfId="0" applyBorder="1" applyAlignment="1">
      <alignment horizontal="center"/>
    </xf>
    <xf numFmtId="49" fontId="3" fillId="0" borderId="43" xfId="0" applyNumberFormat="1" applyFont="1" applyFill="1" applyBorder="1" applyAlignment="1">
      <alignment horizontal="center"/>
    </xf>
    <xf numFmtId="49" fontId="41" fillId="0" borderId="43" xfId="0" applyNumberFormat="1" applyFont="1" applyBorder="1" applyAlignment="1">
      <alignment horizontal="center" vertical="center"/>
    </xf>
    <xf numFmtId="49" fontId="41" fillId="0" borderId="44" xfId="0" applyNumberFormat="1" applyFont="1" applyBorder="1" applyAlignment="1">
      <alignment horizontal="center" vertical="center"/>
    </xf>
    <xf numFmtId="49" fontId="3" fillId="0" borderId="54" xfId="0" applyNumberFormat="1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49" fontId="41" fillId="0" borderId="41" xfId="0" applyNumberFormat="1" applyFont="1" applyBorder="1" applyAlignment="1">
      <alignment horizontal="center" vertical="center"/>
    </xf>
    <xf numFmtId="49" fontId="41" fillId="0" borderId="43" xfId="0" applyNumberFormat="1" applyFont="1" applyBorder="1" applyAlignment="1">
      <alignment horizontal="center"/>
    </xf>
    <xf numFmtId="49" fontId="41" fillId="0" borderId="44" xfId="0" applyNumberFormat="1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10" fontId="6" fillId="2" borderId="1" xfId="1" applyNumberFormat="1" applyFont="1" applyFill="1" applyBorder="1" applyAlignment="1">
      <alignment horizontal="center"/>
    </xf>
    <xf numFmtId="10" fontId="0" fillId="2" borderId="1" xfId="0" applyNumberFormat="1" applyFill="1" applyBorder="1" applyAlignment="1"/>
    <xf numFmtId="0" fontId="40" fillId="2" borderId="0" xfId="0" applyFont="1" applyFill="1" applyBorder="1" applyAlignment="1"/>
    <xf numFmtId="0" fontId="32" fillId="2" borderId="0" xfId="0" applyFont="1" applyFill="1" applyBorder="1" applyAlignment="1"/>
    <xf numFmtId="0" fontId="2" fillId="0" borderId="41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3" fillId="0" borderId="49" xfId="0" applyFont="1" applyBorder="1" applyAlignment="1"/>
    <xf numFmtId="0" fontId="0" fillId="0" borderId="49" xfId="0" applyBorder="1" applyAlignment="1"/>
    <xf numFmtId="0" fontId="23" fillId="0" borderId="52" xfId="0" applyFont="1" applyBorder="1" applyAlignment="1"/>
    <xf numFmtId="0" fontId="0" fillId="0" borderId="42" xfId="0" applyBorder="1" applyAlignment="1"/>
    <xf numFmtId="0" fontId="0" fillId="0" borderId="53" xfId="0" applyBorder="1" applyAlignment="1"/>
    <xf numFmtId="10" fontId="6" fillId="0" borderId="1" xfId="1" applyNumberFormat="1" applyFont="1" applyBorder="1" applyAlignment="1">
      <alignment horizontal="center"/>
    </xf>
    <xf numFmtId="10" fontId="0" fillId="0" borderId="1" xfId="0" applyNumberFormat="1" applyBorder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wrapText="1"/>
    </xf>
    <xf numFmtId="0" fontId="6" fillId="0" borderId="14" xfId="0" applyFont="1" applyFill="1" applyBorder="1" applyAlignment="1">
      <alignment horizontal="center" wrapText="1"/>
    </xf>
    <xf numFmtId="0" fontId="6" fillId="0" borderId="30" xfId="0" applyFont="1" applyFill="1" applyBorder="1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1" fillId="0" borderId="56" xfId="0" applyFont="1" applyBorder="1" applyAlignment="1">
      <alignment horizontal="right" wrapText="1"/>
    </xf>
    <xf numFmtId="0" fontId="3" fillId="0" borderId="49" xfId="0" applyFont="1" applyBorder="1" applyAlignment="1">
      <alignment horizontal="left" wrapText="1"/>
    </xf>
    <xf numFmtId="0" fontId="3" fillId="0" borderId="28" xfId="0" applyFont="1" applyBorder="1" applyAlignment="1">
      <alignment horizontal="left" wrapText="1"/>
    </xf>
    <xf numFmtId="0" fontId="1" fillId="0" borderId="49" xfId="0" applyFont="1" applyBorder="1" applyAlignment="1">
      <alignment horizontal="left" wrapText="1"/>
    </xf>
    <xf numFmtId="0" fontId="3" fillId="2" borderId="41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36" fillId="0" borderId="54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36" fillId="6" borderId="54" xfId="0" applyFont="1" applyFill="1" applyBorder="1" applyAlignment="1">
      <alignment horizontal="center" vertical="center"/>
    </xf>
    <xf numFmtId="0" fontId="36" fillId="6" borderId="37" xfId="0" applyFont="1" applyFill="1" applyBorder="1" applyAlignment="1">
      <alignment horizontal="center" vertical="center"/>
    </xf>
    <xf numFmtId="0" fontId="3" fillId="6" borderId="54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12" fillId="2" borderId="54" xfId="0" applyFont="1" applyFill="1" applyBorder="1" applyAlignment="1">
      <alignment horizontal="center" vertical="center"/>
    </xf>
    <xf numFmtId="0" fontId="12" fillId="2" borderId="58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 wrapText="1"/>
    </xf>
    <xf numFmtId="0" fontId="12" fillId="2" borderId="58" xfId="0" applyFont="1" applyFill="1" applyBorder="1" applyAlignment="1">
      <alignment horizontal="center" vertical="center" wrapText="1"/>
    </xf>
    <xf numFmtId="0" fontId="12" fillId="3" borderId="66" xfId="0" applyFont="1" applyFill="1" applyBorder="1" applyAlignment="1">
      <alignment horizontal="center" vertical="center" wrapText="1"/>
    </xf>
    <xf numFmtId="0" fontId="12" fillId="3" borderId="37" xfId="0" applyFont="1" applyFill="1" applyBorder="1" applyAlignment="1">
      <alignment horizontal="center" vertical="center" wrapText="1"/>
    </xf>
    <xf numFmtId="0" fontId="12" fillId="2" borderId="66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49" fontId="41" fillId="0" borderId="50" xfId="0" applyNumberFormat="1" applyFont="1" applyBorder="1" applyAlignment="1">
      <alignment horizontal="center" vertical="center"/>
    </xf>
    <xf numFmtId="49" fontId="41" fillId="0" borderId="75" xfId="0" applyNumberFormat="1" applyFont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49" fontId="41" fillId="0" borderId="54" xfId="0" applyNumberFormat="1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49" fontId="3" fillId="0" borderId="54" xfId="0" applyNumberFormat="1" applyFont="1" applyFill="1" applyBorder="1" applyAlignment="1">
      <alignment horizontal="center" vertical="center" wrapText="1"/>
    </xf>
    <xf numFmtId="49" fontId="3" fillId="0" borderId="37" xfId="0" applyNumberFormat="1" applyFont="1" applyFill="1" applyBorder="1" applyAlignment="1">
      <alignment horizontal="center" vertical="center" wrapText="1"/>
    </xf>
    <xf numFmtId="0" fontId="3" fillId="0" borderId="46" xfId="0" applyFont="1" applyBorder="1" applyAlignment="1">
      <alignment horizontal="center" textRotation="90"/>
    </xf>
    <xf numFmtId="49" fontId="3" fillId="0" borderId="6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0" fontId="12" fillId="2" borderId="66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 wrapText="1"/>
    </xf>
    <xf numFmtId="0" fontId="3" fillId="2" borderId="54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0" fillId="6" borderId="37" xfId="0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 textRotation="90"/>
    </xf>
    <xf numFmtId="0" fontId="3" fillId="0" borderId="51" xfId="0" applyFont="1" applyBorder="1" applyAlignment="1">
      <alignment horizontal="center" textRotation="90"/>
    </xf>
    <xf numFmtId="0" fontId="3" fillId="0" borderId="64" xfId="0" applyFont="1" applyBorder="1" applyAlignment="1">
      <alignment horizontal="center" textRotation="90"/>
    </xf>
    <xf numFmtId="0" fontId="3" fillId="0" borderId="37" xfId="0" applyFont="1" applyBorder="1" applyAlignment="1">
      <alignment horizontal="center" textRotation="90"/>
    </xf>
    <xf numFmtId="0" fontId="3" fillId="0" borderId="38" xfId="0" applyFont="1" applyBorder="1" applyAlignment="1">
      <alignment horizontal="center" textRotation="90"/>
    </xf>
    <xf numFmtId="0" fontId="12" fillId="6" borderId="43" xfId="0" applyFont="1" applyFill="1" applyBorder="1" applyAlignment="1">
      <alignment horizontal="center" vertical="center" wrapText="1"/>
    </xf>
    <xf numFmtId="0" fontId="12" fillId="6" borderId="44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0" fontId="12" fillId="2" borderId="44" xfId="0" applyFont="1" applyFill="1" applyBorder="1" applyAlignment="1">
      <alignment horizontal="center" vertical="center" wrapText="1"/>
    </xf>
    <xf numFmtId="0" fontId="43" fillId="9" borderId="43" xfId="0" applyFont="1" applyFill="1" applyBorder="1" applyAlignment="1">
      <alignment horizontal="center" vertical="center" wrapText="1"/>
    </xf>
    <xf numFmtId="0" fontId="43" fillId="9" borderId="86" xfId="0" applyFont="1" applyFill="1" applyBorder="1" applyAlignment="1">
      <alignment horizontal="center" vertical="center" wrapText="1"/>
    </xf>
    <xf numFmtId="0" fontId="43" fillId="9" borderId="41" xfId="0" applyFont="1" applyFill="1" applyBorder="1" applyAlignment="1">
      <alignment horizontal="center" vertical="center" wrapText="1"/>
    </xf>
    <xf numFmtId="164" fontId="17" fillId="0" borderId="0" xfId="0" applyNumberFormat="1" applyFont="1" applyAlignment="1">
      <alignment horizontal="center"/>
    </xf>
    <xf numFmtId="0" fontId="1" fillId="0" borderId="0" xfId="0" applyFont="1" applyBorder="1" applyAlignment="1"/>
    <xf numFmtId="0" fontId="0" fillId="0" borderId="0" xfId="0" applyAlignment="1"/>
    <xf numFmtId="0" fontId="12" fillId="6" borderId="54" xfId="0" applyFont="1" applyFill="1" applyBorder="1" applyAlignment="1">
      <alignment horizontal="center" vertical="center" wrapText="1"/>
    </xf>
    <xf numFmtId="0" fontId="12" fillId="6" borderId="37" xfId="0" applyFont="1" applyFill="1" applyBorder="1" applyAlignment="1">
      <alignment horizontal="center" vertical="center" wrapText="1"/>
    </xf>
    <xf numFmtId="0" fontId="12" fillId="6" borderId="58" xfId="0" applyFont="1" applyFill="1" applyBorder="1" applyAlignment="1">
      <alignment horizontal="center" vertical="center" wrapText="1"/>
    </xf>
    <xf numFmtId="0" fontId="48" fillId="9" borderId="66" xfId="0" applyFont="1" applyFill="1" applyBorder="1" applyAlignment="1">
      <alignment horizontal="center" vertical="center" wrapText="1"/>
    </xf>
    <xf numFmtId="0" fontId="48" fillId="9" borderId="58" xfId="0" applyFont="1" applyFill="1" applyBorder="1" applyAlignment="1">
      <alignment horizontal="center" vertical="center" wrapText="1"/>
    </xf>
    <xf numFmtId="0" fontId="51" fillId="9" borderId="66" xfId="0" applyFont="1" applyFill="1" applyBorder="1" applyAlignment="1">
      <alignment horizontal="center" vertical="center" wrapText="1"/>
    </xf>
    <xf numFmtId="0" fontId="51" fillId="9" borderId="37" xfId="0" applyFont="1" applyFill="1" applyBorder="1" applyAlignment="1">
      <alignment horizontal="center" vertical="center" wrapText="1"/>
    </xf>
    <xf numFmtId="49" fontId="3" fillId="0" borderId="41" xfId="0" applyNumberFormat="1" applyFont="1" applyBorder="1" applyAlignment="1">
      <alignment horizontal="center" vertical="center"/>
    </xf>
    <xf numFmtId="49" fontId="3" fillId="0" borderId="29" xfId="0" applyNumberFormat="1" applyFont="1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44" xfId="0" applyBorder="1" applyAlignment="1">
      <alignment vertical="center"/>
    </xf>
    <xf numFmtId="0" fontId="14" fillId="0" borderId="43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49" fontId="6" fillId="0" borderId="26" xfId="0" applyNumberFormat="1" applyFon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0" fontId="6" fillId="0" borderId="63" xfId="0" applyFont="1" applyBorder="1" applyAlignment="1">
      <alignment horizontal="center" vertical="center"/>
    </xf>
    <xf numFmtId="0" fontId="43" fillId="8" borderId="43" xfId="0" applyFont="1" applyFill="1" applyBorder="1" applyAlignment="1">
      <alignment horizontal="center" vertical="center" wrapText="1"/>
    </xf>
    <xf numFmtId="0" fontId="43" fillId="8" borderId="44" xfId="0" applyFont="1" applyFill="1" applyBorder="1" applyAlignment="1">
      <alignment horizontal="center" vertical="center" wrapText="1"/>
    </xf>
    <xf numFmtId="0" fontId="50" fillId="11" borderId="43" xfId="0" applyFont="1" applyFill="1" applyBorder="1" applyAlignment="1">
      <alignment horizontal="center" vertical="center" wrapText="1"/>
    </xf>
    <xf numFmtId="0" fontId="50" fillId="11" borderId="44" xfId="0" applyFont="1" applyFill="1" applyBorder="1" applyAlignment="1">
      <alignment horizontal="center" vertical="center" wrapText="1"/>
    </xf>
    <xf numFmtId="0" fontId="43" fillId="9" borderId="44" xfId="0" applyFont="1" applyFill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36" fillId="0" borderId="44" xfId="0" applyFont="1" applyBorder="1" applyAlignment="1">
      <alignment horizontal="center" vertical="center" wrapText="1"/>
    </xf>
    <xf numFmtId="0" fontId="36" fillId="6" borderId="43" xfId="0" applyFont="1" applyFill="1" applyBorder="1" applyAlignment="1">
      <alignment horizontal="center" vertical="center"/>
    </xf>
    <xf numFmtId="0" fontId="36" fillId="6" borderId="44" xfId="0" applyFont="1" applyFill="1" applyBorder="1" applyAlignment="1">
      <alignment horizontal="center" vertical="center"/>
    </xf>
    <xf numFmtId="0" fontId="9" fillId="0" borderId="4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3" fillId="0" borderId="42" xfId="0" applyFont="1" applyBorder="1" applyAlignment="1"/>
    <xf numFmtId="0" fontId="23" fillId="0" borderId="53" xfId="0" applyFont="1" applyBorder="1" applyAlignment="1"/>
    <xf numFmtId="0" fontId="8" fillId="0" borderId="43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6" fillId="0" borderId="29" xfId="0" applyFont="1" applyBorder="1" applyAlignment="1">
      <alignment horizontal="center" wrapText="1"/>
    </xf>
    <xf numFmtId="0" fontId="14" fillId="0" borderId="43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4" fillId="0" borderId="44" xfId="0" applyFont="1" applyBorder="1" applyAlignment="1">
      <alignment horizontal="center"/>
    </xf>
    <xf numFmtId="0" fontId="7" fillId="0" borderId="2" xfId="0" applyFon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3" fillId="0" borderId="24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24" xfId="0" applyFont="1" applyBorder="1" applyAlignment="1">
      <alignment horizontal="left" wrapText="1"/>
    </xf>
    <xf numFmtId="0" fontId="1" fillId="0" borderId="2" xfId="0" applyFont="1" applyBorder="1" applyAlignment="1">
      <alignment horizontal="right" wrapText="1"/>
    </xf>
    <xf numFmtId="0" fontId="2" fillId="0" borderId="24" xfId="0" applyFont="1" applyBorder="1" applyAlignment="1">
      <alignment horizontal="right" wrapText="1"/>
    </xf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0" xfId="0" applyFont="1" applyBorder="1" applyAlignment="1">
      <alignment horizontal="center" textRotation="90"/>
    </xf>
    <xf numFmtId="0" fontId="36" fillId="9" borderId="43" xfId="0" applyFont="1" applyFill="1" applyBorder="1" applyAlignment="1">
      <alignment horizontal="center" vertical="center" wrapText="1"/>
    </xf>
    <xf numFmtId="0" fontId="36" fillId="9" borderId="44" xfId="0" applyFont="1" applyFill="1" applyBorder="1" applyAlignment="1">
      <alignment horizontal="center" vertical="center" wrapText="1"/>
    </xf>
    <xf numFmtId="0" fontId="36" fillId="8" borderId="42" xfId="0" applyFont="1" applyFill="1" applyBorder="1" applyAlignment="1">
      <alignment horizontal="center" vertical="center" wrapText="1"/>
    </xf>
    <xf numFmtId="0" fontId="36" fillId="8" borderId="36" xfId="0" applyFont="1" applyFill="1" applyBorder="1" applyAlignment="1">
      <alignment horizontal="center" vertical="center" wrapText="1"/>
    </xf>
    <xf numFmtId="0" fontId="36" fillId="9" borderId="52" xfId="0" applyFont="1" applyFill="1" applyBorder="1" applyAlignment="1">
      <alignment horizontal="center" vertical="center" wrapText="1"/>
    </xf>
    <xf numFmtId="0" fontId="36" fillId="9" borderId="36" xfId="0" applyFont="1" applyFill="1" applyBorder="1" applyAlignment="1">
      <alignment horizontal="center" vertical="center" wrapText="1"/>
    </xf>
    <xf numFmtId="0" fontId="36" fillId="8" borderId="34" xfId="0" applyFont="1" applyFill="1" applyBorder="1" applyAlignment="1">
      <alignment horizontal="center" vertical="center" wrapText="1"/>
    </xf>
    <xf numFmtId="0" fontId="36" fillId="9" borderId="34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center" vertical="center" wrapText="1"/>
    </xf>
    <xf numFmtId="0" fontId="3" fillId="0" borderId="59" xfId="0" applyFont="1" applyFill="1" applyBorder="1" applyAlignment="1">
      <alignment horizontal="center" vertical="center" wrapText="1"/>
    </xf>
    <xf numFmtId="0" fontId="9" fillId="6" borderId="56" xfId="0" applyFont="1" applyFill="1" applyBorder="1" applyAlignment="1">
      <alignment horizontal="center" vertical="center" wrapText="1"/>
    </xf>
    <xf numFmtId="0" fontId="9" fillId="6" borderId="59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36" fillId="10" borderId="43" xfId="0" applyFont="1" applyFill="1" applyBorder="1" applyAlignment="1">
      <alignment horizontal="center" vertical="center" wrapText="1"/>
    </xf>
    <xf numFmtId="0" fontId="36" fillId="10" borderId="44" xfId="0" applyFont="1" applyFill="1" applyBorder="1" applyAlignment="1">
      <alignment horizontal="center" vertical="center" wrapText="1"/>
    </xf>
    <xf numFmtId="0" fontId="36" fillId="8" borderId="43" xfId="0" applyFont="1" applyFill="1" applyBorder="1" applyAlignment="1">
      <alignment horizontal="center" vertical="center" wrapText="1"/>
    </xf>
    <xf numFmtId="0" fontId="36" fillId="8" borderId="86" xfId="0" applyFont="1" applyFill="1" applyBorder="1" applyAlignment="1">
      <alignment horizontal="center" vertical="center" wrapText="1"/>
    </xf>
    <xf numFmtId="0" fontId="37" fillId="11" borderId="91" xfId="0" applyFont="1" applyFill="1" applyBorder="1" applyAlignment="1">
      <alignment horizontal="center" vertical="center" wrapText="1"/>
    </xf>
    <xf numFmtId="0" fontId="37" fillId="11" borderId="86" xfId="0" applyFont="1" applyFill="1" applyBorder="1" applyAlignment="1">
      <alignment horizontal="center" vertical="center" wrapText="1"/>
    </xf>
    <xf numFmtId="0" fontId="36" fillId="10" borderId="91" xfId="0" applyFont="1" applyFill="1" applyBorder="1" applyAlignment="1">
      <alignment horizontal="center" vertical="center" wrapText="1"/>
    </xf>
    <xf numFmtId="0" fontId="9" fillId="6" borderId="43" xfId="0" applyFont="1" applyFill="1" applyBorder="1" applyAlignment="1">
      <alignment horizontal="center" vertical="center"/>
    </xf>
    <xf numFmtId="0" fontId="9" fillId="6" borderId="44" xfId="0" applyFont="1" applyFill="1" applyBorder="1" applyAlignment="1">
      <alignment horizontal="center" vertical="center"/>
    </xf>
    <xf numFmtId="0" fontId="3" fillId="6" borderId="56" xfId="0" applyFont="1" applyFill="1" applyBorder="1" applyAlignment="1">
      <alignment horizontal="center" vertical="center" wrapText="1"/>
    </xf>
    <xf numFmtId="0" fontId="3" fillId="6" borderId="59" xfId="0" applyFont="1" applyFill="1" applyBorder="1" applyAlignment="1">
      <alignment horizontal="center" vertical="center" wrapText="1"/>
    </xf>
    <xf numFmtId="49" fontId="36" fillId="0" borderId="43" xfId="0" applyNumberFormat="1" applyFont="1" applyBorder="1" applyAlignment="1">
      <alignment horizontal="center" vertical="center"/>
    </xf>
    <xf numFmtId="49" fontId="36" fillId="0" borderId="34" xfId="0" applyNumberFormat="1" applyFont="1" applyBorder="1" applyAlignment="1">
      <alignment horizontal="center" vertical="center"/>
    </xf>
    <xf numFmtId="49" fontId="36" fillId="0" borderId="36" xfId="0" applyNumberFormat="1" applyFont="1" applyBorder="1" applyAlignment="1">
      <alignment horizontal="center" vertical="center"/>
    </xf>
    <xf numFmtId="49" fontId="36" fillId="0" borderId="41" xfId="0" applyNumberFormat="1" applyFont="1" applyBorder="1" applyAlignment="1">
      <alignment horizontal="center" vertical="center"/>
    </xf>
    <xf numFmtId="49" fontId="36" fillId="0" borderId="44" xfId="0" applyNumberFormat="1" applyFont="1" applyBorder="1" applyAlignment="1">
      <alignment horizontal="center" vertical="center"/>
    </xf>
    <xf numFmtId="49" fontId="36" fillId="0" borderId="86" xfId="0" applyNumberFormat="1" applyFont="1" applyBorder="1" applyAlignment="1">
      <alignment horizontal="center" vertical="center"/>
    </xf>
    <xf numFmtId="49" fontId="36" fillId="0" borderId="54" xfId="0" applyNumberFormat="1" applyFont="1" applyBorder="1" applyAlignment="1">
      <alignment horizontal="center" vertical="center"/>
    </xf>
    <xf numFmtId="49" fontId="36" fillId="0" borderId="37" xfId="0" applyNumberFormat="1" applyFont="1" applyBorder="1" applyAlignment="1">
      <alignment horizontal="center" vertical="center"/>
    </xf>
    <xf numFmtId="49" fontId="41" fillId="0" borderId="29" xfId="0" applyNumberFormat="1" applyFont="1" applyBorder="1" applyAlignment="1">
      <alignment horizontal="center" vertical="center"/>
    </xf>
    <xf numFmtId="49" fontId="41" fillId="0" borderId="37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/>
    <xf numFmtId="0" fontId="3" fillId="0" borderId="1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19" fillId="0" borderId="43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6" borderId="56" xfId="0" applyFont="1" applyFill="1" applyBorder="1" applyAlignment="1">
      <alignment horizontal="center" vertical="center"/>
    </xf>
    <xf numFmtId="0" fontId="9" fillId="6" borderId="59" xfId="0" applyFont="1" applyFill="1" applyBorder="1" applyAlignment="1">
      <alignment horizontal="center" vertical="center"/>
    </xf>
    <xf numFmtId="0" fontId="37" fillId="8" borderId="41" xfId="0" applyFont="1" applyFill="1" applyBorder="1" applyAlignment="1">
      <alignment horizontal="center" vertical="center" wrapText="1"/>
    </xf>
    <xf numFmtId="0" fontId="37" fillId="8" borderId="44" xfId="0" applyFont="1" applyFill="1" applyBorder="1" applyAlignment="1">
      <alignment horizontal="center" vertical="center" wrapText="1"/>
    </xf>
    <xf numFmtId="0" fontId="36" fillId="8" borderId="44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53" xfId="0" applyFont="1" applyFill="1" applyBorder="1" applyAlignment="1">
      <alignment horizontal="center" vertical="center" wrapText="1"/>
    </xf>
    <xf numFmtId="0" fontId="3" fillId="0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3" fillId="0" borderId="2" xfId="0" applyFont="1" applyBorder="1" applyAlignment="1"/>
    <xf numFmtId="0" fontId="33" fillId="0" borderId="24" xfId="0" applyFont="1" applyBorder="1" applyAlignment="1"/>
    <xf numFmtId="0" fontId="33" fillId="0" borderId="3" xfId="0" applyFont="1" applyBorder="1" applyAlignment="1"/>
    <xf numFmtId="0" fontId="0" fillId="0" borderId="43" xfId="0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3" fillId="0" borderId="50" xfId="0" applyFont="1" applyBorder="1" applyAlignment="1"/>
    <xf numFmtId="0" fontId="0" fillId="0" borderId="75" xfId="0" applyBorder="1" applyAlignment="1"/>
    <xf numFmtId="0" fontId="0" fillId="0" borderId="61" xfId="0" applyBorder="1" applyAlignment="1"/>
    <xf numFmtId="0" fontId="6" fillId="0" borderId="32" xfId="0" applyFont="1" applyBorder="1" applyAlignment="1">
      <alignment horizontal="center" wrapText="1"/>
    </xf>
    <xf numFmtId="0" fontId="6" fillId="0" borderId="52" xfId="0" applyFont="1" applyBorder="1" applyAlignment="1">
      <alignment horizontal="center" wrapText="1"/>
    </xf>
    <xf numFmtId="10" fontId="6" fillId="0" borderId="35" xfId="1" applyNumberFormat="1" applyFont="1" applyBorder="1" applyAlignment="1">
      <alignment horizontal="center"/>
    </xf>
    <xf numFmtId="10" fontId="0" fillId="0" borderId="33" xfId="0" applyNumberFormat="1" applyBorder="1" applyAlignment="1"/>
    <xf numFmtId="0" fontId="6" fillId="0" borderId="5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22" fillId="2" borderId="7" xfId="0" applyFont="1" applyFill="1" applyBorder="1" applyAlignment="1">
      <alignment horizontal="center"/>
    </xf>
    <xf numFmtId="0" fontId="22" fillId="2" borderId="14" xfId="0" applyFont="1" applyFill="1" applyBorder="1" applyAlignment="1">
      <alignment horizontal="center"/>
    </xf>
    <xf numFmtId="0" fontId="6" fillId="0" borderId="44" xfId="0" applyFont="1" applyBorder="1" applyAlignment="1">
      <alignment horizontal="center" wrapText="1"/>
    </xf>
    <xf numFmtId="0" fontId="6" fillId="0" borderId="43" xfId="0" applyFont="1" applyFill="1" applyBorder="1" applyAlignment="1">
      <alignment horizontal="center"/>
    </xf>
    <xf numFmtId="0" fontId="6" fillId="0" borderId="44" xfId="0" applyFont="1" applyFill="1" applyBorder="1" applyAlignment="1">
      <alignment horizontal="center"/>
    </xf>
    <xf numFmtId="0" fontId="3" fillId="0" borderId="4" xfId="0" applyFont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0" fontId="9" fillId="0" borderId="24" xfId="0" applyFont="1" applyBorder="1" applyAlignment="1">
      <alignment horizontal="left" wrapText="1"/>
    </xf>
    <xf numFmtId="0" fontId="0" fillId="0" borderId="24" xfId="0" applyBorder="1"/>
    <xf numFmtId="0" fontId="3" fillId="0" borderId="34" xfId="0" applyFont="1" applyFill="1" applyBorder="1" applyAlignment="1">
      <alignment horizontal="center"/>
    </xf>
    <xf numFmtId="49" fontId="3" fillId="3" borderId="34" xfId="0" applyNumberFormat="1" applyFont="1" applyFill="1" applyBorder="1" applyAlignment="1">
      <alignment vertical="center" wrapText="1"/>
    </xf>
    <xf numFmtId="49" fontId="3" fillId="3" borderId="36" xfId="0" applyNumberFormat="1" applyFont="1" applyFill="1" applyBorder="1" applyAlignment="1">
      <alignment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49" fontId="3" fillId="0" borderId="34" xfId="0" applyNumberFormat="1" applyFont="1" applyFill="1" applyBorder="1" applyAlignment="1">
      <alignment horizontal="center" vertical="center" wrapText="1"/>
    </xf>
    <xf numFmtId="49" fontId="3" fillId="0" borderId="36" xfId="0" applyNumberFormat="1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/>
    </xf>
    <xf numFmtId="0" fontId="20" fillId="0" borderId="43" xfId="0" applyFont="1" applyBorder="1" applyAlignment="1">
      <alignment horizontal="center"/>
    </xf>
    <xf numFmtId="0" fontId="20" fillId="0" borderId="44" xfId="0" applyFont="1" applyBorder="1" applyAlignment="1">
      <alignment horizontal="center"/>
    </xf>
    <xf numFmtId="0" fontId="6" fillId="0" borderId="54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49" fontId="3" fillId="0" borderId="43" xfId="0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3" fillId="0" borderId="58" xfId="0" applyFont="1" applyFill="1" applyBorder="1" applyAlignment="1">
      <alignment horizontal="center" textRotation="90"/>
    </xf>
    <xf numFmtId="0" fontId="3" fillId="0" borderId="73" xfId="0" applyFont="1" applyFill="1" applyBorder="1" applyAlignment="1">
      <alignment horizontal="center" textRotation="90"/>
    </xf>
    <xf numFmtId="0" fontId="37" fillId="6" borderId="34" xfId="0" applyFont="1" applyFill="1" applyBorder="1" applyAlignment="1">
      <alignment horizontal="center" vertical="center" wrapText="1"/>
    </xf>
    <xf numFmtId="0" fontId="37" fillId="6" borderId="36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 vertical="center"/>
    </xf>
    <xf numFmtId="0" fontId="37" fillId="0" borderId="34" xfId="0" applyFont="1" applyBorder="1" applyAlignment="1">
      <alignment horizontal="center" vertical="center" wrapText="1"/>
    </xf>
    <xf numFmtId="0" fontId="37" fillId="0" borderId="36" xfId="0" applyFont="1" applyBorder="1" applyAlignment="1">
      <alignment horizontal="center" vertical="center" wrapText="1"/>
    </xf>
    <xf numFmtId="0" fontId="9" fillId="0" borderId="43" xfId="0" applyFont="1" applyFill="1" applyBorder="1" applyAlignment="1">
      <alignment horizontal="center" vertical="center" wrapText="1"/>
    </xf>
    <xf numFmtId="0" fontId="9" fillId="0" borderId="44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6" fillId="6" borderId="43" xfId="0" applyFont="1" applyFill="1" applyBorder="1" applyAlignment="1">
      <alignment horizontal="center" vertical="center" wrapText="1"/>
    </xf>
    <xf numFmtId="0" fontId="36" fillId="6" borderId="44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9" fillId="2" borderId="63" xfId="0" applyFont="1" applyFill="1" applyBorder="1" applyAlignment="1">
      <alignment horizontal="center" vertical="center" wrapText="1"/>
    </xf>
    <xf numFmtId="0" fontId="37" fillId="8" borderId="34" xfId="0" applyFont="1" applyFill="1" applyBorder="1" applyAlignment="1">
      <alignment horizontal="center" vertical="center" wrapText="1"/>
    </xf>
    <xf numFmtId="0" fontId="37" fillId="8" borderId="87" xfId="0" applyFont="1" applyFill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49" fontId="36" fillId="0" borderId="43" xfId="0" applyNumberFormat="1" applyFont="1" applyBorder="1" applyAlignment="1">
      <alignment horizontal="center"/>
    </xf>
    <xf numFmtId="0" fontId="41" fillId="0" borderId="43" xfId="0" applyFont="1" applyBorder="1" applyAlignment="1">
      <alignment horizontal="center"/>
    </xf>
    <xf numFmtId="0" fontId="41" fillId="0" borderId="44" xfId="0" applyFont="1" applyBorder="1" applyAlignment="1">
      <alignment horizontal="center"/>
    </xf>
    <xf numFmtId="49" fontId="36" fillId="0" borderId="41" xfId="0" applyNumberFormat="1" applyFont="1" applyBorder="1" applyAlignment="1">
      <alignment horizontal="center"/>
    </xf>
    <xf numFmtId="49" fontId="3" fillId="0" borderId="54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3" fillId="0" borderId="43" xfId="0" applyNumberFormat="1" applyFont="1" applyBorder="1" applyAlignment="1">
      <alignment horizontal="center"/>
    </xf>
    <xf numFmtId="49" fontId="3" fillId="0" borderId="41" xfId="0" applyNumberFormat="1" applyFont="1" applyBorder="1" applyAlignment="1">
      <alignment horizontal="center"/>
    </xf>
    <xf numFmtId="49" fontId="36" fillId="0" borderId="44" xfId="0" applyNumberFormat="1" applyFont="1" applyBorder="1" applyAlignment="1">
      <alignment horizontal="center"/>
    </xf>
    <xf numFmtId="49" fontId="3" fillId="0" borderId="56" xfId="0" applyNumberFormat="1" applyFont="1" applyBorder="1" applyAlignment="1">
      <alignment horizontal="center"/>
    </xf>
    <xf numFmtId="49" fontId="3" fillId="0" borderId="59" xfId="0" applyNumberFormat="1" applyFont="1" applyBorder="1" applyAlignment="1">
      <alignment horizontal="center"/>
    </xf>
    <xf numFmtId="49" fontId="3" fillId="0" borderId="54" xfId="0" applyNumberFormat="1" applyFont="1" applyBorder="1" applyAlignment="1">
      <alignment horizontal="center" wrapText="1"/>
    </xf>
    <xf numFmtId="49" fontId="3" fillId="0" borderId="37" xfId="0" applyNumberFormat="1" applyFont="1" applyBorder="1" applyAlignment="1">
      <alignment horizontal="center" wrapText="1"/>
    </xf>
    <xf numFmtId="49" fontId="3" fillId="0" borderId="54" xfId="0" applyNumberFormat="1" applyFont="1" applyFill="1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164" fontId="42" fillId="0" borderId="0" xfId="0" applyNumberFormat="1" applyFont="1" applyAlignment="1"/>
    <xf numFmtId="0" fontId="6" fillId="0" borderId="43" xfId="0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/>
    </xf>
    <xf numFmtId="0" fontId="3" fillId="0" borderId="50" xfId="0" applyFont="1" applyFill="1" applyBorder="1" applyAlignment="1">
      <alignment horizontal="center" textRotation="90"/>
    </xf>
    <xf numFmtId="0" fontId="3" fillId="0" borderId="51" xfId="0" applyFont="1" applyFill="1" applyBorder="1" applyAlignment="1">
      <alignment horizontal="center" textRotation="90"/>
    </xf>
    <xf numFmtId="0" fontId="3" fillId="0" borderId="61" xfId="0" applyFont="1" applyFill="1" applyBorder="1" applyAlignment="1">
      <alignment horizontal="center" textRotation="90"/>
    </xf>
    <xf numFmtId="0" fontId="3" fillId="0" borderId="60" xfId="0" applyFont="1" applyFill="1" applyBorder="1" applyAlignment="1">
      <alignment horizontal="center" textRotation="90"/>
    </xf>
    <xf numFmtId="0" fontId="36" fillId="9" borderId="88" xfId="0" applyFont="1" applyFill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" fillId="6" borderId="43" xfId="0" applyFont="1" applyFill="1" applyBorder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6" borderId="54" xfId="0" applyFont="1" applyFill="1" applyBorder="1" applyAlignment="1">
      <alignment horizontal="center" vertical="center" wrapText="1"/>
    </xf>
    <xf numFmtId="0" fontId="3" fillId="6" borderId="37" xfId="0" applyFont="1" applyFill="1" applyBorder="1" applyAlignment="1">
      <alignment horizontal="center" vertical="center" wrapText="1"/>
    </xf>
    <xf numFmtId="0" fontId="43" fillId="8" borderId="62" xfId="0" applyFont="1" applyFill="1" applyBorder="1" applyAlignment="1">
      <alignment horizontal="center" vertical="center" wrapText="1"/>
    </xf>
    <xf numFmtId="49" fontId="3" fillId="0" borderId="34" xfId="0" applyNumberFormat="1" applyFont="1" applyFill="1" applyBorder="1" applyAlignment="1">
      <alignment vertical="center" wrapText="1"/>
    </xf>
    <xf numFmtId="49" fontId="3" fillId="0" borderId="36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0" fillId="0" borderId="67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right"/>
    </xf>
    <xf numFmtId="0" fontId="0" fillId="0" borderId="12" xfId="0" applyBorder="1" applyAlignment="1"/>
    <xf numFmtId="0" fontId="6" fillId="7" borderId="41" xfId="0" applyFont="1" applyFill="1" applyBorder="1" applyAlignment="1">
      <alignment horizontal="center" vertical="center"/>
    </xf>
    <xf numFmtId="0" fontId="5" fillId="4" borderId="63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4" fillId="0" borderId="0" xfId="0" applyFont="1" applyAlignment="1"/>
    <xf numFmtId="49" fontId="3" fillId="3" borderId="54" xfId="0" applyNumberFormat="1" applyFont="1" applyFill="1" applyBorder="1" applyAlignment="1">
      <alignment horizontal="center" vertical="center"/>
    </xf>
    <xf numFmtId="49" fontId="3" fillId="3" borderId="37" xfId="0" applyNumberFormat="1" applyFont="1" applyFill="1" applyBorder="1" applyAlignment="1">
      <alignment horizontal="center" vertical="center"/>
    </xf>
    <xf numFmtId="49" fontId="3" fillId="3" borderId="45" xfId="0" applyNumberFormat="1" applyFont="1" applyFill="1" applyBorder="1" applyAlignment="1">
      <alignment horizontal="center" vertical="center"/>
    </xf>
    <xf numFmtId="49" fontId="3" fillId="3" borderId="46" xfId="0" applyNumberFormat="1" applyFont="1" applyFill="1" applyBorder="1" applyAlignment="1">
      <alignment horizontal="center" vertical="center"/>
    </xf>
    <xf numFmtId="49" fontId="9" fillId="3" borderId="54" xfId="0" applyNumberFormat="1" applyFont="1" applyFill="1" applyBorder="1" applyAlignment="1">
      <alignment horizontal="center" vertical="center"/>
    </xf>
    <xf numFmtId="49" fontId="9" fillId="3" borderId="37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20" xfId="0" applyFont="1" applyBorder="1" applyAlignment="1">
      <alignment horizontal="center" textRotation="90"/>
    </xf>
    <xf numFmtId="0" fontId="3" fillId="0" borderId="60" xfId="0" applyFont="1" applyBorder="1" applyAlignment="1">
      <alignment horizontal="center" textRotation="90"/>
    </xf>
    <xf numFmtId="0" fontId="3" fillId="0" borderId="22" xfId="0" applyFont="1" applyBorder="1" applyAlignment="1">
      <alignment horizontal="center" textRotation="90"/>
    </xf>
    <xf numFmtId="0" fontId="3" fillId="0" borderId="21" xfId="0" applyFont="1" applyBorder="1" applyAlignment="1">
      <alignment horizontal="center" textRotation="90"/>
    </xf>
    <xf numFmtId="0" fontId="3" fillId="0" borderId="16" xfId="0" applyFont="1" applyBorder="1" applyAlignment="1">
      <alignment horizontal="center" textRotation="90"/>
    </xf>
    <xf numFmtId="49" fontId="3" fillId="3" borderId="54" xfId="0" applyNumberFormat="1" applyFont="1" applyFill="1" applyBorder="1" applyAlignment="1">
      <alignment vertical="center"/>
    </xf>
    <xf numFmtId="49" fontId="3" fillId="3" borderId="37" xfId="0" applyNumberFormat="1" applyFont="1" applyFill="1" applyBorder="1" applyAlignment="1">
      <alignment vertical="center"/>
    </xf>
    <xf numFmtId="49" fontId="3" fillId="3" borderId="45" xfId="0" applyNumberFormat="1" applyFont="1" applyFill="1" applyBorder="1" applyAlignment="1">
      <alignment vertical="center"/>
    </xf>
    <xf numFmtId="49" fontId="3" fillId="3" borderId="46" xfId="0" applyNumberFormat="1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0" fillId="0" borderId="43" xfId="0" applyFont="1" applyFill="1" applyBorder="1" applyAlignment="1">
      <alignment horizontal="center"/>
    </xf>
    <xf numFmtId="0" fontId="10" fillId="0" borderId="41" xfId="0" applyFont="1" applyFill="1" applyBorder="1" applyAlignment="1">
      <alignment horizontal="center"/>
    </xf>
    <xf numFmtId="0" fontId="10" fillId="0" borderId="43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0" fontId="6" fillId="0" borderId="70" xfId="1" applyNumberFormat="1" applyFont="1" applyBorder="1" applyAlignment="1">
      <alignment horizontal="center"/>
    </xf>
    <xf numFmtId="10" fontId="0" fillId="0" borderId="70" xfId="0" applyNumberFormat="1" applyBorder="1" applyAlignment="1"/>
    <xf numFmtId="0" fontId="6" fillId="0" borderId="52" xfId="0" applyFont="1" applyFill="1" applyBorder="1" applyAlignment="1">
      <alignment horizontal="right"/>
    </xf>
    <xf numFmtId="0" fontId="0" fillId="0" borderId="24" xfId="0" applyBorder="1" applyAlignment="1">
      <alignment horizontal="center"/>
    </xf>
    <xf numFmtId="10" fontId="6" fillId="0" borderId="17" xfId="1" applyNumberFormat="1" applyFont="1" applyBorder="1" applyAlignment="1">
      <alignment horizontal="center"/>
    </xf>
    <xf numFmtId="10" fontId="0" fillId="0" borderId="17" xfId="0" applyNumberFormat="1" applyBorder="1" applyAlignment="1"/>
    <xf numFmtId="9" fontId="6" fillId="0" borderId="17" xfId="1" applyFont="1" applyBorder="1" applyAlignment="1">
      <alignment horizontal="center"/>
    </xf>
    <xf numFmtId="0" fontId="0" fillId="0" borderId="17" xfId="0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3" fillId="0" borderId="1" xfId="0" applyFont="1" applyBorder="1" applyAlignment="1"/>
    <xf numFmtId="0" fontId="0" fillId="0" borderId="1" xfId="0" applyBorder="1" applyAlignment="1"/>
    <xf numFmtId="0" fontId="3" fillId="0" borderId="8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5" fillId="6" borderId="63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49" fontId="3" fillId="3" borderId="11" xfId="0" applyNumberFormat="1" applyFont="1" applyFill="1" applyBorder="1" applyAlignment="1">
      <alignment horizontal="center" vertical="center"/>
    </xf>
    <xf numFmtId="49" fontId="3" fillId="3" borderId="38" xfId="0" applyNumberFormat="1" applyFont="1" applyFill="1" applyBorder="1" applyAlignment="1">
      <alignment horizontal="center" vertical="center"/>
    </xf>
    <xf numFmtId="49" fontId="24" fillId="3" borderId="54" xfId="0" applyNumberFormat="1" applyFont="1" applyFill="1" applyBorder="1" applyAlignment="1">
      <alignment horizontal="center" vertical="center"/>
    </xf>
    <xf numFmtId="49" fontId="24" fillId="3" borderId="37" xfId="0" applyNumberFormat="1" applyFont="1" applyFill="1" applyBorder="1" applyAlignment="1">
      <alignment horizontal="center" vertical="center"/>
    </xf>
    <xf numFmtId="49" fontId="24" fillId="3" borderId="45" xfId="0" applyNumberFormat="1" applyFont="1" applyFill="1" applyBorder="1" applyAlignment="1">
      <alignment horizontal="center" vertical="center"/>
    </xf>
    <xf numFmtId="49" fontId="24" fillId="3" borderId="46" xfId="0" applyNumberFormat="1" applyFont="1" applyFill="1" applyBorder="1" applyAlignment="1">
      <alignment horizontal="center" vertical="center"/>
    </xf>
    <xf numFmtId="49" fontId="36" fillId="3" borderId="54" xfId="0" applyNumberFormat="1" applyFont="1" applyFill="1" applyBorder="1" applyAlignment="1">
      <alignment horizontal="center" vertical="center"/>
    </xf>
    <xf numFmtId="49" fontId="36" fillId="3" borderId="37" xfId="0" applyNumberFormat="1" applyFont="1" applyFill="1" applyBorder="1" applyAlignment="1">
      <alignment horizontal="center" vertical="center"/>
    </xf>
    <xf numFmtId="49" fontId="36" fillId="3" borderId="55" xfId="0" applyNumberFormat="1" applyFont="1" applyFill="1" applyBorder="1" applyAlignment="1">
      <alignment horizontal="center" vertical="center"/>
    </xf>
    <xf numFmtId="49" fontId="36" fillId="3" borderId="18" xfId="0" applyNumberFormat="1" applyFont="1" applyFill="1" applyBorder="1" applyAlignment="1">
      <alignment horizontal="center" vertical="center"/>
    </xf>
    <xf numFmtId="49" fontId="36" fillId="3" borderId="45" xfId="0" applyNumberFormat="1" applyFont="1" applyFill="1" applyBorder="1" applyAlignment="1">
      <alignment horizontal="center" vertical="center"/>
    </xf>
    <xf numFmtId="49" fontId="36" fillId="3" borderId="46" xfId="0" applyNumberFormat="1" applyFont="1" applyFill="1" applyBorder="1" applyAlignment="1">
      <alignment horizontal="center" vertical="center"/>
    </xf>
    <xf numFmtId="49" fontId="36" fillId="3" borderId="11" xfId="0" applyNumberFormat="1" applyFont="1" applyFill="1" applyBorder="1" applyAlignment="1">
      <alignment horizontal="center" vertical="center"/>
    </xf>
    <xf numFmtId="49" fontId="36" fillId="3" borderId="38" xfId="0" applyNumberFormat="1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14" fillId="6" borderId="29" xfId="0" applyFont="1" applyFill="1" applyBorder="1" applyAlignment="1">
      <alignment horizontal="center"/>
    </xf>
    <xf numFmtId="0" fontId="14" fillId="6" borderId="41" xfId="0" applyFont="1" applyFill="1" applyBorder="1" applyAlignment="1">
      <alignment horizontal="center"/>
    </xf>
    <xf numFmtId="0" fontId="14" fillId="6" borderId="44" xfId="0" applyFont="1" applyFill="1" applyBorder="1" applyAlignment="1">
      <alignment horizontal="center"/>
    </xf>
    <xf numFmtId="0" fontId="3" fillId="3" borderId="54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0" fillId="5" borderId="43" xfId="0" applyFill="1" applyBorder="1" applyAlignment="1">
      <alignment horizontal="center"/>
    </xf>
    <xf numFmtId="0" fontId="0" fillId="12" borderId="43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67" xfId="0" applyFont="1" applyFill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61" xfId="0" applyFont="1" applyBorder="1" applyAlignment="1">
      <alignment horizontal="center"/>
    </xf>
    <xf numFmtId="0" fontId="3" fillId="0" borderId="61" xfId="0" applyFont="1" applyBorder="1" applyAlignment="1">
      <alignment horizontal="center" textRotation="90"/>
    </xf>
    <xf numFmtId="0" fontId="0" fillId="2" borderId="24" xfId="0" applyFill="1" applyBorder="1" applyAlignment="1">
      <alignment horizontal="center"/>
    </xf>
    <xf numFmtId="49" fontId="36" fillId="0" borderId="83" xfId="0" applyNumberFormat="1" applyFont="1" applyBorder="1" applyAlignment="1">
      <alignment horizontal="center" vertical="center" wrapText="1"/>
    </xf>
    <xf numFmtId="49" fontId="36" fillId="0" borderId="78" xfId="0" applyNumberFormat="1" applyFont="1" applyBorder="1" applyAlignment="1">
      <alignment horizontal="center" vertical="center" wrapText="1"/>
    </xf>
    <xf numFmtId="49" fontId="36" fillId="0" borderId="84" xfId="0" applyNumberFormat="1" applyFont="1" applyBorder="1" applyAlignment="1">
      <alignment horizontal="center" vertical="center" wrapText="1"/>
    </xf>
    <xf numFmtId="49" fontId="36" fillId="0" borderId="79" xfId="0" applyNumberFormat="1" applyFont="1" applyBorder="1" applyAlignment="1">
      <alignment horizontal="center" vertical="center" wrapText="1"/>
    </xf>
    <xf numFmtId="49" fontId="36" fillId="0" borderId="85" xfId="0" applyNumberFormat="1" applyFont="1" applyBorder="1" applyAlignment="1">
      <alignment horizontal="center" vertical="center" wrapText="1"/>
    </xf>
    <xf numFmtId="49" fontId="36" fillId="0" borderId="82" xfId="0" applyNumberFormat="1" applyFont="1" applyBorder="1" applyAlignment="1">
      <alignment horizontal="center" vertical="center" wrapText="1"/>
    </xf>
    <xf numFmtId="49" fontId="36" fillId="0" borderId="83" xfId="0" applyNumberFormat="1" applyFont="1" applyBorder="1" applyAlignment="1">
      <alignment horizontal="center" vertical="center"/>
    </xf>
    <xf numFmtId="49" fontId="36" fillId="0" borderId="78" xfId="0" applyNumberFormat="1" applyFont="1" applyBorder="1" applyAlignment="1">
      <alignment horizontal="center" vertical="center"/>
    </xf>
    <xf numFmtId="49" fontId="36" fillId="0" borderId="84" xfId="0" applyNumberFormat="1" applyFont="1" applyBorder="1" applyAlignment="1">
      <alignment horizontal="center" vertical="center"/>
    </xf>
    <xf numFmtId="49" fontId="36" fillId="0" borderId="79" xfId="0" applyNumberFormat="1" applyFont="1" applyBorder="1" applyAlignment="1">
      <alignment horizontal="center" vertical="center"/>
    </xf>
    <xf numFmtId="49" fontId="36" fillId="0" borderId="85" xfId="0" applyNumberFormat="1" applyFont="1" applyBorder="1" applyAlignment="1">
      <alignment horizontal="center" vertical="center"/>
    </xf>
    <xf numFmtId="49" fontId="36" fillId="0" borderId="82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3" fillId="2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49" fontId="36" fillId="0" borderId="54" xfId="0" applyNumberFormat="1" applyFont="1" applyBorder="1" applyAlignment="1">
      <alignment horizontal="center" vertical="center" wrapText="1"/>
    </xf>
    <xf numFmtId="49" fontId="36" fillId="0" borderId="37" xfId="0" applyNumberFormat="1" applyFont="1" applyBorder="1" applyAlignment="1">
      <alignment horizontal="center" vertical="center" wrapText="1"/>
    </xf>
    <xf numFmtId="49" fontId="36" fillId="0" borderId="11" xfId="0" applyNumberFormat="1" applyFont="1" applyBorder="1" applyAlignment="1">
      <alignment horizontal="center" vertical="center" wrapText="1"/>
    </xf>
    <xf numFmtId="49" fontId="36" fillId="0" borderId="38" xfId="0" applyNumberFormat="1" applyFont="1" applyBorder="1" applyAlignment="1">
      <alignment horizontal="center" vertical="center" wrapText="1"/>
    </xf>
    <xf numFmtId="49" fontId="36" fillId="0" borderId="45" xfId="0" applyNumberFormat="1" applyFont="1" applyBorder="1" applyAlignment="1">
      <alignment horizontal="center" vertical="center" wrapText="1"/>
    </xf>
    <xf numFmtId="49" fontId="36" fillId="0" borderId="46" xfId="0" applyNumberFormat="1" applyFont="1" applyBorder="1" applyAlignment="1">
      <alignment horizontal="center" vertical="center" wrapText="1"/>
    </xf>
    <xf numFmtId="0" fontId="27" fillId="0" borderId="0" xfId="0" applyFont="1" applyAlignment="1"/>
    <xf numFmtId="0" fontId="13" fillId="0" borderId="0" xfId="0" applyFont="1" applyFill="1" applyAlignment="1">
      <alignment horizontal="center"/>
    </xf>
    <xf numFmtId="0" fontId="1" fillId="0" borderId="3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36" fillId="0" borderId="66" xfId="0" applyNumberFormat="1" applyFont="1" applyBorder="1" applyAlignment="1">
      <alignment horizontal="center" vertical="center" wrapText="1"/>
    </xf>
    <xf numFmtId="49" fontId="36" fillId="0" borderId="29" xfId="0" applyNumberFormat="1" applyFont="1" applyBorder="1" applyAlignment="1">
      <alignment horizontal="center" vertical="center" wrapText="1"/>
    </xf>
    <xf numFmtId="49" fontId="36" fillId="0" borderId="40" xfId="0" applyNumberFormat="1" applyFont="1" applyBorder="1" applyAlignment="1">
      <alignment horizontal="center" vertical="center" wrapText="1"/>
    </xf>
    <xf numFmtId="49" fontId="36" fillId="0" borderId="0" xfId="0" applyNumberFormat="1" applyFont="1" applyBorder="1" applyAlignment="1">
      <alignment horizontal="center" vertical="center" wrapText="1"/>
    </xf>
    <xf numFmtId="49" fontId="36" fillId="0" borderId="65" xfId="0" applyNumberFormat="1" applyFont="1" applyBorder="1" applyAlignment="1">
      <alignment horizontal="center" vertical="center" wrapText="1"/>
    </xf>
    <xf numFmtId="49" fontId="36" fillId="0" borderId="31" xfId="0" applyNumberFormat="1" applyFont="1" applyBorder="1" applyAlignment="1">
      <alignment horizontal="center" vertical="center" wrapText="1"/>
    </xf>
    <xf numFmtId="49" fontId="36" fillId="0" borderId="32" xfId="0" applyNumberFormat="1" applyFont="1" applyBorder="1" applyAlignment="1">
      <alignment horizontal="center" vertical="center" wrapText="1"/>
    </xf>
    <xf numFmtId="49" fontId="36" fillId="0" borderId="33" xfId="0" applyNumberFormat="1" applyFont="1" applyBorder="1" applyAlignment="1">
      <alignment horizontal="center" vertical="center" wrapText="1"/>
    </xf>
    <xf numFmtId="49" fontId="36" fillId="0" borderId="5" xfId="0" applyNumberFormat="1" applyFont="1" applyBorder="1" applyAlignment="1">
      <alignment horizontal="center" vertical="center" wrapText="1"/>
    </xf>
    <xf numFmtId="49" fontId="36" fillId="0" borderId="6" xfId="0" applyNumberFormat="1" applyFont="1" applyBorder="1" applyAlignment="1">
      <alignment horizontal="center" vertical="center" wrapText="1"/>
    </xf>
    <xf numFmtId="49" fontId="36" fillId="0" borderId="7" xfId="0" applyNumberFormat="1" applyFont="1" applyBorder="1" applyAlignment="1">
      <alignment horizontal="center" vertical="center" wrapText="1"/>
    </xf>
    <xf numFmtId="49" fontId="36" fillId="0" borderId="9" xfId="0" applyNumberFormat="1" applyFont="1" applyBorder="1" applyAlignment="1">
      <alignment horizontal="center" vertical="center" wrapText="1"/>
    </xf>
    <xf numFmtId="49" fontId="24" fillId="0" borderId="29" xfId="0" applyNumberFormat="1" applyFont="1" applyBorder="1" applyAlignment="1">
      <alignment horizontal="center" vertical="center" wrapText="1"/>
    </xf>
    <xf numFmtId="49" fontId="24" fillId="0" borderId="78" xfId="0" applyNumberFormat="1" applyFont="1" applyBorder="1" applyAlignment="1">
      <alignment horizontal="center" vertical="center" wrapText="1"/>
    </xf>
    <xf numFmtId="49" fontId="24" fillId="0" borderId="0" xfId="0" applyNumberFormat="1" applyFont="1" applyBorder="1" applyAlignment="1">
      <alignment horizontal="center" vertical="center" wrapText="1"/>
    </xf>
    <xf numFmtId="49" fontId="24" fillId="0" borderId="79" xfId="0" applyNumberFormat="1" applyFont="1" applyBorder="1" applyAlignment="1">
      <alignment horizontal="center" vertical="center" wrapText="1"/>
    </xf>
    <xf numFmtId="49" fontId="24" fillId="0" borderId="31" xfId="0" applyNumberFormat="1" applyFont="1" applyBorder="1" applyAlignment="1">
      <alignment horizontal="center" vertical="center" wrapText="1"/>
    </xf>
    <xf numFmtId="49" fontId="24" fillId="0" borderId="82" xfId="0" applyNumberFormat="1" applyFont="1" applyBorder="1" applyAlignment="1">
      <alignment horizontal="center" vertical="center" wrapText="1"/>
    </xf>
    <xf numFmtId="49" fontId="24" fillId="0" borderId="54" xfId="0" applyNumberFormat="1" applyFont="1" applyBorder="1" applyAlignment="1">
      <alignment horizontal="center" vertical="center" wrapText="1"/>
    </xf>
    <xf numFmtId="49" fontId="24" fillId="0" borderId="11" xfId="0" applyNumberFormat="1" applyFont="1" applyBorder="1" applyAlignment="1">
      <alignment horizontal="center" vertical="center" wrapText="1"/>
    </xf>
    <xf numFmtId="49" fontId="24" fillId="0" borderId="45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9" fillId="0" borderId="1" xfId="0" applyFont="1" applyBorder="1" applyAlignment="1">
      <alignment horizontal="left" wrapText="1"/>
    </xf>
    <xf numFmtId="0" fontId="0" fillId="0" borderId="33" xfId="0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10" fillId="0" borderId="0" xfId="0" applyFont="1" applyAlignment="1">
      <alignment horizontal="center" wrapText="1"/>
    </xf>
    <xf numFmtId="0" fontId="5" fillId="0" borderId="43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49" fontId="36" fillId="2" borderId="54" xfId="0" applyNumberFormat="1" applyFont="1" applyFill="1" applyBorder="1" applyAlignment="1">
      <alignment horizontal="center" vertical="center"/>
    </xf>
    <xf numFmtId="49" fontId="36" fillId="2" borderId="29" xfId="0" applyNumberFormat="1" applyFont="1" applyFill="1" applyBorder="1" applyAlignment="1">
      <alignment horizontal="center" vertical="center"/>
    </xf>
    <xf numFmtId="49" fontId="36" fillId="2" borderId="11" xfId="0" applyNumberFormat="1" applyFont="1" applyFill="1" applyBorder="1" applyAlignment="1">
      <alignment horizontal="center" vertical="center"/>
    </xf>
    <xf numFmtId="49" fontId="36" fillId="2" borderId="0" xfId="0" applyNumberFormat="1" applyFont="1" applyFill="1" applyBorder="1" applyAlignment="1">
      <alignment horizontal="center" vertical="center"/>
    </xf>
    <xf numFmtId="49" fontId="36" fillId="2" borderId="45" xfId="0" applyNumberFormat="1" applyFont="1" applyFill="1" applyBorder="1" applyAlignment="1">
      <alignment horizontal="center" vertical="center"/>
    </xf>
    <xf numFmtId="49" fontId="36" fillId="2" borderId="31" xfId="0" applyNumberFormat="1" applyFont="1" applyFill="1" applyBorder="1" applyAlignment="1">
      <alignment horizontal="center" vertical="center"/>
    </xf>
    <xf numFmtId="49" fontId="36" fillId="2" borderId="54" xfId="0" applyNumberFormat="1" applyFont="1" applyFill="1" applyBorder="1" applyAlignment="1">
      <alignment horizontal="center" vertical="center" wrapText="1"/>
    </xf>
    <xf numFmtId="49" fontId="36" fillId="2" borderId="78" xfId="0" applyNumberFormat="1" applyFont="1" applyFill="1" applyBorder="1" applyAlignment="1">
      <alignment horizontal="center" vertical="center" wrapText="1"/>
    </xf>
    <xf numFmtId="49" fontId="36" fillId="2" borderId="11" xfId="0" applyNumberFormat="1" applyFont="1" applyFill="1" applyBorder="1" applyAlignment="1">
      <alignment horizontal="center" vertical="center" wrapText="1"/>
    </xf>
    <xf numFmtId="49" fontId="36" fillId="2" borderId="79" xfId="0" applyNumberFormat="1" applyFont="1" applyFill="1" applyBorder="1" applyAlignment="1">
      <alignment horizontal="center" vertical="center" wrapText="1"/>
    </xf>
    <xf numFmtId="49" fontId="36" fillId="2" borderId="77" xfId="0" applyNumberFormat="1" applyFont="1" applyFill="1" applyBorder="1" applyAlignment="1">
      <alignment horizontal="center" vertical="center" wrapText="1"/>
    </xf>
    <xf numFmtId="49" fontId="36" fillId="2" borderId="80" xfId="0" applyNumberFormat="1" applyFont="1" applyFill="1" applyBorder="1" applyAlignment="1">
      <alignment horizontal="center" vertical="center" wrapText="1"/>
    </xf>
    <xf numFmtId="0" fontId="5" fillId="2" borderId="43" xfId="0" applyFont="1" applyFill="1" applyBorder="1" applyAlignment="1">
      <alignment horizontal="center"/>
    </xf>
    <xf numFmtId="0" fontId="5" fillId="2" borderId="44" xfId="0" applyFont="1" applyFill="1" applyBorder="1" applyAlignment="1">
      <alignment horizontal="center"/>
    </xf>
    <xf numFmtId="49" fontId="36" fillId="2" borderId="29" xfId="0" applyNumberFormat="1" applyFont="1" applyFill="1" applyBorder="1" applyAlignment="1">
      <alignment horizontal="center" vertical="center" wrapText="1"/>
    </xf>
    <xf numFmtId="49" fontId="36" fillId="2" borderId="37" xfId="0" applyNumberFormat="1" applyFont="1" applyFill="1" applyBorder="1" applyAlignment="1">
      <alignment horizontal="center" vertical="center" wrapText="1"/>
    </xf>
    <xf numFmtId="49" fontId="36" fillId="2" borderId="0" xfId="0" applyNumberFormat="1" applyFont="1" applyFill="1" applyBorder="1" applyAlignment="1">
      <alignment horizontal="center" vertical="center" wrapText="1"/>
    </xf>
    <xf numFmtId="49" fontId="36" fillId="2" borderId="38" xfId="0" applyNumberFormat="1" applyFont="1" applyFill="1" applyBorder="1" applyAlignment="1">
      <alignment horizontal="center" vertical="center" wrapText="1"/>
    </xf>
    <xf numFmtId="49" fontId="36" fillId="2" borderId="31" xfId="0" applyNumberFormat="1" applyFont="1" applyFill="1" applyBorder="1" applyAlignment="1">
      <alignment horizontal="center" vertical="center" wrapText="1"/>
    </xf>
    <xf numFmtId="49" fontId="36" fillId="2" borderId="46" xfId="0" applyNumberFormat="1" applyFont="1" applyFill="1" applyBorder="1" applyAlignment="1">
      <alignment horizontal="center" vertical="center" wrapText="1"/>
    </xf>
    <xf numFmtId="49" fontId="6" fillId="2" borderId="43" xfId="0" applyNumberFormat="1" applyFont="1" applyFill="1" applyBorder="1" applyAlignment="1">
      <alignment horizontal="center" vertical="center"/>
    </xf>
    <xf numFmtId="49" fontId="6" fillId="2" borderId="41" xfId="0" applyNumberFormat="1" applyFont="1" applyFill="1" applyBorder="1" applyAlignment="1">
      <alignment horizontal="center" vertical="center"/>
    </xf>
    <xf numFmtId="49" fontId="6" fillId="2" borderId="63" xfId="0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/>
    </xf>
    <xf numFmtId="0" fontId="0" fillId="0" borderId="63" xfId="0" applyBorder="1" applyAlignment="1">
      <alignment horizontal="center"/>
    </xf>
    <xf numFmtId="49" fontId="9" fillId="2" borderId="54" xfId="0" applyNumberFormat="1" applyFont="1" applyFill="1" applyBorder="1" applyAlignment="1">
      <alignment horizontal="center" vertical="center"/>
    </xf>
    <xf numFmtId="49" fontId="9" fillId="2" borderId="37" xfId="0" applyNumberFormat="1" applyFont="1" applyFill="1" applyBorder="1" applyAlignment="1">
      <alignment horizontal="center"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46" xfId="0" applyNumberFormat="1" applyFont="1" applyFill="1" applyBorder="1" applyAlignment="1">
      <alignment horizontal="center" vertical="center"/>
    </xf>
    <xf numFmtId="49" fontId="9" fillId="0" borderId="54" xfId="0" applyNumberFormat="1" applyFont="1" applyFill="1" applyBorder="1" applyAlignment="1">
      <alignment horizontal="center" vertical="center"/>
    </xf>
    <xf numFmtId="49" fontId="9" fillId="0" borderId="37" xfId="0" applyNumberFormat="1" applyFont="1" applyFill="1" applyBorder="1" applyAlignment="1">
      <alignment horizontal="center" vertical="center"/>
    </xf>
    <xf numFmtId="49" fontId="9" fillId="0" borderId="45" xfId="0" applyNumberFormat="1" applyFont="1" applyFill="1" applyBorder="1" applyAlignment="1">
      <alignment horizontal="center" vertical="center"/>
    </xf>
    <xf numFmtId="49" fontId="9" fillId="0" borderId="46" xfId="0" applyNumberFormat="1" applyFont="1" applyFill="1" applyBorder="1" applyAlignment="1">
      <alignment horizontal="center" vertical="center"/>
    </xf>
    <xf numFmtId="49" fontId="9" fillId="0" borderId="29" xfId="0" applyNumberFormat="1" applyFont="1" applyFill="1" applyBorder="1" applyAlignment="1">
      <alignment horizontal="center" vertical="center"/>
    </xf>
    <xf numFmtId="49" fontId="9" fillId="0" borderId="31" xfId="0" applyNumberFormat="1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center" vertical="center"/>
    </xf>
    <xf numFmtId="49" fontId="9" fillId="0" borderId="38" xfId="0" applyNumberFormat="1" applyFont="1" applyFill="1" applyBorder="1" applyAlignment="1">
      <alignment horizontal="center" vertical="center"/>
    </xf>
    <xf numFmtId="49" fontId="37" fillId="0" borderId="54" xfId="0" applyNumberFormat="1" applyFont="1" applyBorder="1" applyAlignment="1">
      <alignment horizontal="center" vertical="center"/>
    </xf>
    <xf numFmtId="49" fontId="37" fillId="0" borderId="37" xfId="0" applyNumberFormat="1" applyFont="1" applyBorder="1" applyAlignment="1">
      <alignment horizontal="center" vertical="center"/>
    </xf>
    <xf numFmtId="49" fontId="37" fillId="0" borderId="45" xfId="0" applyNumberFormat="1" applyFont="1" applyBorder="1" applyAlignment="1">
      <alignment horizontal="center" vertical="center"/>
    </xf>
    <xf numFmtId="49" fontId="37" fillId="0" borderId="46" xfId="0" applyNumberFormat="1" applyFont="1" applyBorder="1" applyAlignment="1">
      <alignment horizontal="center" vertical="center"/>
    </xf>
    <xf numFmtId="0" fontId="2" fillId="0" borderId="54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49" fontId="26" fillId="2" borderId="43" xfId="0" applyNumberFormat="1" applyFont="1" applyFill="1" applyBorder="1" applyAlignment="1">
      <alignment horizontal="center" vertical="center"/>
    </xf>
    <xf numFmtId="49" fontId="26" fillId="2" borderId="41" xfId="0" applyNumberFormat="1" applyFont="1" applyFill="1" applyBorder="1" applyAlignment="1">
      <alignment horizontal="center" vertical="center"/>
    </xf>
    <xf numFmtId="0" fontId="28" fillId="2" borderId="41" xfId="0" applyFont="1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49" fontId="9" fillId="2" borderId="38" xfId="0" applyNumberFormat="1" applyFont="1" applyFill="1" applyBorder="1" applyAlignment="1">
      <alignment horizontal="center" vertical="center"/>
    </xf>
    <xf numFmtId="49" fontId="9" fillId="2" borderId="31" xfId="0" applyNumberFormat="1" applyFont="1" applyFill="1" applyBorder="1" applyAlignment="1">
      <alignment horizontal="center" vertical="center"/>
    </xf>
    <xf numFmtId="49" fontId="9" fillId="2" borderId="11" xfId="0" applyNumberFormat="1" applyFont="1" applyFill="1" applyBorder="1" applyAlignment="1">
      <alignment horizontal="center" vertical="center"/>
    </xf>
    <xf numFmtId="49" fontId="9" fillId="2" borderId="29" xfId="0" applyNumberFormat="1" applyFont="1" applyFill="1" applyBorder="1" applyAlignment="1">
      <alignment horizontal="center" vertical="center"/>
    </xf>
    <xf numFmtId="49" fontId="5" fillId="2" borderId="43" xfId="0" applyNumberFormat="1" applyFont="1" applyFill="1" applyBorder="1" applyAlignment="1">
      <alignment horizontal="center" vertical="center"/>
    </xf>
    <xf numFmtId="164" fontId="31" fillId="0" borderId="0" xfId="0" applyNumberFormat="1" applyFont="1" applyAlignment="1"/>
    <xf numFmtId="0" fontId="10" fillId="0" borderId="0" xfId="0" applyFont="1" applyAlignment="1"/>
    <xf numFmtId="0" fontId="45" fillId="0" borderId="43" xfId="0" applyFont="1" applyBorder="1" applyAlignment="1">
      <alignment horizontal="center"/>
    </xf>
    <xf numFmtId="0" fontId="45" fillId="0" borderId="44" xfId="0" applyFont="1" applyBorder="1" applyAlignment="1">
      <alignment horizontal="center"/>
    </xf>
    <xf numFmtId="0" fontId="14" fillId="2" borderId="41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0" fillId="2" borderId="43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/>
    </xf>
    <xf numFmtId="0" fontId="2" fillId="2" borderId="59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31" xfId="0" applyFont="1" applyBorder="1" applyAlignment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4" fillId="0" borderId="56" xfId="0" applyFont="1" applyBorder="1" applyAlignment="1"/>
    <xf numFmtId="0" fontId="14" fillId="0" borderId="59" xfId="0" applyFont="1" applyBorder="1" applyAlignment="1"/>
    <xf numFmtId="0" fontId="2" fillId="0" borderId="29" xfId="0" applyFont="1" applyBorder="1" applyAlignment="1"/>
    <xf numFmtId="0" fontId="0" fillId="0" borderId="29" xfId="0" applyBorder="1" applyAlignment="1"/>
    <xf numFmtId="0" fontId="0" fillId="0" borderId="0" xfId="0" applyBorder="1" applyAlignment="1">
      <alignment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BP160"/>
  <sheetViews>
    <sheetView tabSelected="1" topLeftCell="A118" zoomScale="65" zoomScaleNormal="65" workbookViewId="0">
      <selection activeCell="V141" sqref="V141"/>
    </sheetView>
  </sheetViews>
  <sheetFormatPr defaultColWidth="9.109375" defaultRowHeight="14.4" x14ac:dyDescent="0.3"/>
  <cols>
    <col min="1" max="1" width="3.33203125" style="6" bestFit="1" customWidth="1"/>
    <col min="2" max="2" width="6" style="6" customWidth="1"/>
    <col min="3" max="3" width="27.88671875" style="6" customWidth="1"/>
    <col min="4" max="4" width="5.109375" style="6" customWidth="1"/>
    <col min="5" max="5" width="5.33203125" style="6" customWidth="1"/>
    <col min="6" max="6" width="5.88671875" style="6" customWidth="1"/>
    <col min="7" max="10" width="5.109375" style="6" customWidth="1"/>
    <col min="11" max="11" width="4.6640625" style="6" customWidth="1"/>
    <col min="12" max="12" width="5" style="6" customWidth="1"/>
    <col min="13" max="14" width="4.6640625" style="6" customWidth="1"/>
    <col min="15" max="15" width="5.44140625" style="6" customWidth="1"/>
    <col min="16" max="16" width="5.6640625" style="6" customWidth="1"/>
    <col min="17" max="17" width="3.88671875" style="6" customWidth="1"/>
    <col min="18" max="27" width="5.33203125" style="6" customWidth="1"/>
    <col min="28" max="28" width="5.109375" style="6" customWidth="1"/>
    <col min="29" max="29" width="5.33203125" style="6" customWidth="1"/>
    <col min="30" max="30" width="4.5546875" style="6" customWidth="1"/>
    <col min="31" max="31" width="5.77734375" style="6" customWidth="1"/>
    <col min="32" max="47" width="4.5546875" style="6" customWidth="1"/>
    <col min="48" max="48" width="4.6640625" style="6" customWidth="1"/>
    <col min="49" max="51" width="4.5546875" style="6" customWidth="1"/>
    <col min="52" max="52" width="4" style="6" customWidth="1"/>
    <col min="53" max="53" width="4.6640625" style="6" customWidth="1"/>
    <col min="54" max="54" width="4.33203125" style="6" customWidth="1"/>
    <col min="55" max="55" width="4.6640625" style="181" customWidth="1"/>
    <col min="56" max="56" width="5.109375" style="6" customWidth="1"/>
    <col min="57" max="57" width="4.88671875" style="28" customWidth="1"/>
    <col min="58" max="60" width="4.88671875" style="6" customWidth="1"/>
    <col min="61" max="61" width="11.6640625" style="6" customWidth="1"/>
    <col min="62" max="62" width="9.33203125" style="6" customWidth="1"/>
    <col min="63" max="63" width="7" style="6" customWidth="1"/>
    <col min="64" max="64" width="6.6640625" style="6" customWidth="1"/>
    <col min="65" max="65" width="6" style="6" customWidth="1"/>
    <col min="66" max="66" width="7.33203125" style="6" customWidth="1"/>
    <col min="67" max="67" width="12.5546875" style="6" customWidth="1"/>
    <col min="68" max="16384" width="9.109375" style="6"/>
  </cols>
  <sheetData>
    <row r="1" spans="1:67" ht="18" x14ac:dyDescent="0.35">
      <c r="A1" s="80"/>
      <c r="B1" s="81"/>
      <c r="C1" s="192">
        <v>44409</v>
      </c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  <c r="BA1" s="82"/>
      <c r="BB1" s="81"/>
      <c r="BC1" s="322"/>
      <c r="BD1" s="82"/>
      <c r="BE1" s="83"/>
      <c r="BF1" s="81"/>
      <c r="BG1" s="81"/>
      <c r="BH1" s="81"/>
      <c r="BI1" s="81"/>
      <c r="BJ1" s="81"/>
    </row>
    <row r="2" spans="1:67" ht="16.2" thickBot="1" x14ac:dyDescent="0.35">
      <c r="A2" s="13" t="s">
        <v>184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321"/>
      <c r="BD2" s="13"/>
      <c r="BE2" s="54"/>
      <c r="BF2" s="13"/>
      <c r="BG2" s="13"/>
      <c r="BH2" s="13"/>
      <c r="BI2" s="13"/>
      <c r="BJ2" s="13"/>
    </row>
    <row r="3" spans="1:67" ht="15" thickBot="1" x14ac:dyDescent="0.35">
      <c r="A3" s="1328" t="s">
        <v>1</v>
      </c>
      <c r="B3" s="1331" t="s">
        <v>2</v>
      </c>
      <c r="C3" s="1332"/>
      <c r="D3" s="1337" t="s">
        <v>3</v>
      </c>
      <c r="E3" s="1338"/>
      <c r="F3" s="1338"/>
      <c r="G3" s="1338"/>
      <c r="H3" s="1338"/>
      <c r="I3" s="1338"/>
      <c r="J3" s="1338"/>
      <c r="K3" s="1338"/>
      <c r="L3" s="1338"/>
      <c r="M3" s="1338"/>
      <c r="N3" s="1338"/>
      <c r="O3" s="1338"/>
      <c r="P3" s="1338"/>
      <c r="Q3" s="1338"/>
      <c r="R3" s="1338"/>
      <c r="S3" s="1338"/>
      <c r="T3" s="1338"/>
      <c r="U3" s="1338"/>
      <c r="V3" s="1338"/>
      <c r="W3" s="1338"/>
      <c r="X3" s="1338"/>
      <c r="Y3" s="1338"/>
      <c r="Z3" s="1338"/>
      <c r="AA3" s="1338"/>
      <c r="AB3" s="1338"/>
      <c r="AC3" s="1338"/>
      <c r="AD3" s="1339"/>
      <c r="AE3" s="1339"/>
      <c r="AF3" s="1339"/>
      <c r="AG3" s="1339"/>
      <c r="AH3" s="1339"/>
      <c r="AI3" s="1339"/>
      <c r="AJ3" s="1339"/>
      <c r="AK3" s="1339"/>
      <c r="AL3" s="1339"/>
      <c r="AM3" s="1339"/>
      <c r="AN3" s="1339"/>
      <c r="AO3" s="1339"/>
      <c r="AP3" s="1339"/>
      <c r="AQ3" s="1339"/>
      <c r="AR3" s="1339"/>
      <c r="AS3" s="1339"/>
      <c r="AT3" s="1339"/>
      <c r="AU3" s="1339"/>
      <c r="AV3" s="1339"/>
      <c r="AW3" s="1339"/>
      <c r="AX3" s="1339"/>
      <c r="AY3" s="1339"/>
      <c r="AZ3" s="1339"/>
      <c r="BA3" s="1339"/>
      <c r="BB3" s="1339"/>
      <c r="BC3" s="1340"/>
      <c r="BD3" s="1341" t="s">
        <v>7</v>
      </c>
      <c r="BE3" s="1342"/>
    </row>
    <row r="4" spans="1:67" ht="15" thickBot="1" x14ac:dyDescent="0.35">
      <c r="A4" s="1329"/>
      <c r="B4" s="1333"/>
      <c r="C4" s="1334"/>
      <c r="D4" s="1371" t="s">
        <v>46</v>
      </c>
      <c r="E4" s="1372"/>
      <c r="F4" s="1372"/>
      <c r="G4" s="1373"/>
      <c r="H4" s="1371" t="s">
        <v>47</v>
      </c>
      <c r="I4" s="1374"/>
      <c r="J4" s="1375" t="s">
        <v>39</v>
      </c>
      <c r="K4" s="1376"/>
      <c r="L4" s="1377"/>
      <c r="M4" s="1378"/>
      <c r="N4" s="1371" t="s">
        <v>91</v>
      </c>
      <c r="O4" s="1372"/>
      <c r="P4" s="1372"/>
      <c r="Q4" s="1372"/>
      <c r="R4" s="1372"/>
      <c r="S4" s="1372"/>
      <c r="T4" s="1372"/>
      <c r="U4" s="1372"/>
      <c r="V4" s="1372"/>
      <c r="W4" s="1373"/>
      <c r="X4" s="1380" t="s">
        <v>48</v>
      </c>
      <c r="Y4" s="1384"/>
      <c r="Z4" s="1384"/>
      <c r="AA4" s="1381"/>
      <c r="AB4" s="1353" t="s">
        <v>43</v>
      </c>
      <c r="AC4" s="1354"/>
      <c r="AD4" s="1371" t="s">
        <v>93</v>
      </c>
      <c r="AE4" s="1339"/>
      <c r="AF4" s="1339"/>
      <c r="AG4" s="1340"/>
      <c r="AH4" s="1385" t="s">
        <v>143</v>
      </c>
      <c r="AI4" s="1386"/>
      <c r="AJ4" s="1379" t="s">
        <v>49</v>
      </c>
      <c r="AK4" s="1272"/>
      <c r="AL4" s="1380" t="s">
        <v>42</v>
      </c>
      <c r="AM4" s="1381"/>
      <c r="AN4" s="1371" t="s">
        <v>41</v>
      </c>
      <c r="AO4" s="1372"/>
      <c r="AP4" s="1372"/>
      <c r="AQ4" s="1373"/>
      <c r="AR4" s="1375" t="s">
        <v>45</v>
      </c>
      <c r="AS4" s="1376"/>
      <c r="AT4" s="1377"/>
      <c r="AU4" s="1378"/>
      <c r="AV4" s="1371" t="s">
        <v>97</v>
      </c>
      <c r="AW4" s="1374"/>
      <c r="AX4" s="1382" t="s">
        <v>50</v>
      </c>
      <c r="AY4" s="1383"/>
      <c r="AZ4" s="1366" t="s">
        <v>98</v>
      </c>
      <c r="BA4" s="1367"/>
      <c r="BB4" s="1366" t="s">
        <v>40</v>
      </c>
      <c r="BC4" s="1367"/>
      <c r="BD4" s="1303" t="s">
        <v>30</v>
      </c>
      <c r="BE4" s="1303" t="s">
        <v>8</v>
      </c>
    </row>
    <row r="5" spans="1:67" ht="30" customHeight="1" thickBot="1" x14ac:dyDescent="0.35">
      <c r="A5" s="1330"/>
      <c r="B5" s="1335"/>
      <c r="C5" s="1336"/>
      <c r="D5" s="1326" t="s">
        <v>179</v>
      </c>
      <c r="E5" s="1327"/>
      <c r="F5" s="1326" t="s">
        <v>180</v>
      </c>
      <c r="G5" s="1327"/>
      <c r="H5" s="1308" t="s">
        <v>181</v>
      </c>
      <c r="I5" s="1309"/>
      <c r="J5" s="1320" t="s">
        <v>182</v>
      </c>
      <c r="K5" s="1321"/>
      <c r="L5" s="1320" t="s">
        <v>183</v>
      </c>
      <c r="M5" s="1322"/>
      <c r="N5" s="1323" t="s">
        <v>188</v>
      </c>
      <c r="O5" s="1324"/>
      <c r="P5" s="1325" t="s">
        <v>231</v>
      </c>
      <c r="Q5" s="1325"/>
      <c r="R5" s="1323" t="s">
        <v>232</v>
      </c>
      <c r="S5" s="1324"/>
      <c r="T5" s="1325" t="s">
        <v>233</v>
      </c>
      <c r="U5" s="1368"/>
      <c r="V5" s="1369" t="s">
        <v>230</v>
      </c>
      <c r="W5" s="1368"/>
      <c r="X5" s="1313" t="s">
        <v>189</v>
      </c>
      <c r="Y5" s="1370"/>
      <c r="Z5" s="1313" t="s">
        <v>190</v>
      </c>
      <c r="AA5" s="1314"/>
      <c r="AB5" s="1315" t="s">
        <v>191</v>
      </c>
      <c r="AC5" s="1316"/>
      <c r="AD5" s="1315" t="s">
        <v>192</v>
      </c>
      <c r="AE5" s="1316"/>
      <c r="AF5" s="1315" t="s">
        <v>193</v>
      </c>
      <c r="AG5" s="1316"/>
      <c r="AH5" s="1308" t="s">
        <v>194</v>
      </c>
      <c r="AI5" s="1309"/>
      <c r="AJ5" s="1308" t="s">
        <v>195</v>
      </c>
      <c r="AK5" s="1309"/>
      <c r="AL5" s="1317" t="s">
        <v>196</v>
      </c>
      <c r="AM5" s="1318"/>
      <c r="AN5" s="1317" t="s">
        <v>197</v>
      </c>
      <c r="AO5" s="1319"/>
      <c r="AP5" s="1317" t="s">
        <v>198</v>
      </c>
      <c r="AQ5" s="1319"/>
      <c r="AR5" s="1306" t="s">
        <v>199</v>
      </c>
      <c r="AS5" s="1307"/>
      <c r="AT5" s="1306" t="s">
        <v>200</v>
      </c>
      <c r="AU5" s="1307"/>
      <c r="AV5" s="1308" t="s">
        <v>201</v>
      </c>
      <c r="AW5" s="1309"/>
      <c r="AX5" s="1313" t="s">
        <v>202</v>
      </c>
      <c r="AY5" s="1361"/>
      <c r="AZ5" s="1308" t="s">
        <v>203</v>
      </c>
      <c r="BA5" s="1309"/>
      <c r="BB5" s="1362" t="s">
        <v>204</v>
      </c>
      <c r="BC5" s="1363"/>
      <c r="BD5" s="1304"/>
      <c r="BE5" s="1304"/>
    </row>
    <row r="6" spans="1:67" ht="16.2" thickBot="1" x14ac:dyDescent="0.35">
      <c r="A6" s="200"/>
      <c r="B6" s="1310"/>
      <c r="C6" s="1311"/>
      <c r="D6" s="244" t="s">
        <v>9</v>
      </c>
      <c r="E6" s="218" t="s">
        <v>10</v>
      </c>
      <c r="F6" s="218" t="s">
        <v>9</v>
      </c>
      <c r="G6" s="218" t="s">
        <v>10</v>
      </c>
      <c r="H6" s="218" t="s">
        <v>9</v>
      </c>
      <c r="I6" s="218" t="s">
        <v>10</v>
      </c>
      <c r="J6" s="218" t="s">
        <v>9</v>
      </c>
      <c r="K6" s="218" t="s">
        <v>10</v>
      </c>
      <c r="L6" s="218" t="s">
        <v>9</v>
      </c>
      <c r="M6" s="218" t="s">
        <v>10</v>
      </c>
      <c r="N6" s="218" t="s">
        <v>9</v>
      </c>
      <c r="O6" s="218" t="s">
        <v>10</v>
      </c>
      <c r="P6" s="218" t="s">
        <v>9</v>
      </c>
      <c r="Q6" s="218" t="s">
        <v>10</v>
      </c>
      <c r="R6" s="218" t="s">
        <v>9</v>
      </c>
      <c r="S6" s="218" t="s">
        <v>10</v>
      </c>
      <c r="T6" s="218" t="s">
        <v>9</v>
      </c>
      <c r="U6" s="218" t="s">
        <v>10</v>
      </c>
      <c r="V6" s="218" t="s">
        <v>9</v>
      </c>
      <c r="W6" s="218" t="s">
        <v>10</v>
      </c>
      <c r="X6" s="218" t="s">
        <v>9</v>
      </c>
      <c r="Y6" s="218" t="s">
        <v>10</v>
      </c>
      <c r="Z6" s="218" t="s">
        <v>9</v>
      </c>
      <c r="AA6" s="218" t="s">
        <v>10</v>
      </c>
      <c r="AB6" s="218" t="s">
        <v>9</v>
      </c>
      <c r="AC6" s="245" t="s">
        <v>10</v>
      </c>
      <c r="AD6" s="210" t="s">
        <v>9</v>
      </c>
      <c r="AE6" s="207" t="s">
        <v>10</v>
      </c>
      <c r="AF6" s="281" t="s">
        <v>9</v>
      </c>
      <c r="AG6" s="282" t="s">
        <v>10</v>
      </c>
      <c r="AH6" s="207" t="s">
        <v>9</v>
      </c>
      <c r="AI6" s="207" t="s">
        <v>10</v>
      </c>
      <c r="AJ6" s="207" t="s">
        <v>9</v>
      </c>
      <c r="AK6" s="207" t="s">
        <v>10</v>
      </c>
      <c r="AL6" s="207" t="s">
        <v>9</v>
      </c>
      <c r="AM6" s="207" t="s">
        <v>10</v>
      </c>
      <c r="AN6" s="281" t="s">
        <v>9</v>
      </c>
      <c r="AO6" s="282" t="s">
        <v>10</v>
      </c>
      <c r="AP6" s="207" t="s">
        <v>9</v>
      </c>
      <c r="AQ6" s="211" t="s">
        <v>10</v>
      </c>
      <c r="AR6" s="208" t="s">
        <v>9</v>
      </c>
      <c r="AS6" s="207" t="s">
        <v>10</v>
      </c>
      <c r="AT6" s="281" t="s">
        <v>9</v>
      </c>
      <c r="AU6" s="282" t="s">
        <v>10</v>
      </c>
      <c r="AV6" s="207" t="s">
        <v>9</v>
      </c>
      <c r="AW6" s="207" t="s">
        <v>10</v>
      </c>
      <c r="AX6" s="207" t="s">
        <v>9</v>
      </c>
      <c r="AY6" s="207" t="s">
        <v>10</v>
      </c>
      <c r="AZ6" s="281" t="s">
        <v>9</v>
      </c>
      <c r="BA6" s="282" t="s">
        <v>10</v>
      </c>
      <c r="BB6" s="608" t="s">
        <v>9</v>
      </c>
      <c r="BC6" s="608" t="s">
        <v>10</v>
      </c>
      <c r="BD6" s="1305"/>
      <c r="BE6" s="1305"/>
    </row>
    <row r="7" spans="1:67" ht="16.2" customHeight="1" thickBot="1" x14ac:dyDescent="0.35">
      <c r="A7" s="8">
        <v>1</v>
      </c>
      <c r="B7" s="1284" t="s">
        <v>11</v>
      </c>
      <c r="C7" s="1312"/>
      <c r="D7" s="609">
        <v>1</v>
      </c>
      <c r="E7" s="610"/>
      <c r="F7" s="610">
        <v>1</v>
      </c>
      <c r="G7" s="610"/>
      <c r="H7" s="610">
        <v>1</v>
      </c>
      <c r="I7" s="610"/>
      <c r="J7" s="610">
        <v>1</v>
      </c>
      <c r="K7" s="610"/>
      <c r="L7" s="610">
        <v>1</v>
      </c>
      <c r="M7" s="610"/>
      <c r="N7" s="610">
        <v>1</v>
      </c>
      <c r="O7" s="610"/>
      <c r="P7" s="610">
        <v>1</v>
      </c>
      <c r="Q7" s="610"/>
      <c r="R7" s="610">
        <v>1</v>
      </c>
      <c r="S7" s="610"/>
      <c r="T7" s="610">
        <v>1</v>
      </c>
      <c r="U7" s="610"/>
      <c r="V7" s="610">
        <v>1</v>
      </c>
      <c r="W7" s="610"/>
      <c r="X7" s="610">
        <v>1</v>
      </c>
      <c r="Y7" s="610"/>
      <c r="Z7" s="610">
        <v>1</v>
      </c>
      <c r="AA7" s="610"/>
      <c r="AB7" s="610">
        <v>1</v>
      </c>
      <c r="AC7" s="610"/>
      <c r="AD7" s="610">
        <v>1</v>
      </c>
      <c r="AE7" s="610"/>
      <c r="AF7" s="610">
        <v>1</v>
      </c>
      <c r="AG7" s="610"/>
      <c r="AH7" s="610">
        <v>1</v>
      </c>
      <c r="AI7" s="610"/>
      <c r="AJ7" s="610">
        <v>1</v>
      </c>
      <c r="AK7" s="610"/>
      <c r="AL7" s="610">
        <v>1</v>
      </c>
      <c r="AM7" s="610"/>
      <c r="AN7" s="610">
        <v>1</v>
      </c>
      <c r="AO7" s="610"/>
      <c r="AP7" s="610">
        <v>1</v>
      </c>
      <c r="AQ7" s="610"/>
      <c r="AR7" s="610">
        <v>1</v>
      </c>
      <c r="AS7" s="610"/>
      <c r="AT7" s="610">
        <v>1</v>
      </c>
      <c r="AU7" s="610"/>
      <c r="AV7" s="610">
        <v>1</v>
      </c>
      <c r="AW7" s="610"/>
      <c r="AX7" s="610">
        <v>1</v>
      </c>
      <c r="AY7" s="610"/>
      <c r="AZ7" s="610">
        <v>1</v>
      </c>
      <c r="BA7" s="610"/>
      <c r="BB7" s="610">
        <v>1</v>
      </c>
      <c r="BC7" s="611"/>
      <c r="BD7" s="1269">
        <f>SUM(D7:BC7)</f>
        <v>26</v>
      </c>
      <c r="BE7" s="1273"/>
    </row>
    <row r="8" spans="1:67" ht="16.2" thickBot="1" x14ac:dyDescent="0.35">
      <c r="A8" s="8">
        <v>2</v>
      </c>
      <c r="B8" s="1284" t="s">
        <v>52</v>
      </c>
      <c r="C8" s="1285"/>
      <c r="D8" s="748">
        <v>23</v>
      </c>
      <c r="E8" s="749">
        <v>0</v>
      </c>
      <c r="F8" s="749">
        <v>0</v>
      </c>
      <c r="G8" s="749">
        <v>17</v>
      </c>
      <c r="H8" s="749">
        <v>18</v>
      </c>
      <c r="I8" s="749">
        <v>7</v>
      </c>
      <c r="J8" s="749">
        <v>21</v>
      </c>
      <c r="K8" s="749">
        <v>0</v>
      </c>
      <c r="L8" s="749">
        <v>0</v>
      </c>
      <c r="M8" s="749">
        <v>24</v>
      </c>
      <c r="N8" s="749">
        <v>24</v>
      </c>
      <c r="O8" s="749">
        <v>0</v>
      </c>
      <c r="P8" s="749">
        <v>23</v>
      </c>
      <c r="Q8" s="749">
        <v>0</v>
      </c>
      <c r="R8" s="749">
        <v>19</v>
      </c>
      <c r="S8" s="749">
        <v>6</v>
      </c>
      <c r="T8" s="749">
        <v>0</v>
      </c>
      <c r="U8" s="749">
        <v>25</v>
      </c>
      <c r="V8" s="749">
        <v>3</v>
      </c>
      <c r="W8" s="749">
        <v>19</v>
      </c>
      <c r="X8" s="749">
        <v>21</v>
      </c>
      <c r="Y8" s="749">
        <v>0</v>
      </c>
      <c r="Z8" s="749">
        <v>25</v>
      </c>
      <c r="AA8" s="749">
        <v>0</v>
      </c>
      <c r="AB8" s="749">
        <v>24</v>
      </c>
      <c r="AC8" s="749">
        <v>8</v>
      </c>
      <c r="AD8" s="749">
        <v>23</v>
      </c>
      <c r="AE8" s="750">
        <v>0</v>
      </c>
      <c r="AF8" s="751">
        <v>21</v>
      </c>
      <c r="AG8" s="752">
        <v>0</v>
      </c>
      <c r="AH8" s="752">
        <v>22</v>
      </c>
      <c r="AI8" s="752">
        <v>6</v>
      </c>
      <c r="AJ8" s="752">
        <v>0</v>
      </c>
      <c r="AK8" s="752">
        <v>29</v>
      </c>
      <c r="AL8" s="752">
        <v>22</v>
      </c>
      <c r="AM8" s="752">
        <v>0</v>
      </c>
      <c r="AN8" s="752">
        <v>22</v>
      </c>
      <c r="AO8" s="753">
        <v>4</v>
      </c>
      <c r="AP8" s="754">
        <v>24</v>
      </c>
      <c r="AQ8" s="749">
        <v>5</v>
      </c>
      <c r="AR8" s="749">
        <v>23</v>
      </c>
      <c r="AS8" s="755">
        <v>6</v>
      </c>
      <c r="AT8" s="756">
        <v>25</v>
      </c>
      <c r="AU8" s="749">
        <v>5</v>
      </c>
      <c r="AV8" s="749">
        <v>22</v>
      </c>
      <c r="AW8" s="749">
        <v>8</v>
      </c>
      <c r="AX8" s="749">
        <v>0</v>
      </c>
      <c r="AY8" s="749">
        <v>24</v>
      </c>
      <c r="AZ8" s="749">
        <v>17</v>
      </c>
      <c r="BA8" s="749">
        <v>11</v>
      </c>
      <c r="BB8" s="757">
        <v>0</v>
      </c>
      <c r="BC8" s="758">
        <v>17</v>
      </c>
      <c r="BD8" s="1269">
        <f>SUM(D8:BC8)</f>
        <v>643</v>
      </c>
      <c r="BE8" s="1273"/>
    </row>
    <row r="9" spans="1:67" ht="16.2" thickBot="1" x14ac:dyDescent="0.35">
      <c r="A9" s="8">
        <v>3</v>
      </c>
      <c r="B9" s="1284" t="s">
        <v>55</v>
      </c>
      <c r="C9" s="1285"/>
      <c r="D9" s="759">
        <v>11</v>
      </c>
      <c r="E9" s="759">
        <v>0</v>
      </c>
      <c r="F9" s="759">
        <v>0</v>
      </c>
      <c r="G9" s="759">
        <v>15</v>
      </c>
      <c r="H9" s="759">
        <v>22</v>
      </c>
      <c r="I9" s="759">
        <v>9</v>
      </c>
      <c r="J9" s="759">
        <v>14</v>
      </c>
      <c r="K9" s="759">
        <v>0</v>
      </c>
      <c r="L9" s="759">
        <v>0</v>
      </c>
      <c r="M9" s="759">
        <v>24</v>
      </c>
      <c r="N9" s="759">
        <v>12</v>
      </c>
      <c r="O9" s="759">
        <v>0</v>
      </c>
      <c r="P9" s="759">
        <v>12</v>
      </c>
      <c r="Q9" s="759">
        <v>0</v>
      </c>
      <c r="R9" s="759">
        <v>13</v>
      </c>
      <c r="S9" s="759">
        <v>7</v>
      </c>
      <c r="T9" s="759">
        <v>0</v>
      </c>
      <c r="U9" s="759">
        <v>26</v>
      </c>
      <c r="V9" s="759">
        <v>2</v>
      </c>
      <c r="W9" s="759">
        <v>15</v>
      </c>
      <c r="X9" s="759">
        <v>21</v>
      </c>
      <c r="Y9" s="759">
        <v>0</v>
      </c>
      <c r="Z9" s="759">
        <v>22</v>
      </c>
      <c r="AA9" s="759">
        <v>0</v>
      </c>
      <c r="AB9" s="759">
        <v>22</v>
      </c>
      <c r="AC9" s="759">
        <v>9</v>
      </c>
      <c r="AD9" s="759">
        <v>25</v>
      </c>
      <c r="AE9" s="759">
        <v>0</v>
      </c>
      <c r="AF9" s="751">
        <v>20</v>
      </c>
      <c r="AG9" s="752">
        <v>0</v>
      </c>
      <c r="AH9" s="752">
        <v>18</v>
      </c>
      <c r="AI9" s="752">
        <v>6</v>
      </c>
      <c r="AJ9" s="752">
        <v>0</v>
      </c>
      <c r="AK9" s="752">
        <v>14</v>
      </c>
      <c r="AL9" s="752">
        <v>18</v>
      </c>
      <c r="AM9" s="760">
        <v>0</v>
      </c>
      <c r="AN9" s="760">
        <v>19</v>
      </c>
      <c r="AO9" s="754">
        <v>5</v>
      </c>
      <c r="AP9" s="754">
        <v>20</v>
      </c>
      <c r="AQ9" s="749">
        <v>5</v>
      </c>
      <c r="AR9" s="749">
        <v>22</v>
      </c>
      <c r="AS9" s="755">
        <v>6</v>
      </c>
      <c r="AT9" s="755">
        <v>25</v>
      </c>
      <c r="AU9" s="755">
        <v>5</v>
      </c>
      <c r="AV9" s="749">
        <v>23</v>
      </c>
      <c r="AW9" s="749">
        <v>8</v>
      </c>
      <c r="AX9" s="749">
        <v>0</v>
      </c>
      <c r="AY9" s="749">
        <v>3</v>
      </c>
      <c r="AZ9" s="749">
        <v>4</v>
      </c>
      <c r="BA9" s="749">
        <v>5</v>
      </c>
      <c r="BB9" s="757">
        <v>0</v>
      </c>
      <c r="BC9" s="758">
        <v>0</v>
      </c>
      <c r="BD9" s="1269">
        <f>SUM(D9:BC9)</f>
        <v>507</v>
      </c>
      <c r="BE9" s="1273"/>
    </row>
    <row r="10" spans="1:67" ht="16.2" thickBot="1" x14ac:dyDescent="0.35">
      <c r="A10" s="291">
        <v>4</v>
      </c>
      <c r="B10" s="1293" t="s">
        <v>12</v>
      </c>
      <c r="C10" s="1294"/>
      <c r="D10" s="598">
        <v>0</v>
      </c>
      <c r="E10" s="598">
        <v>0</v>
      </c>
      <c r="F10" s="598">
        <v>0</v>
      </c>
      <c r="G10" s="598">
        <v>0</v>
      </c>
      <c r="H10" s="598">
        <v>0</v>
      </c>
      <c r="I10" s="598">
        <v>0</v>
      </c>
      <c r="J10" s="598">
        <v>0</v>
      </c>
      <c r="K10" s="598">
        <v>0</v>
      </c>
      <c r="L10" s="598">
        <v>0</v>
      </c>
      <c r="M10" s="598">
        <v>0</v>
      </c>
      <c r="N10" s="598">
        <v>0</v>
      </c>
      <c r="O10" s="598">
        <v>0</v>
      </c>
      <c r="P10" s="598">
        <v>0</v>
      </c>
      <c r="Q10" s="598">
        <v>0</v>
      </c>
      <c r="R10" s="598">
        <v>0</v>
      </c>
      <c r="S10" s="598">
        <v>0</v>
      </c>
      <c r="T10" s="598">
        <v>0</v>
      </c>
      <c r="U10" s="598">
        <v>0</v>
      </c>
      <c r="V10" s="598">
        <v>0</v>
      </c>
      <c r="W10" s="598">
        <v>0</v>
      </c>
      <c r="X10" s="598">
        <v>0</v>
      </c>
      <c r="Y10" s="598">
        <v>0</v>
      </c>
      <c r="Z10" s="598">
        <v>0</v>
      </c>
      <c r="AA10" s="598">
        <v>0</v>
      </c>
      <c r="AB10" s="598">
        <v>0</v>
      </c>
      <c r="AC10" s="598">
        <v>0</v>
      </c>
      <c r="AD10" s="598">
        <v>0</v>
      </c>
      <c r="AE10" s="598">
        <v>0</v>
      </c>
      <c r="AF10" s="598">
        <v>0</v>
      </c>
      <c r="AG10" s="598">
        <v>0</v>
      </c>
      <c r="AH10" s="598">
        <v>0</v>
      </c>
      <c r="AI10" s="598">
        <v>0</v>
      </c>
      <c r="AJ10" s="598">
        <v>0</v>
      </c>
      <c r="AK10" s="598">
        <v>0</v>
      </c>
      <c r="AL10" s="598">
        <v>0</v>
      </c>
      <c r="AM10" s="598">
        <v>0</v>
      </c>
      <c r="AN10" s="598">
        <v>0</v>
      </c>
      <c r="AO10" s="598">
        <v>0</v>
      </c>
      <c r="AP10" s="598">
        <v>0</v>
      </c>
      <c r="AQ10" s="598">
        <v>0</v>
      </c>
      <c r="AR10" s="598">
        <v>0</v>
      </c>
      <c r="AS10" s="598">
        <v>0</v>
      </c>
      <c r="AT10" s="598">
        <v>0</v>
      </c>
      <c r="AU10" s="598">
        <v>0</v>
      </c>
      <c r="AV10" s="598">
        <v>0</v>
      </c>
      <c r="AW10" s="598">
        <v>0</v>
      </c>
      <c r="AX10" s="598">
        <v>0</v>
      </c>
      <c r="AY10" s="598">
        <v>0</v>
      </c>
      <c r="AZ10" s="598">
        <v>0</v>
      </c>
      <c r="BA10" s="598">
        <v>0</v>
      </c>
      <c r="BB10" s="598">
        <v>0</v>
      </c>
      <c r="BC10" s="598">
        <v>0</v>
      </c>
      <c r="BD10" s="156">
        <f>SUM(D10+F10+H10+J10+L10+N10+P10+R10+T10+V10+X10+Z10+AB10+AD10+AF10+AH10+AJ10+AL10+AN10+AP10+AR10+AT10+AV10+AX10+AZ10+BB10)</f>
        <v>0</v>
      </c>
      <c r="BE10" s="151">
        <f>SUM(E10+G10+I10+K10+M10+O10+Q10+S10+U10+W10+Y10+AA10+AC10+AE10+AG10+AI10+AK10+AM10+AO10+AQ10+AS10+AU10+AW10+AY10+BA10+BC10)</f>
        <v>0</v>
      </c>
    </row>
    <row r="11" spans="1:67" ht="16.2" thickBot="1" x14ac:dyDescent="0.35">
      <c r="A11" s="632">
        <v>5</v>
      </c>
      <c r="B11" s="1301" t="s">
        <v>13</v>
      </c>
      <c r="C11" s="1302"/>
      <c r="D11" s="341">
        <f>SUM(D12:D14)</f>
        <v>0</v>
      </c>
      <c r="E11" s="341">
        <f t="shared" ref="E11:BC11" si="0">SUM(E12:E14)</f>
        <v>0</v>
      </c>
      <c r="F11" s="341">
        <f t="shared" si="0"/>
        <v>0</v>
      </c>
      <c r="G11" s="341">
        <f t="shared" si="0"/>
        <v>0</v>
      </c>
      <c r="H11" s="341">
        <f t="shared" si="0"/>
        <v>0</v>
      </c>
      <c r="I11" s="341">
        <f t="shared" si="0"/>
        <v>0</v>
      </c>
      <c r="J11" s="341">
        <f t="shared" si="0"/>
        <v>0</v>
      </c>
      <c r="K11" s="341">
        <f t="shared" si="0"/>
        <v>0</v>
      </c>
      <c r="L11" s="341">
        <f t="shared" si="0"/>
        <v>0</v>
      </c>
      <c r="M11" s="341">
        <f t="shared" si="0"/>
        <v>0</v>
      </c>
      <c r="N11" s="341">
        <f t="shared" si="0"/>
        <v>0</v>
      </c>
      <c r="O11" s="341">
        <f t="shared" si="0"/>
        <v>0</v>
      </c>
      <c r="P11" s="341">
        <f t="shared" si="0"/>
        <v>0</v>
      </c>
      <c r="Q11" s="341">
        <f t="shared" si="0"/>
        <v>0</v>
      </c>
      <c r="R11" s="341">
        <f t="shared" si="0"/>
        <v>0</v>
      </c>
      <c r="S11" s="341">
        <f t="shared" si="0"/>
        <v>0</v>
      </c>
      <c r="T11" s="341">
        <f t="shared" si="0"/>
        <v>0</v>
      </c>
      <c r="U11" s="341">
        <f t="shared" si="0"/>
        <v>0</v>
      </c>
      <c r="V11" s="341">
        <f t="shared" si="0"/>
        <v>0</v>
      </c>
      <c r="W11" s="341">
        <f t="shared" si="0"/>
        <v>0</v>
      </c>
      <c r="X11" s="341">
        <f t="shared" si="0"/>
        <v>0</v>
      </c>
      <c r="Y11" s="341">
        <f t="shared" si="0"/>
        <v>0</v>
      </c>
      <c r="Z11" s="341">
        <f t="shared" si="0"/>
        <v>0</v>
      </c>
      <c r="AA11" s="341">
        <f t="shared" si="0"/>
        <v>0</v>
      </c>
      <c r="AB11" s="341">
        <f t="shared" si="0"/>
        <v>0</v>
      </c>
      <c r="AC11" s="341">
        <f t="shared" si="0"/>
        <v>0</v>
      </c>
      <c r="AD11" s="341">
        <f t="shared" si="0"/>
        <v>0</v>
      </c>
      <c r="AE11" s="341">
        <f t="shared" si="0"/>
        <v>0</v>
      </c>
      <c r="AF11" s="341">
        <f t="shared" si="0"/>
        <v>0</v>
      </c>
      <c r="AG11" s="341">
        <f t="shared" si="0"/>
        <v>0</v>
      </c>
      <c r="AH11" s="341">
        <f t="shared" si="0"/>
        <v>0</v>
      </c>
      <c r="AI11" s="341">
        <f t="shared" si="0"/>
        <v>0</v>
      </c>
      <c r="AJ11" s="341">
        <f t="shared" si="0"/>
        <v>0</v>
      </c>
      <c r="AK11" s="341">
        <f t="shared" si="0"/>
        <v>0</v>
      </c>
      <c r="AL11" s="341">
        <f t="shared" si="0"/>
        <v>0</v>
      </c>
      <c r="AM11" s="341">
        <f t="shared" si="0"/>
        <v>0</v>
      </c>
      <c r="AN11" s="341">
        <f t="shared" si="0"/>
        <v>0</v>
      </c>
      <c r="AO11" s="341">
        <f t="shared" si="0"/>
        <v>0</v>
      </c>
      <c r="AP11" s="341">
        <f t="shared" si="0"/>
        <v>0</v>
      </c>
      <c r="AQ11" s="341">
        <f t="shared" si="0"/>
        <v>0</v>
      </c>
      <c r="AR11" s="341">
        <f t="shared" si="0"/>
        <v>0</v>
      </c>
      <c r="AS11" s="341">
        <f t="shared" si="0"/>
        <v>0</v>
      </c>
      <c r="AT11" s="341">
        <f t="shared" si="0"/>
        <v>0</v>
      </c>
      <c r="AU11" s="341">
        <f t="shared" si="0"/>
        <v>0</v>
      </c>
      <c r="AV11" s="341">
        <f t="shared" si="0"/>
        <v>0</v>
      </c>
      <c r="AW11" s="341">
        <f t="shared" si="0"/>
        <v>0</v>
      </c>
      <c r="AX11" s="341">
        <f t="shared" si="0"/>
        <v>0</v>
      </c>
      <c r="AY11" s="341">
        <f t="shared" si="0"/>
        <v>0</v>
      </c>
      <c r="AZ11" s="341">
        <f t="shared" si="0"/>
        <v>0</v>
      </c>
      <c r="BA11" s="341">
        <f t="shared" si="0"/>
        <v>0</v>
      </c>
      <c r="BB11" s="341">
        <f t="shared" si="0"/>
        <v>0</v>
      </c>
      <c r="BC11" s="341">
        <f t="shared" si="0"/>
        <v>0</v>
      </c>
      <c r="BD11" s="156">
        <f t="shared" ref="BD11:BD30" si="1">SUM(D11+F11+H11+J11+L11+N11+P11+R11+T11+V11+X11+Z11+AB11+AD11+AF11+AH11+AJ11+AL11+AN11+AP11+AR11+AT11+AV11+AX11+AZ11+BB11)</f>
        <v>0</v>
      </c>
      <c r="BE11" s="151">
        <f t="shared" ref="BE11:BE30" si="2">SUM(E11+G11+I11+K11+M11+O11+Q11+S11+U11+W11+Y11+AA11+AC11+AE11+AG11+AI11+AK11+AM11+AO11+AQ11+AS11+AU11+AW11+AY11+BA11+BC11)</f>
        <v>0</v>
      </c>
    </row>
    <row r="12" spans="1:67" ht="16.2" thickBot="1" x14ac:dyDescent="0.35">
      <c r="A12" s="631">
        <v>6</v>
      </c>
      <c r="B12" s="1297" t="s">
        <v>14</v>
      </c>
      <c r="C12" s="1298"/>
      <c r="D12" s="369"/>
      <c r="E12" s="369"/>
      <c r="F12" s="100"/>
      <c r="G12" s="100"/>
      <c r="H12" s="100"/>
      <c r="I12" s="100"/>
      <c r="J12" s="100"/>
      <c r="K12" s="100"/>
      <c r="L12" s="372"/>
      <c r="M12" s="143"/>
      <c r="N12" s="100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00"/>
      <c r="AC12" s="100"/>
      <c r="AD12" s="369"/>
      <c r="AE12" s="369"/>
      <c r="AF12" s="485"/>
      <c r="AG12" s="100"/>
      <c r="AH12" s="100"/>
      <c r="AI12" s="100"/>
      <c r="AJ12" s="372"/>
      <c r="AK12" s="143"/>
      <c r="AL12" s="100"/>
      <c r="AM12" s="143"/>
      <c r="AN12" s="143"/>
      <c r="AO12" s="143"/>
      <c r="AP12" s="464"/>
      <c r="AQ12" s="100"/>
      <c r="AR12" s="311"/>
      <c r="AS12" s="343"/>
      <c r="AT12" s="311"/>
      <c r="AU12" s="311"/>
      <c r="AV12" s="311"/>
      <c r="AW12" s="311"/>
      <c r="AX12" s="311"/>
      <c r="AY12" s="311"/>
      <c r="AZ12" s="311"/>
      <c r="BA12" s="311"/>
      <c r="BB12" s="230"/>
      <c r="BC12" s="230"/>
      <c r="BD12" s="156">
        <f t="shared" si="1"/>
        <v>0</v>
      </c>
      <c r="BE12" s="151">
        <f t="shared" si="2"/>
        <v>0</v>
      </c>
      <c r="BN12" s="139"/>
      <c r="BO12" s="139"/>
    </row>
    <row r="13" spans="1:67" ht="16.2" thickBot="1" x14ac:dyDescent="0.35">
      <c r="A13" s="8">
        <v>7</v>
      </c>
      <c r="B13" s="1284" t="s">
        <v>15</v>
      </c>
      <c r="C13" s="1285"/>
      <c r="D13" s="191"/>
      <c r="E13" s="191"/>
      <c r="F13" s="58"/>
      <c r="G13" s="58"/>
      <c r="H13" s="58"/>
      <c r="I13" s="58"/>
      <c r="J13" s="58"/>
      <c r="K13" s="58"/>
      <c r="L13" s="255"/>
      <c r="M13" s="255"/>
      <c r="N13" s="58"/>
      <c r="O13" s="255"/>
      <c r="P13" s="255"/>
      <c r="Q13" s="255"/>
      <c r="R13" s="255"/>
      <c r="S13" s="255"/>
      <c r="T13" s="255"/>
      <c r="U13" s="255"/>
      <c r="V13" s="255"/>
      <c r="W13" s="255"/>
      <c r="X13" s="255"/>
      <c r="Y13" s="255"/>
      <c r="Z13" s="255"/>
      <c r="AA13" s="255"/>
      <c r="AB13" s="58"/>
      <c r="AC13" s="58"/>
      <c r="AD13" s="191"/>
      <c r="AE13" s="191"/>
      <c r="AF13" s="30"/>
      <c r="AG13" s="58"/>
      <c r="AH13" s="58"/>
      <c r="AI13" s="58"/>
      <c r="AJ13" s="255"/>
      <c r="AK13" s="255"/>
      <c r="AL13" s="58"/>
      <c r="AM13" s="255"/>
      <c r="AN13" s="255"/>
      <c r="AO13" s="255"/>
      <c r="AP13" s="31"/>
      <c r="AQ13" s="58"/>
      <c r="AR13" s="166"/>
      <c r="AS13" s="336"/>
      <c r="AT13" s="166"/>
      <c r="AU13" s="166"/>
      <c r="AV13" s="166"/>
      <c r="AW13" s="166"/>
      <c r="AX13" s="166"/>
      <c r="AY13" s="166"/>
      <c r="AZ13" s="166"/>
      <c r="BA13" s="166"/>
      <c r="BB13" s="84"/>
      <c r="BC13" s="84"/>
      <c r="BD13" s="156">
        <f t="shared" si="1"/>
        <v>0</v>
      </c>
      <c r="BE13" s="151">
        <f t="shared" si="2"/>
        <v>0</v>
      </c>
      <c r="BN13" s="139"/>
      <c r="BO13" s="139"/>
    </row>
    <row r="14" spans="1:67" ht="16.2" thickBot="1" x14ac:dyDescent="0.35">
      <c r="A14" s="8">
        <v>8</v>
      </c>
      <c r="B14" s="1284" t="s">
        <v>22</v>
      </c>
      <c r="C14" s="1285"/>
      <c r="D14" s="191"/>
      <c r="E14" s="191"/>
      <c r="F14" s="204"/>
      <c r="G14" s="58"/>
      <c r="H14" s="58"/>
      <c r="I14" s="58"/>
      <c r="J14" s="58"/>
      <c r="K14" s="58"/>
      <c r="L14" s="213"/>
      <c r="M14" s="58"/>
      <c r="N14" s="58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58"/>
      <c r="AC14" s="58"/>
      <c r="AD14" s="191"/>
      <c r="AE14" s="191"/>
      <c r="AF14" s="592"/>
      <c r="AG14" s="58"/>
      <c r="AH14" s="58"/>
      <c r="AI14" s="58"/>
      <c r="AJ14" s="213"/>
      <c r="AK14" s="58"/>
      <c r="AL14" s="58"/>
      <c r="AM14" s="213"/>
      <c r="AN14" s="213"/>
      <c r="AO14" s="213"/>
      <c r="AP14" s="31"/>
      <c r="AQ14" s="58"/>
      <c r="AR14" s="166"/>
      <c r="AS14" s="336"/>
      <c r="AT14" s="166"/>
      <c r="AU14" s="166"/>
      <c r="AV14" s="166"/>
      <c r="AW14" s="166"/>
      <c r="AX14" s="166"/>
      <c r="AY14" s="166"/>
      <c r="AZ14" s="166"/>
      <c r="BA14" s="166"/>
      <c r="BB14" s="84"/>
      <c r="BC14" s="84"/>
      <c r="BD14" s="156">
        <f t="shared" si="1"/>
        <v>0</v>
      </c>
      <c r="BE14" s="151">
        <f t="shared" si="2"/>
        <v>0</v>
      </c>
      <c r="BN14" s="140"/>
      <c r="BO14" s="139"/>
    </row>
    <row r="15" spans="1:67" ht="16.2" thickBot="1" x14ac:dyDescent="0.35">
      <c r="A15" s="8">
        <v>9</v>
      </c>
      <c r="B15" s="1293" t="s">
        <v>16</v>
      </c>
      <c r="C15" s="1294"/>
      <c r="D15" s="465"/>
      <c r="E15" s="465"/>
      <c r="F15" s="471"/>
      <c r="G15" s="471"/>
      <c r="H15" s="471"/>
      <c r="I15" s="471"/>
      <c r="J15" s="471"/>
      <c r="K15" s="471"/>
      <c r="L15" s="209"/>
      <c r="M15" s="209"/>
      <c r="N15" s="471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471"/>
      <c r="AC15" s="471"/>
      <c r="AD15" s="465"/>
      <c r="AE15" s="465"/>
      <c r="AF15" s="370"/>
      <c r="AG15" s="471"/>
      <c r="AH15" s="471"/>
      <c r="AI15" s="471"/>
      <c r="AJ15" s="209"/>
      <c r="AK15" s="209"/>
      <c r="AL15" s="471"/>
      <c r="AM15" s="209"/>
      <c r="AN15" s="209"/>
      <c r="AO15" s="209"/>
      <c r="AP15" s="599"/>
      <c r="AQ15" s="471"/>
      <c r="AR15" s="297"/>
      <c r="AS15" s="603"/>
      <c r="AT15" s="297"/>
      <c r="AU15" s="338"/>
      <c r="AV15" s="338"/>
      <c r="AW15" s="338"/>
      <c r="AX15" s="338"/>
      <c r="AY15" s="338"/>
      <c r="AZ15" s="338"/>
      <c r="BA15" s="338"/>
      <c r="BB15" s="292"/>
      <c r="BC15" s="292"/>
      <c r="BD15" s="156">
        <f t="shared" si="1"/>
        <v>0</v>
      </c>
      <c r="BE15" s="151">
        <f t="shared" si="2"/>
        <v>0</v>
      </c>
      <c r="BN15" s="141"/>
      <c r="BO15" s="139"/>
    </row>
    <row r="16" spans="1:67" ht="16.2" thickBot="1" x14ac:dyDescent="0.35">
      <c r="A16" s="456">
        <v>10</v>
      </c>
      <c r="B16" s="1295" t="s">
        <v>13</v>
      </c>
      <c r="C16" s="1296"/>
      <c r="D16" s="161">
        <f>SUM(D17:D20)</f>
        <v>25</v>
      </c>
      <c r="E16" s="161">
        <f t="shared" ref="E16:BC16" si="3">SUM(E17:E20)</f>
        <v>0</v>
      </c>
      <c r="F16" s="161">
        <f t="shared" si="3"/>
        <v>0</v>
      </c>
      <c r="G16" s="161">
        <f t="shared" si="3"/>
        <v>17</v>
      </c>
      <c r="H16" s="161">
        <f t="shared" si="3"/>
        <v>25</v>
      </c>
      <c r="I16" s="161">
        <f t="shared" si="3"/>
        <v>9</v>
      </c>
      <c r="J16" s="161">
        <f t="shared" si="3"/>
        <v>25</v>
      </c>
      <c r="K16" s="161">
        <f t="shared" si="3"/>
        <v>0</v>
      </c>
      <c r="L16" s="161">
        <f t="shared" si="3"/>
        <v>0</v>
      </c>
      <c r="M16" s="161">
        <f t="shared" si="3"/>
        <v>25</v>
      </c>
      <c r="N16" s="161">
        <f t="shared" si="3"/>
        <v>25</v>
      </c>
      <c r="O16" s="161">
        <f t="shared" si="3"/>
        <v>0</v>
      </c>
      <c r="P16" s="161">
        <f t="shared" si="3"/>
        <v>26</v>
      </c>
      <c r="Q16" s="161">
        <f t="shared" si="3"/>
        <v>0</v>
      </c>
      <c r="R16" s="161">
        <f t="shared" si="3"/>
        <v>20</v>
      </c>
      <c r="S16" s="161">
        <f t="shared" si="3"/>
        <v>7</v>
      </c>
      <c r="T16" s="161">
        <f t="shared" si="3"/>
        <v>0</v>
      </c>
      <c r="U16" s="161">
        <f t="shared" si="3"/>
        <v>27</v>
      </c>
      <c r="V16" s="161">
        <f t="shared" si="3"/>
        <v>4</v>
      </c>
      <c r="W16" s="161">
        <f t="shared" si="3"/>
        <v>20</v>
      </c>
      <c r="X16" s="161">
        <f t="shared" si="3"/>
        <v>25</v>
      </c>
      <c r="Y16" s="161">
        <f t="shared" si="3"/>
        <v>0</v>
      </c>
      <c r="Z16" s="161">
        <f t="shared" si="3"/>
        <v>25</v>
      </c>
      <c r="AA16" s="161">
        <f t="shared" si="3"/>
        <v>0</v>
      </c>
      <c r="AB16" s="161">
        <f t="shared" si="3"/>
        <v>25</v>
      </c>
      <c r="AC16" s="161">
        <f t="shared" si="3"/>
        <v>9</v>
      </c>
      <c r="AD16" s="161">
        <f t="shared" si="3"/>
        <v>25</v>
      </c>
      <c r="AE16" s="161">
        <f t="shared" si="3"/>
        <v>0</v>
      </c>
      <c r="AF16" s="161">
        <f t="shared" si="3"/>
        <v>25</v>
      </c>
      <c r="AG16" s="161">
        <f t="shared" si="3"/>
        <v>0</v>
      </c>
      <c r="AH16" s="161">
        <f t="shared" si="3"/>
        <v>25</v>
      </c>
      <c r="AI16" s="161">
        <f t="shared" si="3"/>
        <v>6</v>
      </c>
      <c r="AJ16" s="161">
        <f t="shared" si="3"/>
        <v>0</v>
      </c>
      <c r="AK16" s="161">
        <f t="shared" si="3"/>
        <v>31</v>
      </c>
      <c r="AL16" s="161">
        <f t="shared" si="3"/>
        <v>25</v>
      </c>
      <c r="AM16" s="161">
        <f t="shared" si="3"/>
        <v>0</v>
      </c>
      <c r="AN16" s="161">
        <f t="shared" si="3"/>
        <v>26</v>
      </c>
      <c r="AO16" s="161">
        <f t="shared" si="3"/>
        <v>4</v>
      </c>
      <c r="AP16" s="161">
        <f t="shared" si="3"/>
        <v>24</v>
      </c>
      <c r="AQ16" s="161">
        <f t="shared" si="3"/>
        <v>6</v>
      </c>
      <c r="AR16" s="161">
        <f t="shared" si="3"/>
        <v>25</v>
      </c>
      <c r="AS16" s="161">
        <f t="shared" si="3"/>
        <v>6</v>
      </c>
      <c r="AT16" s="161">
        <f t="shared" si="3"/>
        <v>25</v>
      </c>
      <c r="AU16" s="161">
        <f t="shared" si="3"/>
        <v>5</v>
      </c>
      <c r="AV16" s="161">
        <f t="shared" si="3"/>
        <v>25</v>
      </c>
      <c r="AW16" s="161">
        <f t="shared" si="3"/>
        <v>8</v>
      </c>
      <c r="AX16" s="161">
        <f t="shared" si="3"/>
        <v>0</v>
      </c>
      <c r="AY16" s="161">
        <f t="shared" si="3"/>
        <v>24</v>
      </c>
      <c r="AZ16" s="161">
        <f t="shared" si="3"/>
        <v>20</v>
      </c>
      <c r="BA16" s="161">
        <f t="shared" si="3"/>
        <v>11</v>
      </c>
      <c r="BB16" s="161">
        <f t="shared" si="3"/>
        <v>0</v>
      </c>
      <c r="BC16" s="161">
        <f t="shared" si="3"/>
        <v>18</v>
      </c>
      <c r="BD16" s="156">
        <f t="shared" si="1"/>
        <v>470</v>
      </c>
      <c r="BE16" s="151">
        <f t="shared" si="2"/>
        <v>233</v>
      </c>
    </row>
    <row r="17" spans="1:67" ht="16.2" thickBot="1" x14ac:dyDescent="0.35">
      <c r="A17" s="8">
        <v>11</v>
      </c>
      <c r="B17" s="1297" t="s">
        <v>17</v>
      </c>
      <c r="C17" s="1298"/>
      <c r="D17" s="744">
        <v>25</v>
      </c>
      <c r="E17" s="744">
        <v>0</v>
      </c>
      <c r="F17" s="744">
        <v>0</v>
      </c>
      <c r="G17" s="744">
        <v>17</v>
      </c>
      <c r="H17" s="744">
        <v>25</v>
      </c>
      <c r="I17" s="744">
        <v>9</v>
      </c>
      <c r="J17" s="744">
        <v>25</v>
      </c>
      <c r="K17" s="744">
        <v>0</v>
      </c>
      <c r="L17" s="744">
        <v>0</v>
      </c>
      <c r="M17" s="744">
        <v>25</v>
      </c>
      <c r="N17" s="744">
        <v>25</v>
      </c>
      <c r="O17" s="744">
        <v>0</v>
      </c>
      <c r="P17" s="744">
        <v>26</v>
      </c>
      <c r="Q17" s="744">
        <v>0</v>
      </c>
      <c r="R17" s="744">
        <v>20</v>
      </c>
      <c r="S17" s="744">
        <v>7</v>
      </c>
      <c r="T17" s="744">
        <v>0</v>
      </c>
      <c r="U17" s="744">
        <v>27</v>
      </c>
      <c r="V17" s="744">
        <v>4</v>
      </c>
      <c r="W17" s="744">
        <v>20</v>
      </c>
      <c r="X17" s="744">
        <v>25</v>
      </c>
      <c r="Y17" s="744">
        <v>0</v>
      </c>
      <c r="Z17" s="744">
        <v>25</v>
      </c>
      <c r="AA17" s="744">
        <v>0</v>
      </c>
      <c r="AB17" s="744">
        <v>25</v>
      </c>
      <c r="AC17" s="744">
        <v>9</v>
      </c>
      <c r="AD17" s="744">
        <v>25</v>
      </c>
      <c r="AE17" s="744">
        <v>0</v>
      </c>
      <c r="AF17" s="745">
        <v>25</v>
      </c>
      <c r="AG17" s="744">
        <v>0</v>
      </c>
      <c r="AH17" s="744">
        <v>25</v>
      </c>
      <c r="AI17" s="744">
        <v>6</v>
      </c>
      <c r="AJ17" s="744">
        <v>0</v>
      </c>
      <c r="AK17" s="744">
        <v>31</v>
      </c>
      <c r="AL17" s="744">
        <v>25</v>
      </c>
      <c r="AM17" s="744">
        <v>0</v>
      </c>
      <c r="AN17" s="744">
        <v>26</v>
      </c>
      <c r="AO17" s="744">
        <v>4</v>
      </c>
      <c r="AP17" s="746">
        <v>24</v>
      </c>
      <c r="AQ17" s="744">
        <v>6</v>
      </c>
      <c r="AR17" s="528">
        <v>25</v>
      </c>
      <c r="AS17" s="530">
        <v>6</v>
      </c>
      <c r="AT17" s="528">
        <v>25</v>
      </c>
      <c r="AU17" s="528">
        <v>5</v>
      </c>
      <c r="AV17" s="528">
        <v>25</v>
      </c>
      <c r="AW17" s="528">
        <v>8</v>
      </c>
      <c r="AX17" s="528">
        <v>0</v>
      </c>
      <c r="AY17" s="528">
        <v>24</v>
      </c>
      <c r="AZ17" s="528">
        <v>20</v>
      </c>
      <c r="BA17" s="528">
        <v>11</v>
      </c>
      <c r="BB17" s="747">
        <v>0</v>
      </c>
      <c r="BC17" s="747">
        <v>18</v>
      </c>
      <c r="BD17" s="156">
        <f t="shared" si="1"/>
        <v>470</v>
      </c>
      <c r="BE17" s="151">
        <f t="shared" si="2"/>
        <v>233</v>
      </c>
      <c r="BH17" s="20"/>
      <c r="BI17" s="20"/>
      <c r="BJ17" s="20"/>
      <c r="BK17" s="20"/>
    </row>
    <row r="18" spans="1:67" ht="16.2" thickBot="1" x14ac:dyDescent="0.35">
      <c r="A18" s="8">
        <v>12</v>
      </c>
      <c r="B18" s="1284" t="s">
        <v>18</v>
      </c>
      <c r="C18" s="1285"/>
      <c r="D18" s="144"/>
      <c r="E18" s="144"/>
      <c r="F18" s="25"/>
      <c r="G18" s="25"/>
      <c r="H18" s="25"/>
      <c r="I18" s="25"/>
      <c r="J18" s="25"/>
      <c r="K18" s="25"/>
      <c r="L18" s="10"/>
      <c r="M18" s="10"/>
      <c r="N18" s="25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25"/>
      <c r="AC18" s="25"/>
      <c r="AD18" s="144"/>
      <c r="AE18" s="144"/>
      <c r="AF18" s="593"/>
      <c r="AG18" s="242"/>
      <c r="AH18" s="242"/>
      <c r="AI18" s="242"/>
      <c r="AJ18" s="155"/>
      <c r="AK18" s="155"/>
      <c r="AL18" s="242"/>
      <c r="AM18" s="155"/>
      <c r="AN18" s="155"/>
      <c r="AO18" s="155"/>
      <c r="AP18" s="600"/>
      <c r="AQ18" s="25"/>
      <c r="AR18" s="164"/>
      <c r="AS18" s="543"/>
      <c r="AT18" s="164"/>
      <c r="AU18" s="164"/>
      <c r="AV18" s="164"/>
      <c r="AW18" s="164"/>
      <c r="AX18" s="164"/>
      <c r="AY18" s="164"/>
      <c r="AZ18" s="164"/>
      <c r="BA18" s="164"/>
      <c r="BB18" s="84"/>
      <c r="BC18" s="84"/>
      <c r="BD18" s="156">
        <f t="shared" si="1"/>
        <v>0</v>
      </c>
      <c r="BE18" s="151">
        <f t="shared" si="2"/>
        <v>0</v>
      </c>
      <c r="BH18" s="20"/>
      <c r="BI18" s="20"/>
      <c r="BJ18" s="20"/>
      <c r="BK18" s="20"/>
    </row>
    <row r="19" spans="1:67" ht="16.2" thickBot="1" x14ac:dyDescent="0.35">
      <c r="A19" s="8">
        <v>13</v>
      </c>
      <c r="B19" s="1284" t="s">
        <v>19</v>
      </c>
      <c r="C19" s="1285"/>
      <c r="D19" s="144"/>
      <c r="E19" s="144"/>
      <c r="F19" s="25"/>
      <c r="G19" s="25"/>
      <c r="H19" s="25"/>
      <c r="I19" s="25"/>
      <c r="J19" s="25"/>
      <c r="K19" s="25"/>
      <c r="L19" s="10"/>
      <c r="M19" s="10"/>
      <c r="N19" s="25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25"/>
      <c r="AC19" s="25"/>
      <c r="AD19" s="144"/>
      <c r="AE19" s="144"/>
      <c r="AF19" s="594"/>
      <c r="AG19" s="25"/>
      <c r="AH19" s="58"/>
      <c r="AI19" s="58"/>
      <c r="AJ19" s="255"/>
      <c r="AK19" s="255"/>
      <c r="AL19" s="58"/>
      <c r="AM19" s="255"/>
      <c r="AN19" s="255"/>
      <c r="AO19" s="255"/>
      <c r="AP19" s="31"/>
      <c r="AQ19" s="58"/>
      <c r="AR19" s="164"/>
      <c r="AS19" s="543"/>
      <c r="AT19" s="164"/>
      <c r="AU19" s="164"/>
      <c r="AV19" s="164"/>
      <c r="AW19" s="164"/>
      <c r="AX19" s="164"/>
      <c r="AY19" s="164"/>
      <c r="AZ19" s="164"/>
      <c r="BA19" s="164"/>
      <c r="BB19" s="255"/>
      <c r="BC19" s="255"/>
      <c r="BD19" s="156">
        <f t="shared" si="1"/>
        <v>0</v>
      </c>
      <c r="BE19" s="151">
        <f t="shared" si="2"/>
        <v>0</v>
      </c>
      <c r="BH19" s="20"/>
      <c r="BI19" s="20"/>
      <c r="BJ19" s="20"/>
      <c r="BK19" s="20"/>
    </row>
    <row r="20" spans="1:67" ht="16.2" thickBot="1" x14ac:dyDescent="0.35">
      <c r="A20" s="8">
        <v>14</v>
      </c>
      <c r="B20" s="1284" t="s">
        <v>38</v>
      </c>
      <c r="C20" s="1285"/>
      <c r="D20" s="144"/>
      <c r="E20" s="144"/>
      <c r="F20" s="25"/>
      <c r="G20" s="25"/>
      <c r="H20" s="25"/>
      <c r="I20" s="25"/>
      <c r="J20" s="25"/>
      <c r="K20" s="25"/>
      <c r="L20" s="25"/>
      <c r="M20" s="10"/>
      <c r="N20" s="25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25"/>
      <c r="AC20" s="25"/>
      <c r="AD20" s="144"/>
      <c r="AE20" s="144"/>
      <c r="AF20" s="594"/>
      <c r="AG20" s="25"/>
      <c r="AH20" s="25"/>
      <c r="AI20" s="25"/>
      <c r="AJ20" s="25"/>
      <c r="AK20" s="10"/>
      <c r="AL20" s="25"/>
      <c r="AM20" s="10"/>
      <c r="AN20" s="10"/>
      <c r="AO20" s="10"/>
      <c r="AP20" s="601"/>
      <c r="AQ20" s="25"/>
      <c r="AR20" s="164"/>
      <c r="AS20" s="543"/>
      <c r="AT20" s="164"/>
      <c r="AU20" s="164"/>
      <c r="AV20" s="164"/>
      <c r="AW20" s="164"/>
      <c r="AX20" s="164"/>
      <c r="AY20" s="164"/>
      <c r="AZ20" s="164"/>
      <c r="BA20" s="164"/>
      <c r="BB20" s="255"/>
      <c r="BC20" s="255"/>
      <c r="BD20" s="156">
        <f t="shared" si="1"/>
        <v>0</v>
      </c>
      <c r="BE20" s="151">
        <f t="shared" si="2"/>
        <v>0</v>
      </c>
      <c r="BH20" s="20"/>
      <c r="BI20" s="20"/>
      <c r="BJ20" s="20"/>
      <c r="BK20" s="20"/>
    </row>
    <row r="21" spans="1:67" ht="16.2" thickBot="1" x14ac:dyDescent="0.35">
      <c r="A21" s="8">
        <v>15</v>
      </c>
      <c r="B21" s="1293" t="s">
        <v>20</v>
      </c>
      <c r="C21" s="1294"/>
      <c r="D21" s="474"/>
      <c r="E21" s="474"/>
      <c r="F21" s="475"/>
      <c r="G21" s="475"/>
      <c r="H21" s="475"/>
      <c r="I21" s="475"/>
      <c r="J21" s="475"/>
      <c r="K21" s="475"/>
      <c r="L21" s="243"/>
      <c r="M21" s="243"/>
      <c r="N21" s="475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  <c r="AA21" s="243"/>
      <c r="AB21" s="475"/>
      <c r="AC21" s="475"/>
      <c r="AD21" s="474"/>
      <c r="AE21" s="474"/>
      <c r="AF21" s="595"/>
      <c r="AG21" s="475"/>
      <c r="AH21" s="475"/>
      <c r="AI21" s="475"/>
      <c r="AJ21" s="243"/>
      <c r="AK21" s="243"/>
      <c r="AL21" s="475"/>
      <c r="AM21" s="243"/>
      <c r="AN21" s="243"/>
      <c r="AO21" s="243"/>
      <c r="AP21" s="602"/>
      <c r="AQ21" s="475"/>
      <c r="AR21" s="297"/>
      <c r="AS21" s="603"/>
      <c r="AT21" s="297"/>
      <c r="AU21" s="297"/>
      <c r="AV21" s="297"/>
      <c r="AW21" s="297"/>
      <c r="AX21" s="297"/>
      <c r="AY21" s="297"/>
      <c r="AZ21" s="297"/>
      <c r="BA21" s="297"/>
      <c r="BB21" s="209"/>
      <c r="BC21" s="209"/>
      <c r="BD21" s="156">
        <f t="shared" si="1"/>
        <v>0</v>
      </c>
      <c r="BE21" s="151">
        <f t="shared" si="2"/>
        <v>0</v>
      </c>
      <c r="BH21" s="20"/>
      <c r="BI21" s="20"/>
      <c r="BJ21" s="20"/>
      <c r="BK21" s="20"/>
    </row>
    <row r="22" spans="1:67" ht="16.2" thickBot="1" x14ac:dyDescent="0.35">
      <c r="A22" s="456">
        <v>16</v>
      </c>
      <c r="B22" s="1295" t="s">
        <v>13</v>
      </c>
      <c r="C22" s="1296"/>
      <c r="D22" s="161">
        <f>SUM(D23:D30)</f>
        <v>0</v>
      </c>
      <c r="E22" s="161">
        <f t="shared" ref="E22:BC22" si="4">SUM(E23:E30)</f>
        <v>0</v>
      </c>
      <c r="F22" s="161">
        <f t="shared" si="4"/>
        <v>0</v>
      </c>
      <c r="G22" s="161">
        <f t="shared" si="4"/>
        <v>0</v>
      </c>
      <c r="H22" s="161">
        <f t="shared" si="4"/>
        <v>0</v>
      </c>
      <c r="I22" s="161">
        <f t="shared" si="4"/>
        <v>0</v>
      </c>
      <c r="J22" s="161">
        <f t="shared" si="4"/>
        <v>0</v>
      </c>
      <c r="K22" s="161">
        <f t="shared" si="4"/>
        <v>0</v>
      </c>
      <c r="L22" s="161">
        <f t="shared" si="4"/>
        <v>0</v>
      </c>
      <c r="M22" s="161">
        <f t="shared" si="4"/>
        <v>0</v>
      </c>
      <c r="N22" s="161">
        <f t="shared" si="4"/>
        <v>0</v>
      </c>
      <c r="O22" s="161">
        <f t="shared" si="4"/>
        <v>0</v>
      </c>
      <c r="P22" s="161">
        <f t="shared" si="4"/>
        <v>0</v>
      </c>
      <c r="Q22" s="161">
        <f t="shared" si="4"/>
        <v>0</v>
      </c>
      <c r="R22" s="161">
        <f t="shared" si="4"/>
        <v>0</v>
      </c>
      <c r="S22" s="161">
        <f t="shared" si="4"/>
        <v>0</v>
      </c>
      <c r="T22" s="161">
        <f t="shared" si="4"/>
        <v>0</v>
      </c>
      <c r="U22" s="161">
        <f t="shared" si="4"/>
        <v>0</v>
      </c>
      <c r="V22" s="161">
        <f t="shared" si="4"/>
        <v>0</v>
      </c>
      <c r="W22" s="161">
        <f t="shared" si="4"/>
        <v>0</v>
      </c>
      <c r="X22" s="161">
        <f t="shared" si="4"/>
        <v>0</v>
      </c>
      <c r="Y22" s="161">
        <f t="shared" si="4"/>
        <v>0</v>
      </c>
      <c r="Z22" s="161">
        <f t="shared" si="4"/>
        <v>0</v>
      </c>
      <c r="AA22" s="161">
        <f t="shared" si="4"/>
        <v>0</v>
      </c>
      <c r="AB22" s="161">
        <f t="shared" si="4"/>
        <v>0</v>
      </c>
      <c r="AC22" s="161">
        <f t="shared" si="4"/>
        <v>0</v>
      </c>
      <c r="AD22" s="161">
        <f t="shared" si="4"/>
        <v>0</v>
      </c>
      <c r="AE22" s="161">
        <f t="shared" si="4"/>
        <v>0</v>
      </c>
      <c r="AF22" s="161">
        <f t="shared" si="4"/>
        <v>0</v>
      </c>
      <c r="AG22" s="161">
        <f t="shared" si="4"/>
        <v>0</v>
      </c>
      <c r="AH22" s="161">
        <f t="shared" si="4"/>
        <v>0</v>
      </c>
      <c r="AI22" s="161">
        <f t="shared" si="4"/>
        <v>0</v>
      </c>
      <c r="AJ22" s="161">
        <f t="shared" si="4"/>
        <v>0</v>
      </c>
      <c r="AK22" s="161">
        <f t="shared" si="4"/>
        <v>0</v>
      </c>
      <c r="AL22" s="161">
        <f t="shared" si="4"/>
        <v>0</v>
      </c>
      <c r="AM22" s="161">
        <f t="shared" si="4"/>
        <v>0</v>
      </c>
      <c r="AN22" s="161">
        <f t="shared" si="4"/>
        <v>0</v>
      </c>
      <c r="AO22" s="161">
        <f t="shared" si="4"/>
        <v>0</v>
      </c>
      <c r="AP22" s="161">
        <f t="shared" si="4"/>
        <v>0</v>
      </c>
      <c r="AQ22" s="161">
        <f t="shared" si="4"/>
        <v>0</v>
      </c>
      <c r="AR22" s="161">
        <f t="shared" si="4"/>
        <v>0</v>
      </c>
      <c r="AS22" s="161">
        <f t="shared" si="4"/>
        <v>0</v>
      </c>
      <c r="AT22" s="161">
        <f t="shared" si="4"/>
        <v>0</v>
      </c>
      <c r="AU22" s="161">
        <f t="shared" si="4"/>
        <v>0</v>
      </c>
      <c r="AV22" s="161">
        <f t="shared" si="4"/>
        <v>0</v>
      </c>
      <c r="AW22" s="161">
        <f t="shared" si="4"/>
        <v>0</v>
      </c>
      <c r="AX22" s="161">
        <f t="shared" si="4"/>
        <v>0</v>
      </c>
      <c r="AY22" s="161">
        <f t="shared" si="4"/>
        <v>0</v>
      </c>
      <c r="AZ22" s="161">
        <f t="shared" si="4"/>
        <v>0</v>
      </c>
      <c r="BA22" s="161">
        <f t="shared" si="4"/>
        <v>0</v>
      </c>
      <c r="BB22" s="161">
        <f t="shared" si="4"/>
        <v>0</v>
      </c>
      <c r="BC22" s="161">
        <f t="shared" si="4"/>
        <v>0</v>
      </c>
      <c r="BD22" s="156">
        <f t="shared" si="1"/>
        <v>0</v>
      </c>
      <c r="BE22" s="151">
        <f t="shared" si="2"/>
        <v>0</v>
      </c>
      <c r="BH22" s="20"/>
      <c r="BI22" s="20"/>
      <c r="BJ22" s="20"/>
      <c r="BK22" s="20"/>
      <c r="BN22" s="87"/>
      <c r="BO22" s="87"/>
    </row>
    <row r="23" spans="1:67" ht="16.2" thickBot="1" x14ac:dyDescent="0.35">
      <c r="A23" s="8">
        <v>17</v>
      </c>
      <c r="B23" s="1299" t="s">
        <v>21</v>
      </c>
      <c r="C23" s="1300"/>
      <c r="D23" s="476"/>
      <c r="E23" s="476"/>
      <c r="F23" s="242"/>
      <c r="G23" s="242"/>
      <c r="H23" s="242"/>
      <c r="I23" s="242"/>
      <c r="J23" s="242"/>
      <c r="K23" s="242"/>
      <c r="L23" s="155"/>
      <c r="M23" s="155"/>
      <c r="N23" s="242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242"/>
      <c r="AC23" s="242"/>
      <c r="AD23" s="476"/>
      <c r="AE23" s="476"/>
      <c r="AF23" s="593"/>
      <c r="AG23" s="242"/>
      <c r="AH23" s="242"/>
      <c r="AI23" s="242"/>
      <c r="AJ23" s="155"/>
      <c r="AK23" s="155"/>
      <c r="AL23" s="242"/>
      <c r="AM23" s="155"/>
      <c r="AN23" s="155"/>
      <c r="AO23" s="155"/>
      <c r="AP23" s="600"/>
      <c r="AQ23" s="242"/>
      <c r="AR23" s="477"/>
      <c r="AS23" s="604"/>
      <c r="AT23" s="477"/>
      <c r="AU23" s="477"/>
      <c r="AV23" s="477"/>
      <c r="AW23" s="477"/>
      <c r="AX23" s="477"/>
      <c r="AY23" s="478"/>
      <c r="AZ23" s="477"/>
      <c r="BA23" s="477"/>
      <c r="BB23" s="143"/>
      <c r="BC23" s="143"/>
      <c r="BD23" s="156">
        <f t="shared" si="1"/>
        <v>0</v>
      </c>
      <c r="BE23" s="151">
        <f t="shared" si="2"/>
        <v>0</v>
      </c>
      <c r="BH23" s="20"/>
      <c r="BI23" s="20"/>
      <c r="BJ23" s="69"/>
      <c r="BK23" s="69" t="s">
        <v>243</v>
      </c>
      <c r="BL23" s="69" t="s">
        <v>244</v>
      </c>
      <c r="BM23" s="69" t="s">
        <v>245</v>
      </c>
      <c r="BN23" s="20"/>
      <c r="BO23" s="20"/>
    </row>
    <row r="24" spans="1:67" ht="16.2" thickBot="1" x14ac:dyDescent="0.35">
      <c r="A24" s="8">
        <v>18</v>
      </c>
      <c r="B24" s="1284" t="s">
        <v>51</v>
      </c>
      <c r="C24" s="1285"/>
      <c r="D24" s="144"/>
      <c r="E24" s="144"/>
      <c r="F24" s="25"/>
      <c r="G24" s="25"/>
      <c r="H24" s="25"/>
      <c r="I24" s="25"/>
      <c r="J24" s="25"/>
      <c r="K24" s="25"/>
      <c r="L24" s="10"/>
      <c r="M24" s="10"/>
      <c r="N24" s="25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25"/>
      <c r="AC24" s="25"/>
      <c r="AD24" s="144"/>
      <c r="AE24" s="144"/>
      <c r="AF24" s="594"/>
      <c r="AG24" s="25"/>
      <c r="AH24" s="58"/>
      <c r="AI24" s="58"/>
      <c r="AJ24" s="255"/>
      <c r="AK24" s="255"/>
      <c r="AL24" s="58"/>
      <c r="AM24" s="255"/>
      <c r="AN24" s="255"/>
      <c r="AO24" s="255"/>
      <c r="AP24" s="601"/>
      <c r="AQ24" s="25"/>
      <c r="AR24" s="575"/>
      <c r="AS24" s="605"/>
      <c r="AT24" s="406"/>
      <c r="AU24" s="406"/>
      <c r="AV24" s="405"/>
      <c r="AW24" s="405"/>
      <c r="AX24" s="405"/>
      <c r="AY24" s="405"/>
      <c r="AZ24" s="405"/>
      <c r="BA24" s="405"/>
      <c r="BB24" s="255"/>
      <c r="BC24" s="255"/>
      <c r="BD24" s="156">
        <f t="shared" si="1"/>
        <v>0</v>
      </c>
      <c r="BE24" s="151">
        <f t="shared" si="2"/>
        <v>0</v>
      </c>
      <c r="BH24" s="20"/>
      <c r="BI24" s="20"/>
      <c r="BJ24" s="69">
        <v>2024</v>
      </c>
      <c r="BK24" s="69">
        <f>BB31+AX31+AJ31</f>
        <v>0</v>
      </c>
      <c r="BL24" s="69">
        <f>BC31+AY31+AK31</f>
        <v>73</v>
      </c>
      <c r="BM24" s="69">
        <f>BK24+BL24</f>
        <v>73</v>
      </c>
      <c r="BN24" s="20"/>
      <c r="BO24" s="20"/>
    </row>
    <row r="25" spans="1:67" ht="16.2" thickBot="1" x14ac:dyDescent="0.35">
      <c r="A25" s="8">
        <v>19</v>
      </c>
      <c r="B25" s="1284" t="s">
        <v>22</v>
      </c>
      <c r="C25" s="1285"/>
      <c r="D25" s="144"/>
      <c r="E25" s="144"/>
      <c r="F25" s="25"/>
      <c r="G25" s="25"/>
      <c r="H25" s="25"/>
      <c r="I25" s="25"/>
      <c r="J25" s="25"/>
      <c r="K25" s="25"/>
      <c r="L25" s="10"/>
      <c r="M25" s="10"/>
      <c r="N25" s="25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25"/>
      <c r="AC25" s="25"/>
      <c r="AD25" s="144"/>
      <c r="AE25" s="144"/>
      <c r="AF25" s="594"/>
      <c r="AG25" s="25"/>
      <c r="AH25" s="25"/>
      <c r="AI25" s="25"/>
      <c r="AJ25" s="10"/>
      <c r="AK25" s="10"/>
      <c r="AL25" s="25"/>
      <c r="AM25" s="10"/>
      <c r="AN25" s="10"/>
      <c r="AO25" s="10"/>
      <c r="AP25" s="601"/>
      <c r="AQ25" s="25"/>
      <c r="AR25" s="576"/>
      <c r="AS25" s="606"/>
      <c r="AT25" s="404"/>
      <c r="AU25" s="404"/>
      <c r="AV25" s="404"/>
      <c r="AW25" s="404"/>
      <c r="AX25" s="404"/>
      <c r="AY25" s="404"/>
      <c r="AZ25" s="404"/>
      <c r="BA25" s="404"/>
      <c r="BB25" s="255"/>
      <c r="BC25" s="255"/>
      <c r="BD25" s="156">
        <f t="shared" si="1"/>
        <v>0</v>
      </c>
      <c r="BE25" s="151">
        <f t="shared" si="2"/>
        <v>0</v>
      </c>
      <c r="BH25" s="20"/>
      <c r="BI25" s="20"/>
      <c r="BJ25" s="69">
        <v>2025</v>
      </c>
      <c r="BK25" s="69">
        <f>D31+F31+H31+J31+L31+N31+P31+R31+T31+V31+X31+Z31+AB31+AD31+AF31+AH31+AL31+AN31+AP31+AR31+AT31+AV31+AZ31</f>
        <v>470</v>
      </c>
      <c r="BL25" s="69">
        <f>E31+G31+I31+K31+M31+O31+Q31+S31+U31+W31+Y31+AA31+AC31+AE31+AG31+AI31+AM31+AO31+AQ31+AS31+AU31+AW31+BA31</f>
        <v>160</v>
      </c>
      <c r="BM25" s="69">
        <f>BK25+BL25</f>
        <v>630</v>
      </c>
      <c r="BN25" s="20"/>
      <c r="BO25" s="20"/>
    </row>
    <row r="26" spans="1:67" ht="16.2" thickBot="1" x14ac:dyDescent="0.35">
      <c r="A26" s="8">
        <v>20</v>
      </c>
      <c r="B26" s="1284" t="s">
        <v>34</v>
      </c>
      <c r="C26" s="1285"/>
      <c r="D26" s="144"/>
      <c r="E26" s="144"/>
      <c r="F26" s="25"/>
      <c r="G26" s="25"/>
      <c r="H26" s="25"/>
      <c r="I26" s="25"/>
      <c r="J26" s="25"/>
      <c r="K26" s="25"/>
      <c r="L26" s="10"/>
      <c r="M26" s="86"/>
      <c r="N26" s="241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25"/>
      <c r="AC26" s="25"/>
      <c r="AD26" s="144"/>
      <c r="AE26" s="144"/>
      <c r="AF26" s="594"/>
      <c r="AG26" s="25"/>
      <c r="AH26" s="25"/>
      <c r="AI26" s="25"/>
      <c r="AJ26" s="10"/>
      <c r="AK26" s="86"/>
      <c r="AL26" s="241"/>
      <c r="AM26" s="10"/>
      <c r="AN26" s="10"/>
      <c r="AO26" s="10"/>
      <c r="AP26" s="601"/>
      <c r="AQ26" s="25"/>
      <c r="AR26" s="576"/>
      <c r="AS26" s="606"/>
      <c r="AT26" s="404"/>
      <c r="AU26" s="404"/>
      <c r="AV26" s="404"/>
      <c r="AW26" s="404"/>
      <c r="AX26" s="404"/>
      <c r="AY26" s="404"/>
      <c r="AZ26" s="404"/>
      <c r="BA26" s="404"/>
      <c r="BB26" s="255"/>
      <c r="BC26" s="255"/>
      <c r="BD26" s="156">
        <f t="shared" si="1"/>
        <v>0</v>
      </c>
      <c r="BE26" s="151">
        <f t="shared" si="2"/>
        <v>0</v>
      </c>
      <c r="BH26" s="20"/>
      <c r="BI26" s="20"/>
      <c r="BJ26" s="20" t="s">
        <v>33</v>
      </c>
      <c r="BK26" s="6">
        <f t="shared" ref="BK26:BL26" si="5">BK24+BK25</f>
        <v>470</v>
      </c>
      <c r="BL26" s="6">
        <f t="shared" si="5"/>
        <v>233</v>
      </c>
      <c r="BM26" s="6">
        <f>BM24+BM25</f>
        <v>703</v>
      </c>
      <c r="BN26" s="20"/>
      <c r="BO26" s="20"/>
    </row>
    <row r="27" spans="1:67" ht="16.2" thickBot="1" x14ac:dyDescent="0.35">
      <c r="A27" s="8">
        <v>21</v>
      </c>
      <c r="B27" s="1284" t="s">
        <v>24</v>
      </c>
      <c r="C27" s="1285"/>
      <c r="D27" s="144"/>
      <c r="E27" s="144"/>
      <c r="F27" s="25"/>
      <c r="G27" s="25"/>
      <c r="H27" s="25"/>
      <c r="I27" s="25"/>
      <c r="J27" s="25"/>
      <c r="K27" s="25"/>
      <c r="L27" s="10"/>
      <c r="M27" s="10"/>
      <c r="N27" s="25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25"/>
      <c r="AC27" s="25"/>
      <c r="AD27" s="144"/>
      <c r="AE27" s="144"/>
      <c r="AF27" s="594"/>
      <c r="AG27" s="25"/>
      <c r="AH27" s="25"/>
      <c r="AI27" s="25"/>
      <c r="AJ27" s="10"/>
      <c r="AK27" s="10"/>
      <c r="AL27" s="25"/>
      <c r="AM27" s="10"/>
      <c r="AN27" s="10"/>
      <c r="AO27" s="10"/>
      <c r="AP27" s="601"/>
      <c r="AQ27" s="25"/>
      <c r="AR27" s="576"/>
      <c r="AS27" s="606"/>
      <c r="AT27" s="404"/>
      <c r="AU27" s="404"/>
      <c r="AV27" s="404"/>
      <c r="AW27" s="404"/>
      <c r="AX27" s="404"/>
      <c r="AY27" s="404"/>
      <c r="AZ27" s="404"/>
      <c r="BA27" s="404"/>
      <c r="BB27" s="255"/>
      <c r="BC27" s="255"/>
      <c r="BD27" s="156">
        <f t="shared" si="1"/>
        <v>0</v>
      </c>
      <c r="BE27" s="151">
        <f t="shared" si="2"/>
        <v>0</v>
      </c>
      <c r="BH27" s="20"/>
      <c r="BI27" s="20"/>
      <c r="BJ27" s="20"/>
      <c r="BK27" s="20"/>
      <c r="BN27" s="20"/>
      <c r="BO27" s="20"/>
    </row>
    <row r="28" spans="1:67" ht="16.2" thickBot="1" x14ac:dyDescent="0.35">
      <c r="A28" s="8">
        <v>22</v>
      </c>
      <c r="B28" s="1284" t="s">
        <v>25</v>
      </c>
      <c r="C28" s="1285"/>
      <c r="D28" s="144"/>
      <c r="E28" s="144"/>
      <c r="F28" s="25"/>
      <c r="G28" s="25"/>
      <c r="H28" s="25"/>
      <c r="I28" s="25"/>
      <c r="J28" s="25"/>
      <c r="K28" s="25"/>
      <c r="L28" s="10"/>
      <c r="M28" s="10"/>
      <c r="N28" s="25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25"/>
      <c r="AC28" s="25"/>
      <c r="AD28" s="144"/>
      <c r="AE28" s="144"/>
      <c r="AF28" s="594"/>
      <c r="AG28" s="25"/>
      <c r="AH28" s="25"/>
      <c r="AI28" s="25"/>
      <c r="AJ28" s="10"/>
      <c r="AK28" s="10"/>
      <c r="AL28" s="25"/>
      <c r="AM28" s="10"/>
      <c r="AN28" s="10"/>
      <c r="AO28" s="10"/>
      <c r="AP28" s="601"/>
      <c r="AQ28" s="25"/>
      <c r="AR28" s="576"/>
      <c r="AS28" s="606"/>
      <c r="AT28" s="404"/>
      <c r="AU28" s="404"/>
      <c r="AV28" s="404"/>
      <c r="AW28" s="404"/>
      <c r="AX28" s="404"/>
      <c r="AY28" s="404"/>
      <c r="AZ28" s="404"/>
      <c r="BA28" s="404"/>
      <c r="BB28" s="255"/>
      <c r="BC28" s="255"/>
      <c r="BD28" s="156">
        <f t="shared" si="1"/>
        <v>0</v>
      </c>
      <c r="BE28" s="151">
        <f t="shared" si="2"/>
        <v>0</v>
      </c>
      <c r="BH28" s="20"/>
      <c r="BI28" s="20"/>
      <c r="BJ28" s="20"/>
      <c r="BK28" s="20"/>
      <c r="BN28" s="20"/>
      <c r="BO28" s="20"/>
    </row>
    <row r="29" spans="1:67" ht="16.2" thickBot="1" x14ac:dyDescent="0.35">
      <c r="A29" s="8">
        <v>23</v>
      </c>
      <c r="B29" s="1284" t="s">
        <v>26</v>
      </c>
      <c r="C29" s="1285"/>
      <c r="D29" s="144"/>
      <c r="E29" s="144"/>
      <c r="F29" s="25"/>
      <c r="G29" s="25"/>
      <c r="H29" s="25"/>
      <c r="I29" s="25"/>
      <c r="J29" s="25"/>
      <c r="K29" s="25"/>
      <c r="L29" s="10"/>
      <c r="M29" s="10"/>
      <c r="N29" s="25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25"/>
      <c r="AC29" s="25"/>
      <c r="AD29" s="144"/>
      <c r="AE29" s="144"/>
      <c r="AF29" s="594"/>
      <c r="AG29" s="25"/>
      <c r="AH29" s="25"/>
      <c r="AI29" s="25"/>
      <c r="AJ29" s="10"/>
      <c r="AK29" s="10"/>
      <c r="AL29" s="25"/>
      <c r="AM29" s="10"/>
      <c r="AN29" s="10"/>
      <c r="AO29" s="10"/>
      <c r="AP29" s="601"/>
      <c r="AQ29" s="25"/>
      <c r="AR29" s="576"/>
      <c r="AS29" s="606"/>
      <c r="AT29" s="404"/>
      <c r="AU29" s="404"/>
      <c r="AV29" s="404"/>
      <c r="AW29" s="404"/>
      <c r="AX29" s="404"/>
      <c r="AY29" s="404"/>
      <c r="AZ29" s="404"/>
      <c r="BA29" s="404"/>
      <c r="BB29" s="255"/>
      <c r="BC29" s="255"/>
      <c r="BD29" s="156">
        <f t="shared" si="1"/>
        <v>0</v>
      </c>
      <c r="BE29" s="151">
        <f t="shared" si="2"/>
        <v>0</v>
      </c>
      <c r="BH29" s="20"/>
      <c r="BI29" s="20"/>
      <c r="BJ29" s="20"/>
      <c r="BK29" s="20"/>
      <c r="BN29" s="20"/>
      <c r="BO29" s="20"/>
    </row>
    <row r="30" spans="1:67" ht="16.2" thickBot="1" x14ac:dyDescent="0.35">
      <c r="A30" s="291">
        <v>24</v>
      </c>
      <c r="B30" s="1286" t="s">
        <v>27</v>
      </c>
      <c r="C30" s="1287"/>
      <c r="D30" s="731"/>
      <c r="E30" s="731"/>
      <c r="F30" s="732"/>
      <c r="G30" s="732"/>
      <c r="H30" s="732"/>
      <c r="I30" s="732"/>
      <c r="J30" s="732"/>
      <c r="K30" s="732"/>
      <c r="L30" s="732"/>
      <c r="M30" s="732"/>
      <c r="N30" s="732"/>
      <c r="O30" s="732"/>
      <c r="P30" s="732"/>
      <c r="Q30" s="732"/>
      <c r="R30" s="732"/>
      <c r="S30" s="732"/>
      <c r="T30" s="732"/>
      <c r="U30" s="732"/>
      <c r="V30" s="732"/>
      <c r="W30" s="732"/>
      <c r="X30" s="732"/>
      <c r="Y30" s="732"/>
      <c r="Z30" s="732"/>
      <c r="AA30" s="732"/>
      <c r="AB30" s="732"/>
      <c r="AC30" s="732"/>
      <c r="AD30" s="731"/>
      <c r="AE30" s="731"/>
      <c r="AF30" s="733"/>
      <c r="AG30" s="732"/>
      <c r="AH30" s="732"/>
      <c r="AI30" s="732"/>
      <c r="AJ30" s="732"/>
      <c r="AK30" s="732"/>
      <c r="AL30" s="732"/>
      <c r="AM30" s="732"/>
      <c r="AN30" s="732"/>
      <c r="AO30" s="732"/>
      <c r="AP30" s="734"/>
      <c r="AQ30" s="732"/>
      <c r="AR30" s="526"/>
      <c r="AS30" s="735"/>
      <c r="AT30" s="736"/>
      <c r="AU30" s="736"/>
      <c r="AV30" s="736"/>
      <c r="AW30" s="736"/>
      <c r="AX30" s="736"/>
      <c r="AY30" s="736"/>
      <c r="AZ30" s="736"/>
      <c r="BA30" s="736"/>
      <c r="BB30" s="292"/>
      <c r="BC30" s="292"/>
      <c r="BD30" s="156">
        <f t="shared" si="1"/>
        <v>0</v>
      </c>
      <c r="BE30" s="151">
        <f t="shared" si="2"/>
        <v>0</v>
      </c>
      <c r="BH30" s="20"/>
      <c r="BI30" s="20"/>
      <c r="BJ30" s="20"/>
      <c r="BK30" s="20"/>
      <c r="BN30" s="20"/>
      <c r="BO30" s="20"/>
    </row>
    <row r="31" spans="1:67" ht="15" thickBot="1" x14ac:dyDescent="0.35">
      <c r="A31" s="1288" t="s">
        <v>28</v>
      </c>
      <c r="B31" s="1289"/>
      <c r="C31" s="1290"/>
      <c r="D31" s="187">
        <f>D10+D16-D22</f>
        <v>25</v>
      </c>
      <c r="E31" s="187">
        <f t="shared" ref="E31:AG31" si="6">E10+E16-E22</f>
        <v>0</v>
      </c>
      <c r="F31" s="187">
        <f t="shared" si="6"/>
        <v>0</v>
      </c>
      <c r="G31" s="187">
        <f t="shared" si="6"/>
        <v>17</v>
      </c>
      <c r="H31" s="187">
        <f t="shared" si="6"/>
        <v>25</v>
      </c>
      <c r="I31" s="187">
        <f t="shared" si="6"/>
        <v>9</v>
      </c>
      <c r="J31" s="187">
        <f t="shared" si="6"/>
        <v>25</v>
      </c>
      <c r="K31" s="187">
        <f t="shared" si="6"/>
        <v>0</v>
      </c>
      <c r="L31" s="187">
        <f t="shared" si="6"/>
        <v>0</v>
      </c>
      <c r="M31" s="187">
        <f t="shared" si="6"/>
        <v>25</v>
      </c>
      <c r="N31" s="187">
        <f t="shared" si="6"/>
        <v>25</v>
      </c>
      <c r="O31" s="187">
        <f t="shared" si="6"/>
        <v>0</v>
      </c>
      <c r="P31" s="187">
        <f t="shared" si="6"/>
        <v>26</v>
      </c>
      <c r="Q31" s="187">
        <f t="shared" si="6"/>
        <v>0</v>
      </c>
      <c r="R31" s="187">
        <f t="shared" si="6"/>
        <v>20</v>
      </c>
      <c r="S31" s="187">
        <f t="shared" si="6"/>
        <v>7</v>
      </c>
      <c r="T31" s="187">
        <f t="shared" si="6"/>
        <v>0</v>
      </c>
      <c r="U31" s="187">
        <f t="shared" si="6"/>
        <v>27</v>
      </c>
      <c r="V31" s="187">
        <f t="shared" si="6"/>
        <v>4</v>
      </c>
      <c r="W31" s="187">
        <f t="shared" si="6"/>
        <v>20</v>
      </c>
      <c r="X31" s="187">
        <f t="shared" si="6"/>
        <v>25</v>
      </c>
      <c r="Y31" s="187">
        <f t="shared" si="6"/>
        <v>0</v>
      </c>
      <c r="Z31" s="187">
        <f t="shared" si="6"/>
        <v>25</v>
      </c>
      <c r="AA31" s="187">
        <f t="shared" si="6"/>
        <v>0</v>
      </c>
      <c r="AB31" s="187">
        <f t="shared" si="6"/>
        <v>25</v>
      </c>
      <c r="AC31" s="187">
        <f t="shared" si="6"/>
        <v>9</v>
      </c>
      <c r="AD31" s="187">
        <f t="shared" si="6"/>
        <v>25</v>
      </c>
      <c r="AE31" s="187">
        <f t="shared" si="6"/>
        <v>0</v>
      </c>
      <c r="AF31" s="187">
        <f t="shared" si="6"/>
        <v>25</v>
      </c>
      <c r="AG31" s="187">
        <f t="shared" si="6"/>
        <v>0</v>
      </c>
      <c r="AH31" s="187">
        <f>AH10+AH16-AH22</f>
        <v>25</v>
      </c>
      <c r="AI31" s="187">
        <f>AI10+AI16-AI22</f>
        <v>6</v>
      </c>
      <c r="AJ31" s="187">
        <f>AJ10+AJ16-AJ22</f>
        <v>0</v>
      </c>
      <c r="AK31" s="187">
        <f t="shared" ref="AK31:AQ31" si="7">AK10+AK16-AK22</f>
        <v>31</v>
      </c>
      <c r="AL31" s="187">
        <f t="shared" si="7"/>
        <v>25</v>
      </c>
      <c r="AM31" s="187">
        <f t="shared" si="7"/>
        <v>0</v>
      </c>
      <c r="AN31" s="187">
        <f t="shared" si="7"/>
        <v>26</v>
      </c>
      <c r="AO31" s="187">
        <f t="shared" si="7"/>
        <v>4</v>
      </c>
      <c r="AP31" s="187">
        <f t="shared" si="7"/>
        <v>24</v>
      </c>
      <c r="AQ31" s="187">
        <f t="shared" si="7"/>
        <v>6</v>
      </c>
      <c r="AR31" s="187">
        <f>AR10+AR16-AR22</f>
        <v>25</v>
      </c>
      <c r="AS31" s="187">
        <f t="shared" ref="AS31:BA31" si="8">AS10+AS16-AS22</f>
        <v>6</v>
      </c>
      <c r="AT31" s="187">
        <f t="shared" si="8"/>
        <v>25</v>
      </c>
      <c r="AU31" s="187">
        <f t="shared" si="8"/>
        <v>5</v>
      </c>
      <c r="AV31" s="187">
        <f t="shared" si="8"/>
        <v>25</v>
      </c>
      <c r="AW31" s="187">
        <f t="shared" si="8"/>
        <v>8</v>
      </c>
      <c r="AX31" s="187">
        <f t="shared" si="8"/>
        <v>0</v>
      </c>
      <c r="AY31" s="187">
        <f t="shared" si="8"/>
        <v>24</v>
      </c>
      <c r="AZ31" s="187">
        <f t="shared" si="8"/>
        <v>20</v>
      </c>
      <c r="BA31" s="187">
        <f t="shared" si="8"/>
        <v>11</v>
      </c>
      <c r="BB31" s="187">
        <f t="shared" ref="BB31:BC31" si="9">BB10+BB16-BB22</f>
        <v>0</v>
      </c>
      <c r="BC31" s="226">
        <f t="shared" si="9"/>
        <v>18</v>
      </c>
      <c r="BD31" s="156">
        <f>SUM(D31+F31+H31+J31+L31+N31+P31+R31+T31+V31+X31+Z31+AB31+AD31+AF31+AH31+AJ31+AL31+AN31+AP31+AR31+AT31+AV31+AX31+AZ31+BB31)</f>
        <v>470</v>
      </c>
      <c r="BE31" s="151">
        <f>SUM(E31+G31+I31+K31+M31+O31+Q31+S31+U31+W31+Y31+AA31+AC31+AE31+AG31+AI31+AK31+AM31+AO31+AQ31+AS31+AU31+AW31+AY31+BA31+BC31)</f>
        <v>233</v>
      </c>
      <c r="BH31" s="20"/>
      <c r="BI31" s="20"/>
      <c r="BJ31" s="20"/>
      <c r="BK31" s="20"/>
    </row>
    <row r="32" spans="1:67" ht="15" thickBot="1" x14ac:dyDescent="0.35">
      <c r="A32" s="1291" t="s">
        <v>29</v>
      </c>
      <c r="B32" s="1292"/>
      <c r="C32" s="1292"/>
      <c r="D32" s="1269">
        <f>SUM(D31:BC31)</f>
        <v>703</v>
      </c>
      <c r="E32" s="1270"/>
      <c r="F32" s="1270"/>
      <c r="G32" s="1270"/>
      <c r="H32" s="1270"/>
      <c r="I32" s="1270"/>
      <c r="J32" s="1270"/>
      <c r="K32" s="1270"/>
      <c r="L32" s="1270"/>
      <c r="M32" s="1270"/>
      <c r="N32" s="1270"/>
      <c r="O32" s="1270"/>
      <c r="P32" s="1270"/>
      <c r="Q32" s="1270"/>
      <c r="R32" s="1270"/>
      <c r="S32" s="1270"/>
      <c r="T32" s="1270"/>
      <c r="U32" s="1270"/>
      <c r="V32" s="1270"/>
      <c r="W32" s="1270"/>
      <c r="X32" s="1270"/>
      <c r="Y32" s="1270"/>
      <c r="Z32" s="1270"/>
      <c r="AA32" s="1270"/>
      <c r="AB32" s="1270"/>
      <c r="AC32" s="1270"/>
      <c r="AD32" s="1271"/>
      <c r="AE32" s="1271"/>
      <c r="AF32" s="1271"/>
      <c r="AG32" s="1271"/>
      <c r="AH32" s="1271"/>
      <c r="AI32" s="1271"/>
      <c r="AJ32" s="1271"/>
      <c r="AK32" s="1271"/>
      <c r="AL32" s="1271"/>
      <c r="AM32" s="1271"/>
      <c r="AN32" s="1271"/>
      <c r="AO32" s="1271"/>
      <c r="AP32" s="1271"/>
      <c r="AQ32" s="1271"/>
      <c r="AR32" s="1271"/>
      <c r="AS32" s="1271"/>
      <c r="AT32" s="1271"/>
      <c r="AU32" s="1271"/>
      <c r="AV32" s="1271"/>
      <c r="AW32" s="1271"/>
      <c r="AX32" s="1271"/>
      <c r="AY32" s="1271"/>
      <c r="AZ32" s="1271"/>
      <c r="BA32" s="1271"/>
      <c r="BB32" s="1271"/>
      <c r="BC32" s="1272"/>
      <c r="BD32" s="1269">
        <f>SUM(BD31:BE31)</f>
        <v>703</v>
      </c>
      <c r="BE32" s="1273"/>
    </row>
    <row r="33" spans="1:68" x14ac:dyDescent="0.3">
      <c r="A33" s="78"/>
      <c r="G33" s="1274" t="s">
        <v>71</v>
      </c>
      <c r="H33" s="1275"/>
      <c r="I33" s="1275"/>
      <c r="J33" s="1275"/>
      <c r="K33" s="1275"/>
      <c r="L33" s="1275"/>
      <c r="M33" s="1275"/>
      <c r="N33" s="1275"/>
      <c r="O33" s="331"/>
      <c r="P33" s="331"/>
      <c r="Q33" s="331"/>
      <c r="R33" s="331"/>
      <c r="S33" s="331"/>
      <c r="T33" s="331"/>
      <c r="U33" s="331"/>
      <c r="V33" s="331"/>
      <c r="W33" s="331"/>
      <c r="X33" s="331"/>
      <c r="Y33" s="331"/>
      <c r="Z33" s="331"/>
      <c r="AA33" s="331"/>
      <c r="AB33" s="331"/>
      <c r="AC33" s="286"/>
      <c r="AD33" s="286"/>
      <c r="AE33" s="286"/>
      <c r="AF33" s="331"/>
      <c r="AG33" s="331"/>
      <c r="AV33" s="11"/>
      <c r="AW33" s="11"/>
      <c r="AX33" s="11"/>
      <c r="AY33" s="11"/>
      <c r="AZ33" s="11"/>
      <c r="BA33" s="24"/>
      <c r="BE33" s="6"/>
    </row>
    <row r="34" spans="1:68" ht="15.6" x14ac:dyDescent="0.3">
      <c r="A34" s="21"/>
      <c r="B34" s="21"/>
      <c r="C34" s="93" t="s">
        <v>69</v>
      </c>
      <c r="D34" s="93"/>
      <c r="E34" s="201">
        <f>BD22+BE22</f>
        <v>0</v>
      </c>
      <c r="F34" s="1276" t="e">
        <f>E34/(BD10+BE10)</f>
        <v>#DIV/0!</v>
      </c>
      <c r="G34" s="1277"/>
      <c r="H34" s="1277"/>
      <c r="I34" s="1277"/>
      <c r="J34" s="1277"/>
      <c r="K34" s="1277"/>
      <c r="L34" s="1277"/>
      <c r="M34" s="1278"/>
      <c r="O34" s="413"/>
      <c r="P34" s="413"/>
      <c r="Q34" s="413"/>
      <c r="R34" s="413"/>
      <c r="S34" s="413"/>
      <c r="T34" s="413"/>
      <c r="U34" s="413"/>
      <c r="V34" s="413"/>
      <c r="W34" s="413"/>
      <c r="X34" s="413"/>
      <c r="Y34" s="413"/>
      <c r="Z34" s="413"/>
      <c r="AA34" s="413"/>
      <c r="AB34" s="332"/>
      <c r="AC34" s="285"/>
      <c r="AD34" s="285"/>
      <c r="AE34" s="285"/>
      <c r="AF34" s="332"/>
      <c r="AG34" s="332"/>
      <c r="AH34" s="285"/>
      <c r="AI34" s="285"/>
      <c r="AJ34" s="68"/>
      <c r="AK34" s="68"/>
      <c r="AL34" s="68"/>
      <c r="AM34" s="68"/>
      <c r="AN34" s="279"/>
      <c r="AO34" s="279"/>
      <c r="AP34" s="68"/>
      <c r="AQ34" s="133"/>
      <c r="AR34" s="133"/>
      <c r="AS34" s="133"/>
      <c r="AT34" s="7" t="s">
        <v>30</v>
      </c>
      <c r="AU34" s="7"/>
      <c r="AV34" s="7"/>
      <c r="AW34" s="7"/>
      <c r="AX34" s="7"/>
      <c r="AY34" s="7"/>
      <c r="AZ34" s="1279">
        <f>BD31</f>
        <v>470</v>
      </c>
      <c r="BA34" s="1279"/>
      <c r="BE34" s="6"/>
    </row>
    <row r="35" spans="1:68" ht="15.6" x14ac:dyDescent="0.3">
      <c r="A35" s="21"/>
      <c r="B35" s="21"/>
      <c r="C35" s="93" t="s">
        <v>70</v>
      </c>
      <c r="D35" s="93"/>
      <c r="E35" s="180">
        <f>BD16+BE16</f>
        <v>703</v>
      </c>
      <c r="F35" s="1276" t="e">
        <f>E35/(BD10+BE10)</f>
        <v>#DIV/0!</v>
      </c>
      <c r="G35" s="1277"/>
      <c r="H35" s="1277"/>
      <c r="I35" s="1277"/>
      <c r="J35" s="1277"/>
      <c r="K35" s="1277"/>
      <c r="L35" s="1277"/>
      <c r="M35" s="1278"/>
      <c r="O35" s="413"/>
      <c r="P35" s="520">
        <f>SUM(D31:G31,L31:S31)</f>
        <v>145</v>
      </c>
      <c r="Q35" s="413"/>
      <c r="R35" s="413"/>
      <c r="S35" s="413"/>
      <c r="T35" s="413"/>
      <c r="U35" s="413"/>
      <c r="V35" s="413"/>
      <c r="W35" s="413"/>
      <c r="X35" s="413"/>
      <c r="Y35" s="413"/>
      <c r="Z35" s="413"/>
      <c r="AA35" s="413"/>
      <c r="AB35" s="332"/>
      <c r="AC35" s="285"/>
      <c r="AD35" s="285"/>
      <c r="AE35" s="285"/>
      <c r="AF35" s="332"/>
      <c r="AG35" s="332"/>
      <c r="AH35" s="285"/>
      <c r="AI35" s="285"/>
      <c r="AJ35" s="68"/>
      <c r="AK35" s="68"/>
      <c r="AL35" s="68"/>
      <c r="AM35" s="68"/>
      <c r="AN35" s="279"/>
      <c r="AO35" s="279"/>
      <c r="AP35" s="68"/>
      <c r="AQ35" s="133"/>
      <c r="AR35" s="133"/>
      <c r="AS35" s="133"/>
      <c r="AT35" s="7" t="s">
        <v>8</v>
      </c>
      <c r="AU35" s="7"/>
      <c r="AV35" s="7"/>
      <c r="AW35" s="7"/>
      <c r="AX35" s="7"/>
      <c r="AY35" s="7"/>
      <c r="AZ35" s="1279">
        <f>BE31</f>
        <v>233</v>
      </c>
      <c r="BA35" s="1279"/>
      <c r="BE35" s="6"/>
    </row>
    <row r="36" spans="1:68" ht="15.6" x14ac:dyDescent="0.3">
      <c r="A36" s="21"/>
      <c r="B36" s="21"/>
      <c r="C36" s="179"/>
      <c r="D36" s="179"/>
      <c r="E36" s="180"/>
      <c r="F36" s="1280"/>
      <c r="G36" s="1281"/>
      <c r="H36" s="1281"/>
      <c r="I36" s="1281"/>
      <c r="J36" s="1281"/>
      <c r="K36" s="1281"/>
      <c r="L36" s="1281"/>
      <c r="M36" s="1282"/>
      <c r="O36" s="413"/>
      <c r="P36" s="413"/>
      <c r="Q36" s="413"/>
      <c r="R36" s="413"/>
      <c r="S36" s="413"/>
      <c r="T36" s="413"/>
      <c r="U36" s="413"/>
      <c r="V36" s="413"/>
      <c r="W36" s="413"/>
      <c r="X36" s="413"/>
      <c r="Y36" s="413"/>
      <c r="Z36" s="413"/>
      <c r="AA36" s="413"/>
      <c r="AB36" s="413"/>
      <c r="AC36" s="284"/>
      <c r="AD36" s="284"/>
      <c r="AE36" s="284"/>
      <c r="AF36" s="329"/>
      <c r="AG36" s="329"/>
      <c r="AH36" s="520">
        <f>SUM(AH10:AQ10)</f>
        <v>0</v>
      </c>
      <c r="AI36" s="520"/>
      <c r="AJ36" s="521">
        <v>127</v>
      </c>
      <c r="AK36" s="520"/>
      <c r="AL36" s="520">
        <f>SUM(AH31:AQ31)</f>
        <v>147</v>
      </c>
      <c r="AM36" s="105"/>
      <c r="AN36" s="105">
        <f>AH10+AJ10+AL10+AN10+AP10</f>
        <v>0</v>
      </c>
      <c r="AO36" s="105">
        <f>AI10+AK10+AM10+AO10+AQ10</f>
        <v>0</v>
      </c>
      <c r="AP36" s="520"/>
      <c r="AQ36" s="133"/>
      <c r="AR36" s="133"/>
      <c r="AS36" s="133"/>
      <c r="AT36" s="16" t="s">
        <v>33</v>
      </c>
      <c r="AU36" s="16"/>
      <c r="AV36" s="16"/>
      <c r="AW36" s="16"/>
      <c r="AX36" s="16"/>
      <c r="AY36" s="16"/>
      <c r="AZ36" s="1283">
        <f>SUM(AZ34:BA35)</f>
        <v>703</v>
      </c>
      <c r="BA36" s="1283"/>
      <c r="BB36" s="214"/>
      <c r="BE36" s="6"/>
    </row>
    <row r="37" spans="1:68" x14ac:dyDescent="0.3"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402"/>
      <c r="P37" s="402"/>
      <c r="Q37" s="402"/>
      <c r="R37" s="402"/>
      <c r="S37" s="402"/>
      <c r="T37" s="402"/>
      <c r="U37" s="402"/>
      <c r="V37" s="402"/>
      <c r="W37" s="402"/>
      <c r="X37" s="402"/>
      <c r="Y37" s="402"/>
      <c r="Z37" s="402"/>
      <c r="AA37" s="402"/>
      <c r="AB37" s="402"/>
      <c r="AC37" s="181"/>
      <c r="AD37" s="181"/>
      <c r="AE37" s="181"/>
      <c r="AF37" s="181"/>
      <c r="AG37" s="181"/>
      <c r="AH37" s="272"/>
      <c r="AI37" s="272"/>
      <c r="AJ37" s="272"/>
      <c r="AK37" s="272"/>
      <c r="AL37" s="272"/>
      <c r="AM37" s="272"/>
      <c r="AN37" s="272"/>
      <c r="AO37" s="272"/>
      <c r="AP37" s="272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  <c r="BA37" s="181"/>
      <c r="BC37" s="6"/>
      <c r="BD37" s="214"/>
      <c r="BE37" s="214"/>
      <c r="BF37" s="214"/>
      <c r="BG37" s="214"/>
      <c r="BN37" s="215"/>
      <c r="BO37" s="217"/>
      <c r="BP37" s="28"/>
    </row>
    <row r="38" spans="1:68" x14ac:dyDescent="0.3">
      <c r="BB38" s="4"/>
      <c r="BC38" s="323"/>
      <c r="BD38" s="4"/>
      <c r="BE38" s="103"/>
      <c r="BF38" s="4"/>
      <c r="BG38" s="4"/>
      <c r="BH38" s="4"/>
      <c r="BI38" s="81"/>
      <c r="BJ38" s="81"/>
      <c r="BN38" s="215"/>
      <c r="BO38" s="215"/>
      <c r="BP38" s="28"/>
    </row>
    <row r="39" spans="1:68" x14ac:dyDescent="0.3">
      <c r="BB39" s="4"/>
      <c r="BC39" s="323"/>
      <c r="BD39" s="4"/>
      <c r="BE39" s="103"/>
      <c r="BF39" s="4"/>
      <c r="BG39" s="4"/>
      <c r="BH39" s="4"/>
      <c r="BI39" s="81"/>
      <c r="BJ39" s="81"/>
      <c r="BN39" s="215"/>
      <c r="BO39" s="215"/>
      <c r="BP39" s="28"/>
    </row>
    <row r="40" spans="1:68" x14ac:dyDescent="0.3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181"/>
      <c r="BG40" s="181"/>
      <c r="BH40" s="181"/>
      <c r="BI40" s="181"/>
      <c r="BJ40" s="181"/>
    </row>
    <row r="41" spans="1:68" ht="18" x14ac:dyDescent="0.35">
      <c r="A41" s="80"/>
      <c r="B41" s="81"/>
      <c r="C41" s="192">
        <v>44440</v>
      </c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2"/>
      <c r="BA41" s="82"/>
      <c r="BB41" s="81"/>
      <c r="BC41" s="322"/>
      <c r="BD41" s="82"/>
      <c r="BE41" s="83"/>
      <c r="BF41" s="81"/>
      <c r="BG41" s="81"/>
      <c r="BH41" s="81"/>
      <c r="BI41" s="81"/>
      <c r="BJ41" s="81"/>
    </row>
    <row r="42" spans="1:68" ht="16.2" thickBot="1" x14ac:dyDescent="0.35">
      <c r="A42" s="13" t="s">
        <v>184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321"/>
      <c r="BD42" s="13"/>
      <c r="BE42" s="54"/>
      <c r="BF42" s="13"/>
      <c r="BG42" s="13"/>
      <c r="BH42" s="13"/>
      <c r="BI42" s="13"/>
      <c r="BJ42" s="13"/>
    </row>
    <row r="43" spans="1:68" ht="15" customHeight="1" thickBot="1" x14ac:dyDescent="0.35">
      <c r="A43" s="1328" t="s">
        <v>1</v>
      </c>
      <c r="B43" s="1331" t="s">
        <v>2</v>
      </c>
      <c r="C43" s="1332"/>
      <c r="D43" s="1337" t="s">
        <v>3</v>
      </c>
      <c r="E43" s="1338"/>
      <c r="F43" s="1338"/>
      <c r="G43" s="1338"/>
      <c r="H43" s="1338"/>
      <c r="I43" s="1338"/>
      <c r="J43" s="1338"/>
      <c r="K43" s="1338"/>
      <c r="L43" s="1338"/>
      <c r="M43" s="1338"/>
      <c r="N43" s="1338"/>
      <c r="O43" s="1338"/>
      <c r="P43" s="1338"/>
      <c r="Q43" s="1338"/>
      <c r="R43" s="1338"/>
      <c r="S43" s="1338"/>
      <c r="T43" s="1338"/>
      <c r="U43" s="1338"/>
      <c r="V43" s="1338"/>
      <c r="W43" s="1338"/>
      <c r="X43" s="1338"/>
      <c r="Y43" s="1338"/>
      <c r="Z43" s="1338"/>
      <c r="AA43" s="1338"/>
      <c r="AB43" s="1338"/>
      <c r="AC43" s="1338"/>
      <c r="AD43" s="1339"/>
      <c r="AE43" s="1339"/>
      <c r="AF43" s="1339"/>
      <c r="AG43" s="1339"/>
      <c r="AH43" s="1339"/>
      <c r="AI43" s="1339"/>
      <c r="AJ43" s="1339"/>
      <c r="AK43" s="1339"/>
      <c r="AL43" s="1339"/>
      <c r="AM43" s="1339"/>
      <c r="AN43" s="1339"/>
      <c r="AO43" s="1339"/>
      <c r="AP43" s="1339"/>
      <c r="AQ43" s="1339"/>
      <c r="AR43" s="1339"/>
      <c r="AS43" s="1339"/>
      <c r="AT43" s="1339"/>
      <c r="AU43" s="1339"/>
      <c r="AV43" s="1339"/>
      <c r="AW43" s="1339"/>
      <c r="AX43" s="1339"/>
      <c r="AY43" s="1339"/>
      <c r="AZ43" s="1339"/>
      <c r="BA43" s="1339"/>
      <c r="BB43" s="1339"/>
      <c r="BC43" s="1340"/>
      <c r="BD43" s="1341" t="s">
        <v>7</v>
      </c>
      <c r="BE43" s="1342"/>
    </row>
    <row r="44" spans="1:68" ht="15" customHeight="1" thickBot="1" x14ac:dyDescent="0.35">
      <c r="A44" s="1329"/>
      <c r="B44" s="1333"/>
      <c r="C44" s="1334"/>
      <c r="D44" s="1343" t="s">
        <v>46</v>
      </c>
      <c r="E44" s="1344"/>
      <c r="F44" s="1344"/>
      <c r="G44" s="1314"/>
      <c r="H44" s="1343" t="s">
        <v>47</v>
      </c>
      <c r="I44" s="1345"/>
      <c r="J44" s="1346" t="s">
        <v>39</v>
      </c>
      <c r="K44" s="1347"/>
      <c r="L44" s="1348"/>
      <c r="M44" s="1349"/>
      <c r="N44" s="1343" t="s">
        <v>91</v>
      </c>
      <c r="O44" s="1344"/>
      <c r="P44" s="1344"/>
      <c r="Q44" s="1344"/>
      <c r="R44" s="1344"/>
      <c r="S44" s="1344"/>
      <c r="T44" s="1344"/>
      <c r="U44" s="1344"/>
      <c r="V44" s="1344"/>
      <c r="W44" s="1314"/>
      <c r="X44" s="1350" t="s">
        <v>48</v>
      </c>
      <c r="Y44" s="1351"/>
      <c r="Z44" s="1351"/>
      <c r="AA44" s="1352"/>
      <c r="AB44" s="1353" t="s">
        <v>43</v>
      </c>
      <c r="AC44" s="1354"/>
      <c r="AD44" s="1343" t="s">
        <v>93</v>
      </c>
      <c r="AE44" s="1355"/>
      <c r="AF44" s="1355"/>
      <c r="AG44" s="1356"/>
      <c r="AH44" s="1357" t="s">
        <v>143</v>
      </c>
      <c r="AI44" s="1358"/>
      <c r="AJ44" s="1359" t="s">
        <v>49</v>
      </c>
      <c r="AK44" s="1360"/>
      <c r="AL44" s="1350" t="s">
        <v>42</v>
      </c>
      <c r="AM44" s="1352"/>
      <c r="AN44" s="1343" t="s">
        <v>41</v>
      </c>
      <c r="AO44" s="1344"/>
      <c r="AP44" s="1344"/>
      <c r="AQ44" s="1314"/>
      <c r="AR44" s="1346" t="s">
        <v>45</v>
      </c>
      <c r="AS44" s="1347"/>
      <c r="AT44" s="1348"/>
      <c r="AU44" s="1349"/>
      <c r="AV44" s="1343" t="s">
        <v>97</v>
      </c>
      <c r="AW44" s="1345"/>
      <c r="AX44" s="1364" t="s">
        <v>50</v>
      </c>
      <c r="AY44" s="1365"/>
      <c r="AZ44" s="1366" t="s">
        <v>98</v>
      </c>
      <c r="BA44" s="1367"/>
      <c r="BB44" s="1366" t="s">
        <v>40</v>
      </c>
      <c r="BC44" s="1367"/>
      <c r="BD44" s="1303" t="s">
        <v>30</v>
      </c>
      <c r="BE44" s="1303" t="s">
        <v>8</v>
      </c>
    </row>
    <row r="45" spans="1:68" ht="30" customHeight="1" thickBot="1" x14ac:dyDescent="0.35">
      <c r="A45" s="1330"/>
      <c r="B45" s="1335"/>
      <c r="C45" s="1336"/>
      <c r="D45" s="1326" t="s">
        <v>179</v>
      </c>
      <c r="E45" s="1327"/>
      <c r="F45" s="1326" t="s">
        <v>180</v>
      </c>
      <c r="G45" s="1327"/>
      <c r="H45" s="1308" t="s">
        <v>181</v>
      </c>
      <c r="I45" s="1309"/>
      <c r="J45" s="1320" t="s">
        <v>182</v>
      </c>
      <c r="K45" s="1321"/>
      <c r="L45" s="1320" t="s">
        <v>183</v>
      </c>
      <c r="M45" s="1322"/>
      <c r="N45" s="1323" t="s">
        <v>188</v>
      </c>
      <c r="O45" s="1324"/>
      <c r="P45" s="1325" t="s">
        <v>231</v>
      </c>
      <c r="Q45" s="1325"/>
      <c r="R45" s="1323" t="s">
        <v>232</v>
      </c>
      <c r="S45" s="1324"/>
      <c r="T45" s="1325" t="s">
        <v>233</v>
      </c>
      <c r="U45" s="1368"/>
      <c r="V45" s="1369" t="s">
        <v>230</v>
      </c>
      <c r="W45" s="1368"/>
      <c r="X45" s="1313" t="s">
        <v>189</v>
      </c>
      <c r="Y45" s="1370"/>
      <c r="Z45" s="1313" t="s">
        <v>190</v>
      </c>
      <c r="AA45" s="1314"/>
      <c r="AB45" s="1315" t="s">
        <v>191</v>
      </c>
      <c r="AC45" s="1316"/>
      <c r="AD45" s="1315" t="s">
        <v>192</v>
      </c>
      <c r="AE45" s="1316"/>
      <c r="AF45" s="1315" t="s">
        <v>193</v>
      </c>
      <c r="AG45" s="1316"/>
      <c r="AH45" s="1308" t="s">
        <v>194</v>
      </c>
      <c r="AI45" s="1309"/>
      <c r="AJ45" s="1308" t="s">
        <v>195</v>
      </c>
      <c r="AK45" s="1309"/>
      <c r="AL45" s="1317" t="s">
        <v>196</v>
      </c>
      <c r="AM45" s="1318"/>
      <c r="AN45" s="1317" t="s">
        <v>197</v>
      </c>
      <c r="AO45" s="1319"/>
      <c r="AP45" s="1317" t="s">
        <v>198</v>
      </c>
      <c r="AQ45" s="1319"/>
      <c r="AR45" s="1306" t="s">
        <v>199</v>
      </c>
      <c r="AS45" s="1307"/>
      <c r="AT45" s="1306" t="s">
        <v>200</v>
      </c>
      <c r="AU45" s="1307"/>
      <c r="AV45" s="1308" t="s">
        <v>201</v>
      </c>
      <c r="AW45" s="1309"/>
      <c r="AX45" s="1313" t="s">
        <v>202</v>
      </c>
      <c r="AY45" s="1361"/>
      <c r="AZ45" s="1308" t="s">
        <v>203</v>
      </c>
      <c r="BA45" s="1309"/>
      <c r="BB45" s="1362" t="s">
        <v>204</v>
      </c>
      <c r="BC45" s="1363"/>
      <c r="BD45" s="1304"/>
      <c r="BE45" s="1304"/>
    </row>
    <row r="46" spans="1:68" ht="16.2" thickBot="1" x14ac:dyDescent="0.35">
      <c r="A46" s="893"/>
      <c r="B46" s="1310"/>
      <c r="C46" s="1311"/>
      <c r="D46" s="948" t="s">
        <v>9</v>
      </c>
      <c r="E46" s="949" t="s">
        <v>10</v>
      </c>
      <c r="F46" s="949" t="s">
        <v>9</v>
      </c>
      <c r="G46" s="949" t="s">
        <v>10</v>
      </c>
      <c r="H46" s="949" t="s">
        <v>9</v>
      </c>
      <c r="I46" s="949" t="s">
        <v>10</v>
      </c>
      <c r="J46" s="949" t="s">
        <v>9</v>
      </c>
      <c r="K46" s="949" t="s">
        <v>10</v>
      </c>
      <c r="L46" s="949" t="s">
        <v>9</v>
      </c>
      <c r="M46" s="949" t="s">
        <v>10</v>
      </c>
      <c r="N46" s="949" t="s">
        <v>9</v>
      </c>
      <c r="O46" s="949" t="s">
        <v>10</v>
      </c>
      <c r="P46" s="949" t="s">
        <v>9</v>
      </c>
      <c r="Q46" s="949" t="s">
        <v>10</v>
      </c>
      <c r="R46" s="949" t="s">
        <v>9</v>
      </c>
      <c r="S46" s="949" t="s">
        <v>10</v>
      </c>
      <c r="T46" s="949" t="s">
        <v>9</v>
      </c>
      <c r="U46" s="949" t="s">
        <v>10</v>
      </c>
      <c r="V46" s="949" t="s">
        <v>9</v>
      </c>
      <c r="W46" s="949" t="s">
        <v>10</v>
      </c>
      <c r="X46" s="949" t="s">
        <v>9</v>
      </c>
      <c r="Y46" s="949" t="s">
        <v>10</v>
      </c>
      <c r="Z46" s="949" t="s">
        <v>9</v>
      </c>
      <c r="AA46" s="949" t="s">
        <v>10</v>
      </c>
      <c r="AB46" s="949" t="s">
        <v>9</v>
      </c>
      <c r="AC46" s="950" t="s">
        <v>10</v>
      </c>
      <c r="AD46" s="951" t="s">
        <v>9</v>
      </c>
      <c r="AE46" s="949" t="s">
        <v>10</v>
      </c>
      <c r="AF46" s="952" t="s">
        <v>9</v>
      </c>
      <c r="AG46" s="953" t="s">
        <v>10</v>
      </c>
      <c r="AH46" s="949" t="s">
        <v>9</v>
      </c>
      <c r="AI46" s="949" t="s">
        <v>10</v>
      </c>
      <c r="AJ46" s="949" t="s">
        <v>9</v>
      </c>
      <c r="AK46" s="949" t="s">
        <v>10</v>
      </c>
      <c r="AL46" s="949" t="s">
        <v>9</v>
      </c>
      <c r="AM46" s="949" t="s">
        <v>10</v>
      </c>
      <c r="AN46" s="952" t="s">
        <v>9</v>
      </c>
      <c r="AO46" s="953" t="s">
        <v>10</v>
      </c>
      <c r="AP46" s="949" t="s">
        <v>9</v>
      </c>
      <c r="AQ46" s="950" t="s">
        <v>10</v>
      </c>
      <c r="AR46" s="948" t="s">
        <v>9</v>
      </c>
      <c r="AS46" s="949" t="s">
        <v>10</v>
      </c>
      <c r="AT46" s="952" t="s">
        <v>9</v>
      </c>
      <c r="AU46" s="953" t="s">
        <v>10</v>
      </c>
      <c r="AV46" s="949" t="s">
        <v>9</v>
      </c>
      <c r="AW46" s="949" t="s">
        <v>10</v>
      </c>
      <c r="AX46" s="949" t="s">
        <v>9</v>
      </c>
      <c r="AY46" s="949" t="s">
        <v>10</v>
      </c>
      <c r="AZ46" s="952" t="s">
        <v>9</v>
      </c>
      <c r="BA46" s="953" t="s">
        <v>10</v>
      </c>
      <c r="BB46" s="954" t="s">
        <v>9</v>
      </c>
      <c r="BC46" s="954" t="s">
        <v>10</v>
      </c>
      <c r="BD46" s="1305"/>
      <c r="BE46" s="1305"/>
    </row>
    <row r="47" spans="1:68" ht="16.2" customHeight="1" thickBot="1" x14ac:dyDescent="0.35">
      <c r="A47" s="8">
        <v>1</v>
      </c>
      <c r="B47" s="1284" t="s">
        <v>11</v>
      </c>
      <c r="C47" s="1312"/>
      <c r="D47" s="609">
        <v>1</v>
      </c>
      <c r="E47" s="610"/>
      <c r="F47" s="610">
        <v>1</v>
      </c>
      <c r="G47" s="610"/>
      <c r="H47" s="610">
        <v>1</v>
      </c>
      <c r="I47" s="610"/>
      <c r="J47" s="610">
        <v>1</v>
      </c>
      <c r="K47" s="610"/>
      <c r="L47" s="610">
        <v>1</v>
      </c>
      <c r="M47" s="610"/>
      <c r="N47" s="610">
        <v>1</v>
      </c>
      <c r="O47" s="610"/>
      <c r="P47" s="610">
        <v>1</v>
      </c>
      <c r="Q47" s="610"/>
      <c r="R47" s="610">
        <v>1</v>
      </c>
      <c r="S47" s="610"/>
      <c r="T47" s="610">
        <v>1</v>
      </c>
      <c r="U47" s="610"/>
      <c r="V47" s="610">
        <v>1</v>
      </c>
      <c r="W47" s="610"/>
      <c r="X47" s="610">
        <v>1</v>
      </c>
      <c r="Y47" s="610"/>
      <c r="Z47" s="610">
        <v>1</v>
      </c>
      <c r="AA47" s="610"/>
      <c r="AB47" s="610">
        <v>1</v>
      </c>
      <c r="AC47" s="610"/>
      <c r="AD47" s="610">
        <v>1</v>
      </c>
      <c r="AE47" s="610"/>
      <c r="AF47" s="610">
        <v>1</v>
      </c>
      <c r="AG47" s="610"/>
      <c r="AH47" s="610">
        <v>1</v>
      </c>
      <c r="AI47" s="610"/>
      <c r="AJ47" s="610">
        <v>1</v>
      </c>
      <c r="AK47" s="610"/>
      <c r="AL47" s="610">
        <v>1</v>
      </c>
      <c r="AM47" s="610"/>
      <c r="AN47" s="610">
        <v>1</v>
      </c>
      <c r="AO47" s="610"/>
      <c r="AP47" s="610">
        <v>1</v>
      </c>
      <c r="AQ47" s="610"/>
      <c r="AR47" s="610">
        <v>1</v>
      </c>
      <c r="AS47" s="610"/>
      <c r="AT47" s="610">
        <v>1</v>
      </c>
      <c r="AU47" s="610"/>
      <c r="AV47" s="610">
        <v>1</v>
      </c>
      <c r="AW47" s="610"/>
      <c r="AX47" s="610">
        <v>1</v>
      </c>
      <c r="AY47" s="610"/>
      <c r="AZ47" s="610">
        <v>1</v>
      </c>
      <c r="BA47" s="610"/>
      <c r="BB47" s="610">
        <v>1</v>
      </c>
      <c r="BC47" s="611"/>
      <c r="BD47" s="1269">
        <f>SUM(D47:BC47)</f>
        <v>26</v>
      </c>
      <c r="BE47" s="1273"/>
    </row>
    <row r="48" spans="1:68" ht="16.2" customHeight="1" thickBot="1" x14ac:dyDescent="0.35">
      <c r="A48" s="8">
        <v>2</v>
      </c>
      <c r="B48" s="1284" t="s">
        <v>52</v>
      </c>
      <c r="C48" s="1285"/>
      <c r="D48" s="748">
        <v>23</v>
      </c>
      <c r="E48" s="749">
        <v>0</v>
      </c>
      <c r="F48" s="749">
        <v>0</v>
      </c>
      <c r="G48" s="749">
        <v>17</v>
      </c>
      <c r="H48" s="749">
        <v>18</v>
      </c>
      <c r="I48" s="749">
        <v>7</v>
      </c>
      <c r="J48" s="749">
        <v>21</v>
      </c>
      <c r="K48" s="749">
        <v>0</v>
      </c>
      <c r="L48" s="749">
        <v>0</v>
      </c>
      <c r="M48" s="749">
        <v>23</v>
      </c>
      <c r="N48" s="749">
        <v>24</v>
      </c>
      <c r="O48" s="749">
        <v>0</v>
      </c>
      <c r="P48" s="749">
        <v>23</v>
      </c>
      <c r="Q48" s="749">
        <v>0</v>
      </c>
      <c r="R48" s="749">
        <v>19</v>
      </c>
      <c r="S48" s="749">
        <v>6</v>
      </c>
      <c r="T48" s="749">
        <v>0</v>
      </c>
      <c r="U48" s="749">
        <v>25</v>
      </c>
      <c r="V48" s="749">
        <v>3</v>
      </c>
      <c r="W48" s="749">
        <v>19</v>
      </c>
      <c r="X48" s="749">
        <v>21</v>
      </c>
      <c r="Y48" s="749">
        <v>0</v>
      </c>
      <c r="Z48" s="749">
        <v>25</v>
      </c>
      <c r="AA48" s="749">
        <v>0</v>
      </c>
      <c r="AB48" s="749">
        <v>24</v>
      </c>
      <c r="AC48" s="749">
        <v>8</v>
      </c>
      <c r="AD48" s="749">
        <v>23</v>
      </c>
      <c r="AE48" s="750">
        <v>0</v>
      </c>
      <c r="AF48" s="751">
        <v>21</v>
      </c>
      <c r="AG48" s="752">
        <v>0</v>
      </c>
      <c r="AH48" s="752">
        <v>22</v>
      </c>
      <c r="AI48" s="752">
        <v>6</v>
      </c>
      <c r="AJ48" s="752">
        <v>0</v>
      </c>
      <c r="AK48" s="752">
        <v>29</v>
      </c>
      <c r="AL48" s="752">
        <v>22</v>
      </c>
      <c r="AM48" s="752">
        <v>0</v>
      </c>
      <c r="AN48" s="752">
        <v>22</v>
      </c>
      <c r="AO48" s="753">
        <v>4</v>
      </c>
      <c r="AP48" s="754">
        <v>24</v>
      </c>
      <c r="AQ48" s="749">
        <v>5</v>
      </c>
      <c r="AR48" s="749">
        <v>23</v>
      </c>
      <c r="AS48" s="755">
        <v>6</v>
      </c>
      <c r="AT48" s="756">
        <v>25</v>
      </c>
      <c r="AU48" s="749">
        <v>5</v>
      </c>
      <c r="AV48" s="749">
        <v>22</v>
      </c>
      <c r="AW48" s="749">
        <v>6</v>
      </c>
      <c r="AX48" s="749">
        <v>0</v>
      </c>
      <c r="AY48" s="749">
        <v>24</v>
      </c>
      <c r="AZ48" s="749">
        <v>17</v>
      </c>
      <c r="BA48" s="749">
        <v>10</v>
      </c>
      <c r="BB48" s="757">
        <v>0</v>
      </c>
      <c r="BC48" s="758">
        <v>17</v>
      </c>
      <c r="BD48" s="1269">
        <f>SUM(D48:BC48)</f>
        <v>639</v>
      </c>
      <c r="BE48" s="1273"/>
    </row>
    <row r="49" spans="1:65" ht="16.2" customHeight="1" thickBot="1" x14ac:dyDescent="0.35">
      <c r="A49" s="8">
        <v>3</v>
      </c>
      <c r="B49" s="1284" t="s">
        <v>55</v>
      </c>
      <c r="C49" s="1285"/>
      <c r="D49" s="759">
        <v>11</v>
      </c>
      <c r="E49" s="759">
        <v>0</v>
      </c>
      <c r="F49" s="759">
        <v>0</v>
      </c>
      <c r="G49" s="759">
        <v>15</v>
      </c>
      <c r="H49" s="759">
        <v>23</v>
      </c>
      <c r="I49" s="759">
        <v>8</v>
      </c>
      <c r="J49" s="759">
        <v>14</v>
      </c>
      <c r="K49" s="759">
        <v>0</v>
      </c>
      <c r="L49" s="759">
        <v>0</v>
      </c>
      <c r="M49" s="759">
        <v>23</v>
      </c>
      <c r="N49" s="759">
        <v>12</v>
      </c>
      <c r="O49" s="759">
        <v>0</v>
      </c>
      <c r="P49" s="759">
        <v>12</v>
      </c>
      <c r="Q49" s="759">
        <v>0</v>
      </c>
      <c r="R49" s="759">
        <v>13</v>
      </c>
      <c r="S49" s="759">
        <v>7</v>
      </c>
      <c r="T49" s="759">
        <v>0</v>
      </c>
      <c r="U49" s="759">
        <v>26</v>
      </c>
      <c r="V49" s="759">
        <v>2</v>
      </c>
      <c r="W49" s="759">
        <v>15</v>
      </c>
      <c r="X49" s="759">
        <v>21</v>
      </c>
      <c r="Y49" s="759">
        <v>0</v>
      </c>
      <c r="Z49" s="759">
        <v>22</v>
      </c>
      <c r="AA49" s="759">
        <v>0</v>
      </c>
      <c r="AB49" s="759">
        <v>22</v>
      </c>
      <c r="AC49" s="759">
        <v>9</v>
      </c>
      <c r="AD49" s="759">
        <v>25</v>
      </c>
      <c r="AE49" s="759">
        <v>0</v>
      </c>
      <c r="AF49" s="931">
        <v>20</v>
      </c>
      <c r="AG49" s="932">
        <v>0</v>
      </c>
      <c r="AH49" s="932">
        <v>18</v>
      </c>
      <c r="AI49" s="932">
        <v>6</v>
      </c>
      <c r="AJ49" s="932">
        <v>0</v>
      </c>
      <c r="AK49" s="932">
        <v>14</v>
      </c>
      <c r="AL49" s="932">
        <v>18</v>
      </c>
      <c r="AM49" s="933">
        <v>0</v>
      </c>
      <c r="AN49" s="933">
        <v>19</v>
      </c>
      <c r="AO49" s="934">
        <v>5</v>
      </c>
      <c r="AP49" s="934">
        <v>20</v>
      </c>
      <c r="AQ49" s="935">
        <v>5</v>
      </c>
      <c r="AR49" s="935">
        <v>22</v>
      </c>
      <c r="AS49" s="936">
        <v>6</v>
      </c>
      <c r="AT49" s="936">
        <v>25</v>
      </c>
      <c r="AU49" s="936">
        <v>5</v>
      </c>
      <c r="AV49" s="935">
        <v>25</v>
      </c>
      <c r="AW49" s="935">
        <v>6</v>
      </c>
      <c r="AX49" s="935">
        <v>0</v>
      </c>
      <c r="AY49" s="935">
        <v>3</v>
      </c>
      <c r="AZ49" s="935">
        <v>4</v>
      </c>
      <c r="BA49" s="935">
        <v>5</v>
      </c>
      <c r="BB49" s="937">
        <v>0</v>
      </c>
      <c r="BC49" s="938">
        <v>0</v>
      </c>
      <c r="BD49" s="1269">
        <f>SUM(D49:BC49)</f>
        <v>506</v>
      </c>
      <c r="BE49" s="1273"/>
    </row>
    <row r="50" spans="1:65" ht="16.2" customHeight="1" thickBot="1" x14ac:dyDescent="0.35">
      <c r="A50" s="291">
        <v>4</v>
      </c>
      <c r="B50" s="1293" t="s">
        <v>12</v>
      </c>
      <c r="C50" s="1294"/>
      <c r="D50" s="939">
        <f>D31</f>
        <v>25</v>
      </c>
      <c r="E50" s="939">
        <f t="shared" ref="E50:BC50" si="10">E31</f>
        <v>0</v>
      </c>
      <c r="F50" s="939">
        <f t="shared" si="10"/>
        <v>0</v>
      </c>
      <c r="G50" s="939">
        <f t="shared" si="10"/>
        <v>17</v>
      </c>
      <c r="H50" s="939">
        <f t="shared" si="10"/>
        <v>25</v>
      </c>
      <c r="I50" s="939">
        <f t="shared" si="10"/>
        <v>9</v>
      </c>
      <c r="J50" s="939">
        <f t="shared" si="10"/>
        <v>25</v>
      </c>
      <c r="K50" s="939">
        <f t="shared" si="10"/>
        <v>0</v>
      </c>
      <c r="L50" s="939">
        <f t="shared" si="10"/>
        <v>0</v>
      </c>
      <c r="M50" s="939">
        <f t="shared" si="10"/>
        <v>25</v>
      </c>
      <c r="N50" s="939">
        <f t="shared" si="10"/>
        <v>25</v>
      </c>
      <c r="O50" s="939">
        <f t="shared" si="10"/>
        <v>0</v>
      </c>
      <c r="P50" s="939">
        <f t="shared" si="10"/>
        <v>26</v>
      </c>
      <c r="Q50" s="939">
        <f t="shared" si="10"/>
        <v>0</v>
      </c>
      <c r="R50" s="939">
        <f t="shared" si="10"/>
        <v>20</v>
      </c>
      <c r="S50" s="939">
        <f t="shared" si="10"/>
        <v>7</v>
      </c>
      <c r="T50" s="939">
        <f t="shared" si="10"/>
        <v>0</v>
      </c>
      <c r="U50" s="939">
        <f t="shared" si="10"/>
        <v>27</v>
      </c>
      <c r="V50" s="939">
        <f t="shared" si="10"/>
        <v>4</v>
      </c>
      <c r="W50" s="939">
        <f t="shared" si="10"/>
        <v>20</v>
      </c>
      <c r="X50" s="939">
        <f t="shared" si="10"/>
        <v>25</v>
      </c>
      <c r="Y50" s="939">
        <f t="shared" si="10"/>
        <v>0</v>
      </c>
      <c r="Z50" s="939">
        <f t="shared" si="10"/>
        <v>25</v>
      </c>
      <c r="AA50" s="939">
        <f t="shared" si="10"/>
        <v>0</v>
      </c>
      <c r="AB50" s="939">
        <f t="shared" si="10"/>
        <v>25</v>
      </c>
      <c r="AC50" s="939">
        <f t="shared" si="10"/>
        <v>9</v>
      </c>
      <c r="AD50" s="939">
        <f t="shared" si="10"/>
        <v>25</v>
      </c>
      <c r="AE50" s="939">
        <f t="shared" si="10"/>
        <v>0</v>
      </c>
      <c r="AF50" s="939">
        <f t="shared" si="10"/>
        <v>25</v>
      </c>
      <c r="AG50" s="939">
        <f t="shared" si="10"/>
        <v>0</v>
      </c>
      <c r="AH50" s="939">
        <f t="shared" si="10"/>
        <v>25</v>
      </c>
      <c r="AI50" s="939">
        <f t="shared" si="10"/>
        <v>6</v>
      </c>
      <c r="AJ50" s="939">
        <f t="shared" si="10"/>
        <v>0</v>
      </c>
      <c r="AK50" s="939">
        <f t="shared" si="10"/>
        <v>31</v>
      </c>
      <c r="AL50" s="939">
        <f t="shared" si="10"/>
        <v>25</v>
      </c>
      <c r="AM50" s="939">
        <f t="shared" si="10"/>
        <v>0</v>
      </c>
      <c r="AN50" s="939">
        <f t="shared" si="10"/>
        <v>26</v>
      </c>
      <c r="AO50" s="939">
        <f t="shared" si="10"/>
        <v>4</v>
      </c>
      <c r="AP50" s="939">
        <f t="shared" si="10"/>
        <v>24</v>
      </c>
      <c r="AQ50" s="939">
        <f t="shared" si="10"/>
        <v>6</v>
      </c>
      <c r="AR50" s="939">
        <f t="shared" si="10"/>
        <v>25</v>
      </c>
      <c r="AS50" s="939">
        <f t="shared" si="10"/>
        <v>6</v>
      </c>
      <c r="AT50" s="939">
        <f t="shared" si="10"/>
        <v>25</v>
      </c>
      <c r="AU50" s="939">
        <f t="shared" si="10"/>
        <v>5</v>
      </c>
      <c r="AV50" s="939">
        <f t="shared" si="10"/>
        <v>25</v>
      </c>
      <c r="AW50" s="939">
        <f t="shared" si="10"/>
        <v>8</v>
      </c>
      <c r="AX50" s="939">
        <f t="shared" si="10"/>
        <v>0</v>
      </c>
      <c r="AY50" s="939">
        <f t="shared" si="10"/>
        <v>24</v>
      </c>
      <c r="AZ50" s="939">
        <f t="shared" si="10"/>
        <v>20</v>
      </c>
      <c r="BA50" s="939">
        <f t="shared" si="10"/>
        <v>11</v>
      </c>
      <c r="BB50" s="939">
        <f t="shared" si="10"/>
        <v>0</v>
      </c>
      <c r="BC50" s="939">
        <f t="shared" si="10"/>
        <v>18</v>
      </c>
      <c r="BD50" s="156">
        <f>SUM(D50+F50+H50+J50+L50+N50+P50+R50+T50+V50+X50+Z50+AB50+AD50+AF50+AH50+AJ50+AL50+AN50+AP50+AR50+AT50+AV50+AX50+AZ50+BB50)</f>
        <v>470</v>
      </c>
      <c r="BE50" s="151">
        <f>SUM(E50+G50+I50+K50+M50+O50+Q50+S50+U50+W50+Y50+AA50+AC50+AE50+AG50+AI50+AK50+AM50+AO50+AQ50+AS50+AU50+AW50+AY50+BA50+BC50)</f>
        <v>233</v>
      </c>
    </row>
    <row r="51" spans="1:65" ht="16.2" customHeight="1" thickBot="1" x14ac:dyDescent="0.35">
      <c r="A51" s="632">
        <v>5</v>
      </c>
      <c r="B51" s="1301" t="s">
        <v>13</v>
      </c>
      <c r="C51" s="1302"/>
      <c r="D51" s="341">
        <f>SUM(D52:D54)</f>
        <v>0</v>
      </c>
      <c r="E51" s="341">
        <f t="shared" ref="E51:BC51" si="11">SUM(E52:E54)</f>
        <v>0</v>
      </c>
      <c r="F51" s="341">
        <f t="shared" si="11"/>
        <v>0</v>
      </c>
      <c r="G51" s="341">
        <f t="shared" si="11"/>
        <v>0</v>
      </c>
      <c r="H51" s="341">
        <f t="shared" si="11"/>
        <v>0</v>
      </c>
      <c r="I51" s="341">
        <f t="shared" si="11"/>
        <v>0</v>
      </c>
      <c r="J51" s="341">
        <f t="shared" si="11"/>
        <v>0</v>
      </c>
      <c r="K51" s="341">
        <f t="shared" si="11"/>
        <v>0</v>
      </c>
      <c r="L51" s="341">
        <f t="shared" si="11"/>
        <v>0</v>
      </c>
      <c r="M51" s="341">
        <f t="shared" si="11"/>
        <v>0</v>
      </c>
      <c r="N51" s="341">
        <f t="shared" si="11"/>
        <v>0</v>
      </c>
      <c r="O51" s="341">
        <f t="shared" si="11"/>
        <v>0</v>
      </c>
      <c r="P51" s="341">
        <f t="shared" si="11"/>
        <v>0</v>
      </c>
      <c r="Q51" s="341">
        <f t="shared" si="11"/>
        <v>0</v>
      </c>
      <c r="R51" s="341">
        <f t="shared" si="11"/>
        <v>0</v>
      </c>
      <c r="S51" s="341">
        <f t="shared" si="11"/>
        <v>0</v>
      </c>
      <c r="T51" s="341">
        <f t="shared" si="11"/>
        <v>0</v>
      </c>
      <c r="U51" s="341">
        <f t="shared" si="11"/>
        <v>0</v>
      </c>
      <c r="V51" s="341">
        <f t="shared" si="11"/>
        <v>0</v>
      </c>
      <c r="W51" s="341">
        <f t="shared" si="11"/>
        <v>0</v>
      </c>
      <c r="X51" s="341">
        <f t="shared" si="11"/>
        <v>0</v>
      </c>
      <c r="Y51" s="341">
        <f t="shared" si="11"/>
        <v>0</v>
      </c>
      <c r="Z51" s="341">
        <f t="shared" si="11"/>
        <v>0</v>
      </c>
      <c r="AA51" s="341">
        <f t="shared" si="11"/>
        <v>0</v>
      </c>
      <c r="AB51" s="341">
        <f t="shared" si="11"/>
        <v>0</v>
      </c>
      <c r="AC51" s="341">
        <f t="shared" si="11"/>
        <v>0</v>
      </c>
      <c r="AD51" s="341">
        <f t="shared" si="11"/>
        <v>0</v>
      </c>
      <c r="AE51" s="341">
        <f t="shared" si="11"/>
        <v>0</v>
      </c>
      <c r="AF51" s="341">
        <f t="shared" si="11"/>
        <v>0</v>
      </c>
      <c r="AG51" s="341">
        <f t="shared" si="11"/>
        <v>0</v>
      </c>
      <c r="AH51" s="341">
        <f t="shared" si="11"/>
        <v>0</v>
      </c>
      <c r="AI51" s="341">
        <f t="shared" si="11"/>
        <v>0</v>
      </c>
      <c r="AJ51" s="341">
        <f t="shared" si="11"/>
        <v>0</v>
      </c>
      <c r="AK51" s="341">
        <f t="shared" si="11"/>
        <v>0</v>
      </c>
      <c r="AL51" s="341">
        <f t="shared" si="11"/>
        <v>0</v>
      </c>
      <c r="AM51" s="341">
        <f t="shared" si="11"/>
        <v>0</v>
      </c>
      <c r="AN51" s="341">
        <f t="shared" si="11"/>
        <v>0</v>
      </c>
      <c r="AO51" s="341">
        <f t="shared" si="11"/>
        <v>0</v>
      </c>
      <c r="AP51" s="341">
        <f t="shared" si="11"/>
        <v>0</v>
      </c>
      <c r="AQ51" s="341">
        <f t="shared" si="11"/>
        <v>0</v>
      </c>
      <c r="AR51" s="341">
        <f t="shared" si="11"/>
        <v>0</v>
      </c>
      <c r="AS51" s="341">
        <f t="shared" si="11"/>
        <v>0</v>
      </c>
      <c r="AT51" s="341">
        <f t="shared" si="11"/>
        <v>0</v>
      </c>
      <c r="AU51" s="341">
        <f t="shared" si="11"/>
        <v>0</v>
      </c>
      <c r="AV51" s="341">
        <f t="shared" si="11"/>
        <v>0</v>
      </c>
      <c r="AW51" s="341">
        <f t="shared" si="11"/>
        <v>0</v>
      </c>
      <c r="AX51" s="341">
        <f t="shared" si="11"/>
        <v>0</v>
      </c>
      <c r="AY51" s="341">
        <f t="shared" si="11"/>
        <v>0</v>
      </c>
      <c r="AZ51" s="341">
        <f t="shared" si="11"/>
        <v>0</v>
      </c>
      <c r="BA51" s="341">
        <f t="shared" si="11"/>
        <v>0</v>
      </c>
      <c r="BB51" s="341">
        <f t="shared" si="11"/>
        <v>0</v>
      </c>
      <c r="BC51" s="341">
        <f t="shared" si="11"/>
        <v>0</v>
      </c>
      <c r="BD51" s="156">
        <f t="shared" ref="BD51:BD70" si="12">SUM(D51+F51+H51+J51+L51+N51+P51+R51+T51+V51+X51+Z51+AB51+AD51+AF51+AH51+AJ51+AL51+AN51+AP51+AR51+AT51+AV51+AX51+AZ51+BB51)</f>
        <v>0</v>
      </c>
      <c r="BE51" s="151">
        <f t="shared" ref="BE51:BE70" si="13">SUM(E51+G51+I51+K51+M51+O51+Q51+S51+U51+W51+Y51+AA51+AC51+AE51+AG51+AI51+AK51+AM51+AO51+AQ51+AS51+AU51+AW51+AY51+BA51+BC51)</f>
        <v>0</v>
      </c>
    </row>
    <row r="52" spans="1:65" ht="16.2" customHeight="1" thickBot="1" x14ac:dyDescent="0.35">
      <c r="A52" s="631">
        <v>6</v>
      </c>
      <c r="B52" s="1297" t="s">
        <v>14</v>
      </c>
      <c r="C52" s="1298"/>
      <c r="D52" s="369"/>
      <c r="E52" s="369"/>
      <c r="F52" s="100"/>
      <c r="G52" s="100"/>
      <c r="H52" s="100"/>
      <c r="I52" s="100"/>
      <c r="J52" s="100"/>
      <c r="K52" s="100"/>
      <c r="L52" s="372"/>
      <c r="M52" s="143"/>
      <c r="N52" s="100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00"/>
      <c r="AC52" s="100"/>
      <c r="AD52" s="369"/>
      <c r="AE52" s="369"/>
      <c r="AF52" s="485"/>
      <c r="AG52" s="100"/>
      <c r="AH52" s="100"/>
      <c r="AI52" s="100"/>
      <c r="AJ52" s="372"/>
      <c r="AK52" s="143"/>
      <c r="AL52" s="100"/>
      <c r="AM52" s="143"/>
      <c r="AN52" s="143"/>
      <c r="AO52" s="143"/>
      <c r="AP52" s="464"/>
      <c r="AQ52" s="100"/>
      <c r="AR52" s="311"/>
      <c r="AS52" s="343"/>
      <c r="AT52" s="311"/>
      <c r="AU52" s="311"/>
      <c r="AV52" s="311"/>
      <c r="AW52" s="311"/>
      <c r="AX52" s="311"/>
      <c r="AY52" s="311"/>
      <c r="AZ52" s="311"/>
      <c r="BA52" s="311"/>
      <c r="BB52" s="230"/>
      <c r="BC52" s="230"/>
      <c r="BD52" s="156">
        <f t="shared" si="12"/>
        <v>0</v>
      </c>
      <c r="BE52" s="151">
        <f t="shared" si="13"/>
        <v>0</v>
      </c>
    </row>
    <row r="53" spans="1:65" ht="16.2" customHeight="1" thickBot="1" x14ac:dyDescent="0.35">
      <c r="A53" s="8">
        <v>7</v>
      </c>
      <c r="B53" s="1284" t="s">
        <v>15</v>
      </c>
      <c r="C53" s="1285"/>
      <c r="D53" s="191"/>
      <c r="E53" s="191"/>
      <c r="F53" s="58"/>
      <c r="G53" s="58"/>
      <c r="H53" s="58"/>
      <c r="I53" s="58"/>
      <c r="J53" s="58"/>
      <c r="K53" s="58"/>
      <c r="L53" s="255"/>
      <c r="M53" s="255"/>
      <c r="N53" s="58"/>
      <c r="O53" s="255"/>
      <c r="P53" s="255"/>
      <c r="Q53" s="255"/>
      <c r="R53" s="255"/>
      <c r="S53" s="255"/>
      <c r="T53" s="255"/>
      <c r="U53" s="255"/>
      <c r="V53" s="255"/>
      <c r="W53" s="255"/>
      <c r="X53" s="255"/>
      <c r="Y53" s="255"/>
      <c r="Z53" s="255"/>
      <c r="AA53" s="255"/>
      <c r="AB53" s="58"/>
      <c r="AC53" s="58"/>
      <c r="AD53" s="191"/>
      <c r="AE53" s="191"/>
      <c r="AF53" s="30"/>
      <c r="AG53" s="58"/>
      <c r="AH53" s="58"/>
      <c r="AI53" s="58"/>
      <c r="AJ53" s="255"/>
      <c r="AK53" s="255"/>
      <c r="AL53" s="58"/>
      <c r="AM53" s="255"/>
      <c r="AN53" s="255"/>
      <c r="AO53" s="255"/>
      <c r="AP53" s="31"/>
      <c r="AQ53" s="58"/>
      <c r="AR53" s="166"/>
      <c r="AS53" s="336"/>
      <c r="AT53" s="166"/>
      <c r="AU53" s="166"/>
      <c r="AV53" s="166"/>
      <c r="AW53" s="166"/>
      <c r="AX53" s="166"/>
      <c r="AY53" s="166"/>
      <c r="AZ53" s="166"/>
      <c r="BA53" s="166"/>
      <c r="BB53" s="84"/>
      <c r="BC53" s="84"/>
      <c r="BD53" s="156">
        <f t="shared" si="12"/>
        <v>0</v>
      </c>
      <c r="BE53" s="151">
        <f t="shared" si="13"/>
        <v>0</v>
      </c>
    </row>
    <row r="54" spans="1:65" ht="16.2" customHeight="1" thickBot="1" x14ac:dyDescent="0.35">
      <c r="A54" s="8">
        <v>8</v>
      </c>
      <c r="B54" s="1284" t="s">
        <v>22</v>
      </c>
      <c r="C54" s="1285"/>
      <c r="D54" s="191"/>
      <c r="E54" s="191"/>
      <c r="F54" s="204"/>
      <c r="G54" s="58"/>
      <c r="H54" s="58"/>
      <c r="I54" s="58"/>
      <c r="J54" s="58"/>
      <c r="K54" s="58"/>
      <c r="L54" s="213"/>
      <c r="M54" s="58"/>
      <c r="N54" s="58"/>
      <c r="O54" s="213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58"/>
      <c r="AC54" s="58"/>
      <c r="AD54" s="191"/>
      <c r="AE54" s="191"/>
      <c r="AF54" s="592"/>
      <c r="AG54" s="58"/>
      <c r="AH54" s="58"/>
      <c r="AI54" s="58"/>
      <c r="AJ54" s="213"/>
      <c r="AK54" s="58"/>
      <c r="AL54" s="58"/>
      <c r="AM54" s="213"/>
      <c r="AN54" s="213"/>
      <c r="AO54" s="213"/>
      <c r="AP54" s="31"/>
      <c r="AQ54" s="58"/>
      <c r="AR54" s="166"/>
      <c r="AS54" s="336"/>
      <c r="AT54" s="166"/>
      <c r="AU54" s="166"/>
      <c r="AV54" s="166"/>
      <c r="AW54" s="166"/>
      <c r="AX54" s="166"/>
      <c r="AY54" s="166"/>
      <c r="AZ54" s="166"/>
      <c r="BA54" s="166"/>
      <c r="BB54" s="84"/>
      <c r="BC54" s="84"/>
      <c r="BD54" s="156">
        <f t="shared" si="12"/>
        <v>0</v>
      </c>
      <c r="BE54" s="151">
        <f t="shared" si="13"/>
        <v>0</v>
      </c>
    </row>
    <row r="55" spans="1:65" ht="16.2" customHeight="1" thickBot="1" x14ac:dyDescent="0.35">
      <c r="A55" s="8">
        <v>9</v>
      </c>
      <c r="B55" s="1293" t="s">
        <v>16</v>
      </c>
      <c r="C55" s="1294"/>
      <c r="D55" s="465"/>
      <c r="E55" s="465"/>
      <c r="F55" s="471"/>
      <c r="G55" s="471"/>
      <c r="H55" s="471"/>
      <c r="I55" s="471"/>
      <c r="J55" s="471"/>
      <c r="K55" s="471"/>
      <c r="L55" s="209"/>
      <c r="M55" s="209"/>
      <c r="N55" s="471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  <c r="AA55" s="209"/>
      <c r="AB55" s="471"/>
      <c r="AC55" s="471"/>
      <c r="AD55" s="465"/>
      <c r="AE55" s="465"/>
      <c r="AF55" s="370"/>
      <c r="AG55" s="471"/>
      <c r="AH55" s="471"/>
      <c r="AI55" s="471"/>
      <c r="AJ55" s="209"/>
      <c r="AK55" s="209"/>
      <c r="AL55" s="471"/>
      <c r="AM55" s="209"/>
      <c r="AN55" s="209"/>
      <c r="AO55" s="209"/>
      <c r="AP55" s="599"/>
      <c r="AQ55" s="471"/>
      <c r="AR55" s="297"/>
      <c r="AS55" s="603"/>
      <c r="AT55" s="297"/>
      <c r="AU55" s="338"/>
      <c r="AV55" s="338"/>
      <c r="AW55" s="338"/>
      <c r="AX55" s="338"/>
      <c r="AY55" s="338"/>
      <c r="AZ55" s="338"/>
      <c r="BA55" s="338"/>
      <c r="BB55" s="292"/>
      <c r="BC55" s="292"/>
      <c r="BD55" s="156">
        <f t="shared" si="12"/>
        <v>0</v>
      </c>
      <c r="BE55" s="151">
        <f t="shared" si="13"/>
        <v>0</v>
      </c>
    </row>
    <row r="56" spans="1:65" ht="16.2" customHeight="1" thickBot="1" x14ac:dyDescent="0.35">
      <c r="A56" s="456">
        <v>10</v>
      </c>
      <c r="B56" s="1295" t="s">
        <v>13</v>
      </c>
      <c r="C56" s="1296"/>
      <c r="D56" s="161">
        <f>SUM(D57:D60)</f>
        <v>0</v>
      </c>
      <c r="E56" s="161">
        <f t="shared" ref="E56:BC56" si="14">SUM(E57:E60)</f>
        <v>0</v>
      </c>
      <c r="F56" s="161">
        <f t="shared" si="14"/>
        <v>0</v>
      </c>
      <c r="G56" s="161">
        <f t="shared" si="14"/>
        <v>0</v>
      </c>
      <c r="H56" s="161">
        <f t="shared" si="14"/>
        <v>0</v>
      </c>
      <c r="I56" s="161">
        <f t="shared" si="14"/>
        <v>0</v>
      </c>
      <c r="J56" s="161">
        <f t="shared" si="14"/>
        <v>0</v>
      </c>
      <c r="K56" s="161">
        <f t="shared" si="14"/>
        <v>0</v>
      </c>
      <c r="L56" s="161">
        <f t="shared" si="14"/>
        <v>0</v>
      </c>
      <c r="M56" s="161">
        <f t="shared" si="14"/>
        <v>0</v>
      </c>
      <c r="N56" s="161">
        <f t="shared" si="14"/>
        <v>0</v>
      </c>
      <c r="O56" s="161">
        <f t="shared" si="14"/>
        <v>0</v>
      </c>
      <c r="P56" s="161">
        <f t="shared" si="14"/>
        <v>0</v>
      </c>
      <c r="Q56" s="161">
        <f t="shared" si="14"/>
        <v>0</v>
      </c>
      <c r="R56" s="161">
        <f t="shared" si="14"/>
        <v>0</v>
      </c>
      <c r="S56" s="161">
        <f t="shared" si="14"/>
        <v>0</v>
      </c>
      <c r="T56" s="161">
        <f t="shared" si="14"/>
        <v>0</v>
      </c>
      <c r="U56" s="161">
        <f t="shared" si="14"/>
        <v>0</v>
      </c>
      <c r="V56" s="161">
        <f t="shared" si="14"/>
        <v>0</v>
      </c>
      <c r="W56" s="161">
        <f t="shared" si="14"/>
        <v>0</v>
      </c>
      <c r="X56" s="161">
        <f t="shared" si="14"/>
        <v>0</v>
      </c>
      <c r="Y56" s="161">
        <f t="shared" si="14"/>
        <v>0</v>
      </c>
      <c r="Z56" s="161">
        <f t="shared" si="14"/>
        <v>0</v>
      </c>
      <c r="AA56" s="161">
        <f t="shared" si="14"/>
        <v>0</v>
      </c>
      <c r="AB56" s="161">
        <f t="shared" si="14"/>
        <v>0</v>
      </c>
      <c r="AC56" s="161">
        <f t="shared" si="14"/>
        <v>0</v>
      </c>
      <c r="AD56" s="161">
        <f t="shared" si="14"/>
        <v>0</v>
      </c>
      <c r="AE56" s="161">
        <f t="shared" si="14"/>
        <v>0</v>
      </c>
      <c r="AF56" s="161">
        <f t="shared" si="14"/>
        <v>0</v>
      </c>
      <c r="AG56" s="161">
        <f t="shared" si="14"/>
        <v>0</v>
      </c>
      <c r="AH56" s="161">
        <f t="shared" si="14"/>
        <v>0</v>
      </c>
      <c r="AI56" s="161">
        <f t="shared" si="14"/>
        <v>0</v>
      </c>
      <c r="AJ56" s="161">
        <f t="shared" si="14"/>
        <v>0</v>
      </c>
      <c r="AK56" s="161">
        <f t="shared" si="14"/>
        <v>0</v>
      </c>
      <c r="AL56" s="161">
        <f t="shared" si="14"/>
        <v>0</v>
      </c>
      <c r="AM56" s="161">
        <f t="shared" si="14"/>
        <v>0</v>
      </c>
      <c r="AN56" s="161">
        <f t="shared" si="14"/>
        <v>0</v>
      </c>
      <c r="AO56" s="161">
        <f t="shared" si="14"/>
        <v>0</v>
      </c>
      <c r="AP56" s="161">
        <f t="shared" si="14"/>
        <v>0</v>
      </c>
      <c r="AQ56" s="161">
        <f t="shared" si="14"/>
        <v>0</v>
      </c>
      <c r="AR56" s="161">
        <f t="shared" si="14"/>
        <v>0</v>
      </c>
      <c r="AS56" s="161">
        <f t="shared" si="14"/>
        <v>0</v>
      </c>
      <c r="AT56" s="161">
        <f t="shared" si="14"/>
        <v>0</v>
      </c>
      <c r="AU56" s="161">
        <f t="shared" si="14"/>
        <v>0</v>
      </c>
      <c r="AV56" s="161">
        <f t="shared" si="14"/>
        <v>0</v>
      </c>
      <c r="AW56" s="161">
        <f t="shared" si="14"/>
        <v>0</v>
      </c>
      <c r="AX56" s="161">
        <f t="shared" si="14"/>
        <v>0</v>
      </c>
      <c r="AY56" s="161">
        <f t="shared" si="14"/>
        <v>0</v>
      </c>
      <c r="AZ56" s="161">
        <f t="shared" si="14"/>
        <v>0</v>
      </c>
      <c r="BA56" s="161">
        <f t="shared" si="14"/>
        <v>0</v>
      </c>
      <c r="BB56" s="161">
        <f t="shared" si="14"/>
        <v>0</v>
      </c>
      <c r="BC56" s="161">
        <f t="shared" si="14"/>
        <v>0</v>
      </c>
      <c r="BD56" s="156">
        <f t="shared" si="12"/>
        <v>0</v>
      </c>
      <c r="BE56" s="151">
        <f t="shared" si="13"/>
        <v>0</v>
      </c>
    </row>
    <row r="57" spans="1:65" ht="16.2" customHeight="1" thickBot="1" x14ac:dyDescent="0.35">
      <c r="A57" s="8">
        <v>11</v>
      </c>
      <c r="B57" s="1297" t="s">
        <v>17</v>
      </c>
      <c r="C57" s="1298"/>
      <c r="D57" s="928"/>
      <c r="E57" s="928"/>
      <c r="F57" s="928"/>
      <c r="G57" s="928"/>
      <c r="H57" s="928"/>
      <c r="I57" s="928"/>
      <c r="J57" s="928"/>
      <c r="K57" s="928"/>
      <c r="L57" s="928"/>
      <c r="M57" s="928"/>
      <c r="N57" s="928"/>
      <c r="O57" s="928"/>
      <c r="P57" s="928"/>
      <c r="Q57" s="928"/>
      <c r="R57" s="928"/>
      <c r="S57" s="928"/>
      <c r="T57" s="928"/>
      <c r="U57" s="928"/>
      <c r="V57" s="928"/>
      <c r="W57" s="928"/>
      <c r="X57" s="928"/>
      <c r="Y57" s="928"/>
      <c r="Z57" s="928"/>
      <c r="AA57" s="928"/>
      <c r="AB57" s="928"/>
      <c r="AC57" s="928"/>
      <c r="AD57" s="928"/>
      <c r="AE57" s="928"/>
      <c r="AF57" s="929"/>
      <c r="AG57" s="928"/>
      <c r="AH57" s="928"/>
      <c r="AI57" s="928"/>
      <c r="AJ57" s="928"/>
      <c r="AK57" s="928"/>
      <c r="AL57" s="928"/>
      <c r="AM57" s="928"/>
      <c r="AN57" s="928"/>
      <c r="AO57" s="928"/>
      <c r="AP57" s="930"/>
      <c r="AQ57" s="928"/>
      <c r="AR57" s="311"/>
      <c r="AS57" s="343"/>
      <c r="AT57" s="311"/>
      <c r="AU57" s="311"/>
      <c r="AV57" s="311"/>
      <c r="AW57" s="311"/>
      <c r="AX57" s="311"/>
      <c r="AY57" s="311"/>
      <c r="AZ57" s="311"/>
      <c r="BA57" s="311"/>
      <c r="BB57" s="230"/>
      <c r="BC57" s="230"/>
      <c r="BD57" s="156">
        <f t="shared" si="12"/>
        <v>0</v>
      </c>
      <c r="BE57" s="151">
        <f t="shared" si="13"/>
        <v>0</v>
      </c>
      <c r="BH57" s="20"/>
      <c r="BI57" s="20"/>
      <c r="BJ57" s="20"/>
      <c r="BK57" s="20"/>
    </row>
    <row r="58" spans="1:65" ht="16.2" customHeight="1" thickBot="1" x14ac:dyDescent="0.35">
      <c r="A58" s="8">
        <v>12</v>
      </c>
      <c r="B58" s="1284" t="s">
        <v>18</v>
      </c>
      <c r="C58" s="1285"/>
      <c r="D58" s="872"/>
      <c r="E58" s="872"/>
      <c r="F58" s="25"/>
      <c r="G58" s="25"/>
      <c r="H58" s="25"/>
      <c r="I58" s="25"/>
      <c r="J58" s="25"/>
      <c r="K58" s="25"/>
      <c r="L58" s="10"/>
      <c r="M58" s="10"/>
      <c r="N58" s="25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25"/>
      <c r="AC58" s="25"/>
      <c r="AD58" s="872"/>
      <c r="AE58" s="872"/>
      <c r="AF58" s="593"/>
      <c r="AG58" s="242"/>
      <c r="AH58" s="242"/>
      <c r="AI58" s="242"/>
      <c r="AJ58" s="155"/>
      <c r="AK58" s="155"/>
      <c r="AL58" s="242"/>
      <c r="AM58" s="155"/>
      <c r="AN58" s="155"/>
      <c r="AO58" s="155"/>
      <c r="AP58" s="600"/>
      <c r="AQ58" s="25"/>
      <c r="AR58" s="164"/>
      <c r="AS58" s="543"/>
      <c r="AT58" s="164"/>
      <c r="AU58" s="164"/>
      <c r="AV58" s="164"/>
      <c r="AW58" s="164"/>
      <c r="AX58" s="164"/>
      <c r="AY58" s="164"/>
      <c r="AZ58" s="164"/>
      <c r="BA58" s="164"/>
      <c r="BB58" s="84"/>
      <c r="BC58" s="84"/>
      <c r="BD58" s="156">
        <f t="shared" si="12"/>
        <v>0</v>
      </c>
      <c r="BE58" s="151">
        <f t="shared" si="13"/>
        <v>0</v>
      </c>
      <c r="BH58" s="20"/>
      <c r="BI58" s="20"/>
      <c r="BJ58" s="20"/>
      <c r="BK58" s="20"/>
    </row>
    <row r="59" spans="1:65" ht="16.2" customHeight="1" thickBot="1" x14ac:dyDescent="0.35">
      <c r="A59" s="8">
        <v>13</v>
      </c>
      <c r="B59" s="1284" t="s">
        <v>19</v>
      </c>
      <c r="C59" s="1285"/>
      <c r="D59" s="872"/>
      <c r="E59" s="872"/>
      <c r="F59" s="25"/>
      <c r="G59" s="25"/>
      <c r="H59" s="25"/>
      <c r="I59" s="25"/>
      <c r="J59" s="25"/>
      <c r="K59" s="25"/>
      <c r="L59" s="10"/>
      <c r="M59" s="10"/>
      <c r="N59" s="25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25"/>
      <c r="AC59" s="25"/>
      <c r="AD59" s="872"/>
      <c r="AE59" s="872"/>
      <c r="AF59" s="594"/>
      <c r="AG59" s="25"/>
      <c r="AH59" s="58"/>
      <c r="AI59" s="58"/>
      <c r="AJ59" s="255"/>
      <c r="AK59" s="255"/>
      <c r="AL59" s="58"/>
      <c r="AM59" s="255"/>
      <c r="AN59" s="255"/>
      <c r="AO59" s="255"/>
      <c r="AP59" s="31"/>
      <c r="AQ59" s="58"/>
      <c r="AR59" s="164"/>
      <c r="AS59" s="543"/>
      <c r="AT59" s="164"/>
      <c r="AU59" s="164"/>
      <c r="AV59" s="164"/>
      <c r="AW59" s="164"/>
      <c r="AX59" s="164"/>
      <c r="AY59" s="164"/>
      <c r="AZ59" s="164"/>
      <c r="BA59" s="164"/>
      <c r="BB59" s="255"/>
      <c r="BC59" s="255"/>
      <c r="BD59" s="156">
        <f t="shared" si="12"/>
        <v>0</v>
      </c>
      <c r="BE59" s="151">
        <f t="shared" si="13"/>
        <v>0</v>
      </c>
      <c r="BH59" s="20"/>
      <c r="BI59" s="20"/>
      <c r="BJ59" s="20"/>
      <c r="BK59" s="20"/>
    </row>
    <row r="60" spans="1:65" ht="16.2" customHeight="1" thickBot="1" x14ac:dyDescent="0.35">
      <c r="A60" s="8">
        <v>14</v>
      </c>
      <c r="B60" s="1284" t="s">
        <v>38</v>
      </c>
      <c r="C60" s="1285"/>
      <c r="D60" s="872"/>
      <c r="E60" s="872"/>
      <c r="F60" s="25"/>
      <c r="G60" s="25"/>
      <c r="H60" s="25"/>
      <c r="I60" s="25"/>
      <c r="J60" s="25"/>
      <c r="K60" s="25"/>
      <c r="L60" s="25"/>
      <c r="M60" s="10"/>
      <c r="N60" s="25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25"/>
      <c r="AC60" s="25"/>
      <c r="AD60" s="872"/>
      <c r="AE60" s="872"/>
      <c r="AF60" s="594"/>
      <c r="AG60" s="25"/>
      <c r="AH60" s="25"/>
      <c r="AI60" s="25"/>
      <c r="AJ60" s="25"/>
      <c r="AK60" s="10"/>
      <c r="AL60" s="25"/>
      <c r="AM60" s="10"/>
      <c r="AN60" s="10"/>
      <c r="AO60" s="10"/>
      <c r="AP60" s="601"/>
      <c r="AQ60" s="25"/>
      <c r="AR60" s="164"/>
      <c r="AS60" s="543"/>
      <c r="AT60" s="164"/>
      <c r="AU60" s="164"/>
      <c r="AV60" s="164"/>
      <c r="AW60" s="164"/>
      <c r="AX60" s="164"/>
      <c r="AY60" s="164"/>
      <c r="AZ60" s="164"/>
      <c r="BA60" s="164"/>
      <c r="BB60" s="255"/>
      <c r="BC60" s="255"/>
      <c r="BD60" s="156">
        <f t="shared" si="12"/>
        <v>0</v>
      </c>
      <c r="BE60" s="151">
        <f t="shared" si="13"/>
        <v>0</v>
      </c>
      <c r="BH60" s="20"/>
      <c r="BI60" s="20"/>
      <c r="BJ60" s="20"/>
      <c r="BK60" s="20"/>
    </row>
    <row r="61" spans="1:65" ht="16.2" customHeight="1" thickBot="1" x14ac:dyDescent="0.35">
      <c r="A61" s="8">
        <v>15</v>
      </c>
      <c r="B61" s="1293" t="s">
        <v>20</v>
      </c>
      <c r="C61" s="1294"/>
      <c r="D61" s="874"/>
      <c r="E61" s="874"/>
      <c r="F61" s="475"/>
      <c r="G61" s="475"/>
      <c r="H61" s="475"/>
      <c r="I61" s="475"/>
      <c r="J61" s="475"/>
      <c r="K61" s="475"/>
      <c r="L61" s="243"/>
      <c r="M61" s="243"/>
      <c r="N61" s="475"/>
      <c r="O61" s="243"/>
      <c r="P61" s="243"/>
      <c r="Q61" s="243"/>
      <c r="R61" s="243"/>
      <c r="S61" s="243"/>
      <c r="T61" s="243"/>
      <c r="U61" s="243"/>
      <c r="V61" s="243"/>
      <c r="W61" s="243"/>
      <c r="X61" s="243"/>
      <c r="Y61" s="243"/>
      <c r="Z61" s="243"/>
      <c r="AA61" s="243"/>
      <c r="AB61" s="475"/>
      <c r="AC61" s="475"/>
      <c r="AD61" s="874"/>
      <c r="AE61" s="874"/>
      <c r="AF61" s="595"/>
      <c r="AG61" s="475"/>
      <c r="AH61" s="475"/>
      <c r="AI61" s="475"/>
      <c r="AJ61" s="243"/>
      <c r="AK61" s="243"/>
      <c r="AL61" s="475"/>
      <c r="AM61" s="243"/>
      <c r="AN61" s="243"/>
      <c r="AO61" s="243"/>
      <c r="AP61" s="602"/>
      <c r="AQ61" s="475"/>
      <c r="AR61" s="297"/>
      <c r="AS61" s="603"/>
      <c r="AT61" s="297"/>
      <c r="AU61" s="297"/>
      <c r="AV61" s="297"/>
      <c r="AW61" s="297"/>
      <c r="AX61" s="297"/>
      <c r="AY61" s="297"/>
      <c r="AZ61" s="297"/>
      <c r="BA61" s="297"/>
      <c r="BB61" s="209"/>
      <c r="BC61" s="209"/>
      <c r="BD61" s="156">
        <f t="shared" si="12"/>
        <v>0</v>
      </c>
      <c r="BE61" s="151">
        <f t="shared" si="13"/>
        <v>0</v>
      </c>
      <c r="BH61" s="20"/>
      <c r="BI61" s="20"/>
      <c r="BJ61" s="20"/>
      <c r="BK61" s="20"/>
    </row>
    <row r="62" spans="1:65" ht="16.2" customHeight="1" thickBot="1" x14ac:dyDescent="0.35">
      <c r="A62" s="456">
        <v>16</v>
      </c>
      <c r="B62" s="1295" t="s">
        <v>13</v>
      </c>
      <c r="C62" s="1296"/>
      <c r="D62" s="161">
        <f>SUM(D63:D70)</f>
        <v>0</v>
      </c>
      <c r="E62" s="161">
        <f t="shared" ref="E62:BC62" si="15">SUM(E63:E70)</f>
        <v>0</v>
      </c>
      <c r="F62" s="161">
        <f t="shared" si="15"/>
        <v>0</v>
      </c>
      <c r="G62" s="161">
        <f t="shared" si="15"/>
        <v>0</v>
      </c>
      <c r="H62" s="161">
        <f t="shared" si="15"/>
        <v>0</v>
      </c>
      <c r="I62" s="161">
        <f t="shared" si="15"/>
        <v>1</v>
      </c>
      <c r="J62" s="161">
        <f t="shared" si="15"/>
        <v>0</v>
      </c>
      <c r="K62" s="161">
        <f t="shared" si="15"/>
        <v>0</v>
      </c>
      <c r="L62" s="161">
        <f t="shared" si="15"/>
        <v>0</v>
      </c>
      <c r="M62" s="161">
        <f t="shared" si="15"/>
        <v>2</v>
      </c>
      <c r="N62" s="161">
        <f t="shared" si="15"/>
        <v>0</v>
      </c>
      <c r="O62" s="161">
        <f t="shared" si="15"/>
        <v>0</v>
      </c>
      <c r="P62" s="161">
        <f t="shared" si="15"/>
        <v>0</v>
      </c>
      <c r="Q62" s="161">
        <f t="shared" si="15"/>
        <v>0</v>
      </c>
      <c r="R62" s="161">
        <f t="shared" si="15"/>
        <v>0</v>
      </c>
      <c r="S62" s="161">
        <f t="shared" si="15"/>
        <v>0</v>
      </c>
      <c r="T62" s="161">
        <f t="shared" si="15"/>
        <v>0</v>
      </c>
      <c r="U62" s="161">
        <f t="shared" si="15"/>
        <v>0</v>
      </c>
      <c r="V62" s="161">
        <f t="shared" si="15"/>
        <v>0</v>
      </c>
      <c r="W62" s="161">
        <f t="shared" si="15"/>
        <v>1</v>
      </c>
      <c r="X62" s="161">
        <f t="shared" si="15"/>
        <v>0</v>
      </c>
      <c r="Y62" s="161">
        <f t="shared" si="15"/>
        <v>0</v>
      </c>
      <c r="Z62" s="161">
        <f t="shared" si="15"/>
        <v>0</v>
      </c>
      <c r="AA62" s="161">
        <f t="shared" si="15"/>
        <v>0</v>
      </c>
      <c r="AB62" s="161">
        <f t="shared" si="15"/>
        <v>0</v>
      </c>
      <c r="AC62" s="161">
        <f t="shared" si="15"/>
        <v>0</v>
      </c>
      <c r="AD62" s="161">
        <f t="shared" si="15"/>
        <v>0</v>
      </c>
      <c r="AE62" s="161">
        <f t="shared" si="15"/>
        <v>0</v>
      </c>
      <c r="AF62" s="161">
        <f t="shared" si="15"/>
        <v>0</v>
      </c>
      <c r="AG62" s="161">
        <f t="shared" si="15"/>
        <v>0</v>
      </c>
      <c r="AH62" s="161">
        <f t="shared" si="15"/>
        <v>0</v>
      </c>
      <c r="AI62" s="161">
        <f t="shared" si="15"/>
        <v>0</v>
      </c>
      <c r="AJ62" s="161">
        <f t="shared" si="15"/>
        <v>0</v>
      </c>
      <c r="AK62" s="161">
        <f t="shared" si="15"/>
        <v>0</v>
      </c>
      <c r="AL62" s="161">
        <f t="shared" si="15"/>
        <v>0</v>
      </c>
      <c r="AM62" s="161">
        <f t="shared" si="15"/>
        <v>0</v>
      </c>
      <c r="AN62" s="161">
        <f t="shared" si="15"/>
        <v>0</v>
      </c>
      <c r="AO62" s="161">
        <f t="shared" si="15"/>
        <v>0</v>
      </c>
      <c r="AP62" s="161">
        <f t="shared" si="15"/>
        <v>0</v>
      </c>
      <c r="AQ62" s="161">
        <f t="shared" si="15"/>
        <v>0</v>
      </c>
      <c r="AR62" s="161">
        <f t="shared" si="15"/>
        <v>0</v>
      </c>
      <c r="AS62" s="161">
        <f t="shared" si="15"/>
        <v>0</v>
      </c>
      <c r="AT62" s="161">
        <f t="shared" si="15"/>
        <v>0</v>
      </c>
      <c r="AU62" s="161">
        <f t="shared" si="15"/>
        <v>0</v>
      </c>
      <c r="AV62" s="161">
        <f t="shared" si="15"/>
        <v>0</v>
      </c>
      <c r="AW62" s="161">
        <f t="shared" si="15"/>
        <v>2</v>
      </c>
      <c r="AX62" s="161">
        <f t="shared" si="15"/>
        <v>0</v>
      </c>
      <c r="AY62" s="161">
        <f t="shared" si="15"/>
        <v>0</v>
      </c>
      <c r="AZ62" s="161">
        <f t="shared" si="15"/>
        <v>0</v>
      </c>
      <c r="BA62" s="161">
        <f t="shared" si="15"/>
        <v>1</v>
      </c>
      <c r="BB62" s="161">
        <f t="shared" si="15"/>
        <v>0</v>
      </c>
      <c r="BC62" s="161">
        <f t="shared" si="15"/>
        <v>1</v>
      </c>
      <c r="BD62" s="156">
        <f t="shared" si="12"/>
        <v>0</v>
      </c>
      <c r="BE62" s="151">
        <f t="shared" si="13"/>
        <v>8</v>
      </c>
      <c r="BH62" s="20"/>
      <c r="BI62" s="20"/>
      <c r="BJ62" s="20"/>
      <c r="BK62" s="20"/>
    </row>
    <row r="63" spans="1:65" ht="16.2" customHeight="1" thickBot="1" x14ac:dyDescent="0.35">
      <c r="A63" s="8">
        <v>17</v>
      </c>
      <c r="B63" s="1299" t="s">
        <v>21</v>
      </c>
      <c r="C63" s="1300"/>
      <c r="D63" s="476"/>
      <c r="E63" s="476"/>
      <c r="F63" s="242"/>
      <c r="G63" s="242"/>
      <c r="H63" s="242"/>
      <c r="I63" s="242"/>
      <c r="J63" s="242"/>
      <c r="K63" s="242"/>
      <c r="L63" s="155"/>
      <c r="M63" s="155"/>
      <c r="N63" s="242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242"/>
      <c r="AC63" s="242"/>
      <c r="AD63" s="476"/>
      <c r="AE63" s="476"/>
      <c r="AF63" s="593"/>
      <c r="AG63" s="242"/>
      <c r="AH63" s="242"/>
      <c r="AI63" s="242"/>
      <c r="AJ63" s="155"/>
      <c r="AK63" s="155"/>
      <c r="AL63" s="242"/>
      <c r="AM63" s="155"/>
      <c r="AN63" s="155"/>
      <c r="AO63" s="155"/>
      <c r="AP63" s="600"/>
      <c r="AQ63" s="242"/>
      <c r="AR63" s="477"/>
      <c r="AS63" s="604"/>
      <c r="AT63" s="477"/>
      <c r="AU63" s="477"/>
      <c r="AV63" s="477"/>
      <c r="AW63" s="477"/>
      <c r="AX63" s="477"/>
      <c r="AY63" s="478"/>
      <c r="AZ63" s="477"/>
      <c r="BA63" s="477"/>
      <c r="BB63" s="143"/>
      <c r="BC63" s="143"/>
      <c r="BD63" s="156">
        <f t="shared" si="12"/>
        <v>0</v>
      </c>
      <c r="BE63" s="151">
        <f t="shared" si="13"/>
        <v>0</v>
      </c>
      <c r="BH63" s="20"/>
      <c r="BI63" s="20"/>
      <c r="BJ63" s="69"/>
      <c r="BK63" s="69" t="s">
        <v>243</v>
      </c>
      <c r="BL63" s="69" t="s">
        <v>244</v>
      </c>
      <c r="BM63" s="69" t="s">
        <v>245</v>
      </c>
    </row>
    <row r="64" spans="1:65" ht="16.2" customHeight="1" thickBot="1" x14ac:dyDescent="0.35">
      <c r="A64" s="8">
        <v>18</v>
      </c>
      <c r="B64" s="1284" t="s">
        <v>51</v>
      </c>
      <c r="C64" s="1285"/>
      <c r="D64" s="872"/>
      <c r="E64" s="872"/>
      <c r="F64" s="25"/>
      <c r="G64" s="25"/>
      <c r="H64" s="25"/>
      <c r="I64" s="25"/>
      <c r="J64" s="25"/>
      <c r="K64" s="25"/>
      <c r="L64" s="10"/>
      <c r="M64" s="10"/>
      <c r="N64" s="25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25"/>
      <c r="AC64" s="25"/>
      <c r="AD64" s="872"/>
      <c r="AE64" s="872"/>
      <c r="AF64" s="594"/>
      <c r="AG64" s="25"/>
      <c r="AH64" s="58"/>
      <c r="AI64" s="58"/>
      <c r="AJ64" s="255"/>
      <c r="AK64" s="255"/>
      <c r="AL64" s="58"/>
      <c r="AM64" s="255"/>
      <c r="AN64" s="255"/>
      <c r="AO64" s="255"/>
      <c r="AP64" s="601"/>
      <c r="AQ64" s="25"/>
      <c r="AR64" s="895"/>
      <c r="AS64" s="605"/>
      <c r="AT64" s="895"/>
      <c r="AU64" s="895"/>
      <c r="AV64" s="894"/>
      <c r="AW64" s="894"/>
      <c r="AX64" s="894"/>
      <c r="AY64" s="894"/>
      <c r="AZ64" s="894"/>
      <c r="BA64" s="894"/>
      <c r="BB64" s="255"/>
      <c r="BC64" s="255"/>
      <c r="BD64" s="156">
        <f t="shared" si="12"/>
        <v>0</v>
      </c>
      <c r="BE64" s="151">
        <f t="shared" si="13"/>
        <v>0</v>
      </c>
      <c r="BH64" s="20"/>
      <c r="BI64" s="20"/>
      <c r="BJ64" s="69">
        <v>2024</v>
      </c>
      <c r="BK64" s="69">
        <f>BB71+AX71+AJ71</f>
        <v>0</v>
      </c>
      <c r="BL64" s="69">
        <f>BC71+AY71+AK71</f>
        <v>72</v>
      </c>
      <c r="BM64" s="69">
        <f>BK64+BL64</f>
        <v>72</v>
      </c>
    </row>
    <row r="65" spans="1:65" ht="16.2" customHeight="1" thickBot="1" x14ac:dyDescent="0.35">
      <c r="A65" s="8">
        <v>19</v>
      </c>
      <c r="B65" s="1284" t="s">
        <v>22</v>
      </c>
      <c r="C65" s="1285"/>
      <c r="D65" s="872"/>
      <c r="E65" s="872"/>
      <c r="F65" s="25"/>
      <c r="G65" s="25"/>
      <c r="H65" s="25"/>
      <c r="I65" s="25"/>
      <c r="J65" s="25"/>
      <c r="K65" s="25"/>
      <c r="L65" s="10"/>
      <c r="M65" s="10"/>
      <c r="N65" s="25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25"/>
      <c r="AC65" s="25"/>
      <c r="AD65" s="872"/>
      <c r="AE65" s="872"/>
      <c r="AF65" s="594"/>
      <c r="AG65" s="25"/>
      <c r="AH65" s="25"/>
      <c r="AI65" s="25"/>
      <c r="AJ65" s="10"/>
      <c r="AK65" s="10"/>
      <c r="AL65" s="25"/>
      <c r="AM65" s="10"/>
      <c r="AN65" s="10"/>
      <c r="AO65" s="10"/>
      <c r="AP65" s="601"/>
      <c r="AQ65" s="25"/>
      <c r="AR65" s="892"/>
      <c r="AS65" s="606"/>
      <c r="AT65" s="892"/>
      <c r="AU65" s="892"/>
      <c r="AV65" s="892"/>
      <c r="AW65" s="892"/>
      <c r="AX65" s="892"/>
      <c r="AY65" s="892"/>
      <c r="AZ65" s="892"/>
      <c r="BA65" s="892"/>
      <c r="BB65" s="255"/>
      <c r="BC65" s="255"/>
      <c r="BD65" s="156">
        <f t="shared" si="12"/>
        <v>0</v>
      </c>
      <c r="BE65" s="151">
        <f t="shared" si="13"/>
        <v>0</v>
      </c>
      <c r="BH65" s="20"/>
      <c r="BI65" s="20"/>
      <c r="BJ65" s="69">
        <v>2025</v>
      </c>
      <c r="BK65" s="69">
        <f>D71+F71+H71+J71+L71+N71+P71+R71+T71+V71+X71+Z71+AB71+AD71+AF71+AH71+AL71+AN71+AP71+AR71+AT71+AV71+AZ71</f>
        <v>470</v>
      </c>
      <c r="BL65" s="69">
        <f>E71+G71+I71+K71+M71+O71+Q71+S71+U71+W71+Y71+AA71+AC71+AE71+AG71+AI71+AM71+AO71+AQ71+AS71+AU71+AW71+BA71</f>
        <v>153</v>
      </c>
      <c r="BM65" s="69">
        <f>BK65+BL65</f>
        <v>623</v>
      </c>
    </row>
    <row r="66" spans="1:65" ht="16.2" customHeight="1" thickBot="1" x14ac:dyDescent="0.35">
      <c r="A66" s="8">
        <v>20</v>
      </c>
      <c r="B66" s="1284" t="s">
        <v>34</v>
      </c>
      <c r="C66" s="1285"/>
      <c r="D66" s="872"/>
      <c r="E66" s="872"/>
      <c r="F66" s="25"/>
      <c r="G66" s="25"/>
      <c r="H66" s="25"/>
      <c r="I66" s="25"/>
      <c r="J66" s="25"/>
      <c r="K66" s="25"/>
      <c r="L66" s="10"/>
      <c r="M66" s="86"/>
      <c r="N66" s="241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25"/>
      <c r="AC66" s="25"/>
      <c r="AD66" s="872"/>
      <c r="AE66" s="872"/>
      <c r="AF66" s="594"/>
      <c r="AG66" s="25"/>
      <c r="AH66" s="25"/>
      <c r="AI66" s="25"/>
      <c r="AJ66" s="10"/>
      <c r="AK66" s="86"/>
      <c r="AL66" s="241"/>
      <c r="AM66" s="10"/>
      <c r="AN66" s="10"/>
      <c r="AO66" s="10"/>
      <c r="AP66" s="601"/>
      <c r="AQ66" s="25"/>
      <c r="AR66" s="892"/>
      <c r="AS66" s="606"/>
      <c r="AT66" s="892"/>
      <c r="AU66" s="892"/>
      <c r="AV66" s="892"/>
      <c r="AW66" s="892"/>
      <c r="AX66" s="892"/>
      <c r="AY66" s="892"/>
      <c r="AZ66" s="892"/>
      <c r="BA66" s="892"/>
      <c r="BB66" s="255"/>
      <c r="BC66" s="255"/>
      <c r="BD66" s="156">
        <f t="shared" si="12"/>
        <v>0</v>
      </c>
      <c r="BE66" s="151">
        <f t="shared" si="13"/>
        <v>0</v>
      </c>
      <c r="BH66" s="20"/>
      <c r="BI66" s="20"/>
      <c r="BJ66" s="20" t="s">
        <v>33</v>
      </c>
      <c r="BK66" s="6">
        <f t="shared" ref="BK66:BL66" si="16">BK64+BK65</f>
        <v>470</v>
      </c>
      <c r="BL66" s="6">
        <f t="shared" si="16"/>
        <v>225</v>
      </c>
      <c r="BM66" s="6">
        <f>BM64+BM65</f>
        <v>695</v>
      </c>
    </row>
    <row r="67" spans="1:65" ht="16.2" customHeight="1" thickBot="1" x14ac:dyDescent="0.35">
      <c r="A67" s="8">
        <v>21</v>
      </c>
      <c r="B67" s="1284" t="s">
        <v>24</v>
      </c>
      <c r="C67" s="1285"/>
      <c r="D67" s="872"/>
      <c r="E67" s="872"/>
      <c r="F67" s="25"/>
      <c r="G67" s="25"/>
      <c r="H67" s="25"/>
      <c r="I67" s="25"/>
      <c r="J67" s="25"/>
      <c r="K67" s="25"/>
      <c r="L67" s="10"/>
      <c r="M67" s="10"/>
      <c r="N67" s="25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25"/>
      <c r="AC67" s="25"/>
      <c r="AD67" s="872"/>
      <c r="AE67" s="872"/>
      <c r="AF67" s="594"/>
      <c r="AG67" s="25"/>
      <c r="AH67" s="25"/>
      <c r="AI67" s="25"/>
      <c r="AJ67" s="10"/>
      <c r="AK67" s="10"/>
      <c r="AL67" s="25"/>
      <c r="AM67" s="10"/>
      <c r="AN67" s="10"/>
      <c r="AO67" s="10"/>
      <c r="AP67" s="601"/>
      <c r="AQ67" s="25"/>
      <c r="AR67" s="892"/>
      <c r="AS67" s="606"/>
      <c r="AT67" s="892"/>
      <c r="AU67" s="892"/>
      <c r="AV67" s="892"/>
      <c r="AW67" s="892"/>
      <c r="AX67" s="892"/>
      <c r="AY67" s="892"/>
      <c r="AZ67" s="892"/>
      <c r="BA67" s="892"/>
      <c r="BB67" s="255"/>
      <c r="BC67" s="255"/>
      <c r="BD67" s="156">
        <f t="shared" si="12"/>
        <v>0</v>
      </c>
      <c r="BE67" s="151">
        <f t="shared" si="13"/>
        <v>0</v>
      </c>
      <c r="BH67" s="20"/>
      <c r="BI67" s="20"/>
      <c r="BJ67" s="20"/>
      <c r="BK67" s="20"/>
    </row>
    <row r="68" spans="1:65" ht="16.2" customHeight="1" thickBot="1" x14ac:dyDescent="0.35">
      <c r="A68" s="8">
        <v>22</v>
      </c>
      <c r="B68" s="1284" t="s">
        <v>25</v>
      </c>
      <c r="C68" s="1285"/>
      <c r="D68" s="872"/>
      <c r="E68" s="872"/>
      <c r="F68" s="25"/>
      <c r="G68" s="25"/>
      <c r="H68" s="25"/>
      <c r="I68" s="25"/>
      <c r="J68" s="25"/>
      <c r="K68" s="25"/>
      <c r="L68" s="10"/>
      <c r="M68" s="10"/>
      <c r="N68" s="25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25"/>
      <c r="AC68" s="25"/>
      <c r="AD68" s="872"/>
      <c r="AE68" s="872"/>
      <c r="AF68" s="594"/>
      <c r="AG68" s="25"/>
      <c r="AH68" s="25"/>
      <c r="AI68" s="25"/>
      <c r="AJ68" s="10"/>
      <c r="AK68" s="10"/>
      <c r="AL68" s="25"/>
      <c r="AM68" s="10"/>
      <c r="AN68" s="10"/>
      <c r="AO68" s="10"/>
      <c r="AP68" s="601"/>
      <c r="AQ68" s="25"/>
      <c r="AR68" s="892"/>
      <c r="AS68" s="606"/>
      <c r="AT68" s="892"/>
      <c r="AU68" s="892"/>
      <c r="AV68" s="892"/>
      <c r="AW68" s="892"/>
      <c r="AX68" s="892"/>
      <c r="AY68" s="892"/>
      <c r="AZ68" s="892"/>
      <c r="BA68" s="892"/>
      <c r="BB68" s="255"/>
      <c r="BC68" s="255"/>
      <c r="BD68" s="156">
        <f t="shared" si="12"/>
        <v>0</v>
      </c>
      <c r="BE68" s="151">
        <f t="shared" si="13"/>
        <v>0</v>
      </c>
      <c r="BH68" s="20"/>
      <c r="BI68" s="20"/>
      <c r="BJ68" s="20"/>
      <c r="BK68" s="20"/>
    </row>
    <row r="69" spans="1:65" ht="16.2" customHeight="1" thickBot="1" x14ac:dyDescent="0.35">
      <c r="A69" s="8">
        <v>23</v>
      </c>
      <c r="B69" s="1284" t="s">
        <v>26</v>
      </c>
      <c r="C69" s="1285"/>
      <c r="D69" s="872"/>
      <c r="E69" s="872"/>
      <c r="F69" s="25"/>
      <c r="G69" s="25"/>
      <c r="H69" s="25"/>
      <c r="I69" s="25"/>
      <c r="J69" s="25"/>
      <c r="K69" s="25"/>
      <c r="L69" s="10"/>
      <c r="M69" s="10"/>
      <c r="N69" s="25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5"/>
      <c r="AC69" s="25"/>
      <c r="AD69" s="872"/>
      <c r="AE69" s="872"/>
      <c r="AF69" s="594"/>
      <c r="AG69" s="25"/>
      <c r="AH69" s="25"/>
      <c r="AI69" s="25"/>
      <c r="AJ69" s="10"/>
      <c r="AK69" s="10"/>
      <c r="AL69" s="25"/>
      <c r="AM69" s="10"/>
      <c r="AN69" s="10"/>
      <c r="AO69" s="10"/>
      <c r="AP69" s="601"/>
      <c r="AQ69" s="25"/>
      <c r="AR69" s="892"/>
      <c r="AS69" s="606"/>
      <c r="AT69" s="892"/>
      <c r="AU69" s="892"/>
      <c r="AV69" s="892"/>
      <c r="AW69" s="892"/>
      <c r="AX69" s="892"/>
      <c r="AY69" s="892"/>
      <c r="AZ69" s="892"/>
      <c r="BA69" s="892"/>
      <c r="BB69" s="255"/>
      <c r="BC69" s="255"/>
      <c r="BD69" s="156">
        <f t="shared" si="12"/>
        <v>0</v>
      </c>
      <c r="BE69" s="151">
        <f t="shared" si="13"/>
        <v>0</v>
      </c>
      <c r="BH69" s="20"/>
      <c r="BI69" s="20"/>
      <c r="BJ69" s="20"/>
      <c r="BK69" s="20"/>
    </row>
    <row r="70" spans="1:65" ht="16.2" customHeight="1" thickBot="1" x14ac:dyDescent="0.35">
      <c r="A70" s="291">
        <v>24</v>
      </c>
      <c r="B70" s="1286" t="s">
        <v>27</v>
      </c>
      <c r="C70" s="1287"/>
      <c r="D70" s="731"/>
      <c r="E70" s="731"/>
      <c r="F70" s="732"/>
      <c r="G70" s="732"/>
      <c r="H70" s="732"/>
      <c r="I70" s="732">
        <v>1</v>
      </c>
      <c r="J70" s="732"/>
      <c r="K70" s="732"/>
      <c r="L70" s="732"/>
      <c r="M70" s="732">
        <v>2</v>
      </c>
      <c r="N70" s="732"/>
      <c r="O70" s="732"/>
      <c r="P70" s="732"/>
      <c r="Q70" s="732"/>
      <c r="R70" s="732"/>
      <c r="S70" s="732"/>
      <c r="T70" s="732"/>
      <c r="U70" s="732"/>
      <c r="V70" s="732"/>
      <c r="W70" s="732">
        <v>1</v>
      </c>
      <c r="X70" s="732"/>
      <c r="Y70" s="732"/>
      <c r="Z70" s="732"/>
      <c r="AA70" s="732"/>
      <c r="AB70" s="732"/>
      <c r="AC70" s="732"/>
      <c r="AD70" s="731"/>
      <c r="AE70" s="731"/>
      <c r="AF70" s="733"/>
      <c r="AG70" s="732"/>
      <c r="AH70" s="732"/>
      <c r="AI70" s="732"/>
      <c r="AJ70" s="732"/>
      <c r="AK70" s="732"/>
      <c r="AL70" s="732"/>
      <c r="AM70" s="732"/>
      <c r="AN70" s="732"/>
      <c r="AO70" s="732"/>
      <c r="AP70" s="734"/>
      <c r="AQ70" s="732"/>
      <c r="AR70" s="526"/>
      <c r="AS70" s="735"/>
      <c r="AT70" s="736"/>
      <c r="AU70" s="736"/>
      <c r="AV70" s="736"/>
      <c r="AW70" s="526">
        <v>2</v>
      </c>
      <c r="AX70" s="736"/>
      <c r="AY70" s="736"/>
      <c r="AZ70" s="736"/>
      <c r="BA70" s="526">
        <v>1</v>
      </c>
      <c r="BB70" s="292"/>
      <c r="BC70" s="292">
        <v>1</v>
      </c>
      <c r="BD70" s="156">
        <f t="shared" si="12"/>
        <v>0</v>
      </c>
      <c r="BE70" s="151">
        <f t="shared" si="13"/>
        <v>8</v>
      </c>
      <c r="BH70" s="20"/>
      <c r="BI70" s="20"/>
      <c r="BJ70" s="20"/>
      <c r="BK70" s="20"/>
    </row>
    <row r="71" spans="1:65" ht="15" customHeight="1" thickBot="1" x14ac:dyDescent="0.35">
      <c r="A71" s="1288" t="s">
        <v>28</v>
      </c>
      <c r="B71" s="1289"/>
      <c r="C71" s="1290"/>
      <c r="D71" s="187">
        <f>D50+D56-D62</f>
        <v>25</v>
      </c>
      <c r="E71" s="187">
        <f t="shared" ref="E71:AG71" si="17">E50+E56-E62</f>
        <v>0</v>
      </c>
      <c r="F71" s="187">
        <f t="shared" si="17"/>
        <v>0</v>
      </c>
      <c r="G71" s="187">
        <f t="shared" si="17"/>
        <v>17</v>
      </c>
      <c r="H71" s="187">
        <f t="shared" si="17"/>
        <v>25</v>
      </c>
      <c r="I71" s="187">
        <f t="shared" si="17"/>
        <v>8</v>
      </c>
      <c r="J71" s="187">
        <f t="shared" si="17"/>
        <v>25</v>
      </c>
      <c r="K71" s="187">
        <f t="shared" si="17"/>
        <v>0</v>
      </c>
      <c r="L71" s="187">
        <f t="shared" si="17"/>
        <v>0</v>
      </c>
      <c r="M71" s="187">
        <f t="shared" si="17"/>
        <v>23</v>
      </c>
      <c r="N71" s="187">
        <f t="shared" si="17"/>
        <v>25</v>
      </c>
      <c r="O71" s="187">
        <f t="shared" si="17"/>
        <v>0</v>
      </c>
      <c r="P71" s="187">
        <f t="shared" si="17"/>
        <v>26</v>
      </c>
      <c r="Q71" s="187">
        <f t="shared" si="17"/>
        <v>0</v>
      </c>
      <c r="R71" s="187">
        <f t="shared" si="17"/>
        <v>20</v>
      </c>
      <c r="S71" s="187">
        <f t="shared" si="17"/>
        <v>7</v>
      </c>
      <c r="T71" s="187">
        <f t="shared" si="17"/>
        <v>0</v>
      </c>
      <c r="U71" s="187">
        <f t="shared" si="17"/>
        <v>27</v>
      </c>
      <c r="V71" s="187">
        <f t="shared" si="17"/>
        <v>4</v>
      </c>
      <c r="W71" s="187">
        <f t="shared" si="17"/>
        <v>19</v>
      </c>
      <c r="X71" s="187">
        <f t="shared" si="17"/>
        <v>25</v>
      </c>
      <c r="Y71" s="187">
        <f t="shared" si="17"/>
        <v>0</v>
      </c>
      <c r="Z71" s="187">
        <f t="shared" si="17"/>
        <v>25</v>
      </c>
      <c r="AA71" s="187">
        <f t="shared" si="17"/>
        <v>0</v>
      </c>
      <c r="AB71" s="187">
        <f t="shared" si="17"/>
        <v>25</v>
      </c>
      <c r="AC71" s="187">
        <f t="shared" si="17"/>
        <v>9</v>
      </c>
      <c r="AD71" s="187">
        <f t="shared" si="17"/>
        <v>25</v>
      </c>
      <c r="AE71" s="187">
        <f t="shared" si="17"/>
        <v>0</v>
      </c>
      <c r="AF71" s="187">
        <f t="shared" si="17"/>
        <v>25</v>
      </c>
      <c r="AG71" s="187">
        <f t="shared" si="17"/>
        <v>0</v>
      </c>
      <c r="AH71" s="187">
        <f>AH50+AH56-AH62</f>
        <v>25</v>
      </c>
      <c r="AI71" s="187">
        <f>AI50+AI56-AI62</f>
        <v>6</v>
      </c>
      <c r="AJ71" s="187">
        <f>AJ50+AJ56-AJ62</f>
        <v>0</v>
      </c>
      <c r="AK71" s="187">
        <f t="shared" ref="AK71:AQ71" si="18">AK50+AK56-AK62</f>
        <v>31</v>
      </c>
      <c r="AL71" s="187">
        <f t="shared" si="18"/>
        <v>25</v>
      </c>
      <c r="AM71" s="187">
        <f t="shared" si="18"/>
        <v>0</v>
      </c>
      <c r="AN71" s="187">
        <f t="shared" si="18"/>
        <v>26</v>
      </c>
      <c r="AO71" s="187">
        <f t="shared" si="18"/>
        <v>4</v>
      </c>
      <c r="AP71" s="187">
        <f t="shared" si="18"/>
        <v>24</v>
      </c>
      <c r="AQ71" s="187">
        <f t="shared" si="18"/>
        <v>6</v>
      </c>
      <c r="AR71" s="187">
        <f>AR50+AR56-AR62</f>
        <v>25</v>
      </c>
      <c r="AS71" s="187">
        <f t="shared" ref="AS71:BC71" si="19">AS50+AS56-AS62</f>
        <v>6</v>
      </c>
      <c r="AT71" s="187">
        <f t="shared" si="19"/>
        <v>25</v>
      </c>
      <c r="AU71" s="187">
        <f t="shared" si="19"/>
        <v>5</v>
      </c>
      <c r="AV71" s="187">
        <f t="shared" si="19"/>
        <v>25</v>
      </c>
      <c r="AW71" s="187">
        <f t="shared" si="19"/>
        <v>6</v>
      </c>
      <c r="AX71" s="187">
        <f t="shared" si="19"/>
        <v>0</v>
      </c>
      <c r="AY71" s="187">
        <f t="shared" si="19"/>
        <v>24</v>
      </c>
      <c r="AZ71" s="187">
        <f t="shared" si="19"/>
        <v>20</v>
      </c>
      <c r="BA71" s="187">
        <f t="shared" si="19"/>
        <v>10</v>
      </c>
      <c r="BB71" s="187">
        <f t="shared" si="19"/>
        <v>0</v>
      </c>
      <c r="BC71" s="226">
        <f t="shared" si="19"/>
        <v>17</v>
      </c>
      <c r="BD71" s="156">
        <f>SUM(D71+F71+H71+J71+L71+N71+P71+R71+T71+V71+X71+Z71+AB71+AD71+AF71+AH71+AJ71+AL71+AN71+AP71+AR71+AT71+AV71+AX71+AZ71+BB71)</f>
        <v>470</v>
      </c>
      <c r="BE71" s="151">
        <f>SUM(E71+G71+I71+K71+M71+O71+Q71+S71+U71+W71+Y71+AA71+AC71+AE71+AG71+AI71+AK71+AM71+AO71+AQ71+AS71+AU71+AW71+AY71+BA71+BC71)</f>
        <v>225</v>
      </c>
      <c r="BH71" s="20"/>
      <c r="BI71" s="20"/>
      <c r="BJ71" s="20"/>
      <c r="BK71" s="20"/>
    </row>
    <row r="72" spans="1:65" ht="15" customHeight="1" thickBot="1" x14ac:dyDescent="0.35">
      <c r="A72" s="1291" t="s">
        <v>29</v>
      </c>
      <c r="B72" s="1292"/>
      <c r="C72" s="1292"/>
      <c r="D72" s="1269">
        <f>SUM(D71:BC71)</f>
        <v>695</v>
      </c>
      <c r="E72" s="1270"/>
      <c r="F72" s="1270"/>
      <c r="G72" s="1270"/>
      <c r="H72" s="1270"/>
      <c r="I72" s="1270"/>
      <c r="J72" s="1270"/>
      <c r="K72" s="1270"/>
      <c r="L72" s="1270"/>
      <c r="M72" s="1270"/>
      <c r="N72" s="1270"/>
      <c r="O72" s="1270"/>
      <c r="P72" s="1270"/>
      <c r="Q72" s="1270"/>
      <c r="R72" s="1270"/>
      <c r="S72" s="1270"/>
      <c r="T72" s="1270"/>
      <c r="U72" s="1270"/>
      <c r="V72" s="1270"/>
      <c r="W72" s="1270"/>
      <c r="X72" s="1270"/>
      <c r="Y72" s="1270"/>
      <c r="Z72" s="1270"/>
      <c r="AA72" s="1270"/>
      <c r="AB72" s="1270"/>
      <c r="AC72" s="1270"/>
      <c r="AD72" s="1271"/>
      <c r="AE72" s="1271"/>
      <c r="AF72" s="1271"/>
      <c r="AG72" s="1271"/>
      <c r="AH72" s="1271"/>
      <c r="AI72" s="1271"/>
      <c r="AJ72" s="1271"/>
      <c r="AK72" s="1271"/>
      <c r="AL72" s="1271"/>
      <c r="AM72" s="1271"/>
      <c r="AN72" s="1271"/>
      <c r="AO72" s="1271"/>
      <c r="AP72" s="1271"/>
      <c r="AQ72" s="1271"/>
      <c r="AR72" s="1271"/>
      <c r="AS72" s="1271"/>
      <c r="AT72" s="1271"/>
      <c r="AU72" s="1271"/>
      <c r="AV72" s="1271"/>
      <c r="AW72" s="1271"/>
      <c r="AX72" s="1271"/>
      <c r="AY72" s="1271"/>
      <c r="AZ72" s="1271"/>
      <c r="BA72" s="1271"/>
      <c r="BB72" s="1271"/>
      <c r="BC72" s="1272"/>
      <c r="BD72" s="1269">
        <f>SUM(BD71:BE71)</f>
        <v>695</v>
      </c>
      <c r="BE72" s="1273"/>
    </row>
    <row r="73" spans="1:65" x14ac:dyDescent="0.3">
      <c r="A73" s="78"/>
      <c r="G73" s="1274" t="s">
        <v>71</v>
      </c>
      <c r="H73" s="1275"/>
      <c r="I73" s="1275"/>
      <c r="J73" s="1275"/>
      <c r="K73" s="1275"/>
      <c r="L73" s="1275"/>
      <c r="M73" s="1275"/>
      <c r="N73" s="1275"/>
      <c r="O73" s="331"/>
      <c r="P73" s="331"/>
      <c r="Q73" s="331"/>
      <c r="R73" s="331"/>
      <c r="S73" s="331"/>
      <c r="T73" s="331"/>
      <c r="U73" s="331"/>
      <c r="V73" s="331"/>
      <c r="W73" s="331"/>
      <c r="X73" s="331"/>
      <c r="Y73" s="331"/>
      <c r="Z73" s="331"/>
      <c r="AA73" s="331"/>
      <c r="AB73" s="331"/>
      <c r="AC73" s="331"/>
      <c r="AD73" s="331"/>
      <c r="AE73" s="331"/>
      <c r="AF73" s="331"/>
      <c r="AG73" s="331"/>
      <c r="AV73" s="11"/>
      <c r="AW73" s="11"/>
      <c r="AX73" s="11"/>
      <c r="AY73" s="11"/>
      <c r="AZ73" s="11"/>
      <c r="BA73" s="24"/>
      <c r="BE73" s="6"/>
    </row>
    <row r="74" spans="1:65" ht="15.6" x14ac:dyDescent="0.3">
      <c r="A74" s="21"/>
      <c r="B74" s="21"/>
      <c r="C74" s="93" t="s">
        <v>69</v>
      </c>
      <c r="D74" s="93"/>
      <c r="E74" s="250">
        <f>BD62+BE62</f>
        <v>8</v>
      </c>
      <c r="F74" s="1276">
        <f>E74/(BD50+BE50)</f>
        <v>1.1379800853485065E-2</v>
      </c>
      <c r="G74" s="1277"/>
      <c r="H74" s="1277"/>
      <c r="I74" s="1277"/>
      <c r="J74" s="1277"/>
      <c r="K74" s="1277"/>
      <c r="L74" s="1277"/>
      <c r="M74" s="1278"/>
      <c r="O74" s="876"/>
      <c r="P74" s="876"/>
      <c r="Q74" s="876"/>
      <c r="R74" s="876"/>
      <c r="S74" s="876"/>
      <c r="T74" s="876"/>
      <c r="U74" s="876"/>
      <c r="V74" s="876"/>
      <c r="W74" s="876"/>
      <c r="X74" s="876"/>
      <c r="Y74" s="876"/>
      <c r="Z74" s="876"/>
      <c r="AA74" s="876"/>
      <c r="AB74" s="332"/>
      <c r="AC74" s="332"/>
      <c r="AD74" s="332"/>
      <c r="AE74" s="332"/>
      <c r="AF74" s="332"/>
      <c r="AG74" s="332"/>
      <c r="AH74" s="332"/>
      <c r="AI74" s="332"/>
      <c r="AJ74" s="876"/>
      <c r="AK74" s="876"/>
      <c r="AL74" s="876"/>
      <c r="AM74" s="876"/>
      <c r="AN74" s="876"/>
      <c r="AO74" s="876"/>
      <c r="AP74" s="876"/>
      <c r="AQ74" s="584"/>
      <c r="AR74" s="584"/>
      <c r="AS74" s="584"/>
      <c r="AT74" s="7" t="s">
        <v>30</v>
      </c>
      <c r="AU74" s="7"/>
      <c r="AV74" s="7"/>
      <c r="AW74" s="7"/>
      <c r="AX74" s="7"/>
      <c r="AY74" s="7"/>
      <c r="AZ74" s="1279">
        <f>BD71</f>
        <v>470</v>
      </c>
      <c r="BA74" s="1279"/>
      <c r="BE74" s="6"/>
    </row>
    <row r="75" spans="1:65" ht="15.6" x14ac:dyDescent="0.3">
      <c r="A75" s="21"/>
      <c r="B75" s="21"/>
      <c r="C75" s="93" t="s">
        <v>70</v>
      </c>
      <c r="D75" s="93"/>
      <c r="E75" s="180">
        <f>BD56+BE56</f>
        <v>0</v>
      </c>
      <c r="F75" s="1276">
        <f>E75/(BD50+BE50)</f>
        <v>0</v>
      </c>
      <c r="G75" s="1277"/>
      <c r="H75" s="1277"/>
      <c r="I75" s="1277"/>
      <c r="J75" s="1277"/>
      <c r="K75" s="1277"/>
      <c r="L75" s="1277"/>
      <c r="M75" s="1278"/>
      <c r="O75" s="876"/>
      <c r="P75" s="520">
        <f>SUM(D71:G71,L71:S71)</f>
        <v>143</v>
      </c>
      <c r="Q75" s="876"/>
      <c r="R75" s="876"/>
      <c r="S75" s="876"/>
      <c r="T75" s="876"/>
      <c r="U75" s="876"/>
      <c r="V75" s="876"/>
      <c r="W75" s="876"/>
      <c r="X75" s="876"/>
      <c r="Y75" s="876"/>
      <c r="Z75" s="876"/>
      <c r="AA75" s="876"/>
      <c r="AB75" s="332"/>
      <c r="AC75" s="332"/>
      <c r="AD75" s="332"/>
      <c r="AE75" s="332"/>
      <c r="AF75" s="332"/>
      <c r="AG75" s="332"/>
      <c r="AH75" s="332"/>
      <c r="AI75" s="332"/>
      <c r="AJ75" s="876"/>
      <c r="AK75" s="876"/>
      <c r="AL75" s="876"/>
      <c r="AM75" s="876"/>
      <c r="AN75" s="876"/>
      <c r="AO75" s="876"/>
      <c r="AP75" s="876"/>
      <c r="AQ75" s="584"/>
      <c r="AR75" s="584"/>
      <c r="AS75" s="584"/>
      <c r="AT75" s="7" t="s">
        <v>8</v>
      </c>
      <c r="AU75" s="7"/>
      <c r="AV75" s="7"/>
      <c r="AW75" s="7"/>
      <c r="AX75" s="7"/>
      <c r="AY75" s="7"/>
      <c r="AZ75" s="1279">
        <f>BE71</f>
        <v>225</v>
      </c>
      <c r="BA75" s="1279"/>
      <c r="BE75" s="6"/>
    </row>
    <row r="76" spans="1:65" ht="15.6" x14ac:dyDescent="0.3">
      <c r="A76" s="21"/>
      <c r="B76" s="21"/>
      <c r="C76" s="179"/>
      <c r="D76" s="179"/>
      <c r="E76" s="180"/>
      <c r="F76" s="1280"/>
      <c r="G76" s="1281"/>
      <c r="H76" s="1281"/>
      <c r="I76" s="1281"/>
      <c r="J76" s="1281"/>
      <c r="K76" s="1281"/>
      <c r="L76" s="1281"/>
      <c r="M76" s="1282"/>
      <c r="O76" s="876"/>
      <c r="P76" s="876">
        <f>SUM(N71:W71)</f>
        <v>128</v>
      </c>
      <c r="Q76" s="876"/>
      <c r="R76" s="876"/>
      <c r="S76" s="876"/>
      <c r="T76" s="876"/>
      <c r="U76" s="876"/>
      <c r="V76" s="876"/>
      <c r="W76" s="876"/>
      <c r="X76" s="876"/>
      <c r="Y76" s="876"/>
      <c r="Z76" s="876"/>
      <c r="AA76" s="876"/>
      <c r="AB76" s="876"/>
      <c r="AC76" s="876"/>
      <c r="AD76" s="876"/>
      <c r="AE76" s="876"/>
      <c r="AF76" s="876"/>
      <c r="AG76" s="876"/>
      <c r="AH76" s="520">
        <f>SUM(AH50:AQ50)</f>
        <v>147</v>
      </c>
      <c r="AI76" s="520"/>
      <c r="AJ76" s="521">
        <v>127</v>
      </c>
      <c r="AK76" s="520"/>
      <c r="AL76" s="520">
        <f>SUM(AH71:AQ71)</f>
        <v>147</v>
      </c>
      <c r="AM76" s="105"/>
      <c r="AN76" s="105">
        <f>AH50+AJ50+AL50+AN50+AP50</f>
        <v>100</v>
      </c>
      <c r="AO76" s="105">
        <f>AI50+AK50+AM50+AO50+AQ50</f>
        <v>47</v>
      </c>
      <c r="AP76" s="520"/>
      <c r="AQ76" s="584"/>
      <c r="AR76" s="584"/>
      <c r="AS76" s="584"/>
      <c r="AT76" s="16" t="s">
        <v>33</v>
      </c>
      <c r="AU76" s="16"/>
      <c r="AV76" s="16"/>
      <c r="AW76" s="16"/>
      <c r="AX76" s="16"/>
      <c r="AY76" s="16"/>
      <c r="AZ76" s="1283">
        <f>SUM(AZ74:BA75)</f>
        <v>695</v>
      </c>
      <c r="BA76" s="1283"/>
      <c r="BB76" s="214"/>
      <c r="BE76" s="6"/>
    </row>
    <row r="77" spans="1:65" x14ac:dyDescent="0.3"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402"/>
      <c r="P77" s="402"/>
      <c r="Q77" s="402"/>
      <c r="R77" s="402"/>
      <c r="S77" s="402"/>
      <c r="T77" s="402"/>
      <c r="U77" s="402"/>
      <c r="V77" s="402"/>
      <c r="W77" s="402"/>
      <c r="X77" s="402"/>
      <c r="Y77" s="402"/>
      <c r="Z77" s="402"/>
      <c r="AA77" s="402"/>
      <c r="AB77" s="402"/>
      <c r="AC77" s="181"/>
      <c r="AD77" s="181"/>
      <c r="AE77" s="181"/>
      <c r="AF77" s="181"/>
      <c r="AG77" s="181"/>
      <c r="AH77" s="272"/>
      <c r="AI77" s="272"/>
      <c r="AJ77" s="272"/>
      <c r="AK77" s="272"/>
      <c r="AL77" s="272"/>
      <c r="AM77" s="272"/>
      <c r="AN77" s="272"/>
      <c r="AO77" s="272"/>
      <c r="AP77" s="272"/>
      <c r="AQ77" s="181"/>
      <c r="AR77" s="181"/>
      <c r="AS77" s="181"/>
      <c r="AT77" s="181"/>
      <c r="AU77" s="181"/>
      <c r="AV77" s="181"/>
      <c r="AW77" s="181"/>
      <c r="AX77" s="181"/>
      <c r="AY77" s="181"/>
      <c r="AZ77" s="181"/>
      <c r="BA77" s="181"/>
      <c r="BC77" s="6"/>
      <c r="BD77" s="214"/>
      <c r="BE77" s="214"/>
      <c r="BF77" s="214"/>
      <c r="BG77" s="214"/>
    </row>
    <row r="78" spans="1:65" x14ac:dyDescent="0.3">
      <c r="BB78" s="4"/>
      <c r="BC78" s="323"/>
      <c r="BD78" s="4"/>
      <c r="BE78" s="103"/>
      <c r="BF78" s="4"/>
      <c r="BG78" s="4"/>
      <c r="BH78" s="4"/>
      <c r="BI78" s="81"/>
      <c r="BJ78" s="81"/>
    </row>
    <row r="79" spans="1:65" x14ac:dyDescent="0.3">
      <c r="BB79" s="4"/>
      <c r="BC79" s="323"/>
      <c r="BD79" s="4"/>
      <c r="BE79" s="103"/>
      <c r="BF79" s="4"/>
      <c r="BG79" s="4"/>
      <c r="BH79" s="4"/>
      <c r="BI79" s="81"/>
      <c r="BJ79" s="81"/>
    </row>
    <row r="80" spans="1:65" x14ac:dyDescent="0.3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181"/>
      <c r="BG80" s="181"/>
      <c r="BH80" s="181"/>
      <c r="BI80" s="181"/>
      <c r="BJ80" s="181"/>
    </row>
    <row r="81" spans="1:57" ht="18" x14ac:dyDescent="0.35">
      <c r="A81" s="80"/>
      <c r="B81" s="81"/>
      <c r="C81" s="192">
        <v>44470</v>
      </c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81"/>
      <c r="AU81" s="81"/>
      <c r="AV81" s="81"/>
      <c r="AW81" s="81"/>
      <c r="AX81" s="81"/>
      <c r="AY81" s="81"/>
      <c r="AZ81" s="82"/>
      <c r="BA81" s="82"/>
      <c r="BB81" s="81"/>
      <c r="BC81" s="322"/>
      <c r="BD81" s="82"/>
      <c r="BE81" s="83"/>
    </row>
    <row r="82" spans="1:57" ht="16.2" thickBot="1" x14ac:dyDescent="0.35">
      <c r="A82" s="13" t="s">
        <v>184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321"/>
      <c r="BD82" s="13"/>
      <c r="BE82" s="54"/>
    </row>
    <row r="83" spans="1:57" ht="15" thickBot="1" x14ac:dyDescent="0.35">
      <c r="A83" s="1328" t="s">
        <v>1</v>
      </c>
      <c r="B83" s="1331" t="s">
        <v>2</v>
      </c>
      <c r="C83" s="1332"/>
      <c r="D83" s="1337" t="s">
        <v>3</v>
      </c>
      <c r="E83" s="1338"/>
      <c r="F83" s="1338"/>
      <c r="G83" s="1338"/>
      <c r="H83" s="1338"/>
      <c r="I83" s="1338"/>
      <c r="J83" s="1338"/>
      <c r="K83" s="1338"/>
      <c r="L83" s="1338"/>
      <c r="M83" s="1338"/>
      <c r="N83" s="1338"/>
      <c r="O83" s="1338"/>
      <c r="P83" s="1338"/>
      <c r="Q83" s="1338"/>
      <c r="R83" s="1338"/>
      <c r="S83" s="1338"/>
      <c r="T83" s="1338"/>
      <c r="U83" s="1338"/>
      <c r="V83" s="1338"/>
      <c r="W83" s="1338"/>
      <c r="X83" s="1338"/>
      <c r="Y83" s="1338"/>
      <c r="Z83" s="1338"/>
      <c r="AA83" s="1338"/>
      <c r="AB83" s="1338"/>
      <c r="AC83" s="1338"/>
      <c r="AD83" s="1339"/>
      <c r="AE83" s="1339"/>
      <c r="AF83" s="1339"/>
      <c r="AG83" s="1339"/>
      <c r="AH83" s="1339"/>
      <c r="AI83" s="1339"/>
      <c r="AJ83" s="1339"/>
      <c r="AK83" s="1339"/>
      <c r="AL83" s="1339"/>
      <c r="AM83" s="1339"/>
      <c r="AN83" s="1339"/>
      <c r="AO83" s="1339"/>
      <c r="AP83" s="1339"/>
      <c r="AQ83" s="1339"/>
      <c r="AR83" s="1339"/>
      <c r="AS83" s="1339"/>
      <c r="AT83" s="1339"/>
      <c r="AU83" s="1339"/>
      <c r="AV83" s="1339"/>
      <c r="AW83" s="1339"/>
      <c r="AX83" s="1339"/>
      <c r="AY83" s="1339"/>
      <c r="AZ83" s="1339"/>
      <c r="BA83" s="1339"/>
      <c r="BB83" s="1339"/>
      <c r="BC83" s="1340"/>
      <c r="BD83" s="1341" t="s">
        <v>7</v>
      </c>
      <c r="BE83" s="1342"/>
    </row>
    <row r="84" spans="1:57" ht="15" thickBot="1" x14ac:dyDescent="0.35">
      <c r="A84" s="1329"/>
      <c r="B84" s="1333"/>
      <c r="C84" s="1334"/>
      <c r="D84" s="1343" t="s">
        <v>46</v>
      </c>
      <c r="E84" s="1344"/>
      <c r="F84" s="1344"/>
      <c r="G84" s="1314"/>
      <c r="H84" s="1343" t="s">
        <v>47</v>
      </c>
      <c r="I84" s="1345"/>
      <c r="J84" s="1346" t="s">
        <v>39</v>
      </c>
      <c r="K84" s="1347"/>
      <c r="L84" s="1348"/>
      <c r="M84" s="1349"/>
      <c r="N84" s="1343" t="s">
        <v>91</v>
      </c>
      <c r="O84" s="1344"/>
      <c r="P84" s="1344"/>
      <c r="Q84" s="1344"/>
      <c r="R84" s="1344"/>
      <c r="S84" s="1344"/>
      <c r="T84" s="1344"/>
      <c r="U84" s="1344"/>
      <c r="V84" s="1344"/>
      <c r="W84" s="1314"/>
      <c r="X84" s="1350" t="s">
        <v>48</v>
      </c>
      <c r="Y84" s="1351"/>
      <c r="Z84" s="1351"/>
      <c r="AA84" s="1352"/>
      <c r="AB84" s="1353" t="s">
        <v>43</v>
      </c>
      <c r="AC84" s="1354"/>
      <c r="AD84" s="1343" t="s">
        <v>93</v>
      </c>
      <c r="AE84" s="1355"/>
      <c r="AF84" s="1355"/>
      <c r="AG84" s="1356"/>
      <c r="AH84" s="1357" t="s">
        <v>143</v>
      </c>
      <c r="AI84" s="1358"/>
      <c r="AJ84" s="1359" t="s">
        <v>49</v>
      </c>
      <c r="AK84" s="1360"/>
      <c r="AL84" s="1350" t="s">
        <v>42</v>
      </c>
      <c r="AM84" s="1352"/>
      <c r="AN84" s="1343" t="s">
        <v>41</v>
      </c>
      <c r="AO84" s="1344"/>
      <c r="AP84" s="1344"/>
      <c r="AQ84" s="1314"/>
      <c r="AR84" s="1346" t="s">
        <v>45</v>
      </c>
      <c r="AS84" s="1347"/>
      <c r="AT84" s="1348"/>
      <c r="AU84" s="1349"/>
      <c r="AV84" s="1343" t="s">
        <v>97</v>
      </c>
      <c r="AW84" s="1345"/>
      <c r="AX84" s="1364" t="s">
        <v>50</v>
      </c>
      <c r="AY84" s="1365"/>
      <c r="AZ84" s="1366" t="s">
        <v>98</v>
      </c>
      <c r="BA84" s="1367"/>
      <c r="BB84" s="1366" t="s">
        <v>40</v>
      </c>
      <c r="BC84" s="1367"/>
      <c r="BD84" s="1303" t="s">
        <v>30</v>
      </c>
      <c r="BE84" s="1303" t="s">
        <v>8</v>
      </c>
    </row>
    <row r="85" spans="1:57" ht="25.2" customHeight="1" thickBot="1" x14ac:dyDescent="0.35">
      <c r="A85" s="1330"/>
      <c r="B85" s="1335"/>
      <c r="C85" s="1336"/>
      <c r="D85" s="1326" t="s">
        <v>179</v>
      </c>
      <c r="E85" s="1327"/>
      <c r="F85" s="1326" t="s">
        <v>180</v>
      </c>
      <c r="G85" s="1327"/>
      <c r="H85" s="1308" t="s">
        <v>181</v>
      </c>
      <c r="I85" s="1309"/>
      <c r="J85" s="1320" t="s">
        <v>182</v>
      </c>
      <c r="K85" s="1321"/>
      <c r="L85" s="1320" t="s">
        <v>183</v>
      </c>
      <c r="M85" s="1322"/>
      <c r="N85" s="1323" t="s">
        <v>188</v>
      </c>
      <c r="O85" s="1324"/>
      <c r="P85" s="1325" t="s">
        <v>231</v>
      </c>
      <c r="Q85" s="1325"/>
      <c r="R85" s="1323" t="s">
        <v>232</v>
      </c>
      <c r="S85" s="1324"/>
      <c r="T85" s="1325" t="s">
        <v>233</v>
      </c>
      <c r="U85" s="1368"/>
      <c r="V85" s="1369" t="s">
        <v>230</v>
      </c>
      <c r="W85" s="1368"/>
      <c r="X85" s="1313" t="s">
        <v>189</v>
      </c>
      <c r="Y85" s="1370"/>
      <c r="Z85" s="1313" t="s">
        <v>190</v>
      </c>
      <c r="AA85" s="1314"/>
      <c r="AB85" s="1315" t="s">
        <v>191</v>
      </c>
      <c r="AC85" s="1316"/>
      <c r="AD85" s="1315" t="s">
        <v>192</v>
      </c>
      <c r="AE85" s="1316"/>
      <c r="AF85" s="1315" t="s">
        <v>193</v>
      </c>
      <c r="AG85" s="1316"/>
      <c r="AH85" s="1308" t="s">
        <v>194</v>
      </c>
      <c r="AI85" s="1309"/>
      <c r="AJ85" s="1308" t="s">
        <v>195</v>
      </c>
      <c r="AK85" s="1309"/>
      <c r="AL85" s="1317" t="s">
        <v>196</v>
      </c>
      <c r="AM85" s="1318"/>
      <c r="AN85" s="1317" t="s">
        <v>197</v>
      </c>
      <c r="AO85" s="1319"/>
      <c r="AP85" s="1317" t="s">
        <v>198</v>
      </c>
      <c r="AQ85" s="1319"/>
      <c r="AR85" s="1306" t="s">
        <v>199</v>
      </c>
      <c r="AS85" s="1307"/>
      <c r="AT85" s="1306" t="s">
        <v>200</v>
      </c>
      <c r="AU85" s="1307"/>
      <c r="AV85" s="1308" t="s">
        <v>201</v>
      </c>
      <c r="AW85" s="1309"/>
      <c r="AX85" s="1313" t="s">
        <v>202</v>
      </c>
      <c r="AY85" s="1361"/>
      <c r="AZ85" s="1308" t="s">
        <v>203</v>
      </c>
      <c r="BA85" s="1309"/>
      <c r="BB85" s="1362" t="s">
        <v>204</v>
      </c>
      <c r="BC85" s="1363"/>
      <c r="BD85" s="1304"/>
      <c r="BE85" s="1304"/>
    </row>
    <row r="86" spans="1:57" ht="16.2" thickBot="1" x14ac:dyDescent="0.35">
      <c r="A86" s="1027"/>
      <c r="B86" s="1310"/>
      <c r="C86" s="1311"/>
      <c r="D86" s="948" t="s">
        <v>9</v>
      </c>
      <c r="E86" s="949" t="s">
        <v>10</v>
      </c>
      <c r="F86" s="949" t="s">
        <v>9</v>
      </c>
      <c r="G86" s="949" t="s">
        <v>10</v>
      </c>
      <c r="H86" s="949" t="s">
        <v>9</v>
      </c>
      <c r="I86" s="949" t="s">
        <v>10</v>
      </c>
      <c r="J86" s="949" t="s">
        <v>9</v>
      </c>
      <c r="K86" s="949" t="s">
        <v>10</v>
      </c>
      <c r="L86" s="949" t="s">
        <v>9</v>
      </c>
      <c r="M86" s="949" t="s">
        <v>10</v>
      </c>
      <c r="N86" s="949" t="s">
        <v>9</v>
      </c>
      <c r="O86" s="949" t="s">
        <v>10</v>
      </c>
      <c r="P86" s="949" t="s">
        <v>9</v>
      </c>
      <c r="Q86" s="949" t="s">
        <v>10</v>
      </c>
      <c r="R86" s="949" t="s">
        <v>9</v>
      </c>
      <c r="S86" s="949" t="s">
        <v>10</v>
      </c>
      <c r="T86" s="949" t="s">
        <v>9</v>
      </c>
      <c r="U86" s="949" t="s">
        <v>10</v>
      </c>
      <c r="V86" s="949" t="s">
        <v>9</v>
      </c>
      <c r="W86" s="949" t="s">
        <v>10</v>
      </c>
      <c r="X86" s="949" t="s">
        <v>9</v>
      </c>
      <c r="Y86" s="949" t="s">
        <v>10</v>
      </c>
      <c r="Z86" s="949" t="s">
        <v>9</v>
      </c>
      <c r="AA86" s="949" t="s">
        <v>10</v>
      </c>
      <c r="AB86" s="949" t="s">
        <v>9</v>
      </c>
      <c r="AC86" s="950" t="s">
        <v>10</v>
      </c>
      <c r="AD86" s="951" t="s">
        <v>9</v>
      </c>
      <c r="AE86" s="949" t="s">
        <v>10</v>
      </c>
      <c r="AF86" s="952" t="s">
        <v>9</v>
      </c>
      <c r="AG86" s="953" t="s">
        <v>10</v>
      </c>
      <c r="AH86" s="949" t="s">
        <v>9</v>
      </c>
      <c r="AI86" s="949" t="s">
        <v>10</v>
      </c>
      <c r="AJ86" s="949" t="s">
        <v>9</v>
      </c>
      <c r="AK86" s="949" t="s">
        <v>10</v>
      </c>
      <c r="AL86" s="949" t="s">
        <v>9</v>
      </c>
      <c r="AM86" s="949" t="s">
        <v>10</v>
      </c>
      <c r="AN86" s="952" t="s">
        <v>9</v>
      </c>
      <c r="AO86" s="953" t="s">
        <v>10</v>
      </c>
      <c r="AP86" s="949" t="s">
        <v>9</v>
      </c>
      <c r="AQ86" s="950" t="s">
        <v>10</v>
      </c>
      <c r="AR86" s="948" t="s">
        <v>9</v>
      </c>
      <c r="AS86" s="949" t="s">
        <v>10</v>
      </c>
      <c r="AT86" s="952" t="s">
        <v>9</v>
      </c>
      <c r="AU86" s="953" t="s">
        <v>10</v>
      </c>
      <c r="AV86" s="949" t="s">
        <v>9</v>
      </c>
      <c r="AW86" s="949" t="s">
        <v>10</v>
      </c>
      <c r="AX86" s="949" t="s">
        <v>9</v>
      </c>
      <c r="AY86" s="949" t="s">
        <v>10</v>
      </c>
      <c r="AZ86" s="952" t="s">
        <v>9</v>
      </c>
      <c r="BA86" s="953" t="s">
        <v>10</v>
      </c>
      <c r="BB86" s="954" t="s">
        <v>9</v>
      </c>
      <c r="BC86" s="954" t="s">
        <v>10</v>
      </c>
      <c r="BD86" s="1305"/>
      <c r="BE86" s="1305"/>
    </row>
    <row r="87" spans="1:57" ht="16.2" thickBot="1" x14ac:dyDescent="0.35">
      <c r="A87" s="8">
        <v>1</v>
      </c>
      <c r="B87" s="1284" t="s">
        <v>11</v>
      </c>
      <c r="C87" s="1312"/>
      <c r="D87" s="609">
        <v>1</v>
      </c>
      <c r="E87" s="610"/>
      <c r="F87" s="610">
        <v>1</v>
      </c>
      <c r="G87" s="610"/>
      <c r="H87" s="610">
        <v>1</v>
      </c>
      <c r="I87" s="610"/>
      <c r="J87" s="610">
        <v>1</v>
      </c>
      <c r="K87" s="610"/>
      <c r="L87" s="610">
        <v>1</v>
      </c>
      <c r="M87" s="610"/>
      <c r="N87" s="610">
        <v>1</v>
      </c>
      <c r="O87" s="610"/>
      <c r="P87" s="610">
        <v>1</v>
      </c>
      <c r="Q87" s="610"/>
      <c r="R87" s="610">
        <v>1</v>
      </c>
      <c r="S87" s="610"/>
      <c r="T87" s="610">
        <v>1</v>
      </c>
      <c r="U87" s="610"/>
      <c r="V87" s="610">
        <v>1</v>
      </c>
      <c r="W87" s="610"/>
      <c r="X87" s="610">
        <v>1</v>
      </c>
      <c r="Y87" s="610"/>
      <c r="Z87" s="610">
        <v>1</v>
      </c>
      <c r="AA87" s="610"/>
      <c r="AB87" s="610">
        <v>1</v>
      </c>
      <c r="AC87" s="610"/>
      <c r="AD87" s="610">
        <v>1</v>
      </c>
      <c r="AE87" s="610"/>
      <c r="AF87" s="610">
        <v>1</v>
      </c>
      <c r="AG87" s="610"/>
      <c r="AH87" s="610">
        <v>1</v>
      </c>
      <c r="AI87" s="610"/>
      <c r="AJ87" s="610">
        <v>1</v>
      </c>
      <c r="AK87" s="610"/>
      <c r="AL87" s="610">
        <v>1</v>
      </c>
      <c r="AM87" s="610"/>
      <c r="AN87" s="610">
        <v>1</v>
      </c>
      <c r="AO87" s="610"/>
      <c r="AP87" s="610">
        <v>1</v>
      </c>
      <c r="AQ87" s="610"/>
      <c r="AR87" s="610">
        <v>1</v>
      </c>
      <c r="AS87" s="610"/>
      <c r="AT87" s="610">
        <v>1</v>
      </c>
      <c r="AU87" s="610"/>
      <c r="AV87" s="610">
        <v>1</v>
      </c>
      <c r="AW87" s="610"/>
      <c r="AX87" s="610">
        <v>1</v>
      </c>
      <c r="AY87" s="610"/>
      <c r="AZ87" s="610">
        <v>1</v>
      </c>
      <c r="BA87" s="610"/>
      <c r="BB87" s="610">
        <v>1</v>
      </c>
      <c r="BC87" s="611"/>
      <c r="BD87" s="1269">
        <f>SUM(D87:BC87)</f>
        <v>26</v>
      </c>
      <c r="BE87" s="1273"/>
    </row>
    <row r="88" spans="1:57" ht="16.2" thickBot="1" x14ac:dyDescent="0.35">
      <c r="A88" s="8">
        <v>2</v>
      </c>
      <c r="B88" s="1284" t="s">
        <v>52</v>
      </c>
      <c r="C88" s="1285"/>
      <c r="D88" s="748">
        <v>24</v>
      </c>
      <c r="E88" s="749">
        <v>0</v>
      </c>
      <c r="F88" s="749">
        <v>0</v>
      </c>
      <c r="G88" s="749">
        <v>17</v>
      </c>
      <c r="H88" s="749">
        <v>25</v>
      </c>
      <c r="I88" s="749">
        <v>8</v>
      </c>
      <c r="J88" s="749">
        <v>21</v>
      </c>
      <c r="K88" s="749">
        <v>0</v>
      </c>
      <c r="L88" s="749">
        <v>0</v>
      </c>
      <c r="M88" s="749">
        <v>24</v>
      </c>
      <c r="N88" s="749">
        <v>24</v>
      </c>
      <c r="O88" s="749">
        <v>0</v>
      </c>
      <c r="P88" s="749">
        <v>24</v>
      </c>
      <c r="Q88" s="749">
        <v>0</v>
      </c>
      <c r="R88" s="749">
        <v>18</v>
      </c>
      <c r="S88" s="749">
        <v>7</v>
      </c>
      <c r="T88" s="749">
        <v>0</v>
      </c>
      <c r="U88" s="749">
        <v>25</v>
      </c>
      <c r="V88" s="749">
        <v>4</v>
      </c>
      <c r="W88" s="749">
        <v>19</v>
      </c>
      <c r="X88" s="749">
        <v>20</v>
      </c>
      <c r="Y88" s="749">
        <v>0</v>
      </c>
      <c r="Z88" s="749">
        <v>25</v>
      </c>
      <c r="AA88" s="749">
        <v>0</v>
      </c>
      <c r="AB88" s="749">
        <v>24</v>
      </c>
      <c r="AC88" s="749">
        <v>8</v>
      </c>
      <c r="AD88" s="749">
        <v>23</v>
      </c>
      <c r="AE88" s="750">
        <v>0</v>
      </c>
      <c r="AF88" s="751">
        <v>23</v>
      </c>
      <c r="AG88" s="752">
        <v>0</v>
      </c>
      <c r="AH88" s="752">
        <v>21</v>
      </c>
      <c r="AI88" s="752">
        <v>6</v>
      </c>
      <c r="AJ88" s="752">
        <v>0</v>
      </c>
      <c r="AK88" s="752">
        <v>30</v>
      </c>
      <c r="AL88" s="752">
        <v>22</v>
      </c>
      <c r="AM88" s="752">
        <v>0</v>
      </c>
      <c r="AN88" s="752">
        <v>22</v>
      </c>
      <c r="AO88" s="753">
        <v>4</v>
      </c>
      <c r="AP88" s="754">
        <v>23</v>
      </c>
      <c r="AQ88" s="749">
        <v>6</v>
      </c>
      <c r="AR88" s="749">
        <v>23</v>
      </c>
      <c r="AS88" s="755">
        <v>6</v>
      </c>
      <c r="AT88" s="756">
        <v>26</v>
      </c>
      <c r="AU88" s="749">
        <v>5</v>
      </c>
      <c r="AV88" s="749">
        <v>23</v>
      </c>
      <c r="AW88" s="749">
        <v>6</v>
      </c>
      <c r="AX88" s="749">
        <v>0</v>
      </c>
      <c r="AY88" s="749">
        <v>24</v>
      </c>
      <c r="AZ88" s="749">
        <v>16</v>
      </c>
      <c r="BA88" s="749">
        <v>9</v>
      </c>
      <c r="BB88" s="757">
        <v>0</v>
      </c>
      <c r="BC88" s="758">
        <v>18</v>
      </c>
      <c r="BD88" s="1269">
        <f>SUM(D88:BC88)</f>
        <v>653</v>
      </c>
      <c r="BE88" s="1273"/>
    </row>
    <row r="89" spans="1:57" ht="16.2" thickBot="1" x14ac:dyDescent="0.35">
      <c r="A89" s="8">
        <v>3</v>
      </c>
      <c r="B89" s="1284" t="s">
        <v>55</v>
      </c>
      <c r="C89" s="1285"/>
      <c r="D89" s="759">
        <v>12</v>
      </c>
      <c r="E89" s="759">
        <v>0</v>
      </c>
      <c r="F89" s="759">
        <v>0</v>
      </c>
      <c r="G89" s="759">
        <v>15</v>
      </c>
      <c r="H89" s="759">
        <v>23</v>
      </c>
      <c r="I89" s="759">
        <v>8</v>
      </c>
      <c r="J89" s="759">
        <v>14</v>
      </c>
      <c r="K89" s="759">
        <v>0</v>
      </c>
      <c r="L89" s="759">
        <v>0</v>
      </c>
      <c r="M89" s="759">
        <v>25</v>
      </c>
      <c r="N89" s="759">
        <v>12</v>
      </c>
      <c r="O89" s="759">
        <v>0</v>
      </c>
      <c r="P89" s="759">
        <v>13</v>
      </c>
      <c r="Q89" s="759">
        <v>0</v>
      </c>
      <c r="R89" s="759">
        <v>13</v>
      </c>
      <c r="S89" s="759">
        <v>7</v>
      </c>
      <c r="T89" s="759">
        <v>0</v>
      </c>
      <c r="U89" s="759">
        <v>26</v>
      </c>
      <c r="V89" s="759">
        <v>2</v>
      </c>
      <c r="W89" s="759">
        <v>15</v>
      </c>
      <c r="X89" s="759">
        <v>22</v>
      </c>
      <c r="Y89" s="759">
        <v>0</v>
      </c>
      <c r="Z89" s="759">
        <v>22</v>
      </c>
      <c r="AA89" s="759">
        <v>0</v>
      </c>
      <c r="AB89" s="759">
        <v>22</v>
      </c>
      <c r="AC89" s="759">
        <v>9</v>
      </c>
      <c r="AD89" s="759">
        <v>25</v>
      </c>
      <c r="AE89" s="759">
        <v>0</v>
      </c>
      <c r="AF89" s="931">
        <v>21</v>
      </c>
      <c r="AG89" s="932">
        <v>0</v>
      </c>
      <c r="AH89" s="932">
        <v>18</v>
      </c>
      <c r="AI89" s="932">
        <v>6</v>
      </c>
      <c r="AJ89" s="932">
        <v>0</v>
      </c>
      <c r="AK89" s="932">
        <v>14</v>
      </c>
      <c r="AL89" s="932">
        <v>18</v>
      </c>
      <c r="AM89" s="933">
        <v>0</v>
      </c>
      <c r="AN89" s="933">
        <v>20</v>
      </c>
      <c r="AO89" s="934">
        <v>4</v>
      </c>
      <c r="AP89" s="934">
        <v>20</v>
      </c>
      <c r="AQ89" s="935">
        <v>6</v>
      </c>
      <c r="AR89" s="935">
        <v>23</v>
      </c>
      <c r="AS89" s="936">
        <v>6</v>
      </c>
      <c r="AT89" s="936">
        <v>25</v>
      </c>
      <c r="AU89" s="936">
        <v>5</v>
      </c>
      <c r="AV89" s="935">
        <v>25</v>
      </c>
      <c r="AW89" s="935">
        <v>6</v>
      </c>
      <c r="AX89" s="935">
        <v>0</v>
      </c>
      <c r="AY89" s="935">
        <v>3</v>
      </c>
      <c r="AZ89" s="935">
        <v>4</v>
      </c>
      <c r="BA89" s="935">
        <v>4</v>
      </c>
      <c r="BB89" s="937">
        <v>0</v>
      </c>
      <c r="BC89" s="938">
        <v>0</v>
      </c>
      <c r="BD89" s="1269">
        <f>SUM(D89:BC89)</f>
        <v>513</v>
      </c>
      <c r="BE89" s="1273"/>
    </row>
    <row r="90" spans="1:57" ht="16.2" thickBot="1" x14ac:dyDescent="0.35">
      <c r="A90" s="291">
        <v>4</v>
      </c>
      <c r="B90" s="1293" t="s">
        <v>12</v>
      </c>
      <c r="C90" s="1294"/>
      <c r="D90" s="939">
        <f>D71</f>
        <v>25</v>
      </c>
      <c r="E90" s="939">
        <f t="shared" ref="E90:BC90" si="20">E71</f>
        <v>0</v>
      </c>
      <c r="F90" s="939">
        <f t="shared" si="20"/>
        <v>0</v>
      </c>
      <c r="G90" s="939">
        <f t="shared" si="20"/>
        <v>17</v>
      </c>
      <c r="H90" s="939">
        <f t="shared" si="20"/>
        <v>25</v>
      </c>
      <c r="I90" s="939">
        <f t="shared" si="20"/>
        <v>8</v>
      </c>
      <c r="J90" s="939">
        <f t="shared" si="20"/>
        <v>25</v>
      </c>
      <c r="K90" s="939">
        <f t="shared" si="20"/>
        <v>0</v>
      </c>
      <c r="L90" s="939">
        <f t="shared" si="20"/>
        <v>0</v>
      </c>
      <c r="M90" s="939">
        <f t="shared" si="20"/>
        <v>23</v>
      </c>
      <c r="N90" s="939">
        <f t="shared" si="20"/>
        <v>25</v>
      </c>
      <c r="O90" s="939">
        <f t="shared" si="20"/>
        <v>0</v>
      </c>
      <c r="P90" s="939">
        <f t="shared" si="20"/>
        <v>26</v>
      </c>
      <c r="Q90" s="939">
        <f t="shared" si="20"/>
        <v>0</v>
      </c>
      <c r="R90" s="939">
        <f t="shared" si="20"/>
        <v>20</v>
      </c>
      <c r="S90" s="939">
        <f t="shared" si="20"/>
        <v>7</v>
      </c>
      <c r="T90" s="939">
        <f t="shared" si="20"/>
        <v>0</v>
      </c>
      <c r="U90" s="939">
        <f t="shared" si="20"/>
        <v>27</v>
      </c>
      <c r="V90" s="939">
        <f t="shared" si="20"/>
        <v>4</v>
      </c>
      <c r="W90" s="939">
        <f t="shared" si="20"/>
        <v>19</v>
      </c>
      <c r="X90" s="939">
        <f t="shared" si="20"/>
        <v>25</v>
      </c>
      <c r="Y90" s="939">
        <f t="shared" si="20"/>
        <v>0</v>
      </c>
      <c r="Z90" s="939">
        <f t="shared" si="20"/>
        <v>25</v>
      </c>
      <c r="AA90" s="939">
        <f t="shared" si="20"/>
        <v>0</v>
      </c>
      <c r="AB90" s="939">
        <f t="shared" si="20"/>
        <v>25</v>
      </c>
      <c r="AC90" s="939">
        <f t="shared" si="20"/>
        <v>9</v>
      </c>
      <c r="AD90" s="939">
        <f t="shared" si="20"/>
        <v>25</v>
      </c>
      <c r="AE90" s="939">
        <f t="shared" si="20"/>
        <v>0</v>
      </c>
      <c r="AF90" s="939">
        <f t="shared" si="20"/>
        <v>25</v>
      </c>
      <c r="AG90" s="939">
        <f t="shared" si="20"/>
        <v>0</v>
      </c>
      <c r="AH90" s="939">
        <f t="shared" si="20"/>
        <v>25</v>
      </c>
      <c r="AI90" s="939">
        <f t="shared" si="20"/>
        <v>6</v>
      </c>
      <c r="AJ90" s="939">
        <f t="shared" si="20"/>
        <v>0</v>
      </c>
      <c r="AK90" s="939">
        <f t="shared" si="20"/>
        <v>31</v>
      </c>
      <c r="AL90" s="939">
        <f t="shared" si="20"/>
        <v>25</v>
      </c>
      <c r="AM90" s="939">
        <f t="shared" si="20"/>
        <v>0</v>
      </c>
      <c r="AN90" s="939">
        <f t="shared" si="20"/>
        <v>26</v>
      </c>
      <c r="AO90" s="939">
        <f t="shared" si="20"/>
        <v>4</v>
      </c>
      <c r="AP90" s="939">
        <f t="shared" si="20"/>
        <v>24</v>
      </c>
      <c r="AQ90" s="939">
        <f t="shared" si="20"/>
        <v>6</v>
      </c>
      <c r="AR90" s="939">
        <f t="shared" si="20"/>
        <v>25</v>
      </c>
      <c r="AS90" s="939">
        <f t="shared" si="20"/>
        <v>6</v>
      </c>
      <c r="AT90" s="939">
        <f t="shared" si="20"/>
        <v>25</v>
      </c>
      <c r="AU90" s="939">
        <f t="shared" si="20"/>
        <v>5</v>
      </c>
      <c r="AV90" s="939">
        <f t="shared" si="20"/>
        <v>25</v>
      </c>
      <c r="AW90" s="939">
        <f t="shared" si="20"/>
        <v>6</v>
      </c>
      <c r="AX90" s="939">
        <f t="shared" si="20"/>
        <v>0</v>
      </c>
      <c r="AY90" s="939">
        <f t="shared" si="20"/>
        <v>24</v>
      </c>
      <c r="AZ90" s="939">
        <f t="shared" si="20"/>
        <v>20</v>
      </c>
      <c r="BA90" s="939">
        <f t="shared" si="20"/>
        <v>10</v>
      </c>
      <c r="BB90" s="939">
        <f t="shared" si="20"/>
        <v>0</v>
      </c>
      <c r="BC90" s="939">
        <f t="shared" si="20"/>
        <v>17</v>
      </c>
      <c r="BD90" s="156">
        <f>SUM(D90+F90+H90+J90+L90+N90+P90+R90+T90+V90+X90+Z90+AB90+AD90+AF90+AH90+AJ90+AL90+AN90+AP90+AR90+AT90+AV90+AX90+AZ90+BB90)</f>
        <v>470</v>
      </c>
      <c r="BE90" s="151">
        <f>SUM(E90+G90+I90+K90+M90+O90+Q90+S90+U90+W90+Y90+AA90+AC90+AE90+AG90+AI90+AK90+AM90+AO90+AQ90+AS90+AU90+AW90+AY90+BA90+BC90)</f>
        <v>225</v>
      </c>
    </row>
    <row r="91" spans="1:57" ht="16.2" thickBot="1" x14ac:dyDescent="0.35">
      <c r="A91" s="632">
        <v>5</v>
      </c>
      <c r="B91" s="1301" t="s">
        <v>13</v>
      </c>
      <c r="C91" s="1302"/>
      <c r="D91" s="341">
        <f>SUM(D92:D94)</f>
        <v>0</v>
      </c>
      <c r="E91" s="341">
        <f t="shared" ref="E91:BC91" si="21">SUM(E92:E94)</f>
        <v>0</v>
      </c>
      <c r="F91" s="341">
        <f t="shared" si="21"/>
        <v>0</v>
      </c>
      <c r="G91" s="341">
        <f t="shared" si="21"/>
        <v>0</v>
      </c>
      <c r="H91" s="341">
        <f t="shared" si="21"/>
        <v>0</v>
      </c>
      <c r="I91" s="341">
        <f t="shared" si="21"/>
        <v>0</v>
      </c>
      <c r="J91" s="341">
        <f t="shared" si="21"/>
        <v>0</v>
      </c>
      <c r="K91" s="341">
        <f t="shared" si="21"/>
        <v>0</v>
      </c>
      <c r="L91" s="341">
        <f t="shared" si="21"/>
        <v>0</v>
      </c>
      <c r="M91" s="341">
        <f t="shared" si="21"/>
        <v>0</v>
      </c>
      <c r="N91" s="341">
        <f t="shared" si="21"/>
        <v>0</v>
      </c>
      <c r="O91" s="341">
        <f t="shared" si="21"/>
        <v>0</v>
      </c>
      <c r="P91" s="341">
        <f t="shared" si="21"/>
        <v>0</v>
      </c>
      <c r="Q91" s="341">
        <f t="shared" si="21"/>
        <v>0</v>
      </c>
      <c r="R91" s="341">
        <f t="shared" si="21"/>
        <v>0</v>
      </c>
      <c r="S91" s="341">
        <f t="shared" si="21"/>
        <v>0</v>
      </c>
      <c r="T91" s="341">
        <f t="shared" si="21"/>
        <v>0</v>
      </c>
      <c r="U91" s="341">
        <f t="shared" si="21"/>
        <v>0</v>
      </c>
      <c r="V91" s="341">
        <f t="shared" si="21"/>
        <v>0</v>
      </c>
      <c r="W91" s="341">
        <f t="shared" si="21"/>
        <v>0</v>
      </c>
      <c r="X91" s="341">
        <f t="shared" si="21"/>
        <v>0</v>
      </c>
      <c r="Y91" s="341">
        <f t="shared" si="21"/>
        <v>0</v>
      </c>
      <c r="Z91" s="341">
        <f t="shared" si="21"/>
        <v>0</v>
      </c>
      <c r="AA91" s="341">
        <f t="shared" si="21"/>
        <v>0</v>
      </c>
      <c r="AB91" s="341">
        <f t="shared" si="21"/>
        <v>0</v>
      </c>
      <c r="AC91" s="341">
        <f t="shared" si="21"/>
        <v>0</v>
      </c>
      <c r="AD91" s="341">
        <f t="shared" si="21"/>
        <v>0</v>
      </c>
      <c r="AE91" s="341">
        <f t="shared" si="21"/>
        <v>0</v>
      </c>
      <c r="AF91" s="341">
        <f t="shared" si="21"/>
        <v>0</v>
      </c>
      <c r="AG91" s="341">
        <f t="shared" si="21"/>
        <v>0</v>
      </c>
      <c r="AH91" s="341">
        <f t="shared" si="21"/>
        <v>0</v>
      </c>
      <c r="AI91" s="341">
        <f t="shared" si="21"/>
        <v>0</v>
      </c>
      <c r="AJ91" s="341">
        <f t="shared" si="21"/>
        <v>0</v>
      </c>
      <c r="AK91" s="341">
        <f t="shared" si="21"/>
        <v>0</v>
      </c>
      <c r="AL91" s="341">
        <f t="shared" si="21"/>
        <v>0</v>
      </c>
      <c r="AM91" s="341">
        <f t="shared" si="21"/>
        <v>0</v>
      </c>
      <c r="AN91" s="341">
        <f t="shared" si="21"/>
        <v>0</v>
      </c>
      <c r="AO91" s="341">
        <f t="shared" si="21"/>
        <v>0</v>
      </c>
      <c r="AP91" s="341">
        <f t="shared" si="21"/>
        <v>0</v>
      </c>
      <c r="AQ91" s="341">
        <f t="shared" si="21"/>
        <v>0</v>
      </c>
      <c r="AR91" s="341">
        <f t="shared" si="21"/>
        <v>0</v>
      </c>
      <c r="AS91" s="341">
        <f t="shared" si="21"/>
        <v>0</v>
      </c>
      <c r="AT91" s="341">
        <f t="shared" si="21"/>
        <v>0</v>
      </c>
      <c r="AU91" s="341">
        <f t="shared" si="21"/>
        <v>0</v>
      </c>
      <c r="AV91" s="341">
        <f t="shared" si="21"/>
        <v>0</v>
      </c>
      <c r="AW91" s="341">
        <f t="shared" si="21"/>
        <v>0</v>
      </c>
      <c r="AX91" s="341">
        <f t="shared" si="21"/>
        <v>0</v>
      </c>
      <c r="AY91" s="341">
        <f t="shared" si="21"/>
        <v>0</v>
      </c>
      <c r="AZ91" s="341">
        <f t="shared" si="21"/>
        <v>0</v>
      </c>
      <c r="BA91" s="341">
        <f t="shared" si="21"/>
        <v>0</v>
      </c>
      <c r="BB91" s="341">
        <f t="shared" si="21"/>
        <v>0</v>
      </c>
      <c r="BC91" s="341">
        <f t="shared" si="21"/>
        <v>0</v>
      </c>
      <c r="BD91" s="156">
        <f t="shared" ref="BD91:BD110" si="22">SUM(D91+F91+H91+J91+L91+N91+P91+R91+T91+V91+X91+Z91+AB91+AD91+AF91+AH91+AJ91+AL91+AN91+AP91+AR91+AT91+AV91+AX91+AZ91+BB91)</f>
        <v>0</v>
      </c>
      <c r="BE91" s="151">
        <f t="shared" ref="BE91:BE110" si="23">SUM(E91+G91+I91+K91+M91+O91+Q91+S91+U91+W91+Y91+AA91+AC91+AE91+AG91+AI91+AK91+AM91+AO91+AQ91+AS91+AU91+AW91+AY91+BA91+BC91)</f>
        <v>0</v>
      </c>
    </row>
    <row r="92" spans="1:57" ht="16.2" thickBot="1" x14ac:dyDescent="0.35">
      <c r="A92" s="631">
        <v>6</v>
      </c>
      <c r="B92" s="1297" t="s">
        <v>14</v>
      </c>
      <c r="C92" s="1298"/>
      <c r="D92" s="369"/>
      <c r="E92" s="369"/>
      <c r="F92" s="100"/>
      <c r="G92" s="100"/>
      <c r="H92" s="100"/>
      <c r="I92" s="100"/>
      <c r="J92" s="100"/>
      <c r="K92" s="100"/>
      <c r="L92" s="372"/>
      <c r="M92" s="143"/>
      <c r="N92" s="100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  <c r="AA92" s="143"/>
      <c r="AB92" s="100"/>
      <c r="AC92" s="100"/>
      <c r="AD92" s="369"/>
      <c r="AE92" s="369"/>
      <c r="AF92" s="485"/>
      <c r="AG92" s="100"/>
      <c r="AH92" s="100"/>
      <c r="AI92" s="100"/>
      <c r="AJ92" s="372"/>
      <c r="AK92" s="143"/>
      <c r="AL92" s="100"/>
      <c r="AM92" s="143"/>
      <c r="AN92" s="143"/>
      <c r="AO92" s="143"/>
      <c r="AP92" s="464"/>
      <c r="AQ92" s="100"/>
      <c r="AR92" s="311"/>
      <c r="AS92" s="343"/>
      <c r="AT92" s="311"/>
      <c r="AU92" s="311"/>
      <c r="AV92" s="311"/>
      <c r="AW92" s="311"/>
      <c r="AX92" s="311"/>
      <c r="AY92" s="311"/>
      <c r="AZ92" s="311"/>
      <c r="BA92" s="311"/>
      <c r="BB92" s="230"/>
      <c r="BC92" s="230"/>
      <c r="BD92" s="156">
        <f t="shared" si="22"/>
        <v>0</v>
      </c>
      <c r="BE92" s="151">
        <f t="shared" si="23"/>
        <v>0</v>
      </c>
    </row>
    <row r="93" spans="1:57" ht="16.2" thickBot="1" x14ac:dyDescent="0.35">
      <c r="A93" s="8">
        <v>7</v>
      </c>
      <c r="B93" s="1284" t="s">
        <v>15</v>
      </c>
      <c r="C93" s="1285"/>
      <c r="D93" s="191"/>
      <c r="E93" s="191"/>
      <c r="F93" s="58"/>
      <c r="G93" s="58"/>
      <c r="H93" s="58"/>
      <c r="I93" s="58"/>
      <c r="J93" s="58"/>
      <c r="K93" s="58"/>
      <c r="L93" s="255"/>
      <c r="M93" s="255"/>
      <c r="N93" s="58"/>
      <c r="O93" s="255"/>
      <c r="P93" s="255"/>
      <c r="Q93" s="255"/>
      <c r="R93" s="255"/>
      <c r="S93" s="255"/>
      <c r="T93" s="255"/>
      <c r="U93" s="255"/>
      <c r="V93" s="255"/>
      <c r="W93" s="255"/>
      <c r="X93" s="255"/>
      <c r="Y93" s="255"/>
      <c r="Z93" s="255"/>
      <c r="AA93" s="255"/>
      <c r="AB93" s="58"/>
      <c r="AC93" s="58"/>
      <c r="AD93" s="191"/>
      <c r="AE93" s="191"/>
      <c r="AF93" s="30"/>
      <c r="AG93" s="58"/>
      <c r="AH93" s="58"/>
      <c r="AI93" s="58"/>
      <c r="AJ93" s="255"/>
      <c r="AK93" s="255"/>
      <c r="AL93" s="58"/>
      <c r="AM93" s="255"/>
      <c r="AN93" s="255"/>
      <c r="AO93" s="255"/>
      <c r="AP93" s="31"/>
      <c r="AQ93" s="58"/>
      <c r="AR93" s="166"/>
      <c r="AS93" s="336"/>
      <c r="AT93" s="166"/>
      <c r="AU93" s="166"/>
      <c r="AV93" s="166"/>
      <c r="AW93" s="166"/>
      <c r="AX93" s="166"/>
      <c r="AY93" s="166"/>
      <c r="AZ93" s="166"/>
      <c r="BA93" s="166"/>
      <c r="BB93" s="84"/>
      <c r="BC93" s="84"/>
      <c r="BD93" s="156">
        <f t="shared" si="22"/>
        <v>0</v>
      </c>
      <c r="BE93" s="151">
        <f t="shared" si="23"/>
        <v>0</v>
      </c>
    </row>
    <row r="94" spans="1:57" ht="16.2" thickBot="1" x14ac:dyDescent="0.35">
      <c r="A94" s="8">
        <v>8</v>
      </c>
      <c r="B94" s="1284" t="s">
        <v>22</v>
      </c>
      <c r="C94" s="1285"/>
      <c r="D94" s="191"/>
      <c r="E94" s="191"/>
      <c r="F94" s="204"/>
      <c r="G94" s="58"/>
      <c r="H94" s="58"/>
      <c r="I94" s="58"/>
      <c r="J94" s="58"/>
      <c r="K94" s="58"/>
      <c r="L94" s="213"/>
      <c r="M94" s="58"/>
      <c r="N94" s="58"/>
      <c r="O94" s="213"/>
      <c r="P94" s="213"/>
      <c r="Q94" s="213"/>
      <c r="R94" s="213"/>
      <c r="S94" s="213"/>
      <c r="T94" s="213"/>
      <c r="U94" s="213"/>
      <c r="V94" s="213"/>
      <c r="W94" s="213"/>
      <c r="X94" s="213"/>
      <c r="Y94" s="213"/>
      <c r="Z94" s="213"/>
      <c r="AA94" s="213"/>
      <c r="AB94" s="58"/>
      <c r="AC94" s="58"/>
      <c r="AD94" s="191"/>
      <c r="AE94" s="191"/>
      <c r="AF94" s="592"/>
      <c r="AG94" s="58"/>
      <c r="AH94" s="58"/>
      <c r="AI94" s="58"/>
      <c r="AJ94" s="213"/>
      <c r="AK94" s="58"/>
      <c r="AL94" s="58"/>
      <c r="AM94" s="213"/>
      <c r="AN94" s="213"/>
      <c r="AO94" s="213"/>
      <c r="AP94" s="31"/>
      <c r="AQ94" s="58"/>
      <c r="AR94" s="166"/>
      <c r="AS94" s="336"/>
      <c r="AT94" s="166"/>
      <c r="AU94" s="166"/>
      <c r="AV94" s="166"/>
      <c r="AW94" s="166"/>
      <c r="AX94" s="166"/>
      <c r="AY94" s="166"/>
      <c r="AZ94" s="166"/>
      <c r="BA94" s="166"/>
      <c r="BB94" s="84"/>
      <c r="BC94" s="84"/>
      <c r="BD94" s="156">
        <f t="shared" si="22"/>
        <v>0</v>
      </c>
      <c r="BE94" s="151">
        <f t="shared" si="23"/>
        <v>0</v>
      </c>
    </row>
    <row r="95" spans="1:57" ht="16.2" thickBot="1" x14ac:dyDescent="0.35">
      <c r="A95" s="8">
        <v>9</v>
      </c>
      <c r="B95" s="1293" t="s">
        <v>16</v>
      </c>
      <c r="C95" s="1294"/>
      <c r="D95" s="465"/>
      <c r="E95" s="465"/>
      <c r="F95" s="471"/>
      <c r="G95" s="471"/>
      <c r="H95" s="471"/>
      <c r="I95" s="471"/>
      <c r="J95" s="471"/>
      <c r="K95" s="471"/>
      <c r="L95" s="209"/>
      <c r="M95" s="209"/>
      <c r="N95" s="471"/>
      <c r="O95" s="209"/>
      <c r="P95" s="209"/>
      <c r="Q95" s="20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471"/>
      <c r="AC95" s="471"/>
      <c r="AD95" s="465"/>
      <c r="AE95" s="465"/>
      <c r="AF95" s="370"/>
      <c r="AG95" s="471"/>
      <c r="AH95" s="471"/>
      <c r="AI95" s="471"/>
      <c r="AJ95" s="209"/>
      <c r="AK95" s="209"/>
      <c r="AL95" s="471"/>
      <c r="AM95" s="209"/>
      <c r="AN95" s="209"/>
      <c r="AO95" s="209"/>
      <c r="AP95" s="599"/>
      <c r="AQ95" s="471"/>
      <c r="AR95" s="297"/>
      <c r="AS95" s="603"/>
      <c r="AT95" s="297"/>
      <c r="AU95" s="338"/>
      <c r="AV95" s="338"/>
      <c r="AW95" s="338"/>
      <c r="AX95" s="338"/>
      <c r="AY95" s="338"/>
      <c r="AZ95" s="338"/>
      <c r="BA95" s="338"/>
      <c r="BB95" s="292"/>
      <c r="BC95" s="292"/>
      <c r="BD95" s="156">
        <f t="shared" si="22"/>
        <v>0</v>
      </c>
      <c r="BE95" s="151">
        <f t="shared" si="23"/>
        <v>0</v>
      </c>
    </row>
    <row r="96" spans="1:57" ht="16.2" thickBot="1" x14ac:dyDescent="0.35">
      <c r="A96" s="456">
        <v>10</v>
      </c>
      <c r="B96" s="1295" t="s">
        <v>13</v>
      </c>
      <c r="C96" s="1296"/>
      <c r="D96" s="161">
        <f>SUM(D97:D100)</f>
        <v>0</v>
      </c>
      <c r="E96" s="161">
        <f t="shared" ref="E96:BC96" si="24">SUM(E97:E100)</f>
        <v>0</v>
      </c>
      <c r="F96" s="161">
        <f t="shared" si="24"/>
        <v>0</v>
      </c>
      <c r="G96" s="161">
        <f t="shared" si="24"/>
        <v>0</v>
      </c>
      <c r="H96" s="161">
        <f t="shared" si="24"/>
        <v>0</v>
      </c>
      <c r="I96" s="161">
        <f t="shared" si="24"/>
        <v>0</v>
      </c>
      <c r="J96" s="161">
        <f t="shared" si="24"/>
        <v>0</v>
      </c>
      <c r="K96" s="161">
        <f t="shared" si="24"/>
        <v>0</v>
      </c>
      <c r="L96" s="161">
        <f t="shared" si="24"/>
        <v>2</v>
      </c>
      <c r="M96" s="161">
        <f t="shared" si="24"/>
        <v>0</v>
      </c>
      <c r="N96" s="161">
        <f t="shared" si="24"/>
        <v>0</v>
      </c>
      <c r="O96" s="161">
        <f t="shared" si="24"/>
        <v>0</v>
      </c>
      <c r="P96" s="161">
        <f t="shared" si="24"/>
        <v>0</v>
      </c>
      <c r="Q96" s="161">
        <f t="shared" si="24"/>
        <v>0</v>
      </c>
      <c r="R96" s="161">
        <f t="shared" si="24"/>
        <v>0</v>
      </c>
      <c r="S96" s="161">
        <f t="shared" si="24"/>
        <v>0</v>
      </c>
      <c r="T96" s="161">
        <f t="shared" si="24"/>
        <v>0</v>
      </c>
      <c r="U96" s="161">
        <f t="shared" si="24"/>
        <v>0</v>
      </c>
      <c r="V96" s="161">
        <f t="shared" si="24"/>
        <v>0</v>
      </c>
      <c r="W96" s="161">
        <f t="shared" si="24"/>
        <v>0</v>
      </c>
      <c r="X96" s="161">
        <f t="shared" si="24"/>
        <v>0</v>
      </c>
      <c r="Y96" s="161">
        <f t="shared" si="24"/>
        <v>0</v>
      </c>
      <c r="Z96" s="161">
        <f t="shared" si="24"/>
        <v>0</v>
      </c>
      <c r="AA96" s="161">
        <f t="shared" si="24"/>
        <v>0</v>
      </c>
      <c r="AB96" s="161">
        <f t="shared" si="24"/>
        <v>0</v>
      </c>
      <c r="AC96" s="161">
        <f t="shared" si="24"/>
        <v>0</v>
      </c>
      <c r="AD96" s="161">
        <f t="shared" si="24"/>
        <v>0</v>
      </c>
      <c r="AE96" s="161">
        <f t="shared" si="24"/>
        <v>0</v>
      </c>
      <c r="AF96" s="161">
        <f t="shared" si="24"/>
        <v>0</v>
      </c>
      <c r="AG96" s="161">
        <f t="shared" si="24"/>
        <v>0</v>
      </c>
      <c r="AH96" s="161">
        <f t="shared" si="24"/>
        <v>0</v>
      </c>
      <c r="AI96" s="161">
        <f t="shared" si="24"/>
        <v>0</v>
      </c>
      <c r="AJ96" s="161">
        <f t="shared" si="24"/>
        <v>0</v>
      </c>
      <c r="AK96" s="161">
        <f t="shared" si="24"/>
        <v>0</v>
      </c>
      <c r="AL96" s="161">
        <f t="shared" si="24"/>
        <v>0</v>
      </c>
      <c r="AM96" s="161">
        <f t="shared" si="24"/>
        <v>0</v>
      </c>
      <c r="AN96" s="161">
        <f t="shared" si="24"/>
        <v>0</v>
      </c>
      <c r="AO96" s="161">
        <f t="shared" si="24"/>
        <v>0</v>
      </c>
      <c r="AP96" s="161">
        <f t="shared" si="24"/>
        <v>0</v>
      </c>
      <c r="AQ96" s="161">
        <f t="shared" si="24"/>
        <v>0</v>
      </c>
      <c r="AR96" s="161">
        <f t="shared" si="24"/>
        <v>0</v>
      </c>
      <c r="AS96" s="161">
        <f t="shared" si="24"/>
        <v>0</v>
      </c>
      <c r="AT96" s="161">
        <f t="shared" si="24"/>
        <v>1</v>
      </c>
      <c r="AU96" s="161">
        <f t="shared" si="24"/>
        <v>0</v>
      </c>
      <c r="AV96" s="161">
        <f t="shared" si="24"/>
        <v>0</v>
      </c>
      <c r="AW96" s="161">
        <f t="shared" si="24"/>
        <v>0</v>
      </c>
      <c r="AX96" s="161">
        <f t="shared" si="24"/>
        <v>0</v>
      </c>
      <c r="AY96" s="161">
        <f t="shared" si="24"/>
        <v>0</v>
      </c>
      <c r="AZ96" s="161">
        <f t="shared" si="24"/>
        <v>0</v>
      </c>
      <c r="BA96" s="161">
        <f t="shared" si="24"/>
        <v>0</v>
      </c>
      <c r="BB96" s="161">
        <f t="shared" si="24"/>
        <v>0</v>
      </c>
      <c r="BC96" s="161">
        <f t="shared" si="24"/>
        <v>0</v>
      </c>
      <c r="BD96" s="156">
        <f t="shared" si="22"/>
        <v>3</v>
      </c>
      <c r="BE96" s="151">
        <f t="shared" si="23"/>
        <v>0</v>
      </c>
    </row>
    <row r="97" spans="1:57" ht="16.2" thickBot="1" x14ac:dyDescent="0.35">
      <c r="A97" s="8">
        <v>11</v>
      </c>
      <c r="B97" s="1297" t="s">
        <v>17</v>
      </c>
      <c r="C97" s="1298"/>
      <c r="D97" s="928"/>
      <c r="E97" s="928"/>
      <c r="F97" s="928"/>
      <c r="G97" s="928"/>
      <c r="H97" s="928"/>
      <c r="I97" s="928"/>
      <c r="J97" s="928"/>
      <c r="K97" s="928"/>
      <c r="L97" s="928"/>
      <c r="M97" s="928"/>
      <c r="N97" s="928"/>
      <c r="O97" s="928"/>
      <c r="P97" s="928"/>
      <c r="Q97" s="928"/>
      <c r="R97" s="928"/>
      <c r="S97" s="928"/>
      <c r="T97" s="928"/>
      <c r="U97" s="928"/>
      <c r="V97" s="928"/>
      <c r="W97" s="928"/>
      <c r="X97" s="928"/>
      <c r="Y97" s="928"/>
      <c r="Z97" s="928"/>
      <c r="AA97" s="928"/>
      <c r="AB97" s="928"/>
      <c r="AC97" s="928"/>
      <c r="AD97" s="928"/>
      <c r="AE97" s="928"/>
      <c r="AF97" s="929"/>
      <c r="AG97" s="928"/>
      <c r="AH97" s="928"/>
      <c r="AI97" s="928"/>
      <c r="AJ97" s="928"/>
      <c r="AK97" s="928"/>
      <c r="AL97" s="928"/>
      <c r="AM97" s="928"/>
      <c r="AN97" s="928"/>
      <c r="AO97" s="928"/>
      <c r="AP97" s="930"/>
      <c r="AQ97" s="928"/>
      <c r="AR97" s="311"/>
      <c r="AS97" s="343"/>
      <c r="AT97" s="311"/>
      <c r="AU97" s="311"/>
      <c r="AV97" s="311"/>
      <c r="AW97" s="311"/>
      <c r="AX97" s="311"/>
      <c r="AY97" s="311"/>
      <c r="AZ97" s="311"/>
      <c r="BA97" s="311"/>
      <c r="BB97" s="230"/>
      <c r="BC97" s="230"/>
      <c r="BD97" s="156">
        <f t="shared" si="22"/>
        <v>0</v>
      </c>
      <c r="BE97" s="151">
        <f t="shared" si="23"/>
        <v>0</v>
      </c>
    </row>
    <row r="98" spans="1:57" ht="16.2" thickBot="1" x14ac:dyDescent="0.35">
      <c r="A98" s="8">
        <v>12</v>
      </c>
      <c r="B98" s="1284" t="s">
        <v>18</v>
      </c>
      <c r="C98" s="1285"/>
      <c r="D98" s="1009"/>
      <c r="E98" s="1009"/>
      <c r="F98" s="25"/>
      <c r="G98" s="25"/>
      <c r="H98" s="25"/>
      <c r="I98" s="25"/>
      <c r="J98" s="25"/>
      <c r="K98" s="25"/>
      <c r="L98" s="10"/>
      <c r="M98" s="10"/>
      <c r="N98" s="25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5"/>
      <c r="AC98" s="25"/>
      <c r="AD98" s="1009"/>
      <c r="AE98" s="1009"/>
      <c r="AF98" s="593"/>
      <c r="AG98" s="242"/>
      <c r="AH98" s="242"/>
      <c r="AI98" s="242"/>
      <c r="AJ98" s="155"/>
      <c r="AK98" s="155"/>
      <c r="AL98" s="242"/>
      <c r="AM98" s="155"/>
      <c r="AN98" s="155"/>
      <c r="AO98" s="155"/>
      <c r="AP98" s="600"/>
      <c r="AQ98" s="25"/>
      <c r="AR98" s="164"/>
      <c r="AS98" s="543"/>
      <c r="AT98" s="164"/>
      <c r="AU98" s="164"/>
      <c r="AV98" s="164"/>
      <c r="AW98" s="164"/>
      <c r="AX98" s="164"/>
      <c r="AY98" s="164"/>
      <c r="AZ98" s="164"/>
      <c r="BA98" s="164"/>
      <c r="BB98" s="84"/>
      <c r="BC98" s="84"/>
      <c r="BD98" s="156">
        <f t="shared" si="22"/>
        <v>0</v>
      </c>
      <c r="BE98" s="151">
        <f t="shared" si="23"/>
        <v>0</v>
      </c>
    </row>
    <row r="99" spans="1:57" ht="16.2" thickBot="1" x14ac:dyDescent="0.35">
      <c r="A99" s="8">
        <v>13</v>
      </c>
      <c r="B99" s="1284" t="s">
        <v>19</v>
      </c>
      <c r="C99" s="1285"/>
      <c r="D99" s="1009"/>
      <c r="E99" s="1009"/>
      <c r="F99" s="25"/>
      <c r="G99" s="25"/>
      <c r="H99" s="25"/>
      <c r="I99" s="25"/>
      <c r="J99" s="25"/>
      <c r="K99" s="25"/>
      <c r="L99" s="1106">
        <v>2</v>
      </c>
      <c r="M99" s="10"/>
      <c r="N99" s="25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5"/>
      <c r="AC99" s="25"/>
      <c r="AD99" s="1009"/>
      <c r="AE99" s="1009"/>
      <c r="AF99" s="594"/>
      <c r="AG99" s="25"/>
      <c r="AH99" s="58"/>
      <c r="AI99" s="58"/>
      <c r="AJ99" s="255"/>
      <c r="AK99" s="255"/>
      <c r="AL99" s="58"/>
      <c r="AM99" s="255"/>
      <c r="AN99" s="255"/>
      <c r="AO99" s="255"/>
      <c r="AP99" s="31"/>
      <c r="AQ99" s="58"/>
      <c r="AR99" s="164"/>
      <c r="AS99" s="543"/>
      <c r="AT99" s="1107">
        <v>1</v>
      </c>
      <c r="AU99" s="164"/>
      <c r="AV99" s="164"/>
      <c r="AW99" s="164"/>
      <c r="AX99" s="164"/>
      <c r="AY99" s="164"/>
      <c r="AZ99" s="164"/>
      <c r="BA99" s="164"/>
      <c r="BB99" s="255"/>
      <c r="BC99" s="255"/>
      <c r="BD99" s="156">
        <f t="shared" si="22"/>
        <v>3</v>
      </c>
      <c r="BE99" s="151">
        <f t="shared" si="23"/>
        <v>0</v>
      </c>
    </row>
    <row r="100" spans="1:57" ht="16.2" thickBot="1" x14ac:dyDescent="0.35">
      <c r="A100" s="8">
        <v>14</v>
      </c>
      <c r="B100" s="1284" t="s">
        <v>38</v>
      </c>
      <c r="C100" s="1285"/>
      <c r="D100" s="1009"/>
      <c r="E100" s="1009"/>
      <c r="F100" s="25"/>
      <c r="G100" s="25"/>
      <c r="H100" s="25"/>
      <c r="I100" s="25"/>
      <c r="J100" s="25"/>
      <c r="K100" s="25"/>
      <c r="L100" s="25"/>
      <c r="M100" s="10"/>
      <c r="N100" s="25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5"/>
      <c r="AC100" s="25"/>
      <c r="AD100" s="1009"/>
      <c r="AE100" s="1009"/>
      <c r="AF100" s="594"/>
      <c r="AG100" s="25"/>
      <c r="AH100" s="25"/>
      <c r="AI100" s="25"/>
      <c r="AJ100" s="25"/>
      <c r="AK100" s="10"/>
      <c r="AL100" s="25"/>
      <c r="AM100" s="10"/>
      <c r="AN100" s="10"/>
      <c r="AO100" s="10"/>
      <c r="AP100" s="601"/>
      <c r="AQ100" s="25"/>
      <c r="AR100" s="164"/>
      <c r="AS100" s="543"/>
      <c r="AT100" s="164"/>
      <c r="AU100" s="164"/>
      <c r="AV100" s="164"/>
      <c r="AW100" s="164"/>
      <c r="AX100" s="164"/>
      <c r="AY100" s="164"/>
      <c r="AZ100" s="164"/>
      <c r="BA100" s="164"/>
      <c r="BB100" s="255"/>
      <c r="BC100" s="255"/>
      <c r="BD100" s="156">
        <f t="shared" si="22"/>
        <v>0</v>
      </c>
      <c r="BE100" s="151">
        <f t="shared" si="23"/>
        <v>0</v>
      </c>
    </row>
    <row r="101" spans="1:57" ht="16.2" thickBot="1" x14ac:dyDescent="0.35">
      <c r="A101" s="8">
        <v>15</v>
      </c>
      <c r="B101" s="1293" t="s">
        <v>20</v>
      </c>
      <c r="C101" s="1294"/>
      <c r="D101" s="1010"/>
      <c r="E101" s="1010"/>
      <c r="F101" s="475"/>
      <c r="G101" s="475"/>
      <c r="H101" s="475"/>
      <c r="I101" s="475"/>
      <c r="J101" s="475"/>
      <c r="K101" s="475"/>
      <c r="L101" s="243"/>
      <c r="M101" s="243"/>
      <c r="N101" s="475"/>
      <c r="O101" s="243"/>
      <c r="P101" s="243"/>
      <c r="Q101" s="243"/>
      <c r="R101" s="243"/>
      <c r="S101" s="243"/>
      <c r="T101" s="243"/>
      <c r="U101" s="243"/>
      <c r="V101" s="243"/>
      <c r="W101" s="243"/>
      <c r="X101" s="243"/>
      <c r="Y101" s="243"/>
      <c r="Z101" s="243"/>
      <c r="AA101" s="243"/>
      <c r="AB101" s="475"/>
      <c r="AC101" s="475"/>
      <c r="AD101" s="1010"/>
      <c r="AE101" s="1010"/>
      <c r="AF101" s="595"/>
      <c r="AG101" s="475"/>
      <c r="AH101" s="475"/>
      <c r="AI101" s="475"/>
      <c r="AJ101" s="243"/>
      <c r="AK101" s="243"/>
      <c r="AL101" s="475"/>
      <c r="AM101" s="243"/>
      <c r="AN101" s="243"/>
      <c r="AO101" s="243"/>
      <c r="AP101" s="602"/>
      <c r="AQ101" s="475"/>
      <c r="AR101" s="297"/>
      <c r="AS101" s="603"/>
      <c r="AT101" s="297"/>
      <c r="AU101" s="297"/>
      <c r="AV101" s="297"/>
      <c r="AW101" s="297"/>
      <c r="AX101" s="297"/>
      <c r="AY101" s="297"/>
      <c r="AZ101" s="297"/>
      <c r="BA101" s="297"/>
      <c r="BB101" s="209"/>
      <c r="BC101" s="209"/>
      <c r="BD101" s="156">
        <f t="shared" si="22"/>
        <v>0</v>
      </c>
      <c r="BE101" s="151">
        <f t="shared" si="23"/>
        <v>0</v>
      </c>
    </row>
    <row r="102" spans="1:57" ht="16.2" thickBot="1" x14ac:dyDescent="0.35">
      <c r="A102" s="456">
        <v>16</v>
      </c>
      <c r="B102" s="1295" t="s">
        <v>13</v>
      </c>
      <c r="C102" s="1296"/>
      <c r="D102" s="161">
        <f>SUM(D103:D110)</f>
        <v>0</v>
      </c>
      <c r="E102" s="161">
        <f t="shared" ref="E102:BC102" si="25">SUM(E103:E110)</f>
        <v>0</v>
      </c>
      <c r="F102" s="161">
        <f t="shared" si="25"/>
        <v>0</v>
      </c>
      <c r="G102" s="161">
        <f t="shared" si="25"/>
        <v>0</v>
      </c>
      <c r="H102" s="161">
        <f t="shared" si="25"/>
        <v>0</v>
      </c>
      <c r="I102" s="161">
        <f t="shared" si="25"/>
        <v>0</v>
      </c>
      <c r="J102" s="161">
        <f t="shared" si="25"/>
        <v>2</v>
      </c>
      <c r="K102" s="161">
        <f t="shared" si="25"/>
        <v>0</v>
      </c>
      <c r="L102" s="161">
        <f t="shared" si="25"/>
        <v>0</v>
      </c>
      <c r="M102" s="161">
        <f t="shared" si="25"/>
        <v>0</v>
      </c>
      <c r="N102" s="161">
        <f t="shared" si="25"/>
        <v>2</v>
      </c>
      <c r="O102" s="161">
        <f t="shared" si="25"/>
        <v>0</v>
      </c>
      <c r="P102" s="161">
        <f t="shared" si="25"/>
        <v>0</v>
      </c>
      <c r="Q102" s="161">
        <f t="shared" si="25"/>
        <v>0</v>
      </c>
      <c r="R102" s="161">
        <f t="shared" si="25"/>
        <v>1</v>
      </c>
      <c r="S102" s="161">
        <f t="shared" si="25"/>
        <v>0</v>
      </c>
      <c r="T102" s="161">
        <f t="shared" si="25"/>
        <v>0</v>
      </c>
      <c r="U102" s="161">
        <f t="shared" si="25"/>
        <v>0</v>
      </c>
      <c r="V102" s="161">
        <f t="shared" si="25"/>
        <v>0</v>
      </c>
      <c r="W102" s="161">
        <f t="shared" si="25"/>
        <v>0</v>
      </c>
      <c r="X102" s="161">
        <f t="shared" si="25"/>
        <v>0</v>
      </c>
      <c r="Y102" s="161">
        <f t="shared" si="25"/>
        <v>0</v>
      </c>
      <c r="Z102" s="161">
        <f t="shared" si="25"/>
        <v>0</v>
      </c>
      <c r="AA102" s="161">
        <f t="shared" si="25"/>
        <v>0</v>
      </c>
      <c r="AB102" s="161">
        <f t="shared" si="25"/>
        <v>0</v>
      </c>
      <c r="AC102" s="161">
        <f t="shared" si="25"/>
        <v>0</v>
      </c>
      <c r="AD102" s="161">
        <f t="shared" si="25"/>
        <v>0</v>
      </c>
      <c r="AE102" s="161">
        <f t="shared" si="25"/>
        <v>0</v>
      </c>
      <c r="AF102" s="161">
        <f t="shared" si="25"/>
        <v>0</v>
      </c>
      <c r="AG102" s="161">
        <f t="shared" si="25"/>
        <v>0</v>
      </c>
      <c r="AH102" s="161">
        <f t="shared" si="25"/>
        <v>0</v>
      </c>
      <c r="AI102" s="161">
        <f t="shared" si="25"/>
        <v>0</v>
      </c>
      <c r="AJ102" s="161">
        <f t="shared" si="25"/>
        <v>0</v>
      </c>
      <c r="AK102" s="161">
        <f t="shared" si="25"/>
        <v>0</v>
      </c>
      <c r="AL102" s="161">
        <f t="shared" si="25"/>
        <v>0</v>
      </c>
      <c r="AM102" s="161">
        <f t="shared" si="25"/>
        <v>0</v>
      </c>
      <c r="AN102" s="161">
        <f t="shared" si="25"/>
        <v>0</v>
      </c>
      <c r="AO102" s="161">
        <f t="shared" si="25"/>
        <v>0</v>
      </c>
      <c r="AP102" s="161">
        <f t="shared" si="25"/>
        <v>0</v>
      </c>
      <c r="AQ102" s="161">
        <f t="shared" si="25"/>
        <v>0</v>
      </c>
      <c r="AR102" s="161">
        <f t="shared" si="25"/>
        <v>1</v>
      </c>
      <c r="AS102" s="161">
        <f t="shared" si="25"/>
        <v>0</v>
      </c>
      <c r="AT102" s="161">
        <f t="shared" si="25"/>
        <v>0</v>
      </c>
      <c r="AU102" s="161">
        <f t="shared" si="25"/>
        <v>0</v>
      </c>
      <c r="AV102" s="161">
        <f t="shared" si="25"/>
        <v>0</v>
      </c>
      <c r="AW102" s="161">
        <f t="shared" si="25"/>
        <v>0</v>
      </c>
      <c r="AX102" s="161">
        <f t="shared" si="25"/>
        <v>0</v>
      </c>
      <c r="AY102" s="161">
        <f t="shared" si="25"/>
        <v>0</v>
      </c>
      <c r="AZ102" s="161">
        <f t="shared" si="25"/>
        <v>0</v>
      </c>
      <c r="BA102" s="161">
        <f t="shared" si="25"/>
        <v>0</v>
      </c>
      <c r="BB102" s="161">
        <f t="shared" si="25"/>
        <v>0</v>
      </c>
      <c r="BC102" s="161">
        <f t="shared" si="25"/>
        <v>0</v>
      </c>
      <c r="BD102" s="156">
        <f t="shared" si="22"/>
        <v>6</v>
      </c>
      <c r="BE102" s="151">
        <f t="shared" si="23"/>
        <v>0</v>
      </c>
    </row>
    <row r="103" spans="1:57" ht="16.2" thickBot="1" x14ac:dyDescent="0.35">
      <c r="A103" s="8">
        <v>17</v>
      </c>
      <c r="B103" s="1299" t="s">
        <v>21</v>
      </c>
      <c r="C103" s="1300"/>
      <c r="D103" s="476"/>
      <c r="E103" s="476"/>
      <c r="F103" s="242"/>
      <c r="G103" s="242"/>
      <c r="H103" s="242"/>
      <c r="I103" s="242"/>
      <c r="J103" s="242"/>
      <c r="K103" s="242"/>
      <c r="L103" s="155"/>
      <c r="M103" s="155"/>
      <c r="N103" s="242">
        <v>1</v>
      </c>
      <c r="O103" s="155"/>
      <c r="P103" s="155"/>
      <c r="Q103" s="155"/>
      <c r="R103" s="155">
        <v>1</v>
      </c>
      <c r="S103" s="155"/>
      <c r="T103" s="155"/>
      <c r="U103" s="155"/>
      <c r="V103" s="155"/>
      <c r="W103" s="155"/>
      <c r="X103" s="155"/>
      <c r="Y103" s="155"/>
      <c r="Z103" s="155"/>
      <c r="AA103" s="155"/>
      <c r="AB103" s="242"/>
      <c r="AC103" s="242"/>
      <c r="AD103" s="476"/>
      <c r="AE103" s="476"/>
      <c r="AF103" s="593"/>
      <c r="AG103" s="242"/>
      <c r="AH103" s="242"/>
      <c r="AI103" s="242"/>
      <c r="AJ103" s="155"/>
      <c r="AK103" s="155"/>
      <c r="AL103" s="242"/>
      <c r="AM103" s="155"/>
      <c r="AN103" s="155"/>
      <c r="AO103" s="155"/>
      <c r="AP103" s="600"/>
      <c r="AQ103" s="242"/>
      <c r="AR103" s="477"/>
      <c r="AS103" s="604"/>
      <c r="AT103" s="477"/>
      <c r="AU103" s="477"/>
      <c r="AV103" s="477"/>
      <c r="AW103" s="477"/>
      <c r="AX103" s="477"/>
      <c r="AY103" s="478"/>
      <c r="AZ103" s="477"/>
      <c r="BA103" s="477"/>
      <c r="BB103" s="143"/>
      <c r="BC103" s="143"/>
      <c r="BD103" s="156">
        <f t="shared" si="22"/>
        <v>2</v>
      </c>
      <c r="BE103" s="151">
        <f t="shared" si="23"/>
        <v>0</v>
      </c>
    </row>
    <row r="104" spans="1:57" ht="16.2" thickBot="1" x14ac:dyDescent="0.35">
      <c r="A104" s="8">
        <v>18</v>
      </c>
      <c r="B104" s="1284" t="s">
        <v>51</v>
      </c>
      <c r="C104" s="1285"/>
      <c r="D104" s="1009"/>
      <c r="E104" s="1009"/>
      <c r="F104" s="25"/>
      <c r="G104" s="25"/>
      <c r="H104" s="25"/>
      <c r="I104" s="25"/>
      <c r="J104" s="1106">
        <v>2</v>
      </c>
      <c r="K104" s="25"/>
      <c r="L104" s="10"/>
      <c r="M104" s="10"/>
      <c r="N104" s="25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5"/>
      <c r="AC104" s="25"/>
      <c r="AD104" s="1009"/>
      <c r="AE104" s="1009"/>
      <c r="AF104" s="594"/>
      <c r="AG104" s="25"/>
      <c r="AH104" s="58"/>
      <c r="AI104" s="58"/>
      <c r="AJ104" s="255"/>
      <c r="AK104" s="255"/>
      <c r="AL104" s="58"/>
      <c r="AM104" s="255"/>
      <c r="AN104" s="255"/>
      <c r="AO104" s="255"/>
      <c r="AP104" s="601"/>
      <c r="AQ104" s="25"/>
      <c r="AR104" s="1107">
        <v>1</v>
      </c>
      <c r="AS104" s="605"/>
      <c r="AT104" s="1029"/>
      <c r="AU104" s="1029"/>
      <c r="AV104" s="1028"/>
      <c r="AW104" s="1028"/>
      <c r="AX104" s="1028"/>
      <c r="AY104" s="1028"/>
      <c r="AZ104" s="1028"/>
      <c r="BA104" s="1028"/>
      <c r="BB104" s="255"/>
      <c r="BC104" s="255"/>
      <c r="BD104" s="156">
        <f t="shared" si="22"/>
        <v>3</v>
      </c>
      <c r="BE104" s="151">
        <f t="shared" si="23"/>
        <v>0</v>
      </c>
    </row>
    <row r="105" spans="1:57" ht="16.2" thickBot="1" x14ac:dyDescent="0.35">
      <c r="A105" s="8">
        <v>19</v>
      </c>
      <c r="B105" s="1284" t="s">
        <v>22</v>
      </c>
      <c r="C105" s="1285"/>
      <c r="D105" s="1009"/>
      <c r="E105" s="1009"/>
      <c r="F105" s="25"/>
      <c r="G105" s="25"/>
      <c r="H105" s="25"/>
      <c r="I105" s="25"/>
      <c r="J105" s="25"/>
      <c r="K105" s="25"/>
      <c r="L105" s="10"/>
      <c r="M105" s="10"/>
      <c r="N105" s="25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5"/>
      <c r="AC105" s="25"/>
      <c r="AD105" s="1009"/>
      <c r="AE105" s="1009"/>
      <c r="AF105" s="594"/>
      <c r="AG105" s="25"/>
      <c r="AH105" s="25"/>
      <c r="AI105" s="25"/>
      <c r="AJ105" s="10"/>
      <c r="AK105" s="10"/>
      <c r="AL105" s="25"/>
      <c r="AM105" s="10"/>
      <c r="AN105" s="10"/>
      <c r="AO105" s="10"/>
      <c r="AP105" s="601"/>
      <c r="AQ105" s="25"/>
      <c r="AR105" s="1026"/>
      <c r="AS105" s="606"/>
      <c r="AT105" s="1026"/>
      <c r="AU105" s="1026"/>
      <c r="AV105" s="1026"/>
      <c r="AW105" s="1026"/>
      <c r="AX105" s="1026"/>
      <c r="AY105" s="1026"/>
      <c r="AZ105" s="1026"/>
      <c r="BA105" s="1026"/>
      <c r="BB105" s="255"/>
      <c r="BC105" s="255"/>
      <c r="BD105" s="156">
        <f t="shared" si="22"/>
        <v>0</v>
      </c>
      <c r="BE105" s="151">
        <f t="shared" si="23"/>
        <v>0</v>
      </c>
    </row>
    <row r="106" spans="1:57" ht="16.2" thickBot="1" x14ac:dyDescent="0.35">
      <c r="A106" s="8">
        <v>20</v>
      </c>
      <c r="B106" s="1284" t="s">
        <v>34</v>
      </c>
      <c r="C106" s="1285"/>
      <c r="D106" s="1009"/>
      <c r="E106" s="1009"/>
      <c r="F106" s="25"/>
      <c r="G106" s="25"/>
      <c r="H106" s="25"/>
      <c r="I106" s="25"/>
      <c r="J106" s="25"/>
      <c r="K106" s="25"/>
      <c r="L106" s="10"/>
      <c r="M106" s="86"/>
      <c r="N106" s="241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5"/>
      <c r="AC106" s="25"/>
      <c r="AD106" s="1009"/>
      <c r="AE106" s="1009"/>
      <c r="AF106" s="594"/>
      <c r="AG106" s="25"/>
      <c r="AH106" s="25"/>
      <c r="AI106" s="25"/>
      <c r="AJ106" s="10"/>
      <c r="AK106" s="86"/>
      <c r="AL106" s="241"/>
      <c r="AM106" s="10"/>
      <c r="AN106" s="10"/>
      <c r="AO106" s="10"/>
      <c r="AP106" s="601"/>
      <c r="AQ106" s="25"/>
      <c r="AR106" s="1026"/>
      <c r="AS106" s="606"/>
      <c r="AT106" s="1026"/>
      <c r="AU106" s="1026"/>
      <c r="AV106" s="1026"/>
      <c r="AW106" s="1026"/>
      <c r="AX106" s="1026"/>
      <c r="AY106" s="1026"/>
      <c r="AZ106" s="1026"/>
      <c r="BA106" s="1026"/>
      <c r="BB106" s="255"/>
      <c r="BC106" s="255"/>
      <c r="BD106" s="156">
        <f t="shared" si="22"/>
        <v>0</v>
      </c>
      <c r="BE106" s="151">
        <f t="shared" si="23"/>
        <v>0</v>
      </c>
    </row>
    <row r="107" spans="1:57" ht="16.2" thickBot="1" x14ac:dyDescent="0.35">
      <c r="A107" s="8">
        <v>21</v>
      </c>
      <c r="B107" s="1284" t="s">
        <v>24</v>
      </c>
      <c r="C107" s="1285"/>
      <c r="D107" s="1009"/>
      <c r="E107" s="1009"/>
      <c r="F107" s="25"/>
      <c r="G107" s="25"/>
      <c r="H107" s="25"/>
      <c r="I107" s="25"/>
      <c r="J107" s="25"/>
      <c r="K107" s="25"/>
      <c r="L107" s="10"/>
      <c r="M107" s="10"/>
      <c r="N107" s="25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5"/>
      <c r="AC107" s="25"/>
      <c r="AD107" s="1009"/>
      <c r="AE107" s="1009"/>
      <c r="AF107" s="594"/>
      <c r="AG107" s="25"/>
      <c r="AH107" s="25"/>
      <c r="AI107" s="25"/>
      <c r="AJ107" s="10"/>
      <c r="AK107" s="10"/>
      <c r="AL107" s="25"/>
      <c r="AM107" s="10"/>
      <c r="AN107" s="10"/>
      <c r="AO107" s="10"/>
      <c r="AP107" s="601"/>
      <c r="AQ107" s="25"/>
      <c r="AR107" s="1026"/>
      <c r="AS107" s="606"/>
      <c r="AT107" s="1026"/>
      <c r="AU107" s="1026"/>
      <c r="AV107" s="1026"/>
      <c r="AW107" s="1026"/>
      <c r="AX107" s="1026"/>
      <c r="AY107" s="1026"/>
      <c r="AZ107" s="1026"/>
      <c r="BA107" s="1026"/>
      <c r="BB107" s="255"/>
      <c r="BC107" s="255"/>
      <c r="BD107" s="156">
        <f t="shared" si="22"/>
        <v>0</v>
      </c>
      <c r="BE107" s="151">
        <f t="shared" si="23"/>
        <v>0</v>
      </c>
    </row>
    <row r="108" spans="1:57" ht="16.2" thickBot="1" x14ac:dyDescent="0.35">
      <c r="A108" s="8">
        <v>22</v>
      </c>
      <c r="B108" s="1284" t="s">
        <v>25</v>
      </c>
      <c r="C108" s="1285"/>
      <c r="D108" s="1009"/>
      <c r="E108" s="1009"/>
      <c r="F108" s="25"/>
      <c r="G108" s="25"/>
      <c r="H108" s="25"/>
      <c r="I108" s="25"/>
      <c r="J108" s="25"/>
      <c r="K108" s="25"/>
      <c r="L108" s="10"/>
      <c r="M108" s="10"/>
      <c r="N108" s="25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5"/>
      <c r="AC108" s="25"/>
      <c r="AD108" s="1009"/>
      <c r="AE108" s="1009"/>
      <c r="AF108" s="594"/>
      <c r="AG108" s="25"/>
      <c r="AH108" s="25"/>
      <c r="AI108" s="25"/>
      <c r="AJ108" s="10"/>
      <c r="AK108" s="10"/>
      <c r="AL108" s="25"/>
      <c r="AM108" s="10"/>
      <c r="AN108" s="10"/>
      <c r="AO108" s="10"/>
      <c r="AP108" s="601"/>
      <c r="AQ108" s="25"/>
      <c r="AR108" s="1026"/>
      <c r="AS108" s="606"/>
      <c r="AT108" s="1026"/>
      <c r="AU108" s="1026"/>
      <c r="AV108" s="1026"/>
      <c r="AW108" s="1026"/>
      <c r="AX108" s="1026"/>
      <c r="AY108" s="1026"/>
      <c r="AZ108" s="1026"/>
      <c r="BA108" s="1026"/>
      <c r="BB108" s="255"/>
      <c r="BC108" s="255"/>
      <c r="BD108" s="156">
        <f t="shared" si="22"/>
        <v>0</v>
      </c>
      <c r="BE108" s="151">
        <f t="shared" si="23"/>
        <v>0</v>
      </c>
    </row>
    <row r="109" spans="1:57" ht="16.2" thickBot="1" x14ac:dyDescent="0.35">
      <c r="A109" s="8">
        <v>23</v>
      </c>
      <c r="B109" s="1284" t="s">
        <v>26</v>
      </c>
      <c r="C109" s="1285"/>
      <c r="D109" s="1009"/>
      <c r="E109" s="1009"/>
      <c r="F109" s="25"/>
      <c r="G109" s="25"/>
      <c r="H109" s="25"/>
      <c r="I109" s="25"/>
      <c r="J109" s="25"/>
      <c r="K109" s="25"/>
      <c r="L109" s="10"/>
      <c r="M109" s="10"/>
      <c r="N109" s="25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5"/>
      <c r="AC109" s="25"/>
      <c r="AD109" s="1009"/>
      <c r="AE109" s="1009"/>
      <c r="AF109" s="594"/>
      <c r="AG109" s="25"/>
      <c r="AH109" s="25"/>
      <c r="AI109" s="25"/>
      <c r="AJ109" s="10"/>
      <c r="AK109" s="10"/>
      <c r="AL109" s="25"/>
      <c r="AM109" s="10"/>
      <c r="AN109" s="10"/>
      <c r="AO109" s="10"/>
      <c r="AP109" s="601"/>
      <c r="AQ109" s="25"/>
      <c r="AR109" s="1026"/>
      <c r="AS109" s="606"/>
      <c r="AT109" s="1026"/>
      <c r="AU109" s="1026"/>
      <c r="AV109" s="1026"/>
      <c r="AW109" s="1026"/>
      <c r="AX109" s="1026"/>
      <c r="AY109" s="1026"/>
      <c r="AZ109" s="1026"/>
      <c r="BA109" s="1026"/>
      <c r="BB109" s="255"/>
      <c r="BC109" s="255"/>
      <c r="BD109" s="156">
        <f t="shared" si="22"/>
        <v>0</v>
      </c>
      <c r="BE109" s="151">
        <f t="shared" si="23"/>
        <v>0</v>
      </c>
    </row>
    <row r="110" spans="1:57" ht="16.2" thickBot="1" x14ac:dyDescent="0.35">
      <c r="A110" s="291">
        <v>24</v>
      </c>
      <c r="B110" s="1286" t="s">
        <v>27</v>
      </c>
      <c r="C110" s="1287"/>
      <c r="D110" s="731"/>
      <c r="E110" s="731"/>
      <c r="F110" s="732"/>
      <c r="G110" s="732"/>
      <c r="H110" s="732"/>
      <c r="I110" s="732"/>
      <c r="J110" s="732"/>
      <c r="K110" s="732"/>
      <c r="L110" s="732"/>
      <c r="M110" s="732"/>
      <c r="N110" s="732">
        <v>1</v>
      </c>
      <c r="O110" s="732"/>
      <c r="P110" s="732"/>
      <c r="Q110" s="732"/>
      <c r="R110" s="732"/>
      <c r="S110" s="732"/>
      <c r="T110" s="732"/>
      <c r="U110" s="732"/>
      <c r="V110" s="732"/>
      <c r="W110" s="732"/>
      <c r="X110" s="732"/>
      <c r="Y110" s="732"/>
      <c r="Z110" s="732"/>
      <c r="AA110" s="732"/>
      <c r="AB110" s="732"/>
      <c r="AC110" s="732"/>
      <c r="AD110" s="731"/>
      <c r="AE110" s="731"/>
      <c r="AF110" s="733"/>
      <c r="AG110" s="732"/>
      <c r="AH110" s="732"/>
      <c r="AI110" s="732"/>
      <c r="AJ110" s="732"/>
      <c r="AK110" s="732"/>
      <c r="AL110" s="732"/>
      <c r="AM110" s="732"/>
      <c r="AN110" s="732"/>
      <c r="AO110" s="732"/>
      <c r="AP110" s="734"/>
      <c r="AQ110" s="732"/>
      <c r="AR110" s="526"/>
      <c r="AS110" s="735"/>
      <c r="AT110" s="736"/>
      <c r="AU110" s="736"/>
      <c r="AV110" s="736"/>
      <c r="AW110" s="526"/>
      <c r="AX110" s="736"/>
      <c r="AY110" s="736"/>
      <c r="AZ110" s="736"/>
      <c r="BA110" s="526"/>
      <c r="BB110" s="292"/>
      <c r="BC110" s="292"/>
      <c r="BD110" s="156">
        <f t="shared" si="22"/>
        <v>1</v>
      </c>
      <c r="BE110" s="151">
        <f t="shared" si="23"/>
        <v>0</v>
      </c>
    </row>
    <row r="111" spans="1:57" ht="15" thickBot="1" x14ac:dyDescent="0.35">
      <c r="A111" s="1288" t="s">
        <v>28</v>
      </c>
      <c r="B111" s="1289"/>
      <c r="C111" s="1290"/>
      <c r="D111" s="187">
        <f>D90+D96-D102</f>
        <v>25</v>
      </c>
      <c r="E111" s="187">
        <f t="shared" ref="E111:AG111" si="26">E90+E96-E102</f>
        <v>0</v>
      </c>
      <c r="F111" s="187">
        <f t="shared" si="26"/>
        <v>0</v>
      </c>
      <c r="G111" s="187">
        <f t="shared" si="26"/>
        <v>17</v>
      </c>
      <c r="H111" s="187">
        <f t="shared" si="26"/>
        <v>25</v>
      </c>
      <c r="I111" s="187">
        <f t="shared" si="26"/>
        <v>8</v>
      </c>
      <c r="J111" s="187">
        <f t="shared" si="26"/>
        <v>23</v>
      </c>
      <c r="K111" s="187">
        <f t="shared" si="26"/>
        <v>0</v>
      </c>
      <c r="L111" s="187">
        <f t="shared" si="26"/>
        <v>2</v>
      </c>
      <c r="M111" s="187">
        <f t="shared" si="26"/>
        <v>23</v>
      </c>
      <c r="N111" s="187">
        <f t="shared" si="26"/>
        <v>23</v>
      </c>
      <c r="O111" s="187">
        <f t="shared" si="26"/>
        <v>0</v>
      </c>
      <c r="P111" s="187">
        <f t="shared" si="26"/>
        <v>26</v>
      </c>
      <c r="Q111" s="187">
        <f t="shared" si="26"/>
        <v>0</v>
      </c>
      <c r="R111" s="187">
        <f t="shared" si="26"/>
        <v>19</v>
      </c>
      <c r="S111" s="187">
        <f t="shared" si="26"/>
        <v>7</v>
      </c>
      <c r="T111" s="187">
        <f t="shared" si="26"/>
        <v>0</v>
      </c>
      <c r="U111" s="187">
        <f t="shared" si="26"/>
        <v>27</v>
      </c>
      <c r="V111" s="187">
        <f t="shared" si="26"/>
        <v>4</v>
      </c>
      <c r="W111" s="187">
        <f t="shared" si="26"/>
        <v>19</v>
      </c>
      <c r="X111" s="187">
        <f t="shared" si="26"/>
        <v>25</v>
      </c>
      <c r="Y111" s="187">
        <f t="shared" si="26"/>
        <v>0</v>
      </c>
      <c r="Z111" s="187">
        <f t="shared" si="26"/>
        <v>25</v>
      </c>
      <c r="AA111" s="187">
        <f t="shared" si="26"/>
        <v>0</v>
      </c>
      <c r="AB111" s="187">
        <f t="shared" si="26"/>
        <v>25</v>
      </c>
      <c r="AC111" s="187">
        <f t="shared" si="26"/>
        <v>9</v>
      </c>
      <c r="AD111" s="187">
        <f t="shared" si="26"/>
        <v>25</v>
      </c>
      <c r="AE111" s="187">
        <f t="shared" si="26"/>
        <v>0</v>
      </c>
      <c r="AF111" s="187">
        <f t="shared" si="26"/>
        <v>25</v>
      </c>
      <c r="AG111" s="187">
        <f t="shared" si="26"/>
        <v>0</v>
      </c>
      <c r="AH111" s="187">
        <f>AH90+AH96-AH102</f>
        <v>25</v>
      </c>
      <c r="AI111" s="187">
        <f>AI90+AI96-AI102</f>
        <v>6</v>
      </c>
      <c r="AJ111" s="187">
        <f>AJ90+AJ96-AJ102</f>
        <v>0</v>
      </c>
      <c r="AK111" s="187">
        <f t="shared" ref="AK111:AQ111" si="27">AK90+AK96-AK102</f>
        <v>31</v>
      </c>
      <c r="AL111" s="187">
        <f t="shared" si="27"/>
        <v>25</v>
      </c>
      <c r="AM111" s="187">
        <f t="shared" si="27"/>
        <v>0</v>
      </c>
      <c r="AN111" s="187">
        <f t="shared" si="27"/>
        <v>26</v>
      </c>
      <c r="AO111" s="187">
        <f t="shared" si="27"/>
        <v>4</v>
      </c>
      <c r="AP111" s="187">
        <f t="shared" si="27"/>
        <v>24</v>
      </c>
      <c r="AQ111" s="187">
        <f t="shared" si="27"/>
        <v>6</v>
      </c>
      <c r="AR111" s="187">
        <f>AR90+AR96-AR102</f>
        <v>24</v>
      </c>
      <c r="AS111" s="187">
        <f t="shared" ref="AS111:BC111" si="28">AS90+AS96-AS102</f>
        <v>6</v>
      </c>
      <c r="AT111" s="187">
        <f t="shared" si="28"/>
        <v>26</v>
      </c>
      <c r="AU111" s="187">
        <f t="shared" si="28"/>
        <v>5</v>
      </c>
      <c r="AV111" s="187">
        <f t="shared" si="28"/>
        <v>25</v>
      </c>
      <c r="AW111" s="187">
        <f t="shared" si="28"/>
        <v>6</v>
      </c>
      <c r="AX111" s="187">
        <f t="shared" si="28"/>
        <v>0</v>
      </c>
      <c r="AY111" s="187">
        <f t="shared" si="28"/>
        <v>24</v>
      </c>
      <c r="AZ111" s="187">
        <f t="shared" si="28"/>
        <v>20</v>
      </c>
      <c r="BA111" s="187">
        <f t="shared" si="28"/>
        <v>10</v>
      </c>
      <c r="BB111" s="187">
        <f t="shared" si="28"/>
        <v>0</v>
      </c>
      <c r="BC111" s="226">
        <f t="shared" si="28"/>
        <v>17</v>
      </c>
      <c r="BD111" s="156">
        <f>SUM(D111+F111+H111+J111+L111+N111+P111+R111+T111+V111+X111+Z111+AB111+AD111+AF111+AH111+AJ111+AL111+AN111+AP111+AR111+AT111+AV111+AX111+AZ111+BB111)</f>
        <v>467</v>
      </c>
      <c r="BE111" s="151">
        <f>SUM(E111+G111+I111+K111+M111+O111+Q111+S111+U111+W111+Y111+AA111+AC111+AE111+AG111+AI111+AK111+AM111+AO111+AQ111+AS111+AU111+AW111+AY111+BA111+BC111)</f>
        <v>225</v>
      </c>
    </row>
    <row r="112" spans="1:57" ht="15" thickBot="1" x14ac:dyDescent="0.35">
      <c r="A112" s="1291" t="s">
        <v>29</v>
      </c>
      <c r="B112" s="1292"/>
      <c r="C112" s="1292"/>
      <c r="D112" s="1269">
        <f>SUM(D111:BC111)</f>
        <v>692</v>
      </c>
      <c r="E112" s="1270"/>
      <c r="F112" s="1270"/>
      <c r="G112" s="1270"/>
      <c r="H112" s="1270"/>
      <c r="I112" s="1270"/>
      <c r="J112" s="1270"/>
      <c r="K112" s="1270"/>
      <c r="L112" s="1270"/>
      <c r="M112" s="1270"/>
      <c r="N112" s="1270"/>
      <c r="O112" s="1270"/>
      <c r="P112" s="1270"/>
      <c r="Q112" s="1270"/>
      <c r="R112" s="1270"/>
      <c r="S112" s="1270"/>
      <c r="T112" s="1270"/>
      <c r="U112" s="1270"/>
      <c r="V112" s="1270"/>
      <c r="W112" s="1270"/>
      <c r="X112" s="1270"/>
      <c r="Y112" s="1270"/>
      <c r="Z112" s="1270"/>
      <c r="AA112" s="1270"/>
      <c r="AB112" s="1270"/>
      <c r="AC112" s="1270"/>
      <c r="AD112" s="1271"/>
      <c r="AE112" s="1271"/>
      <c r="AF112" s="1271"/>
      <c r="AG112" s="1271"/>
      <c r="AH112" s="1271"/>
      <c r="AI112" s="1271"/>
      <c r="AJ112" s="1271"/>
      <c r="AK112" s="1271"/>
      <c r="AL112" s="1271"/>
      <c r="AM112" s="1271"/>
      <c r="AN112" s="1271"/>
      <c r="AO112" s="1271"/>
      <c r="AP112" s="1271"/>
      <c r="AQ112" s="1271"/>
      <c r="AR112" s="1271"/>
      <c r="AS112" s="1271"/>
      <c r="AT112" s="1271"/>
      <c r="AU112" s="1271"/>
      <c r="AV112" s="1271"/>
      <c r="AW112" s="1271"/>
      <c r="AX112" s="1271"/>
      <c r="AY112" s="1271"/>
      <c r="AZ112" s="1271"/>
      <c r="BA112" s="1271"/>
      <c r="BB112" s="1271"/>
      <c r="BC112" s="1272"/>
      <c r="BD112" s="1269">
        <f>SUM(BD111:BE111)</f>
        <v>692</v>
      </c>
      <c r="BE112" s="1273"/>
    </row>
    <row r="113" spans="1:57" x14ac:dyDescent="0.3">
      <c r="A113" s="78"/>
      <c r="G113" s="1274" t="s">
        <v>71</v>
      </c>
      <c r="H113" s="1275"/>
      <c r="I113" s="1275"/>
      <c r="J113" s="1275"/>
      <c r="K113" s="1275"/>
      <c r="L113" s="1275"/>
      <c r="M113" s="1275"/>
      <c r="N113" s="1275"/>
      <c r="O113" s="331"/>
      <c r="P113" s="331"/>
      <c r="Q113" s="331"/>
      <c r="R113" s="331"/>
      <c r="S113" s="331"/>
      <c r="T113" s="331"/>
      <c r="U113" s="331"/>
      <c r="V113" s="331"/>
      <c r="W113" s="331"/>
      <c r="X113" s="331"/>
      <c r="Y113" s="331"/>
      <c r="Z113" s="331"/>
      <c r="AA113" s="331"/>
      <c r="AB113" s="331"/>
      <c r="AC113" s="331"/>
      <c r="AD113" s="331"/>
      <c r="AE113" s="331"/>
      <c r="AF113" s="331"/>
      <c r="AG113" s="331"/>
      <c r="AV113" s="11"/>
      <c r="AW113" s="11"/>
      <c r="AX113" s="11"/>
      <c r="AY113" s="11"/>
      <c r="AZ113" s="11"/>
      <c r="BA113" s="24"/>
      <c r="BE113" s="6"/>
    </row>
    <row r="114" spans="1:57" ht="15.6" x14ac:dyDescent="0.3">
      <c r="A114" s="21"/>
      <c r="B114" s="21"/>
      <c r="C114" s="93" t="s">
        <v>69</v>
      </c>
      <c r="D114" s="93"/>
      <c r="E114" s="250">
        <f>BD102+BE102</f>
        <v>6</v>
      </c>
      <c r="F114" s="1276">
        <f>E114/(BD90+BE90)</f>
        <v>8.6330935251798559E-3</v>
      </c>
      <c r="G114" s="1277"/>
      <c r="H114" s="1277"/>
      <c r="I114" s="1277"/>
      <c r="J114" s="1277"/>
      <c r="K114" s="1277"/>
      <c r="L114" s="1277"/>
      <c r="M114" s="1278"/>
      <c r="O114" s="1012"/>
      <c r="P114" s="1012"/>
      <c r="Q114" s="1012"/>
      <c r="R114" s="1012"/>
      <c r="S114" s="1012"/>
      <c r="T114" s="1012"/>
      <c r="U114" s="1012"/>
      <c r="V114" s="1012"/>
      <c r="W114" s="1012"/>
      <c r="X114" s="1012"/>
      <c r="Y114" s="1012"/>
      <c r="Z114" s="1012"/>
      <c r="AA114" s="1012"/>
      <c r="AB114" s="332"/>
      <c r="AC114" s="332"/>
      <c r="AD114" s="332"/>
      <c r="AE114" s="332"/>
      <c r="AF114" s="332"/>
      <c r="AG114" s="332"/>
      <c r="AH114" s="332"/>
      <c r="AI114" s="332"/>
      <c r="AJ114" s="1012"/>
      <c r="AK114" s="1012"/>
      <c r="AL114" s="1012"/>
      <c r="AM114" s="1012"/>
      <c r="AN114" s="1012"/>
      <c r="AO114" s="1012"/>
      <c r="AP114" s="1012"/>
      <c r="AQ114" s="584"/>
      <c r="AR114" s="584"/>
      <c r="AS114" s="584"/>
      <c r="AT114" s="7" t="s">
        <v>30</v>
      </c>
      <c r="AU114" s="7"/>
      <c r="AV114" s="7"/>
      <c r="AW114" s="7"/>
      <c r="AX114" s="7"/>
      <c r="AY114" s="7"/>
      <c r="AZ114" s="1279">
        <f>BD111</f>
        <v>467</v>
      </c>
      <c r="BA114" s="1279"/>
      <c r="BE114" s="6"/>
    </row>
    <row r="115" spans="1:57" ht="15.6" x14ac:dyDescent="0.3">
      <c r="A115" s="21"/>
      <c r="B115" s="21"/>
      <c r="C115" s="93" t="s">
        <v>70</v>
      </c>
      <c r="D115" s="93"/>
      <c r="E115" s="180">
        <f>BD96+BE96</f>
        <v>3</v>
      </c>
      <c r="F115" s="1276">
        <f>E115/(BD90+BE90)</f>
        <v>4.3165467625899279E-3</v>
      </c>
      <c r="G115" s="1277"/>
      <c r="H115" s="1277"/>
      <c r="I115" s="1277"/>
      <c r="J115" s="1277"/>
      <c r="K115" s="1277"/>
      <c r="L115" s="1277"/>
      <c r="M115" s="1278"/>
      <c r="O115" s="1012"/>
      <c r="P115" s="520">
        <f>SUM(D111:G111,L111:S111)</f>
        <v>142</v>
      </c>
      <c r="Q115" s="1012"/>
      <c r="R115" s="1012"/>
      <c r="S115" s="1012"/>
      <c r="T115" s="1012"/>
      <c r="U115" s="1012"/>
      <c r="V115" s="1012"/>
      <c r="W115" s="1012"/>
      <c r="X115" s="1012"/>
      <c r="Y115" s="1012"/>
      <c r="Z115" s="1012"/>
      <c r="AA115" s="1012"/>
      <c r="AB115" s="332"/>
      <c r="AC115" s="332"/>
      <c r="AD115" s="332"/>
      <c r="AE115" s="332"/>
      <c r="AF115" s="332"/>
      <c r="AG115" s="332"/>
      <c r="AH115" s="332"/>
      <c r="AI115" s="332"/>
      <c r="AJ115" s="1012"/>
      <c r="AK115" s="1012"/>
      <c r="AL115" s="1012"/>
      <c r="AM115" s="1012"/>
      <c r="AN115" s="1012"/>
      <c r="AO115" s="1012"/>
      <c r="AP115" s="1012"/>
      <c r="AQ115" s="584"/>
      <c r="AR115" s="584"/>
      <c r="AS115" s="584"/>
      <c r="AT115" s="7" t="s">
        <v>8</v>
      </c>
      <c r="AU115" s="7"/>
      <c r="AV115" s="7"/>
      <c r="AW115" s="7"/>
      <c r="AX115" s="7"/>
      <c r="AY115" s="7"/>
      <c r="AZ115" s="1279">
        <f>BE111</f>
        <v>225</v>
      </c>
      <c r="BA115" s="1279"/>
      <c r="BE115" s="6"/>
    </row>
    <row r="116" spans="1:57" ht="15.6" x14ac:dyDescent="0.3">
      <c r="A116" s="21"/>
      <c r="B116" s="21"/>
      <c r="C116" s="179"/>
      <c r="D116" s="179"/>
      <c r="E116" s="180"/>
      <c r="F116" s="1280"/>
      <c r="G116" s="1281"/>
      <c r="H116" s="1281"/>
      <c r="I116" s="1281"/>
      <c r="J116" s="1281"/>
      <c r="K116" s="1281"/>
      <c r="L116" s="1281"/>
      <c r="M116" s="1282"/>
      <c r="O116" s="1012"/>
      <c r="P116" s="1012"/>
      <c r="Q116" s="1012"/>
      <c r="R116" s="1012"/>
      <c r="S116" s="1012"/>
      <c r="T116" s="1012"/>
      <c r="U116" s="1012"/>
      <c r="V116" s="1012"/>
      <c r="W116" s="1012"/>
      <c r="X116" s="1012"/>
      <c r="Y116" s="1012"/>
      <c r="Z116" s="1012"/>
      <c r="AA116" s="1012"/>
      <c r="AB116" s="1012"/>
      <c r="AC116" s="1012"/>
      <c r="AD116" s="1012"/>
      <c r="AE116" s="1012"/>
      <c r="AF116" s="1012"/>
      <c r="AG116" s="1012"/>
      <c r="AH116" s="520">
        <f>SUM(AH90:AQ90)</f>
        <v>147</v>
      </c>
      <c r="AI116" s="520"/>
      <c r="AJ116" s="521">
        <v>127</v>
      </c>
      <c r="AK116" s="520"/>
      <c r="AL116" s="520">
        <f>SUM(AH111:AQ111)</f>
        <v>147</v>
      </c>
      <c r="AM116" s="105"/>
      <c r="AN116" s="105">
        <f>AH90+AJ90+AL90+AN90+AP90</f>
        <v>100</v>
      </c>
      <c r="AO116" s="105">
        <f>AI90+AK90+AM90+AO90+AQ90</f>
        <v>47</v>
      </c>
      <c r="AP116" s="520"/>
      <c r="AQ116" s="584"/>
      <c r="AR116" s="584"/>
      <c r="AS116" s="584"/>
      <c r="AT116" s="16" t="s">
        <v>33</v>
      </c>
      <c r="AU116" s="16"/>
      <c r="AV116" s="16"/>
      <c r="AW116" s="16"/>
      <c r="AX116" s="16"/>
      <c r="AY116" s="16"/>
      <c r="AZ116" s="1283">
        <f>SUM(AZ114:BA115)</f>
        <v>692</v>
      </c>
      <c r="BA116" s="1283"/>
      <c r="BB116" s="214"/>
      <c r="BE116" s="6"/>
    </row>
    <row r="117" spans="1:57" x14ac:dyDescent="0.3"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402"/>
      <c r="P117" s="402"/>
      <c r="Q117" s="402">
        <f>SUM(N111:W111)</f>
        <v>125</v>
      </c>
      <c r="R117" s="402"/>
      <c r="S117" s="402"/>
      <c r="T117" s="402"/>
      <c r="U117" s="402"/>
      <c r="V117" s="402"/>
      <c r="W117" s="402"/>
      <c r="X117" s="402"/>
      <c r="Y117" s="402"/>
      <c r="Z117" s="402"/>
      <c r="AA117" s="402"/>
      <c r="AB117" s="402"/>
      <c r="AC117" s="181"/>
      <c r="AD117" s="181"/>
      <c r="AE117" s="181"/>
      <c r="AF117" s="181"/>
      <c r="AG117" s="181"/>
      <c r="AH117" s="272"/>
      <c r="AI117" s="272"/>
      <c r="AJ117" s="272"/>
      <c r="AK117" s="272"/>
      <c r="AL117" s="272"/>
      <c r="AM117" s="272"/>
      <c r="AN117" s="272"/>
      <c r="AO117" s="272"/>
      <c r="AP117" s="272"/>
      <c r="AQ117" s="181"/>
      <c r="AR117" s="181"/>
      <c r="AS117" s="181"/>
      <c r="AT117" s="181"/>
      <c r="AU117" s="181"/>
      <c r="AV117" s="181"/>
      <c r="AW117" s="181"/>
      <c r="AX117" s="181"/>
      <c r="AY117" s="181"/>
      <c r="AZ117" s="181"/>
      <c r="BA117" s="181"/>
      <c r="BC117" s="6"/>
      <c r="BD117" s="214"/>
      <c r="BE117" s="214"/>
    </row>
    <row r="118" spans="1:57" x14ac:dyDescent="0.3">
      <c r="BB118" s="4"/>
      <c r="BC118" s="323"/>
      <c r="BD118" s="4"/>
      <c r="BE118" s="103"/>
    </row>
    <row r="119" spans="1:57" x14ac:dyDescent="0.3">
      <c r="BB119" s="4"/>
      <c r="BC119" s="323"/>
      <c r="BD119" s="4"/>
      <c r="BE119" s="103"/>
    </row>
    <row r="120" spans="1:57" x14ac:dyDescent="0.3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</row>
    <row r="121" spans="1:57" ht="18" x14ac:dyDescent="0.35">
      <c r="A121" s="80"/>
      <c r="B121" s="81"/>
      <c r="C121" s="192">
        <v>44501</v>
      </c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Q121" s="81"/>
      <c r="AR121" s="81"/>
      <c r="AS121" s="81"/>
      <c r="AT121" s="81"/>
      <c r="AU121" s="81"/>
      <c r="AV121" s="81"/>
      <c r="AW121" s="81"/>
      <c r="AX121" s="81"/>
      <c r="AY121" s="81"/>
      <c r="AZ121" s="82"/>
      <c r="BA121" s="82"/>
      <c r="BB121" s="81"/>
      <c r="BC121" s="322"/>
      <c r="BD121" s="82"/>
      <c r="BE121" s="83"/>
    </row>
    <row r="122" spans="1:57" ht="16.2" thickBot="1" x14ac:dyDescent="0.35">
      <c r="A122" s="13" t="s">
        <v>184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321"/>
      <c r="BD122" s="13"/>
      <c r="BE122" s="54"/>
    </row>
    <row r="123" spans="1:57" ht="15" thickBot="1" x14ac:dyDescent="0.35">
      <c r="A123" s="1328" t="s">
        <v>1</v>
      </c>
      <c r="B123" s="1331" t="s">
        <v>2</v>
      </c>
      <c r="C123" s="1332"/>
      <c r="D123" s="1337" t="s">
        <v>3</v>
      </c>
      <c r="E123" s="1338"/>
      <c r="F123" s="1338"/>
      <c r="G123" s="1338"/>
      <c r="H123" s="1338"/>
      <c r="I123" s="1338"/>
      <c r="J123" s="1338"/>
      <c r="K123" s="1338"/>
      <c r="L123" s="1338"/>
      <c r="M123" s="1338"/>
      <c r="N123" s="1338"/>
      <c r="O123" s="1338"/>
      <c r="P123" s="1338"/>
      <c r="Q123" s="1338"/>
      <c r="R123" s="1338"/>
      <c r="S123" s="1338"/>
      <c r="T123" s="1338"/>
      <c r="U123" s="1338"/>
      <c r="V123" s="1338"/>
      <c r="W123" s="1338"/>
      <c r="X123" s="1338"/>
      <c r="Y123" s="1338"/>
      <c r="Z123" s="1338"/>
      <c r="AA123" s="1338"/>
      <c r="AB123" s="1338"/>
      <c r="AC123" s="1338"/>
      <c r="AD123" s="1339"/>
      <c r="AE123" s="1339"/>
      <c r="AF123" s="1339"/>
      <c r="AG123" s="1339"/>
      <c r="AH123" s="1339"/>
      <c r="AI123" s="1339"/>
      <c r="AJ123" s="1339"/>
      <c r="AK123" s="1339"/>
      <c r="AL123" s="1339"/>
      <c r="AM123" s="1339"/>
      <c r="AN123" s="1339"/>
      <c r="AO123" s="1339"/>
      <c r="AP123" s="1339"/>
      <c r="AQ123" s="1339"/>
      <c r="AR123" s="1339"/>
      <c r="AS123" s="1339"/>
      <c r="AT123" s="1339"/>
      <c r="AU123" s="1339"/>
      <c r="AV123" s="1339"/>
      <c r="AW123" s="1339"/>
      <c r="AX123" s="1339"/>
      <c r="AY123" s="1339"/>
      <c r="AZ123" s="1339"/>
      <c r="BA123" s="1339"/>
      <c r="BB123" s="1339"/>
      <c r="BC123" s="1340"/>
      <c r="BD123" s="1341" t="s">
        <v>7</v>
      </c>
      <c r="BE123" s="1342"/>
    </row>
    <row r="124" spans="1:57" ht="15" thickBot="1" x14ac:dyDescent="0.35">
      <c r="A124" s="1329"/>
      <c r="B124" s="1333"/>
      <c r="C124" s="1334"/>
      <c r="D124" s="1343" t="s">
        <v>46</v>
      </c>
      <c r="E124" s="1344"/>
      <c r="F124" s="1344"/>
      <c r="G124" s="1314"/>
      <c r="H124" s="1343" t="s">
        <v>47</v>
      </c>
      <c r="I124" s="1345"/>
      <c r="J124" s="1346" t="s">
        <v>39</v>
      </c>
      <c r="K124" s="1347"/>
      <c r="L124" s="1348"/>
      <c r="M124" s="1349"/>
      <c r="N124" s="1343" t="s">
        <v>91</v>
      </c>
      <c r="O124" s="1344"/>
      <c r="P124" s="1344"/>
      <c r="Q124" s="1344"/>
      <c r="R124" s="1344"/>
      <c r="S124" s="1344"/>
      <c r="T124" s="1344"/>
      <c r="U124" s="1344"/>
      <c r="V124" s="1344"/>
      <c r="W124" s="1314"/>
      <c r="X124" s="1350" t="s">
        <v>48</v>
      </c>
      <c r="Y124" s="1351"/>
      <c r="Z124" s="1351"/>
      <c r="AA124" s="1352"/>
      <c r="AB124" s="1353" t="s">
        <v>43</v>
      </c>
      <c r="AC124" s="1354"/>
      <c r="AD124" s="1343" t="s">
        <v>93</v>
      </c>
      <c r="AE124" s="1355"/>
      <c r="AF124" s="1355"/>
      <c r="AG124" s="1356"/>
      <c r="AH124" s="1357" t="s">
        <v>143</v>
      </c>
      <c r="AI124" s="1358"/>
      <c r="AJ124" s="1359" t="s">
        <v>49</v>
      </c>
      <c r="AK124" s="1360"/>
      <c r="AL124" s="1350" t="s">
        <v>42</v>
      </c>
      <c r="AM124" s="1352"/>
      <c r="AN124" s="1343" t="s">
        <v>41</v>
      </c>
      <c r="AO124" s="1344"/>
      <c r="AP124" s="1344"/>
      <c r="AQ124" s="1314"/>
      <c r="AR124" s="1346" t="s">
        <v>45</v>
      </c>
      <c r="AS124" s="1347"/>
      <c r="AT124" s="1348"/>
      <c r="AU124" s="1349"/>
      <c r="AV124" s="1343" t="s">
        <v>97</v>
      </c>
      <c r="AW124" s="1345"/>
      <c r="AX124" s="1364" t="s">
        <v>50</v>
      </c>
      <c r="AY124" s="1365"/>
      <c r="AZ124" s="1366" t="s">
        <v>98</v>
      </c>
      <c r="BA124" s="1367"/>
      <c r="BB124" s="1366" t="s">
        <v>40</v>
      </c>
      <c r="BC124" s="1367"/>
      <c r="BD124" s="1303" t="s">
        <v>30</v>
      </c>
      <c r="BE124" s="1303" t="s">
        <v>8</v>
      </c>
    </row>
    <row r="125" spans="1:57" ht="34.200000000000003" customHeight="1" thickBot="1" x14ac:dyDescent="0.35">
      <c r="A125" s="1330"/>
      <c r="B125" s="1335"/>
      <c r="C125" s="1336"/>
      <c r="D125" s="1326" t="s">
        <v>179</v>
      </c>
      <c r="E125" s="1327"/>
      <c r="F125" s="1326" t="s">
        <v>180</v>
      </c>
      <c r="G125" s="1327"/>
      <c r="H125" s="1308" t="s">
        <v>181</v>
      </c>
      <c r="I125" s="1309"/>
      <c r="J125" s="1320" t="s">
        <v>182</v>
      </c>
      <c r="K125" s="1321"/>
      <c r="L125" s="1320" t="s">
        <v>183</v>
      </c>
      <c r="M125" s="1322"/>
      <c r="N125" s="1323" t="s">
        <v>188</v>
      </c>
      <c r="O125" s="1324"/>
      <c r="P125" s="1325" t="s">
        <v>231</v>
      </c>
      <c r="Q125" s="1325"/>
      <c r="R125" s="1323" t="s">
        <v>232</v>
      </c>
      <c r="S125" s="1324"/>
      <c r="T125" s="1325" t="s">
        <v>233</v>
      </c>
      <c r="U125" s="1368"/>
      <c r="V125" s="1369" t="s">
        <v>230</v>
      </c>
      <c r="W125" s="1368"/>
      <c r="X125" s="1313" t="s">
        <v>189</v>
      </c>
      <c r="Y125" s="1370"/>
      <c r="Z125" s="1313" t="s">
        <v>190</v>
      </c>
      <c r="AA125" s="1314"/>
      <c r="AB125" s="1315" t="s">
        <v>191</v>
      </c>
      <c r="AC125" s="1316"/>
      <c r="AD125" s="1315" t="s">
        <v>192</v>
      </c>
      <c r="AE125" s="1316"/>
      <c r="AF125" s="1315" t="s">
        <v>193</v>
      </c>
      <c r="AG125" s="1316"/>
      <c r="AH125" s="1308" t="s">
        <v>194</v>
      </c>
      <c r="AI125" s="1309"/>
      <c r="AJ125" s="1308" t="s">
        <v>195</v>
      </c>
      <c r="AK125" s="1309"/>
      <c r="AL125" s="1317" t="s">
        <v>196</v>
      </c>
      <c r="AM125" s="1318"/>
      <c r="AN125" s="1317" t="s">
        <v>197</v>
      </c>
      <c r="AO125" s="1319"/>
      <c r="AP125" s="1317" t="s">
        <v>198</v>
      </c>
      <c r="AQ125" s="1319"/>
      <c r="AR125" s="1306" t="s">
        <v>199</v>
      </c>
      <c r="AS125" s="1307"/>
      <c r="AT125" s="1306" t="s">
        <v>200</v>
      </c>
      <c r="AU125" s="1307"/>
      <c r="AV125" s="1308" t="s">
        <v>201</v>
      </c>
      <c r="AW125" s="1309"/>
      <c r="AX125" s="1313" t="s">
        <v>202</v>
      </c>
      <c r="AY125" s="1361"/>
      <c r="AZ125" s="1308" t="s">
        <v>203</v>
      </c>
      <c r="BA125" s="1309"/>
      <c r="BB125" s="1362" t="s">
        <v>204</v>
      </c>
      <c r="BC125" s="1363"/>
      <c r="BD125" s="1304"/>
      <c r="BE125" s="1304"/>
    </row>
    <row r="126" spans="1:57" ht="16.2" thickBot="1" x14ac:dyDescent="0.35">
      <c r="A126" s="1148"/>
      <c r="B126" s="1310"/>
      <c r="C126" s="1311"/>
      <c r="D126" s="948" t="s">
        <v>9</v>
      </c>
      <c r="E126" s="949" t="s">
        <v>10</v>
      </c>
      <c r="F126" s="949" t="s">
        <v>9</v>
      </c>
      <c r="G126" s="949" t="s">
        <v>10</v>
      </c>
      <c r="H126" s="949" t="s">
        <v>9</v>
      </c>
      <c r="I126" s="949" t="s">
        <v>10</v>
      </c>
      <c r="J126" s="949" t="s">
        <v>9</v>
      </c>
      <c r="K126" s="949" t="s">
        <v>10</v>
      </c>
      <c r="L126" s="949" t="s">
        <v>9</v>
      </c>
      <c r="M126" s="949" t="s">
        <v>10</v>
      </c>
      <c r="N126" s="949" t="s">
        <v>9</v>
      </c>
      <c r="O126" s="949" t="s">
        <v>10</v>
      </c>
      <c r="P126" s="949" t="s">
        <v>9</v>
      </c>
      <c r="Q126" s="949" t="s">
        <v>10</v>
      </c>
      <c r="R126" s="949" t="s">
        <v>9</v>
      </c>
      <c r="S126" s="949" t="s">
        <v>10</v>
      </c>
      <c r="T126" s="949" t="s">
        <v>9</v>
      </c>
      <c r="U126" s="949" t="s">
        <v>10</v>
      </c>
      <c r="V126" s="949" t="s">
        <v>9</v>
      </c>
      <c r="W126" s="949" t="s">
        <v>10</v>
      </c>
      <c r="X126" s="949" t="s">
        <v>9</v>
      </c>
      <c r="Y126" s="949" t="s">
        <v>10</v>
      </c>
      <c r="Z126" s="949" t="s">
        <v>9</v>
      </c>
      <c r="AA126" s="949" t="s">
        <v>10</v>
      </c>
      <c r="AB126" s="949" t="s">
        <v>9</v>
      </c>
      <c r="AC126" s="950" t="s">
        <v>10</v>
      </c>
      <c r="AD126" s="951" t="s">
        <v>9</v>
      </c>
      <c r="AE126" s="949" t="s">
        <v>10</v>
      </c>
      <c r="AF126" s="952" t="s">
        <v>9</v>
      </c>
      <c r="AG126" s="953" t="s">
        <v>10</v>
      </c>
      <c r="AH126" s="949" t="s">
        <v>9</v>
      </c>
      <c r="AI126" s="949" t="s">
        <v>10</v>
      </c>
      <c r="AJ126" s="949" t="s">
        <v>9</v>
      </c>
      <c r="AK126" s="949" t="s">
        <v>10</v>
      </c>
      <c r="AL126" s="949" t="s">
        <v>9</v>
      </c>
      <c r="AM126" s="949" t="s">
        <v>10</v>
      </c>
      <c r="AN126" s="952" t="s">
        <v>9</v>
      </c>
      <c r="AO126" s="953" t="s">
        <v>10</v>
      </c>
      <c r="AP126" s="949" t="s">
        <v>9</v>
      </c>
      <c r="AQ126" s="950" t="s">
        <v>10</v>
      </c>
      <c r="AR126" s="948" t="s">
        <v>9</v>
      </c>
      <c r="AS126" s="949" t="s">
        <v>10</v>
      </c>
      <c r="AT126" s="952" t="s">
        <v>9</v>
      </c>
      <c r="AU126" s="953" t="s">
        <v>10</v>
      </c>
      <c r="AV126" s="949" t="s">
        <v>9</v>
      </c>
      <c r="AW126" s="949" t="s">
        <v>10</v>
      </c>
      <c r="AX126" s="949" t="s">
        <v>9</v>
      </c>
      <c r="AY126" s="949" t="s">
        <v>10</v>
      </c>
      <c r="AZ126" s="952" t="s">
        <v>9</v>
      </c>
      <c r="BA126" s="953" t="s">
        <v>10</v>
      </c>
      <c r="BB126" s="954" t="s">
        <v>9</v>
      </c>
      <c r="BC126" s="954" t="s">
        <v>10</v>
      </c>
      <c r="BD126" s="1305"/>
      <c r="BE126" s="1305"/>
    </row>
    <row r="127" spans="1:57" ht="16.2" thickBot="1" x14ac:dyDescent="0.35">
      <c r="A127" s="8">
        <v>1</v>
      </c>
      <c r="B127" s="1284" t="s">
        <v>11</v>
      </c>
      <c r="C127" s="1312"/>
      <c r="D127" s="609">
        <v>1</v>
      </c>
      <c r="E127" s="610"/>
      <c r="F127" s="610">
        <v>1</v>
      </c>
      <c r="G127" s="610"/>
      <c r="H127" s="610">
        <v>1</v>
      </c>
      <c r="I127" s="610"/>
      <c r="J127" s="610">
        <v>1</v>
      </c>
      <c r="K127" s="610"/>
      <c r="L127" s="610">
        <v>1</v>
      </c>
      <c r="M127" s="610"/>
      <c r="N127" s="610">
        <v>1</v>
      </c>
      <c r="O127" s="610"/>
      <c r="P127" s="610">
        <v>1</v>
      </c>
      <c r="Q127" s="610"/>
      <c r="R127" s="610">
        <v>1</v>
      </c>
      <c r="S127" s="610"/>
      <c r="T127" s="610">
        <v>1</v>
      </c>
      <c r="U127" s="610"/>
      <c r="V127" s="610">
        <v>1</v>
      </c>
      <c r="W127" s="610"/>
      <c r="X127" s="610">
        <v>1</v>
      </c>
      <c r="Y127" s="610"/>
      <c r="Z127" s="610">
        <v>1</v>
      </c>
      <c r="AA127" s="610"/>
      <c r="AB127" s="610">
        <v>1</v>
      </c>
      <c r="AC127" s="610"/>
      <c r="AD127" s="610">
        <v>1</v>
      </c>
      <c r="AE127" s="610"/>
      <c r="AF127" s="610">
        <v>1</v>
      </c>
      <c r="AG127" s="610"/>
      <c r="AH127" s="610">
        <v>1</v>
      </c>
      <c r="AI127" s="610"/>
      <c r="AJ127" s="610">
        <v>1</v>
      </c>
      <c r="AK127" s="610"/>
      <c r="AL127" s="610">
        <v>1</v>
      </c>
      <c r="AM127" s="610"/>
      <c r="AN127" s="610">
        <v>1</v>
      </c>
      <c r="AO127" s="610"/>
      <c r="AP127" s="610">
        <v>1</v>
      </c>
      <c r="AQ127" s="610"/>
      <c r="AR127" s="610">
        <v>1</v>
      </c>
      <c r="AS127" s="610"/>
      <c r="AT127" s="610">
        <v>1</v>
      </c>
      <c r="AU127" s="610"/>
      <c r="AV127" s="610">
        <v>1</v>
      </c>
      <c r="AW127" s="610"/>
      <c r="AX127" s="610">
        <v>1</v>
      </c>
      <c r="AY127" s="610"/>
      <c r="AZ127" s="610">
        <v>1</v>
      </c>
      <c r="BA127" s="610"/>
      <c r="BB127" s="610">
        <v>1</v>
      </c>
      <c r="BC127" s="611"/>
      <c r="BD127" s="1269">
        <f>SUM(D127:BC127)</f>
        <v>26</v>
      </c>
      <c r="BE127" s="1273"/>
    </row>
    <row r="128" spans="1:57" ht="16.2" thickBot="1" x14ac:dyDescent="0.35">
      <c r="A128" s="8">
        <v>2</v>
      </c>
      <c r="B128" s="1284" t="s">
        <v>52</v>
      </c>
      <c r="C128" s="1285"/>
      <c r="D128" s="748">
        <v>24</v>
      </c>
      <c r="E128" s="749">
        <v>0</v>
      </c>
      <c r="F128" s="749">
        <v>0</v>
      </c>
      <c r="G128" s="749">
        <v>17</v>
      </c>
      <c r="H128" s="749">
        <v>25</v>
      </c>
      <c r="I128" s="749">
        <v>8</v>
      </c>
      <c r="J128" s="749">
        <v>21</v>
      </c>
      <c r="K128" s="749">
        <v>0</v>
      </c>
      <c r="L128" s="749">
        <v>0</v>
      </c>
      <c r="M128" s="749">
        <v>24</v>
      </c>
      <c r="N128" s="749">
        <v>23</v>
      </c>
      <c r="O128" s="749">
        <v>0</v>
      </c>
      <c r="P128" s="749">
        <v>24</v>
      </c>
      <c r="Q128" s="749">
        <v>0</v>
      </c>
      <c r="R128" s="749">
        <v>17</v>
      </c>
      <c r="S128" s="749">
        <v>7</v>
      </c>
      <c r="T128" s="749">
        <v>0</v>
      </c>
      <c r="U128" s="749">
        <v>25</v>
      </c>
      <c r="V128" s="749">
        <v>4</v>
      </c>
      <c r="W128" s="749">
        <v>19</v>
      </c>
      <c r="X128" s="749">
        <v>20</v>
      </c>
      <c r="Y128" s="749">
        <v>0</v>
      </c>
      <c r="Z128" s="749">
        <v>25</v>
      </c>
      <c r="AA128" s="749">
        <v>0</v>
      </c>
      <c r="AB128" s="749">
        <v>24</v>
      </c>
      <c r="AC128" s="749">
        <v>8</v>
      </c>
      <c r="AD128" s="749">
        <v>23</v>
      </c>
      <c r="AE128" s="750">
        <v>0</v>
      </c>
      <c r="AF128" s="751">
        <v>23</v>
      </c>
      <c r="AG128" s="752">
        <v>0</v>
      </c>
      <c r="AH128" s="752">
        <v>21</v>
      </c>
      <c r="AI128" s="752">
        <v>6</v>
      </c>
      <c r="AJ128" s="752">
        <v>0</v>
      </c>
      <c r="AK128" s="752">
        <v>30</v>
      </c>
      <c r="AL128" s="752">
        <v>22</v>
      </c>
      <c r="AM128" s="752">
        <v>0</v>
      </c>
      <c r="AN128" s="752">
        <v>22</v>
      </c>
      <c r="AO128" s="753">
        <v>4</v>
      </c>
      <c r="AP128" s="754">
        <v>23</v>
      </c>
      <c r="AQ128" s="749">
        <v>6</v>
      </c>
      <c r="AR128" s="749">
        <v>23</v>
      </c>
      <c r="AS128" s="755">
        <v>6</v>
      </c>
      <c r="AT128" s="756">
        <v>26</v>
      </c>
      <c r="AU128" s="749">
        <v>5</v>
      </c>
      <c r="AV128" s="749">
        <v>23</v>
      </c>
      <c r="AW128" s="749">
        <v>6</v>
      </c>
      <c r="AX128" s="749">
        <v>0</v>
      </c>
      <c r="AY128" s="749">
        <v>24</v>
      </c>
      <c r="AZ128" s="749">
        <v>16</v>
      </c>
      <c r="BA128" s="749">
        <v>9</v>
      </c>
      <c r="BB128" s="757">
        <v>0</v>
      </c>
      <c r="BC128" s="758">
        <v>17</v>
      </c>
      <c r="BD128" s="1269">
        <f>SUM(D128:BC128)</f>
        <v>650</v>
      </c>
      <c r="BE128" s="1273"/>
    </row>
    <row r="129" spans="1:57" ht="16.2" thickBot="1" x14ac:dyDescent="0.35">
      <c r="A129" s="8">
        <v>3</v>
      </c>
      <c r="B129" s="1284" t="s">
        <v>55</v>
      </c>
      <c r="C129" s="1285"/>
      <c r="D129" s="759">
        <v>12</v>
      </c>
      <c r="E129" s="759">
        <v>0</v>
      </c>
      <c r="F129" s="759">
        <v>0</v>
      </c>
      <c r="G129" s="759">
        <v>15</v>
      </c>
      <c r="H129" s="759">
        <v>23</v>
      </c>
      <c r="I129" s="759">
        <v>7</v>
      </c>
      <c r="J129" s="759">
        <v>14</v>
      </c>
      <c r="K129" s="759">
        <v>0</v>
      </c>
      <c r="L129" s="759">
        <v>0</v>
      </c>
      <c r="M129" s="759">
        <v>25</v>
      </c>
      <c r="N129" s="759">
        <v>12</v>
      </c>
      <c r="O129" s="759">
        <v>0</v>
      </c>
      <c r="P129" s="759">
        <v>13</v>
      </c>
      <c r="Q129" s="759">
        <v>0</v>
      </c>
      <c r="R129" s="759">
        <v>13</v>
      </c>
      <c r="S129" s="759">
        <v>7</v>
      </c>
      <c r="T129" s="759">
        <v>0</v>
      </c>
      <c r="U129" s="759">
        <v>26</v>
      </c>
      <c r="V129" s="759">
        <v>2</v>
      </c>
      <c r="W129" s="759">
        <v>15</v>
      </c>
      <c r="X129" s="759">
        <v>21</v>
      </c>
      <c r="Y129" s="759">
        <v>0</v>
      </c>
      <c r="Z129" s="759">
        <v>22</v>
      </c>
      <c r="AA129" s="759">
        <v>0</v>
      </c>
      <c r="AB129" s="759">
        <v>22</v>
      </c>
      <c r="AC129" s="759">
        <v>9</v>
      </c>
      <c r="AD129" s="759">
        <v>25</v>
      </c>
      <c r="AE129" s="759">
        <v>0</v>
      </c>
      <c r="AF129" s="931">
        <v>21</v>
      </c>
      <c r="AG129" s="932">
        <v>0</v>
      </c>
      <c r="AH129" s="932">
        <v>18</v>
      </c>
      <c r="AI129" s="932">
        <v>6</v>
      </c>
      <c r="AJ129" s="932">
        <v>0</v>
      </c>
      <c r="AK129" s="932">
        <v>13</v>
      </c>
      <c r="AL129" s="932">
        <v>18</v>
      </c>
      <c r="AM129" s="933">
        <v>0</v>
      </c>
      <c r="AN129" s="933">
        <v>20</v>
      </c>
      <c r="AO129" s="934">
        <v>4</v>
      </c>
      <c r="AP129" s="934">
        <v>19</v>
      </c>
      <c r="AQ129" s="935">
        <v>6</v>
      </c>
      <c r="AR129" s="935">
        <v>23</v>
      </c>
      <c r="AS129" s="936">
        <v>6</v>
      </c>
      <c r="AT129" s="936">
        <v>24</v>
      </c>
      <c r="AU129" s="936">
        <v>5</v>
      </c>
      <c r="AV129" s="935">
        <v>25</v>
      </c>
      <c r="AW129" s="935">
        <v>6</v>
      </c>
      <c r="AX129" s="935">
        <v>0</v>
      </c>
      <c r="AY129" s="935">
        <v>3</v>
      </c>
      <c r="AZ129" s="935">
        <v>4</v>
      </c>
      <c r="BA129" s="935">
        <v>4</v>
      </c>
      <c r="BB129" s="937">
        <v>0</v>
      </c>
      <c r="BC129" s="938">
        <v>0</v>
      </c>
      <c r="BD129" s="1269">
        <f>SUM(D129:BC129)</f>
        <v>508</v>
      </c>
      <c r="BE129" s="1273"/>
    </row>
    <row r="130" spans="1:57" ht="16.2" thickBot="1" x14ac:dyDescent="0.35">
      <c r="A130" s="291">
        <v>4</v>
      </c>
      <c r="B130" s="1293" t="s">
        <v>12</v>
      </c>
      <c r="C130" s="1294"/>
      <c r="D130" s="939">
        <f>D111</f>
        <v>25</v>
      </c>
      <c r="E130" s="939">
        <f t="shared" ref="E130:BC130" si="29">E111</f>
        <v>0</v>
      </c>
      <c r="F130" s="939">
        <f t="shared" si="29"/>
        <v>0</v>
      </c>
      <c r="G130" s="939">
        <f t="shared" si="29"/>
        <v>17</v>
      </c>
      <c r="H130" s="939">
        <f t="shared" si="29"/>
        <v>25</v>
      </c>
      <c r="I130" s="939">
        <f t="shared" si="29"/>
        <v>8</v>
      </c>
      <c r="J130" s="939">
        <f t="shared" si="29"/>
        <v>23</v>
      </c>
      <c r="K130" s="939">
        <f t="shared" si="29"/>
        <v>0</v>
      </c>
      <c r="L130" s="939">
        <f t="shared" si="29"/>
        <v>2</v>
      </c>
      <c r="M130" s="939">
        <f t="shared" si="29"/>
        <v>23</v>
      </c>
      <c r="N130" s="939">
        <f t="shared" si="29"/>
        <v>23</v>
      </c>
      <c r="O130" s="939">
        <f t="shared" si="29"/>
        <v>0</v>
      </c>
      <c r="P130" s="939">
        <f t="shared" si="29"/>
        <v>26</v>
      </c>
      <c r="Q130" s="939">
        <f t="shared" si="29"/>
        <v>0</v>
      </c>
      <c r="R130" s="939">
        <f t="shared" si="29"/>
        <v>19</v>
      </c>
      <c r="S130" s="939">
        <f t="shared" si="29"/>
        <v>7</v>
      </c>
      <c r="T130" s="939">
        <f t="shared" si="29"/>
        <v>0</v>
      </c>
      <c r="U130" s="939">
        <f t="shared" si="29"/>
        <v>27</v>
      </c>
      <c r="V130" s="939">
        <f t="shared" si="29"/>
        <v>4</v>
      </c>
      <c r="W130" s="939">
        <f t="shared" si="29"/>
        <v>19</v>
      </c>
      <c r="X130" s="939">
        <f t="shared" si="29"/>
        <v>25</v>
      </c>
      <c r="Y130" s="939">
        <f t="shared" si="29"/>
        <v>0</v>
      </c>
      <c r="Z130" s="939">
        <f t="shared" si="29"/>
        <v>25</v>
      </c>
      <c r="AA130" s="939">
        <f t="shared" si="29"/>
        <v>0</v>
      </c>
      <c r="AB130" s="939">
        <f t="shared" si="29"/>
        <v>25</v>
      </c>
      <c r="AC130" s="939">
        <f t="shared" si="29"/>
        <v>9</v>
      </c>
      <c r="AD130" s="939">
        <f t="shared" si="29"/>
        <v>25</v>
      </c>
      <c r="AE130" s="939">
        <f t="shared" si="29"/>
        <v>0</v>
      </c>
      <c r="AF130" s="939">
        <f t="shared" si="29"/>
        <v>25</v>
      </c>
      <c r="AG130" s="939">
        <f t="shared" si="29"/>
        <v>0</v>
      </c>
      <c r="AH130" s="939">
        <f t="shared" si="29"/>
        <v>25</v>
      </c>
      <c r="AI130" s="939">
        <f t="shared" si="29"/>
        <v>6</v>
      </c>
      <c r="AJ130" s="939">
        <f t="shared" si="29"/>
        <v>0</v>
      </c>
      <c r="AK130" s="939">
        <f t="shared" si="29"/>
        <v>31</v>
      </c>
      <c r="AL130" s="939">
        <f t="shared" si="29"/>
        <v>25</v>
      </c>
      <c r="AM130" s="939">
        <f t="shared" si="29"/>
        <v>0</v>
      </c>
      <c r="AN130" s="939">
        <f t="shared" si="29"/>
        <v>26</v>
      </c>
      <c r="AO130" s="939">
        <f t="shared" si="29"/>
        <v>4</v>
      </c>
      <c r="AP130" s="939">
        <f t="shared" si="29"/>
        <v>24</v>
      </c>
      <c r="AQ130" s="939">
        <f t="shared" si="29"/>
        <v>6</v>
      </c>
      <c r="AR130" s="939">
        <f t="shared" si="29"/>
        <v>24</v>
      </c>
      <c r="AS130" s="939">
        <f t="shared" si="29"/>
        <v>6</v>
      </c>
      <c r="AT130" s="939">
        <f t="shared" si="29"/>
        <v>26</v>
      </c>
      <c r="AU130" s="939">
        <f t="shared" si="29"/>
        <v>5</v>
      </c>
      <c r="AV130" s="939">
        <f t="shared" si="29"/>
        <v>25</v>
      </c>
      <c r="AW130" s="939">
        <f t="shared" si="29"/>
        <v>6</v>
      </c>
      <c r="AX130" s="939">
        <f t="shared" si="29"/>
        <v>0</v>
      </c>
      <c r="AY130" s="939">
        <f t="shared" si="29"/>
        <v>24</v>
      </c>
      <c r="AZ130" s="939">
        <f t="shared" si="29"/>
        <v>20</v>
      </c>
      <c r="BA130" s="939">
        <f t="shared" si="29"/>
        <v>10</v>
      </c>
      <c r="BB130" s="939">
        <f t="shared" si="29"/>
        <v>0</v>
      </c>
      <c r="BC130" s="939">
        <f t="shared" si="29"/>
        <v>17</v>
      </c>
      <c r="BD130" s="156">
        <f>SUM(D130+F130+H130+J130+L130+N130+P130+R130+T130+V130+X130+Z130+AB130+AD130+AF130+AH130+AJ130+AL130+AN130+AP130+AR130+AT130+AV130+AX130+AZ130+BB130)</f>
        <v>467</v>
      </c>
      <c r="BE130" s="151">
        <f>SUM(E130+G130+I130+K130+M130+O130+Q130+S130+U130+W130+Y130+AA130+AC130+AE130+AG130+AI130+AK130+AM130+AO130+AQ130+AS130+AU130+AW130+AY130+BA130+BC130)</f>
        <v>225</v>
      </c>
    </row>
    <row r="131" spans="1:57" ht="16.2" thickBot="1" x14ac:dyDescent="0.35">
      <c r="A131" s="632">
        <v>5</v>
      </c>
      <c r="B131" s="1301" t="s">
        <v>13</v>
      </c>
      <c r="C131" s="1302"/>
      <c r="D131" s="341">
        <f>SUM(D132:D134)</f>
        <v>0</v>
      </c>
      <c r="E131" s="341">
        <f t="shared" ref="E131:BC131" si="30">SUM(E132:E134)</f>
        <v>0</v>
      </c>
      <c r="F131" s="341">
        <f t="shared" si="30"/>
        <v>0</v>
      </c>
      <c r="G131" s="341">
        <f t="shared" si="30"/>
        <v>0</v>
      </c>
      <c r="H131" s="341">
        <f t="shared" si="30"/>
        <v>0</v>
      </c>
      <c r="I131" s="341">
        <f t="shared" si="30"/>
        <v>0</v>
      </c>
      <c r="J131" s="341">
        <f t="shared" si="30"/>
        <v>0</v>
      </c>
      <c r="K131" s="341">
        <f t="shared" si="30"/>
        <v>0</v>
      </c>
      <c r="L131" s="341">
        <f t="shared" si="30"/>
        <v>0</v>
      </c>
      <c r="M131" s="341">
        <f t="shared" si="30"/>
        <v>0</v>
      </c>
      <c r="N131" s="341">
        <f t="shared" si="30"/>
        <v>0</v>
      </c>
      <c r="O131" s="341">
        <f t="shared" si="30"/>
        <v>0</v>
      </c>
      <c r="P131" s="341">
        <f t="shared" si="30"/>
        <v>0</v>
      </c>
      <c r="Q131" s="341">
        <f t="shared" si="30"/>
        <v>0</v>
      </c>
      <c r="R131" s="341">
        <f t="shared" si="30"/>
        <v>0</v>
      </c>
      <c r="S131" s="341">
        <f t="shared" si="30"/>
        <v>0</v>
      </c>
      <c r="T131" s="341">
        <f t="shared" si="30"/>
        <v>0</v>
      </c>
      <c r="U131" s="341">
        <f t="shared" si="30"/>
        <v>0</v>
      </c>
      <c r="V131" s="341">
        <f t="shared" si="30"/>
        <v>0</v>
      </c>
      <c r="W131" s="341">
        <f t="shared" si="30"/>
        <v>0</v>
      </c>
      <c r="X131" s="341">
        <f t="shared" si="30"/>
        <v>0</v>
      </c>
      <c r="Y131" s="341">
        <f t="shared" si="30"/>
        <v>0</v>
      </c>
      <c r="Z131" s="341">
        <f t="shared" si="30"/>
        <v>0</v>
      </c>
      <c r="AA131" s="341">
        <f t="shared" si="30"/>
        <v>0</v>
      </c>
      <c r="AB131" s="341">
        <f t="shared" si="30"/>
        <v>0</v>
      </c>
      <c r="AC131" s="341">
        <f t="shared" si="30"/>
        <v>0</v>
      </c>
      <c r="AD131" s="341">
        <f t="shared" si="30"/>
        <v>0</v>
      </c>
      <c r="AE131" s="341">
        <f t="shared" si="30"/>
        <v>0</v>
      </c>
      <c r="AF131" s="341">
        <f t="shared" si="30"/>
        <v>0</v>
      </c>
      <c r="AG131" s="341">
        <f t="shared" si="30"/>
        <v>0</v>
      </c>
      <c r="AH131" s="341">
        <f t="shared" si="30"/>
        <v>0</v>
      </c>
      <c r="AI131" s="341">
        <f t="shared" si="30"/>
        <v>0</v>
      </c>
      <c r="AJ131" s="341">
        <f t="shared" si="30"/>
        <v>0</v>
      </c>
      <c r="AK131" s="341">
        <f t="shared" si="30"/>
        <v>0</v>
      </c>
      <c r="AL131" s="341">
        <f t="shared" si="30"/>
        <v>0</v>
      </c>
      <c r="AM131" s="341">
        <f t="shared" si="30"/>
        <v>0</v>
      </c>
      <c r="AN131" s="341">
        <f t="shared" si="30"/>
        <v>0</v>
      </c>
      <c r="AO131" s="341">
        <f t="shared" si="30"/>
        <v>0</v>
      </c>
      <c r="AP131" s="341">
        <f t="shared" si="30"/>
        <v>0</v>
      </c>
      <c r="AQ131" s="341">
        <f t="shared" si="30"/>
        <v>0</v>
      </c>
      <c r="AR131" s="341">
        <f t="shared" si="30"/>
        <v>0</v>
      </c>
      <c r="AS131" s="341">
        <f t="shared" si="30"/>
        <v>0</v>
      </c>
      <c r="AT131" s="341">
        <f t="shared" si="30"/>
        <v>0</v>
      </c>
      <c r="AU131" s="341">
        <f t="shared" si="30"/>
        <v>0</v>
      </c>
      <c r="AV131" s="341">
        <f t="shared" si="30"/>
        <v>0</v>
      </c>
      <c r="AW131" s="341">
        <f t="shared" si="30"/>
        <v>0</v>
      </c>
      <c r="AX131" s="341">
        <f t="shared" si="30"/>
        <v>0</v>
      </c>
      <c r="AY131" s="341">
        <f t="shared" si="30"/>
        <v>0</v>
      </c>
      <c r="AZ131" s="341">
        <f t="shared" si="30"/>
        <v>0</v>
      </c>
      <c r="BA131" s="341">
        <f t="shared" si="30"/>
        <v>0</v>
      </c>
      <c r="BB131" s="341">
        <f t="shared" si="30"/>
        <v>0</v>
      </c>
      <c r="BC131" s="341">
        <f t="shared" si="30"/>
        <v>0</v>
      </c>
      <c r="BD131" s="156">
        <f t="shared" ref="BD131:BD150" si="31">SUM(D131+F131+H131+J131+L131+N131+P131+R131+T131+V131+X131+Z131+AB131+AD131+AF131+AH131+AJ131+AL131+AN131+AP131+AR131+AT131+AV131+AX131+AZ131+BB131)</f>
        <v>0</v>
      </c>
      <c r="BE131" s="151">
        <f t="shared" ref="BE131:BE150" si="32">SUM(E131+G131+I131+K131+M131+O131+Q131+S131+U131+W131+Y131+AA131+AC131+AE131+AG131+AI131+AK131+AM131+AO131+AQ131+AS131+AU131+AW131+AY131+BA131+BC131)</f>
        <v>0</v>
      </c>
    </row>
    <row r="132" spans="1:57" ht="16.2" thickBot="1" x14ac:dyDescent="0.35">
      <c r="A132" s="631">
        <v>6</v>
      </c>
      <c r="B132" s="1297" t="s">
        <v>14</v>
      </c>
      <c r="C132" s="1298"/>
      <c r="D132" s="369"/>
      <c r="E132" s="369"/>
      <c r="F132" s="100"/>
      <c r="G132" s="100"/>
      <c r="H132" s="100"/>
      <c r="I132" s="100"/>
      <c r="J132" s="100"/>
      <c r="K132" s="100"/>
      <c r="L132" s="372"/>
      <c r="M132" s="143"/>
      <c r="N132" s="100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  <c r="AA132" s="143"/>
      <c r="AB132" s="100"/>
      <c r="AC132" s="100"/>
      <c r="AD132" s="369"/>
      <c r="AE132" s="369"/>
      <c r="AF132" s="485"/>
      <c r="AG132" s="100"/>
      <c r="AH132" s="100"/>
      <c r="AI132" s="100"/>
      <c r="AJ132" s="372"/>
      <c r="AK132" s="143"/>
      <c r="AL132" s="100"/>
      <c r="AM132" s="143"/>
      <c r="AN132" s="143"/>
      <c r="AO132" s="143"/>
      <c r="AP132" s="464"/>
      <c r="AQ132" s="100"/>
      <c r="AR132" s="311"/>
      <c r="AS132" s="343"/>
      <c r="AT132" s="311"/>
      <c r="AU132" s="311"/>
      <c r="AV132" s="311"/>
      <c r="AW132" s="311"/>
      <c r="AX132" s="311"/>
      <c r="AY132" s="311"/>
      <c r="AZ132" s="311"/>
      <c r="BA132" s="311"/>
      <c r="BB132" s="230"/>
      <c r="BC132" s="230"/>
      <c r="BD132" s="156">
        <f t="shared" si="31"/>
        <v>0</v>
      </c>
      <c r="BE132" s="151">
        <f t="shared" si="32"/>
        <v>0</v>
      </c>
    </row>
    <row r="133" spans="1:57" ht="16.2" thickBot="1" x14ac:dyDescent="0.35">
      <c r="A133" s="8">
        <v>7</v>
      </c>
      <c r="B133" s="1284" t="s">
        <v>15</v>
      </c>
      <c r="C133" s="1285"/>
      <c r="D133" s="191"/>
      <c r="E133" s="191"/>
      <c r="F133" s="58"/>
      <c r="G133" s="58"/>
      <c r="H133" s="58"/>
      <c r="I133" s="58"/>
      <c r="J133" s="58"/>
      <c r="K133" s="58"/>
      <c r="L133" s="255"/>
      <c r="M133" s="255"/>
      <c r="N133" s="58"/>
      <c r="O133" s="255"/>
      <c r="P133" s="255"/>
      <c r="Q133" s="255"/>
      <c r="R133" s="255"/>
      <c r="S133" s="255"/>
      <c r="T133" s="255"/>
      <c r="U133" s="255"/>
      <c r="V133" s="255"/>
      <c r="W133" s="255"/>
      <c r="X133" s="255"/>
      <c r="Y133" s="255"/>
      <c r="Z133" s="255"/>
      <c r="AA133" s="255"/>
      <c r="AB133" s="58"/>
      <c r="AC133" s="58"/>
      <c r="AD133" s="191"/>
      <c r="AE133" s="191"/>
      <c r="AF133" s="30"/>
      <c r="AG133" s="58"/>
      <c r="AH133" s="58"/>
      <c r="AI133" s="58"/>
      <c r="AJ133" s="255"/>
      <c r="AK133" s="255"/>
      <c r="AL133" s="58"/>
      <c r="AM133" s="255"/>
      <c r="AN133" s="255"/>
      <c r="AO133" s="255"/>
      <c r="AP133" s="31"/>
      <c r="AQ133" s="58"/>
      <c r="AR133" s="166"/>
      <c r="AS133" s="336"/>
      <c r="AT133" s="166"/>
      <c r="AU133" s="166"/>
      <c r="AV133" s="166"/>
      <c r="AW133" s="166"/>
      <c r="AX133" s="166"/>
      <c r="AY133" s="166"/>
      <c r="AZ133" s="166"/>
      <c r="BA133" s="166"/>
      <c r="BB133" s="84"/>
      <c r="BC133" s="84"/>
      <c r="BD133" s="156">
        <f t="shared" si="31"/>
        <v>0</v>
      </c>
      <c r="BE133" s="151">
        <f t="shared" si="32"/>
        <v>0</v>
      </c>
    </row>
    <row r="134" spans="1:57" ht="16.2" thickBot="1" x14ac:dyDescent="0.35">
      <c r="A134" s="8">
        <v>8</v>
      </c>
      <c r="B134" s="1284" t="s">
        <v>22</v>
      </c>
      <c r="C134" s="1285"/>
      <c r="D134" s="191"/>
      <c r="E134" s="191"/>
      <c r="F134" s="204"/>
      <c r="G134" s="58"/>
      <c r="H134" s="58"/>
      <c r="I134" s="58"/>
      <c r="J134" s="58"/>
      <c r="K134" s="58"/>
      <c r="L134" s="213"/>
      <c r="M134" s="58"/>
      <c r="N134" s="58"/>
      <c r="O134" s="213"/>
      <c r="P134" s="213"/>
      <c r="Q134" s="213"/>
      <c r="R134" s="213"/>
      <c r="S134" s="213"/>
      <c r="T134" s="213"/>
      <c r="U134" s="213"/>
      <c r="V134" s="213"/>
      <c r="W134" s="213"/>
      <c r="X134" s="213"/>
      <c r="Y134" s="213"/>
      <c r="Z134" s="213"/>
      <c r="AA134" s="213"/>
      <c r="AB134" s="58"/>
      <c r="AC134" s="58"/>
      <c r="AD134" s="191"/>
      <c r="AE134" s="191"/>
      <c r="AF134" s="592"/>
      <c r="AG134" s="58"/>
      <c r="AH134" s="58"/>
      <c r="AI134" s="58"/>
      <c r="AJ134" s="213"/>
      <c r="AK134" s="58"/>
      <c r="AL134" s="58"/>
      <c r="AM134" s="213"/>
      <c r="AN134" s="213"/>
      <c r="AO134" s="213"/>
      <c r="AP134" s="31"/>
      <c r="AQ134" s="58"/>
      <c r="AR134" s="166"/>
      <c r="AS134" s="336"/>
      <c r="AT134" s="166"/>
      <c r="AU134" s="166"/>
      <c r="AV134" s="166"/>
      <c r="AW134" s="166"/>
      <c r="AX134" s="166"/>
      <c r="AY134" s="166"/>
      <c r="AZ134" s="166"/>
      <c r="BA134" s="166"/>
      <c r="BB134" s="84"/>
      <c r="BC134" s="84"/>
      <c r="BD134" s="156">
        <f t="shared" si="31"/>
        <v>0</v>
      </c>
      <c r="BE134" s="151">
        <f t="shared" si="32"/>
        <v>0</v>
      </c>
    </row>
    <row r="135" spans="1:57" ht="16.2" thickBot="1" x14ac:dyDescent="0.35">
      <c r="A135" s="8">
        <v>9</v>
      </c>
      <c r="B135" s="1293" t="s">
        <v>16</v>
      </c>
      <c r="C135" s="1294"/>
      <c r="D135" s="465"/>
      <c r="E135" s="465"/>
      <c r="F135" s="471"/>
      <c r="G135" s="471"/>
      <c r="H135" s="471"/>
      <c r="I135" s="471"/>
      <c r="J135" s="471"/>
      <c r="K135" s="471"/>
      <c r="L135" s="209"/>
      <c r="M135" s="209"/>
      <c r="N135" s="471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  <c r="AA135" s="209"/>
      <c r="AB135" s="471"/>
      <c r="AC135" s="471"/>
      <c r="AD135" s="465"/>
      <c r="AE135" s="465"/>
      <c r="AF135" s="370"/>
      <c r="AG135" s="471"/>
      <c r="AH135" s="471"/>
      <c r="AI135" s="471"/>
      <c r="AJ135" s="209"/>
      <c r="AK135" s="209"/>
      <c r="AL135" s="471"/>
      <c r="AM135" s="209"/>
      <c r="AN135" s="209"/>
      <c r="AO135" s="209"/>
      <c r="AP135" s="599"/>
      <c r="AQ135" s="471"/>
      <c r="AR135" s="297"/>
      <c r="AS135" s="603"/>
      <c r="AT135" s="297"/>
      <c r="AU135" s="338"/>
      <c r="AV135" s="338"/>
      <c r="AW135" s="338"/>
      <c r="AX135" s="338"/>
      <c r="AY135" s="338"/>
      <c r="AZ135" s="338"/>
      <c r="BA135" s="338"/>
      <c r="BB135" s="292"/>
      <c r="BC135" s="292"/>
      <c r="BD135" s="156">
        <f t="shared" si="31"/>
        <v>0</v>
      </c>
      <c r="BE135" s="151">
        <f t="shared" si="32"/>
        <v>0</v>
      </c>
    </row>
    <row r="136" spans="1:57" ht="16.2" thickBot="1" x14ac:dyDescent="0.35">
      <c r="A136" s="456">
        <v>10</v>
      </c>
      <c r="B136" s="1295" t="s">
        <v>13</v>
      </c>
      <c r="C136" s="1296"/>
      <c r="D136" s="161">
        <f>SUM(D137:D140)</f>
        <v>0</v>
      </c>
      <c r="E136" s="161">
        <f t="shared" ref="E136:BC136" si="33">SUM(E137:E140)</f>
        <v>0</v>
      </c>
      <c r="F136" s="161">
        <f t="shared" si="33"/>
        <v>0</v>
      </c>
      <c r="G136" s="161">
        <f t="shared" si="33"/>
        <v>0</v>
      </c>
      <c r="H136" s="161">
        <f t="shared" si="33"/>
        <v>0</v>
      </c>
      <c r="I136" s="161">
        <f t="shared" si="33"/>
        <v>0</v>
      </c>
      <c r="J136" s="161">
        <f t="shared" si="33"/>
        <v>0</v>
      </c>
      <c r="K136" s="161">
        <f t="shared" si="33"/>
        <v>0</v>
      </c>
      <c r="L136" s="161">
        <f t="shared" si="33"/>
        <v>0</v>
      </c>
      <c r="M136" s="161">
        <f t="shared" si="33"/>
        <v>0</v>
      </c>
      <c r="N136" s="161">
        <f t="shared" si="33"/>
        <v>0</v>
      </c>
      <c r="O136" s="161">
        <f t="shared" si="33"/>
        <v>0</v>
      </c>
      <c r="P136" s="161">
        <f t="shared" si="33"/>
        <v>1</v>
      </c>
      <c r="Q136" s="161">
        <f t="shared" si="33"/>
        <v>0</v>
      </c>
      <c r="R136" s="161">
        <f t="shared" si="33"/>
        <v>0</v>
      </c>
      <c r="S136" s="161">
        <f t="shared" si="33"/>
        <v>0</v>
      </c>
      <c r="T136" s="161">
        <f t="shared" si="33"/>
        <v>0</v>
      </c>
      <c r="U136" s="161">
        <f t="shared" si="33"/>
        <v>0</v>
      </c>
      <c r="V136" s="161">
        <f t="shared" si="33"/>
        <v>0</v>
      </c>
      <c r="W136" s="161">
        <f t="shared" si="33"/>
        <v>0</v>
      </c>
      <c r="X136" s="161">
        <f t="shared" si="33"/>
        <v>0</v>
      </c>
      <c r="Y136" s="161">
        <f t="shared" si="33"/>
        <v>0</v>
      </c>
      <c r="Z136" s="161">
        <f t="shared" si="33"/>
        <v>0</v>
      </c>
      <c r="AA136" s="161">
        <f t="shared" si="33"/>
        <v>0</v>
      </c>
      <c r="AB136" s="161">
        <f t="shared" si="33"/>
        <v>0</v>
      </c>
      <c r="AC136" s="161">
        <f t="shared" si="33"/>
        <v>0</v>
      </c>
      <c r="AD136" s="161">
        <f t="shared" si="33"/>
        <v>0</v>
      </c>
      <c r="AE136" s="161">
        <f t="shared" si="33"/>
        <v>0</v>
      </c>
      <c r="AF136" s="161">
        <f t="shared" si="33"/>
        <v>0</v>
      </c>
      <c r="AG136" s="161">
        <f t="shared" si="33"/>
        <v>0</v>
      </c>
      <c r="AH136" s="161">
        <f t="shared" si="33"/>
        <v>0</v>
      </c>
      <c r="AI136" s="161">
        <f t="shared" si="33"/>
        <v>0</v>
      </c>
      <c r="AJ136" s="161">
        <f t="shared" si="33"/>
        <v>0</v>
      </c>
      <c r="AK136" s="161">
        <f t="shared" si="33"/>
        <v>0</v>
      </c>
      <c r="AL136" s="161">
        <f t="shared" si="33"/>
        <v>0</v>
      </c>
      <c r="AM136" s="161">
        <f t="shared" si="33"/>
        <v>0</v>
      </c>
      <c r="AN136" s="161">
        <f t="shared" si="33"/>
        <v>0</v>
      </c>
      <c r="AO136" s="161">
        <f t="shared" si="33"/>
        <v>0</v>
      </c>
      <c r="AP136" s="161">
        <f t="shared" si="33"/>
        <v>0</v>
      </c>
      <c r="AQ136" s="161">
        <f t="shared" si="33"/>
        <v>0</v>
      </c>
      <c r="AR136" s="161">
        <f t="shared" si="33"/>
        <v>0</v>
      </c>
      <c r="AS136" s="161">
        <f t="shared" si="33"/>
        <v>0</v>
      </c>
      <c r="AT136" s="161">
        <f t="shared" si="33"/>
        <v>0</v>
      </c>
      <c r="AU136" s="161">
        <f t="shared" si="33"/>
        <v>0</v>
      </c>
      <c r="AV136" s="161">
        <f t="shared" si="33"/>
        <v>0</v>
      </c>
      <c r="AW136" s="161">
        <f t="shared" si="33"/>
        <v>0</v>
      </c>
      <c r="AX136" s="161">
        <f t="shared" si="33"/>
        <v>0</v>
      </c>
      <c r="AY136" s="161">
        <f t="shared" si="33"/>
        <v>0</v>
      </c>
      <c r="AZ136" s="161">
        <f t="shared" si="33"/>
        <v>0</v>
      </c>
      <c r="BA136" s="161">
        <f t="shared" si="33"/>
        <v>0</v>
      </c>
      <c r="BB136" s="161">
        <f t="shared" si="33"/>
        <v>0</v>
      </c>
      <c r="BC136" s="161">
        <f t="shared" si="33"/>
        <v>0</v>
      </c>
      <c r="BD136" s="156">
        <f t="shared" si="31"/>
        <v>1</v>
      </c>
      <c r="BE136" s="151">
        <f t="shared" si="32"/>
        <v>0</v>
      </c>
    </row>
    <row r="137" spans="1:57" ht="16.2" thickBot="1" x14ac:dyDescent="0.35">
      <c r="A137" s="8">
        <v>11</v>
      </c>
      <c r="B137" s="1297" t="s">
        <v>17</v>
      </c>
      <c r="C137" s="1298"/>
      <c r="D137" s="928"/>
      <c r="E137" s="928"/>
      <c r="F137" s="928"/>
      <c r="G137" s="928"/>
      <c r="H137" s="928"/>
      <c r="I137" s="928"/>
      <c r="J137" s="928"/>
      <c r="K137" s="928"/>
      <c r="L137" s="928"/>
      <c r="M137" s="928"/>
      <c r="N137" s="928"/>
      <c r="O137" s="928"/>
      <c r="P137" s="928"/>
      <c r="Q137" s="928"/>
      <c r="R137" s="928"/>
      <c r="S137" s="928"/>
      <c r="T137" s="928"/>
      <c r="U137" s="928"/>
      <c r="V137" s="928"/>
      <c r="W137" s="928"/>
      <c r="X137" s="928"/>
      <c r="Y137" s="928"/>
      <c r="Z137" s="928"/>
      <c r="AA137" s="928"/>
      <c r="AB137" s="928"/>
      <c r="AC137" s="928"/>
      <c r="AD137" s="928"/>
      <c r="AE137" s="928"/>
      <c r="AF137" s="929"/>
      <c r="AG137" s="928"/>
      <c r="AH137" s="928"/>
      <c r="AI137" s="928"/>
      <c r="AJ137" s="928"/>
      <c r="AK137" s="928"/>
      <c r="AL137" s="928"/>
      <c r="AM137" s="928"/>
      <c r="AN137" s="928"/>
      <c r="AO137" s="928"/>
      <c r="AP137" s="930"/>
      <c r="AQ137" s="928"/>
      <c r="AR137" s="311"/>
      <c r="AS137" s="343"/>
      <c r="AT137" s="311"/>
      <c r="AU137" s="311"/>
      <c r="AV137" s="311"/>
      <c r="AW137" s="311"/>
      <c r="AX137" s="311"/>
      <c r="AY137" s="311"/>
      <c r="AZ137" s="311"/>
      <c r="BA137" s="311"/>
      <c r="BB137" s="230"/>
      <c r="BC137" s="230"/>
      <c r="BD137" s="156">
        <f t="shared" si="31"/>
        <v>0</v>
      </c>
      <c r="BE137" s="151">
        <f t="shared" si="32"/>
        <v>0</v>
      </c>
    </row>
    <row r="138" spans="1:57" ht="16.2" thickBot="1" x14ac:dyDescent="0.35">
      <c r="A138" s="8">
        <v>12</v>
      </c>
      <c r="B138" s="1284" t="s">
        <v>18</v>
      </c>
      <c r="C138" s="1285"/>
      <c r="D138" s="266"/>
      <c r="E138" s="26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266"/>
      <c r="AE138" s="266"/>
      <c r="AF138" s="1182"/>
      <c r="AG138" s="1183"/>
      <c r="AH138" s="1183"/>
      <c r="AI138" s="1183"/>
      <c r="AJ138" s="1183"/>
      <c r="AK138" s="1183"/>
      <c r="AL138" s="1183"/>
      <c r="AM138" s="1183"/>
      <c r="AN138" s="1183"/>
      <c r="AO138" s="1183"/>
      <c r="AP138" s="1184"/>
      <c r="AQ138" s="86"/>
      <c r="AR138" s="166"/>
      <c r="AS138" s="336"/>
      <c r="AT138" s="166"/>
      <c r="AU138" s="166"/>
      <c r="AV138" s="166"/>
      <c r="AW138" s="166"/>
      <c r="AX138" s="166"/>
      <c r="AY138" s="166"/>
      <c r="AZ138" s="166"/>
      <c r="BA138" s="166"/>
      <c r="BB138" s="84"/>
      <c r="BC138" s="84"/>
      <c r="BD138" s="156">
        <f t="shared" si="31"/>
        <v>0</v>
      </c>
      <c r="BE138" s="151">
        <f t="shared" si="32"/>
        <v>0</v>
      </c>
    </row>
    <row r="139" spans="1:57" ht="16.2" thickBot="1" x14ac:dyDescent="0.35">
      <c r="A139" s="8">
        <v>13</v>
      </c>
      <c r="B139" s="1284" t="s">
        <v>19</v>
      </c>
      <c r="C139" s="1285"/>
      <c r="D139" s="266"/>
      <c r="E139" s="26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>
        <v>1</v>
      </c>
      <c r="Q139" s="86"/>
      <c r="R139" s="84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266"/>
      <c r="AE139" s="266"/>
      <c r="AF139" s="1185"/>
      <c r="AG139" s="86"/>
      <c r="AH139" s="84"/>
      <c r="AI139" s="84"/>
      <c r="AJ139" s="84"/>
      <c r="AK139" s="84"/>
      <c r="AL139" s="84"/>
      <c r="AM139" s="84"/>
      <c r="AN139" s="84"/>
      <c r="AO139" s="84"/>
      <c r="AP139" s="85"/>
      <c r="AQ139" s="84"/>
      <c r="AR139" s="166"/>
      <c r="AS139" s="336"/>
      <c r="AT139" s="166"/>
      <c r="AU139" s="166"/>
      <c r="AV139" s="166"/>
      <c r="AW139" s="166"/>
      <c r="AX139" s="166"/>
      <c r="AY139" s="166"/>
      <c r="AZ139" s="166"/>
      <c r="BA139" s="166"/>
      <c r="BB139" s="84"/>
      <c r="BC139" s="84"/>
      <c r="BD139" s="156">
        <f t="shared" si="31"/>
        <v>1</v>
      </c>
      <c r="BE139" s="151">
        <f t="shared" si="32"/>
        <v>0</v>
      </c>
    </row>
    <row r="140" spans="1:57" ht="16.2" thickBot="1" x14ac:dyDescent="0.35">
      <c r="A140" s="8">
        <v>14</v>
      </c>
      <c r="B140" s="1284" t="s">
        <v>38</v>
      </c>
      <c r="C140" s="1285"/>
      <c r="D140" s="266"/>
      <c r="E140" s="26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266"/>
      <c r="AE140" s="266"/>
      <c r="AF140" s="1185"/>
      <c r="AG140" s="86"/>
      <c r="AH140" s="86"/>
      <c r="AI140" s="86"/>
      <c r="AJ140" s="86"/>
      <c r="AK140" s="86"/>
      <c r="AL140" s="86"/>
      <c r="AM140" s="86"/>
      <c r="AN140" s="86"/>
      <c r="AO140" s="86"/>
      <c r="AP140" s="1186"/>
      <c r="AQ140" s="86"/>
      <c r="AR140" s="166"/>
      <c r="AS140" s="336"/>
      <c r="AT140" s="166"/>
      <c r="AU140" s="166"/>
      <c r="AV140" s="166"/>
      <c r="AW140" s="166"/>
      <c r="AX140" s="166"/>
      <c r="AY140" s="166"/>
      <c r="AZ140" s="166"/>
      <c r="BA140" s="166"/>
      <c r="BB140" s="84"/>
      <c r="BC140" s="84"/>
      <c r="BD140" s="156">
        <f t="shared" si="31"/>
        <v>0</v>
      </c>
      <c r="BE140" s="151">
        <f t="shared" si="32"/>
        <v>0</v>
      </c>
    </row>
    <row r="141" spans="1:57" ht="16.2" thickBot="1" x14ac:dyDescent="0.35">
      <c r="A141" s="8">
        <v>15</v>
      </c>
      <c r="B141" s="1293" t="s">
        <v>20</v>
      </c>
      <c r="C141" s="1294"/>
      <c r="D141" s="457"/>
      <c r="E141" s="457"/>
      <c r="F141" s="732"/>
      <c r="G141" s="732"/>
      <c r="H141" s="732"/>
      <c r="I141" s="732"/>
      <c r="J141" s="732"/>
      <c r="K141" s="732"/>
      <c r="L141" s="732"/>
      <c r="M141" s="732"/>
      <c r="N141" s="732"/>
      <c r="O141" s="732"/>
      <c r="P141" s="732"/>
      <c r="Q141" s="732"/>
      <c r="R141" s="732"/>
      <c r="S141" s="732"/>
      <c r="T141" s="732"/>
      <c r="U141" s="732"/>
      <c r="V141" s="732"/>
      <c r="W141" s="732"/>
      <c r="X141" s="732"/>
      <c r="Y141" s="732"/>
      <c r="Z141" s="732"/>
      <c r="AA141" s="732"/>
      <c r="AB141" s="732"/>
      <c r="AC141" s="732"/>
      <c r="AD141" s="457"/>
      <c r="AE141" s="457"/>
      <c r="AF141" s="733"/>
      <c r="AG141" s="732"/>
      <c r="AH141" s="732"/>
      <c r="AI141" s="732"/>
      <c r="AJ141" s="732"/>
      <c r="AK141" s="732"/>
      <c r="AL141" s="732"/>
      <c r="AM141" s="732"/>
      <c r="AN141" s="732"/>
      <c r="AO141" s="732"/>
      <c r="AP141" s="734"/>
      <c r="AQ141" s="732"/>
      <c r="AR141" s="338"/>
      <c r="AS141" s="339"/>
      <c r="AT141" s="338"/>
      <c r="AU141" s="338"/>
      <c r="AV141" s="338"/>
      <c r="AW141" s="338"/>
      <c r="AX141" s="338"/>
      <c r="AY141" s="338"/>
      <c r="AZ141" s="338"/>
      <c r="BA141" s="338"/>
      <c r="BB141" s="292"/>
      <c r="BC141" s="292"/>
      <c r="BD141" s="156">
        <f t="shared" si="31"/>
        <v>0</v>
      </c>
      <c r="BE141" s="151">
        <f t="shared" si="32"/>
        <v>0</v>
      </c>
    </row>
    <row r="142" spans="1:57" ht="16.2" thickBot="1" x14ac:dyDescent="0.35">
      <c r="A142" s="456">
        <v>16</v>
      </c>
      <c r="B142" s="1295" t="s">
        <v>13</v>
      </c>
      <c r="C142" s="1296"/>
      <c r="D142" s="161">
        <f>SUM(D143:D150)</f>
        <v>0</v>
      </c>
      <c r="E142" s="161">
        <f t="shared" ref="E142:BC142" si="34">SUM(E143:E150)</f>
        <v>0</v>
      </c>
      <c r="F142" s="161">
        <f t="shared" si="34"/>
        <v>0</v>
      </c>
      <c r="G142" s="161">
        <f t="shared" si="34"/>
        <v>0</v>
      </c>
      <c r="H142" s="161">
        <f t="shared" si="34"/>
        <v>0</v>
      </c>
      <c r="I142" s="161">
        <f t="shared" si="34"/>
        <v>1</v>
      </c>
      <c r="J142" s="161">
        <f t="shared" si="34"/>
        <v>0</v>
      </c>
      <c r="K142" s="161">
        <f t="shared" si="34"/>
        <v>0</v>
      </c>
      <c r="L142" s="161">
        <f t="shared" si="34"/>
        <v>0</v>
      </c>
      <c r="M142" s="161">
        <f t="shared" si="34"/>
        <v>0</v>
      </c>
      <c r="N142" s="161">
        <f t="shared" si="34"/>
        <v>0</v>
      </c>
      <c r="O142" s="161">
        <f t="shared" si="34"/>
        <v>0</v>
      </c>
      <c r="P142" s="161">
        <f t="shared" si="34"/>
        <v>0</v>
      </c>
      <c r="Q142" s="161">
        <f t="shared" si="34"/>
        <v>0</v>
      </c>
      <c r="R142" s="161">
        <f t="shared" si="34"/>
        <v>0</v>
      </c>
      <c r="S142" s="161">
        <f t="shared" si="34"/>
        <v>0</v>
      </c>
      <c r="T142" s="161">
        <f t="shared" si="34"/>
        <v>0</v>
      </c>
      <c r="U142" s="161">
        <f t="shared" si="34"/>
        <v>0</v>
      </c>
      <c r="V142" s="161">
        <f t="shared" si="34"/>
        <v>0</v>
      </c>
      <c r="W142" s="161">
        <f t="shared" si="34"/>
        <v>0</v>
      </c>
      <c r="X142" s="161">
        <f t="shared" si="34"/>
        <v>1</v>
      </c>
      <c r="Y142" s="161">
        <f t="shared" si="34"/>
        <v>0</v>
      </c>
      <c r="Z142" s="161">
        <f t="shared" si="34"/>
        <v>0</v>
      </c>
      <c r="AA142" s="161">
        <f t="shared" si="34"/>
        <v>0</v>
      </c>
      <c r="AB142" s="161">
        <f t="shared" si="34"/>
        <v>0</v>
      </c>
      <c r="AC142" s="161">
        <f t="shared" si="34"/>
        <v>0</v>
      </c>
      <c r="AD142" s="161">
        <f t="shared" si="34"/>
        <v>0</v>
      </c>
      <c r="AE142" s="161">
        <f t="shared" si="34"/>
        <v>0</v>
      </c>
      <c r="AF142" s="161">
        <f t="shared" si="34"/>
        <v>0</v>
      </c>
      <c r="AG142" s="161">
        <f t="shared" si="34"/>
        <v>0</v>
      </c>
      <c r="AH142" s="161">
        <f t="shared" si="34"/>
        <v>0</v>
      </c>
      <c r="AI142" s="161">
        <f t="shared" si="34"/>
        <v>0</v>
      </c>
      <c r="AJ142" s="161">
        <f t="shared" si="34"/>
        <v>0</v>
      </c>
      <c r="AK142" s="161">
        <f t="shared" si="34"/>
        <v>2</v>
      </c>
      <c r="AL142" s="161">
        <f t="shared" si="34"/>
        <v>0</v>
      </c>
      <c r="AM142" s="161">
        <f t="shared" si="34"/>
        <v>0</v>
      </c>
      <c r="AN142" s="161">
        <f t="shared" si="34"/>
        <v>0</v>
      </c>
      <c r="AO142" s="161">
        <f t="shared" si="34"/>
        <v>0</v>
      </c>
      <c r="AP142" s="161">
        <f t="shared" si="34"/>
        <v>1</v>
      </c>
      <c r="AQ142" s="161">
        <f t="shared" si="34"/>
        <v>0</v>
      </c>
      <c r="AR142" s="161">
        <f t="shared" si="34"/>
        <v>0</v>
      </c>
      <c r="AS142" s="161">
        <f t="shared" si="34"/>
        <v>0</v>
      </c>
      <c r="AT142" s="161">
        <f t="shared" si="34"/>
        <v>1</v>
      </c>
      <c r="AU142" s="161">
        <f t="shared" si="34"/>
        <v>0</v>
      </c>
      <c r="AV142" s="161">
        <f t="shared" si="34"/>
        <v>0</v>
      </c>
      <c r="AW142" s="161">
        <f t="shared" si="34"/>
        <v>0</v>
      </c>
      <c r="AX142" s="161">
        <f t="shared" si="34"/>
        <v>0</v>
      </c>
      <c r="AY142" s="161">
        <f t="shared" si="34"/>
        <v>1</v>
      </c>
      <c r="AZ142" s="161">
        <f t="shared" si="34"/>
        <v>0</v>
      </c>
      <c r="BA142" s="161">
        <f t="shared" si="34"/>
        <v>0</v>
      </c>
      <c r="BB142" s="161">
        <f t="shared" si="34"/>
        <v>0</v>
      </c>
      <c r="BC142" s="161">
        <f t="shared" si="34"/>
        <v>0</v>
      </c>
      <c r="BD142" s="156">
        <f t="shared" si="31"/>
        <v>3</v>
      </c>
      <c r="BE142" s="151">
        <f t="shared" si="32"/>
        <v>4</v>
      </c>
    </row>
    <row r="143" spans="1:57" ht="16.2" thickBot="1" x14ac:dyDescent="0.35">
      <c r="A143" s="8">
        <v>17</v>
      </c>
      <c r="B143" s="1299" t="s">
        <v>21</v>
      </c>
      <c r="C143" s="1300"/>
      <c r="D143" s="1187"/>
      <c r="E143" s="1187"/>
      <c r="F143" s="1183"/>
      <c r="G143" s="1183"/>
      <c r="H143" s="1183"/>
      <c r="I143" s="1183"/>
      <c r="J143" s="1183"/>
      <c r="K143" s="1183"/>
      <c r="L143" s="1183"/>
      <c r="M143" s="1183"/>
      <c r="N143" s="1183"/>
      <c r="O143" s="1183"/>
      <c r="P143" s="1183"/>
      <c r="Q143" s="1183"/>
      <c r="R143" s="1183"/>
      <c r="S143" s="1183"/>
      <c r="T143" s="1183"/>
      <c r="U143" s="1183"/>
      <c r="V143" s="1183"/>
      <c r="W143" s="1183"/>
      <c r="X143" s="230">
        <v>1</v>
      </c>
      <c r="Y143" s="1183"/>
      <c r="Z143" s="1183"/>
      <c r="AA143" s="1183"/>
      <c r="AB143" s="1183"/>
      <c r="AC143" s="1183"/>
      <c r="AD143" s="1187"/>
      <c r="AE143" s="1187"/>
      <c r="AF143" s="1182"/>
      <c r="AG143" s="1183"/>
      <c r="AH143" s="1183"/>
      <c r="AI143" s="1183"/>
      <c r="AJ143" s="1183"/>
      <c r="AK143" s="1183"/>
      <c r="AL143" s="1183"/>
      <c r="AM143" s="1183"/>
      <c r="AN143" s="1183"/>
      <c r="AO143" s="1183"/>
      <c r="AP143" s="1184"/>
      <c r="AQ143" s="1183"/>
      <c r="AR143" s="1188"/>
      <c r="AS143" s="1189"/>
      <c r="AT143" s="1207">
        <v>1</v>
      </c>
      <c r="AU143" s="1207"/>
      <c r="AV143" s="1188"/>
      <c r="AW143" s="1188"/>
      <c r="AX143" s="1188"/>
      <c r="AY143" s="537">
        <v>1</v>
      </c>
      <c r="AZ143" s="1188"/>
      <c r="BA143" s="1188"/>
      <c r="BB143" s="230"/>
      <c r="BC143" s="230"/>
      <c r="BD143" s="156">
        <f t="shared" si="31"/>
        <v>2</v>
      </c>
      <c r="BE143" s="151">
        <f t="shared" si="32"/>
        <v>1</v>
      </c>
    </row>
    <row r="144" spans="1:57" ht="16.2" thickBot="1" x14ac:dyDescent="0.35">
      <c r="A144" s="8">
        <v>18</v>
      </c>
      <c r="B144" s="1284" t="s">
        <v>51</v>
      </c>
      <c r="C144" s="1285"/>
      <c r="D144" s="266"/>
      <c r="E144" s="26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266"/>
      <c r="AE144" s="266"/>
      <c r="AF144" s="1185"/>
      <c r="AG144" s="86"/>
      <c r="AH144" s="84"/>
      <c r="AI144" s="84"/>
      <c r="AJ144" s="84"/>
      <c r="AK144" s="84"/>
      <c r="AL144" s="84"/>
      <c r="AM144" s="84"/>
      <c r="AN144" s="84"/>
      <c r="AO144" s="84"/>
      <c r="AP144" s="1186"/>
      <c r="AQ144" s="86"/>
      <c r="AR144" s="166"/>
      <c r="AS144" s="1190"/>
      <c r="AT144" s="1191"/>
      <c r="AU144" s="1191"/>
      <c r="AV144" s="1192"/>
      <c r="AW144" s="1192"/>
      <c r="AX144" s="1192"/>
      <c r="AY144" s="1192"/>
      <c r="AZ144" s="1192"/>
      <c r="BA144" s="1192"/>
      <c r="BB144" s="84"/>
      <c r="BC144" s="84"/>
      <c r="BD144" s="156">
        <f t="shared" si="31"/>
        <v>0</v>
      </c>
      <c r="BE144" s="151">
        <f t="shared" si="32"/>
        <v>0</v>
      </c>
    </row>
    <row r="145" spans="1:57" ht="16.2" thickBot="1" x14ac:dyDescent="0.35">
      <c r="A145" s="8">
        <v>19</v>
      </c>
      <c r="B145" s="1284" t="s">
        <v>22</v>
      </c>
      <c r="C145" s="1285"/>
      <c r="D145" s="266"/>
      <c r="E145" s="26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266"/>
      <c r="AE145" s="266"/>
      <c r="AF145" s="1185"/>
      <c r="AG145" s="86"/>
      <c r="AH145" s="86"/>
      <c r="AI145" s="86"/>
      <c r="AJ145" s="86"/>
      <c r="AK145" s="86"/>
      <c r="AL145" s="86"/>
      <c r="AM145" s="86"/>
      <c r="AN145" s="86"/>
      <c r="AO145" s="86"/>
      <c r="AP145" s="1186"/>
      <c r="AQ145" s="86"/>
      <c r="AR145" s="1193"/>
      <c r="AS145" s="655"/>
      <c r="AT145" s="1193"/>
      <c r="AU145" s="1193"/>
      <c r="AV145" s="1193"/>
      <c r="AW145" s="1193"/>
      <c r="AX145" s="1193"/>
      <c r="AY145" s="1193"/>
      <c r="AZ145" s="1193"/>
      <c r="BA145" s="1193"/>
      <c r="BB145" s="84"/>
      <c r="BC145" s="84"/>
      <c r="BD145" s="156">
        <f t="shared" si="31"/>
        <v>0</v>
      </c>
      <c r="BE145" s="151">
        <f t="shared" si="32"/>
        <v>0</v>
      </c>
    </row>
    <row r="146" spans="1:57" ht="16.2" thickBot="1" x14ac:dyDescent="0.35">
      <c r="A146" s="8">
        <v>20</v>
      </c>
      <c r="B146" s="1284" t="s">
        <v>34</v>
      </c>
      <c r="C146" s="1285"/>
      <c r="D146" s="266"/>
      <c r="E146" s="266"/>
      <c r="F146" s="86"/>
      <c r="G146" s="86"/>
      <c r="H146" s="86"/>
      <c r="I146" s="86">
        <v>1</v>
      </c>
      <c r="J146" s="86"/>
      <c r="K146" s="86"/>
      <c r="L146" s="86"/>
      <c r="M146" s="86"/>
      <c r="N146" s="1194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266"/>
      <c r="AE146" s="266"/>
      <c r="AF146" s="1185"/>
      <c r="AG146" s="86"/>
      <c r="AH146" s="86"/>
      <c r="AI146" s="86"/>
      <c r="AJ146" s="86"/>
      <c r="AK146" s="86">
        <v>2</v>
      </c>
      <c r="AL146" s="1194"/>
      <c r="AM146" s="86"/>
      <c r="AN146" s="86"/>
      <c r="AO146" s="86"/>
      <c r="AP146" s="1186"/>
      <c r="AQ146" s="86"/>
      <c r="AR146" s="1193"/>
      <c r="AS146" s="655"/>
      <c r="AT146" s="1193"/>
      <c r="AU146" s="1193"/>
      <c r="AV146" s="1193"/>
      <c r="AW146" s="1193"/>
      <c r="AX146" s="1193"/>
      <c r="AY146" s="1193"/>
      <c r="AZ146" s="1193"/>
      <c r="BA146" s="1193"/>
      <c r="BB146" s="84"/>
      <c r="BC146" s="84"/>
      <c r="BD146" s="156">
        <f t="shared" si="31"/>
        <v>0</v>
      </c>
      <c r="BE146" s="151">
        <f t="shared" si="32"/>
        <v>3</v>
      </c>
    </row>
    <row r="147" spans="1:57" ht="16.2" thickBot="1" x14ac:dyDescent="0.35">
      <c r="A147" s="8">
        <v>21</v>
      </c>
      <c r="B147" s="1284" t="s">
        <v>24</v>
      </c>
      <c r="C147" s="1285"/>
      <c r="D147" s="266"/>
      <c r="E147" s="26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266"/>
      <c r="AE147" s="266"/>
      <c r="AF147" s="1185"/>
      <c r="AG147" s="86"/>
      <c r="AH147" s="86"/>
      <c r="AI147" s="86"/>
      <c r="AJ147" s="86"/>
      <c r="AK147" s="86"/>
      <c r="AL147" s="86"/>
      <c r="AM147" s="86"/>
      <c r="AN147" s="86"/>
      <c r="AO147" s="86"/>
      <c r="AP147" s="1186"/>
      <c r="AQ147" s="86"/>
      <c r="AR147" s="1193"/>
      <c r="AS147" s="655"/>
      <c r="AT147" s="1193"/>
      <c r="AU147" s="1193"/>
      <c r="AV147" s="1193"/>
      <c r="AW147" s="1193"/>
      <c r="AX147" s="1193"/>
      <c r="AY147" s="1193"/>
      <c r="AZ147" s="1193"/>
      <c r="BA147" s="1193"/>
      <c r="BB147" s="84"/>
      <c r="BC147" s="84"/>
      <c r="BD147" s="156">
        <f t="shared" si="31"/>
        <v>0</v>
      </c>
      <c r="BE147" s="151">
        <f t="shared" si="32"/>
        <v>0</v>
      </c>
    </row>
    <row r="148" spans="1:57" ht="16.2" thickBot="1" x14ac:dyDescent="0.35">
      <c r="A148" s="8">
        <v>22</v>
      </c>
      <c r="B148" s="1284" t="s">
        <v>25</v>
      </c>
      <c r="C148" s="1285"/>
      <c r="D148" s="266"/>
      <c r="E148" s="26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266"/>
      <c r="AE148" s="266"/>
      <c r="AF148" s="1185"/>
      <c r="AG148" s="86"/>
      <c r="AH148" s="86"/>
      <c r="AI148" s="86"/>
      <c r="AJ148" s="86"/>
      <c r="AK148" s="86"/>
      <c r="AL148" s="86"/>
      <c r="AM148" s="86"/>
      <c r="AN148" s="86"/>
      <c r="AO148" s="86"/>
      <c r="AP148" s="1186"/>
      <c r="AQ148" s="86"/>
      <c r="AR148" s="1193"/>
      <c r="AS148" s="655"/>
      <c r="AT148" s="1193"/>
      <c r="AU148" s="1193"/>
      <c r="AV148" s="1193"/>
      <c r="AW148" s="1193"/>
      <c r="AX148" s="1193"/>
      <c r="AY148" s="1193"/>
      <c r="AZ148" s="1193"/>
      <c r="BA148" s="1193"/>
      <c r="BB148" s="84"/>
      <c r="BC148" s="84"/>
      <c r="BD148" s="156">
        <f t="shared" si="31"/>
        <v>0</v>
      </c>
      <c r="BE148" s="151">
        <f t="shared" si="32"/>
        <v>0</v>
      </c>
    </row>
    <row r="149" spans="1:57" ht="16.2" thickBot="1" x14ac:dyDescent="0.35">
      <c r="A149" s="8">
        <v>23</v>
      </c>
      <c r="B149" s="1284" t="s">
        <v>26</v>
      </c>
      <c r="C149" s="1285"/>
      <c r="D149" s="266"/>
      <c r="E149" s="26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266"/>
      <c r="AE149" s="266"/>
      <c r="AF149" s="1185"/>
      <c r="AG149" s="86"/>
      <c r="AH149" s="86"/>
      <c r="AI149" s="86"/>
      <c r="AJ149" s="86"/>
      <c r="AK149" s="86"/>
      <c r="AL149" s="86"/>
      <c r="AM149" s="86"/>
      <c r="AN149" s="86"/>
      <c r="AO149" s="86"/>
      <c r="AP149" s="1186"/>
      <c r="AQ149" s="86"/>
      <c r="AR149" s="1193"/>
      <c r="AS149" s="655"/>
      <c r="AT149" s="1193"/>
      <c r="AU149" s="1193"/>
      <c r="AV149" s="1193"/>
      <c r="AW149" s="1193"/>
      <c r="AX149" s="1193"/>
      <c r="AY149" s="1193"/>
      <c r="AZ149" s="1193"/>
      <c r="BA149" s="1193"/>
      <c r="BB149" s="84"/>
      <c r="BC149" s="84"/>
      <c r="BD149" s="156">
        <f t="shared" si="31"/>
        <v>0</v>
      </c>
      <c r="BE149" s="151">
        <f t="shared" si="32"/>
        <v>0</v>
      </c>
    </row>
    <row r="150" spans="1:57" ht="16.2" thickBot="1" x14ac:dyDescent="0.35">
      <c r="A150" s="291">
        <v>24</v>
      </c>
      <c r="B150" s="1286" t="s">
        <v>27</v>
      </c>
      <c r="C150" s="1287"/>
      <c r="D150" s="731"/>
      <c r="E150" s="731"/>
      <c r="F150" s="732"/>
      <c r="G150" s="732"/>
      <c r="H150" s="732"/>
      <c r="I150" s="732"/>
      <c r="J150" s="732"/>
      <c r="K150" s="732"/>
      <c r="L150" s="732"/>
      <c r="M150" s="732"/>
      <c r="N150" s="732"/>
      <c r="O150" s="732"/>
      <c r="P150" s="732"/>
      <c r="Q150" s="732"/>
      <c r="R150" s="732"/>
      <c r="S150" s="732"/>
      <c r="T150" s="732"/>
      <c r="U150" s="732"/>
      <c r="V150" s="732"/>
      <c r="W150" s="732"/>
      <c r="X150" s="732"/>
      <c r="Y150" s="732"/>
      <c r="Z150" s="732"/>
      <c r="AA150" s="732"/>
      <c r="AB150" s="732"/>
      <c r="AC150" s="732"/>
      <c r="AD150" s="731"/>
      <c r="AE150" s="731"/>
      <c r="AF150" s="733"/>
      <c r="AG150" s="732"/>
      <c r="AH150" s="732"/>
      <c r="AI150" s="732"/>
      <c r="AJ150" s="732"/>
      <c r="AK150" s="732"/>
      <c r="AL150" s="732"/>
      <c r="AM150" s="732"/>
      <c r="AN150" s="732"/>
      <c r="AO150" s="732"/>
      <c r="AP150" s="734">
        <v>1</v>
      </c>
      <c r="AQ150" s="732"/>
      <c r="AR150" s="526"/>
      <c r="AS150" s="735"/>
      <c r="AT150" s="736"/>
      <c r="AU150" s="736"/>
      <c r="AV150" s="736"/>
      <c r="AW150" s="526"/>
      <c r="AX150" s="736"/>
      <c r="AY150" s="736"/>
      <c r="AZ150" s="736"/>
      <c r="BA150" s="526"/>
      <c r="BB150" s="292"/>
      <c r="BC150" s="292"/>
      <c r="BD150" s="156">
        <f t="shared" si="31"/>
        <v>1</v>
      </c>
      <c r="BE150" s="151">
        <f t="shared" si="32"/>
        <v>0</v>
      </c>
    </row>
    <row r="151" spans="1:57" ht="15" thickBot="1" x14ac:dyDescent="0.35">
      <c r="A151" s="1288" t="s">
        <v>28</v>
      </c>
      <c r="B151" s="1289"/>
      <c r="C151" s="1290"/>
      <c r="D151" s="187">
        <f>D130+D136-D142</f>
        <v>25</v>
      </c>
      <c r="E151" s="187">
        <f t="shared" ref="E151:AG151" si="35">E130+E136-E142</f>
        <v>0</v>
      </c>
      <c r="F151" s="187">
        <f t="shared" si="35"/>
        <v>0</v>
      </c>
      <c r="G151" s="187">
        <f t="shared" si="35"/>
        <v>17</v>
      </c>
      <c r="H151" s="187">
        <f t="shared" si="35"/>
        <v>25</v>
      </c>
      <c r="I151" s="187">
        <f t="shared" si="35"/>
        <v>7</v>
      </c>
      <c r="J151" s="187">
        <f t="shared" si="35"/>
        <v>23</v>
      </c>
      <c r="K151" s="187">
        <f t="shared" si="35"/>
        <v>0</v>
      </c>
      <c r="L151" s="187">
        <f t="shared" si="35"/>
        <v>2</v>
      </c>
      <c r="M151" s="187">
        <f t="shared" si="35"/>
        <v>23</v>
      </c>
      <c r="N151" s="187">
        <f t="shared" si="35"/>
        <v>23</v>
      </c>
      <c r="O151" s="187">
        <f t="shared" si="35"/>
        <v>0</v>
      </c>
      <c r="P151" s="187">
        <f t="shared" si="35"/>
        <v>27</v>
      </c>
      <c r="Q151" s="187">
        <f t="shared" si="35"/>
        <v>0</v>
      </c>
      <c r="R151" s="187">
        <f t="shared" si="35"/>
        <v>19</v>
      </c>
      <c r="S151" s="187">
        <f t="shared" si="35"/>
        <v>7</v>
      </c>
      <c r="T151" s="187">
        <f t="shared" si="35"/>
        <v>0</v>
      </c>
      <c r="U151" s="187">
        <f t="shared" si="35"/>
        <v>27</v>
      </c>
      <c r="V151" s="187">
        <f t="shared" si="35"/>
        <v>4</v>
      </c>
      <c r="W151" s="187">
        <f t="shared" si="35"/>
        <v>19</v>
      </c>
      <c r="X151" s="187">
        <f t="shared" si="35"/>
        <v>24</v>
      </c>
      <c r="Y151" s="187">
        <f t="shared" si="35"/>
        <v>0</v>
      </c>
      <c r="Z151" s="187">
        <f t="shared" si="35"/>
        <v>25</v>
      </c>
      <c r="AA151" s="187">
        <f t="shared" si="35"/>
        <v>0</v>
      </c>
      <c r="AB151" s="187">
        <f t="shared" si="35"/>
        <v>25</v>
      </c>
      <c r="AC151" s="187">
        <f t="shared" si="35"/>
        <v>9</v>
      </c>
      <c r="AD151" s="187">
        <f t="shared" si="35"/>
        <v>25</v>
      </c>
      <c r="AE151" s="187">
        <f t="shared" si="35"/>
        <v>0</v>
      </c>
      <c r="AF151" s="187">
        <f t="shared" si="35"/>
        <v>25</v>
      </c>
      <c r="AG151" s="187">
        <f t="shared" si="35"/>
        <v>0</v>
      </c>
      <c r="AH151" s="187">
        <f>AH130+AH136-AH142</f>
        <v>25</v>
      </c>
      <c r="AI151" s="187">
        <f>AI130+AI136-AI142</f>
        <v>6</v>
      </c>
      <c r="AJ151" s="187">
        <f>AJ130+AJ136-AJ142</f>
        <v>0</v>
      </c>
      <c r="AK151" s="187">
        <f t="shared" ref="AK151:AQ151" si="36">AK130+AK136-AK142</f>
        <v>29</v>
      </c>
      <c r="AL151" s="187">
        <f t="shared" si="36"/>
        <v>25</v>
      </c>
      <c r="AM151" s="187">
        <f t="shared" si="36"/>
        <v>0</v>
      </c>
      <c r="AN151" s="187">
        <f t="shared" si="36"/>
        <v>26</v>
      </c>
      <c r="AO151" s="187">
        <f t="shared" si="36"/>
        <v>4</v>
      </c>
      <c r="AP151" s="187">
        <f t="shared" si="36"/>
        <v>23</v>
      </c>
      <c r="AQ151" s="187">
        <f t="shared" si="36"/>
        <v>6</v>
      </c>
      <c r="AR151" s="187">
        <f>AR130+AR136-AR142</f>
        <v>24</v>
      </c>
      <c r="AS151" s="187">
        <f t="shared" ref="AS151:BC151" si="37">AS130+AS136-AS142</f>
        <v>6</v>
      </c>
      <c r="AT151" s="187">
        <f t="shared" si="37"/>
        <v>25</v>
      </c>
      <c r="AU151" s="187">
        <f t="shared" si="37"/>
        <v>5</v>
      </c>
      <c r="AV151" s="187">
        <f t="shared" si="37"/>
        <v>25</v>
      </c>
      <c r="AW151" s="187">
        <f t="shared" si="37"/>
        <v>6</v>
      </c>
      <c r="AX151" s="187">
        <f t="shared" si="37"/>
        <v>0</v>
      </c>
      <c r="AY151" s="187">
        <f t="shared" si="37"/>
        <v>23</v>
      </c>
      <c r="AZ151" s="187">
        <f t="shared" si="37"/>
        <v>20</v>
      </c>
      <c r="BA151" s="187">
        <f t="shared" si="37"/>
        <v>10</v>
      </c>
      <c r="BB151" s="187">
        <f t="shared" si="37"/>
        <v>0</v>
      </c>
      <c r="BC151" s="226">
        <f t="shared" si="37"/>
        <v>17</v>
      </c>
      <c r="BD151" s="156">
        <f>SUM(D151+F151+H151+J151+L151+N151+P151+R151+T151+V151+X151+Z151+AB151+AD151+AF151+AH151+AJ151+AL151+AN151+AP151+AR151+AT151+AV151+AX151+AZ151+BB151)</f>
        <v>465</v>
      </c>
      <c r="BE151" s="151">
        <f>SUM(E151+G151+I151+K151+M151+O151+Q151+S151+U151+W151+Y151+AA151+AC151+AE151+AG151+AI151+AK151+AM151+AO151+AQ151+AS151+AU151+AW151+AY151+BA151+BC151)</f>
        <v>221</v>
      </c>
    </row>
    <row r="152" spans="1:57" ht="15" thickBot="1" x14ac:dyDescent="0.35">
      <c r="A152" s="1291" t="s">
        <v>29</v>
      </c>
      <c r="B152" s="1292"/>
      <c r="C152" s="1292"/>
      <c r="D152" s="1269">
        <f>SUM(D151:BC151)</f>
        <v>686</v>
      </c>
      <c r="E152" s="1270"/>
      <c r="F152" s="1270"/>
      <c r="G152" s="1270"/>
      <c r="H152" s="1270"/>
      <c r="I152" s="1270"/>
      <c r="J152" s="1270"/>
      <c r="K152" s="1270"/>
      <c r="L152" s="1270"/>
      <c r="M152" s="1270"/>
      <c r="N152" s="1270"/>
      <c r="O152" s="1270"/>
      <c r="P152" s="1270"/>
      <c r="Q152" s="1270"/>
      <c r="R152" s="1270"/>
      <c r="S152" s="1270"/>
      <c r="T152" s="1270"/>
      <c r="U152" s="1270"/>
      <c r="V152" s="1270"/>
      <c r="W152" s="1270"/>
      <c r="X152" s="1270"/>
      <c r="Y152" s="1270"/>
      <c r="Z152" s="1270"/>
      <c r="AA152" s="1270"/>
      <c r="AB152" s="1270"/>
      <c r="AC152" s="1270"/>
      <c r="AD152" s="1271"/>
      <c r="AE152" s="1271"/>
      <c r="AF152" s="1271"/>
      <c r="AG152" s="1271"/>
      <c r="AH152" s="1271"/>
      <c r="AI152" s="1271"/>
      <c r="AJ152" s="1271"/>
      <c r="AK152" s="1271"/>
      <c r="AL152" s="1271"/>
      <c r="AM152" s="1271"/>
      <c r="AN152" s="1271"/>
      <c r="AO152" s="1271"/>
      <c r="AP152" s="1271"/>
      <c r="AQ152" s="1271"/>
      <c r="AR152" s="1271"/>
      <c r="AS152" s="1271"/>
      <c r="AT152" s="1271"/>
      <c r="AU152" s="1271"/>
      <c r="AV152" s="1271"/>
      <c r="AW152" s="1271"/>
      <c r="AX152" s="1271"/>
      <c r="AY152" s="1271"/>
      <c r="AZ152" s="1271"/>
      <c r="BA152" s="1271"/>
      <c r="BB152" s="1271"/>
      <c r="BC152" s="1272"/>
      <c r="BD152" s="1269">
        <f>SUM(BD151:BE151)</f>
        <v>686</v>
      </c>
      <c r="BE152" s="1273"/>
    </row>
    <row r="153" spans="1:57" x14ac:dyDescent="0.3">
      <c r="A153" s="78"/>
      <c r="G153" s="1274" t="s">
        <v>71</v>
      </c>
      <c r="H153" s="1275"/>
      <c r="I153" s="1275"/>
      <c r="J153" s="1275"/>
      <c r="K153" s="1275"/>
      <c r="L153" s="1275"/>
      <c r="M153" s="1275"/>
      <c r="N153" s="1275"/>
      <c r="O153" s="331"/>
      <c r="P153" s="331"/>
      <c r="Q153" s="331"/>
      <c r="R153" s="331"/>
      <c r="S153" s="331"/>
      <c r="T153" s="331"/>
      <c r="U153" s="331"/>
      <c r="V153" s="331"/>
      <c r="W153" s="331"/>
      <c r="X153" s="331"/>
      <c r="Y153" s="331"/>
      <c r="Z153" s="331"/>
      <c r="AA153" s="331"/>
      <c r="AB153" s="331"/>
      <c r="AC153" s="331"/>
      <c r="AD153" s="331"/>
      <c r="AE153" s="331"/>
      <c r="AF153" s="331"/>
      <c r="AG153" s="331"/>
      <c r="AV153" s="11"/>
      <c r="AW153" s="11"/>
      <c r="AX153" s="11"/>
      <c r="AY153" s="11"/>
      <c r="AZ153" s="11"/>
      <c r="BA153" s="24"/>
      <c r="BE153" s="6"/>
    </row>
    <row r="154" spans="1:57" ht="15.6" x14ac:dyDescent="0.3">
      <c r="A154" s="21"/>
      <c r="B154" s="21"/>
      <c r="C154" s="93" t="s">
        <v>69</v>
      </c>
      <c r="D154" s="93"/>
      <c r="E154" s="250">
        <f>BD142+BE142</f>
        <v>7</v>
      </c>
      <c r="F154" s="1276">
        <f>E154/(BD130+BE130)</f>
        <v>1.0115606936416185E-2</v>
      </c>
      <c r="G154" s="1277"/>
      <c r="H154" s="1277"/>
      <c r="I154" s="1277"/>
      <c r="J154" s="1277"/>
      <c r="K154" s="1277"/>
      <c r="L154" s="1277"/>
      <c r="M154" s="1278"/>
      <c r="O154" s="1124"/>
      <c r="P154" s="1124"/>
      <c r="Q154" s="1124"/>
      <c r="R154" s="1124"/>
      <c r="S154" s="1124"/>
      <c r="T154" s="1124"/>
      <c r="U154" s="1124"/>
      <c r="V154" s="1124"/>
      <c r="W154" s="1124"/>
      <c r="X154" s="1124"/>
      <c r="Y154" s="1124"/>
      <c r="Z154" s="1124"/>
      <c r="AA154" s="1124"/>
      <c r="AB154" s="332"/>
      <c r="AC154" s="332"/>
      <c r="AD154" s="332"/>
      <c r="AE154" s="332"/>
      <c r="AF154" s="332"/>
      <c r="AG154" s="332"/>
      <c r="AH154" s="332"/>
      <c r="AI154" s="332"/>
      <c r="AJ154" s="1124"/>
      <c r="AK154" s="1124"/>
      <c r="AL154" s="1124"/>
      <c r="AM154" s="1124"/>
      <c r="AN154" s="1124"/>
      <c r="AO154" s="1124"/>
      <c r="AP154" s="1124"/>
      <c r="AQ154" s="584"/>
      <c r="AR154" s="584"/>
      <c r="AS154" s="584"/>
      <c r="AT154" s="7" t="s">
        <v>30</v>
      </c>
      <c r="AU154" s="7"/>
      <c r="AV154" s="7"/>
      <c r="AW154" s="7"/>
      <c r="AX154" s="7"/>
      <c r="AY154" s="7"/>
      <c r="AZ154" s="1279">
        <f>BD151</f>
        <v>465</v>
      </c>
      <c r="BA154" s="1279"/>
      <c r="BE154" s="6"/>
    </row>
    <row r="155" spans="1:57" ht="15.6" x14ac:dyDescent="0.3">
      <c r="A155" s="21"/>
      <c r="B155" s="21"/>
      <c r="C155" s="93" t="s">
        <v>70</v>
      </c>
      <c r="D155" s="93"/>
      <c r="E155" s="180">
        <f>BD136+BE136</f>
        <v>1</v>
      </c>
      <c r="F155" s="1276">
        <f>E155/(BD130+BE130)</f>
        <v>1.4450867052023121E-3</v>
      </c>
      <c r="G155" s="1277"/>
      <c r="H155" s="1277"/>
      <c r="I155" s="1277"/>
      <c r="J155" s="1277"/>
      <c r="K155" s="1277"/>
      <c r="L155" s="1277"/>
      <c r="M155" s="1278"/>
      <c r="O155" s="1124"/>
      <c r="P155" s="520">
        <f>SUM(D151:G151,L151:S151)</f>
        <v>143</v>
      </c>
      <c r="Q155" s="1124"/>
      <c r="R155" s="1124"/>
      <c r="S155" s="1124"/>
      <c r="T155" s="1124"/>
      <c r="U155" s="1124"/>
      <c r="V155" s="1124"/>
      <c r="W155" s="1124"/>
      <c r="X155" s="1124"/>
      <c r="Y155" s="1124"/>
      <c r="Z155" s="1124"/>
      <c r="AA155" s="1124"/>
      <c r="AB155" s="332"/>
      <c r="AC155" s="332"/>
      <c r="AD155" s="332"/>
      <c r="AE155" s="332"/>
      <c r="AF155" s="332"/>
      <c r="AG155" s="332"/>
      <c r="AH155" s="332"/>
      <c r="AI155" s="332"/>
      <c r="AJ155" s="1124"/>
      <c r="AK155" s="1124"/>
      <c r="AL155" s="1124"/>
      <c r="AM155" s="1124"/>
      <c r="AN155" s="1124"/>
      <c r="AO155" s="1124"/>
      <c r="AP155" s="1124"/>
      <c r="AQ155" s="584"/>
      <c r="AR155" s="584"/>
      <c r="AS155" s="584"/>
      <c r="AT155" s="7" t="s">
        <v>8</v>
      </c>
      <c r="AU155" s="7"/>
      <c r="AV155" s="7"/>
      <c r="AW155" s="7"/>
      <c r="AX155" s="7"/>
      <c r="AY155" s="7"/>
      <c r="AZ155" s="1279">
        <f>BE151</f>
        <v>221</v>
      </c>
      <c r="BA155" s="1279"/>
      <c r="BE155" s="6"/>
    </row>
    <row r="156" spans="1:57" ht="15.6" x14ac:dyDescent="0.3">
      <c r="A156" s="21"/>
      <c r="B156" s="21"/>
      <c r="C156" s="179"/>
      <c r="D156" s="179"/>
      <c r="E156" s="180"/>
      <c r="F156" s="1280"/>
      <c r="G156" s="1281"/>
      <c r="H156" s="1281"/>
      <c r="I156" s="1281"/>
      <c r="J156" s="1281"/>
      <c r="K156" s="1281"/>
      <c r="L156" s="1281"/>
      <c r="M156" s="1282"/>
      <c r="O156" s="1124"/>
      <c r="P156" s="1124"/>
      <c r="Q156" s="1124"/>
      <c r="R156" s="1124"/>
      <c r="S156" s="1124"/>
      <c r="T156" s="1124"/>
      <c r="U156" s="1124"/>
      <c r="V156" s="1124"/>
      <c r="W156" s="1124"/>
      <c r="X156" s="1124"/>
      <c r="Y156" s="1124"/>
      <c r="Z156" s="1124"/>
      <c r="AA156" s="1124"/>
      <c r="AB156" s="1124"/>
      <c r="AC156" s="1124"/>
      <c r="AD156" s="1124"/>
      <c r="AE156" s="1124"/>
      <c r="AF156" s="1124"/>
      <c r="AG156" s="1124"/>
      <c r="AH156" s="520">
        <f>SUM(AH130:AQ130)</f>
        <v>147</v>
      </c>
      <c r="AI156" s="520"/>
      <c r="AJ156" s="521">
        <v>127</v>
      </c>
      <c r="AK156" s="520"/>
      <c r="AL156" s="520">
        <f>SUM(AH151:AQ151)</f>
        <v>144</v>
      </c>
      <c r="AM156" s="105"/>
      <c r="AN156" s="105">
        <f>AH130+AJ130+AL130+AN130+AP130</f>
        <v>100</v>
      </c>
      <c r="AO156" s="105">
        <f>AI130+AK130+AM130+AO130+AQ130</f>
        <v>47</v>
      </c>
      <c r="AP156" s="520"/>
      <c r="AQ156" s="584"/>
      <c r="AR156" s="584"/>
      <c r="AS156" s="584"/>
      <c r="AT156" s="16" t="s">
        <v>33</v>
      </c>
      <c r="AU156" s="16"/>
      <c r="AV156" s="16"/>
      <c r="AW156" s="16"/>
      <c r="AX156" s="16"/>
      <c r="AY156" s="16"/>
      <c r="AZ156" s="1283">
        <f>SUM(AZ154:BA155)</f>
        <v>686</v>
      </c>
      <c r="BA156" s="1283"/>
      <c r="BB156" s="214"/>
      <c r="BE156" s="6"/>
    </row>
    <row r="157" spans="1:57" x14ac:dyDescent="0.3"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402"/>
      <c r="P157" s="402"/>
      <c r="Q157" s="402">
        <f>SUM(N151:W151)</f>
        <v>126</v>
      </c>
      <c r="R157" s="402"/>
      <c r="S157" s="402"/>
      <c r="T157" s="402"/>
      <c r="U157" s="402"/>
      <c r="V157" s="402"/>
      <c r="W157" s="402"/>
      <c r="X157" s="402"/>
      <c r="Y157" s="402"/>
      <c r="Z157" s="402"/>
      <c r="AA157" s="402"/>
      <c r="AB157" s="402"/>
      <c r="AC157" s="181"/>
      <c r="AD157" s="181"/>
      <c r="AE157" s="181"/>
      <c r="AF157" s="181"/>
      <c r="AG157" s="181"/>
      <c r="AH157" s="272"/>
      <c r="AI157" s="272"/>
      <c r="AJ157" s="272"/>
      <c r="AK157" s="272"/>
      <c r="AL157" s="272"/>
      <c r="AM157" s="272"/>
      <c r="AN157" s="272"/>
      <c r="AO157" s="272"/>
      <c r="AP157" s="272"/>
      <c r="AQ157" s="181"/>
      <c r="AR157" s="181"/>
      <c r="AS157" s="181"/>
      <c r="AT157" s="181"/>
      <c r="AU157" s="181"/>
      <c r="AV157" s="181"/>
      <c r="AW157" s="181"/>
      <c r="AX157" s="181"/>
      <c r="AY157" s="181"/>
      <c r="AZ157" s="181"/>
      <c r="BA157" s="181"/>
      <c r="BC157" s="6"/>
      <c r="BD157" s="214"/>
      <c r="BE157" s="214"/>
    </row>
    <row r="158" spans="1:57" x14ac:dyDescent="0.3">
      <c r="BB158" s="4"/>
      <c r="BC158" s="323"/>
      <c r="BD158" s="4"/>
      <c r="BE158" s="103"/>
    </row>
    <row r="159" spans="1:57" x14ac:dyDescent="0.3">
      <c r="BB159" s="4"/>
      <c r="BC159" s="323"/>
      <c r="BD159" s="4"/>
      <c r="BE159" s="103"/>
    </row>
    <row r="160" spans="1:57" x14ac:dyDescent="0.3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</row>
  </sheetData>
  <mergeCells count="348">
    <mergeCell ref="F75:M75"/>
    <mergeCell ref="AZ75:BA75"/>
    <mergeCell ref="F76:M76"/>
    <mergeCell ref="AZ76:BA76"/>
    <mergeCell ref="D72:BC72"/>
    <mergeCell ref="BD72:BE72"/>
    <mergeCell ref="G73:N73"/>
    <mergeCell ref="F74:M74"/>
    <mergeCell ref="AZ74:BA74"/>
    <mergeCell ref="B68:C68"/>
    <mergeCell ref="B69:C69"/>
    <mergeCell ref="B70:C70"/>
    <mergeCell ref="A71:C71"/>
    <mergeCell ref="A72:C72"/>
    <mergeCell ref="B63:C63"/>
    <mergeCell ref="B64:C64"/>
    <mergeCell ref="B65:C65"/>
    <mergeCell ref="B66:C66"/>
    <mergeCell ref="B67:C67"/>
    <mergeCell ref="B58:C58"/>
    <mergeCell ref="B59:C59"/>
    <mergeCell ref="B60:C60"/>
    <mergeCell ref="B61:C61"/>
    <mergeCell ref="B62:C62"/>
    <mergeCell ref="B53:C53"/>
    <mergeCell ref="B54:C54"/>
    <mergeCell ref="B55:C55"/>
    <mergeCell ref="B56:C56"/>
    <mergeCell ref="B57:C57"/>
    <mergeCell ref="B49:C49"/>
    <mergeCell ref="BD49:BE49"/>
    <mergeCell ref="B50:C50"/>
    <mergeCell ref="B51:C51"/>
    <mergeCell ref="B52:C52"/>
    <mergeCell ref="B46:C46"/>
    <mergeCell ref="B47:C47"/>
    <mergeCell ref="BD47:BE47"/>
    <mergeCell ref="B48:C48"/>
    <mergeCell ref="BD48:BE48"/>
    <mergeCell ref="BE44:BE46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R45:AS45"/>
    <mergeCell ref="AT45:AU45"/>
    <mergeCell ref="AV45:AW45"/>
    <mergeCell ref="AX45:AY45"/>
    <mergeCell ref="AZ45:BA45"/>
    <mergeCell ref="AH45:AI45"/>
    <mergeCell ref="AJ45:AK45"/>
    <mergeCell ref="AL45:AM45"/>
    <mergeCell ref="AN45:AO45"/>
    <mergeCell ref="AP45:AQ45"/>
    <mergeCell ref="AD45:AE45"/>
    <mergeCell ref="AF45:AG45"/>
    <mergeCell ref="AV44:AW44"/>
    <mergeCell ref="AX44:AY44"/>
    <mergeCell ref="AZ44:BA44"/>
    <mergeCell ref="BB44:BC44"/>
    <mergeCell ref="BD44:BD46"/>
    <mergeCell ref="BB45:BC45"/>
    <mergeCell ref="A43:A45"/>
    <mergeCell ref="B43:C45"/>
    <mergeCell ref="D43:BC43"/>
    <mergeCell ref="BD43:BE43"/>
    <mergeCell ref="D44:G44"/>
    <mergeCell ref="H44:I44"/>
    <mergeCell ref="J44:M44"/>
    <mergeCell ref="N44:W44"/>
    <mergeCell ref="X44:AA44"/>
    <mergeCell ref="AB44:AC44"/>
    <mergeCell ref="AD44:AG44"/>
    <mergeCell ref="AH44:AI44"/>
    <mergeCell ref="AJ44:AK44"/>
    <mergeCell ref="AL44:AM44"/>
    <mergeCell ref="AN44:AQ44"/>
    <mergeCell ref="AR44:AU44"/>
    <mergeCell ref="B10:C10"/>
    <mergeCell ref="H5:I5"/>
    <mergeCell ref="AH5:AI5"/>
    <mergeCell ref="AD4:AG4"/>
    <mergeCell ref="R5:S5"/>
    <mergeCell ref="T5:U5"/>
    <mergeCell ref="V5:W5"/>
    <mergeCell ref="N4:W4"/>
    <mergeCell ref="X4:AA4"/>
    <mergeCell ref="AB4:AC4"/>
    <mergeCell ref="AH4:AI4"/>
    <mergeCell ref="BD3:BE3"/>
    <mergeCell ref="BD4:BD6"/>
    <mergeCell ref="BE4:BE6"/>
    <mergeCell ref="BB5:BC5"/>
    <mergeCell ref="B9:C9"/>
    <mergeCell ref="B7:C7"/>
    <mergeCell ref="BD9:BE9"/>
    <mergeCell ref="B8:C8"/>
    <mergeCell ref="AF5:AG5"/>
    <mergeCell ref="AB5:AC5"/>
    <mergeCell ref="AP5:AQ5"/>
    <mergeCell ref="AV5:AW5"/>
    <mergeCell ref="BD7:BE7"/>
    <mergeCell ref="BD8:BE8"/>
    <mergeCell ref="B6:C6"/>
    <mergeCell ref="P5:Q5"/>
    <mergeCell ref="L5:M5"/>
    <mergeCell ref="D5:E5"/>
    <mergeCell ref="F5:G5"/>
    <mergeCell ref="J5:K5"/>
    <mergeCell ref="N5:O5"/>
    <mergeCell ref="AL5:AM5"/>
    <mergeCell ref="AN5:AO5"/>
    <mergeCell ref="AZ4:BA4"/>
    <mergeCell ref="F36:M36"/>
    <mergeCell ref="AZ36:BA36"/>
    <mergeCell ref="AZ35:BA35"/>
    <mergeCell ref="F35:M35"/>
    <mergeCell ref="F34:M34"/>
    <mergeCell ref="AZ34:BA34"/>
    <mergeCell ref="BD32:BE32"/>
    <mergeCell ref="G33:N33"/>
    <mergeCell ref="D32:BC32"/>
    <mergeCell ref="A32:C32"/>
    <mergeCell ref="B30:C30"/>
    <mergeCell ref="B11:C11"/>
    <mergeCell ref="B12:C12"/>
    <mergeCell ref="B25:C25"/>
    <mergeCell ref="B26:C26"/>
    <mergeCell ref="B19:C19"/>
    <mergeCell ref="B20:C20"/>
    <mergeCell ref="B14:C14"/>
    <mergeCell ref="B15:C15"/>
    <mergeCell ref="B16:C16"/>
    <mergeCell ref="B17:C17"/>
    <mergeCell ref="B23:C23"/>
    <mergeCell ref="B24:C24"/>
    <mergeCell ref="B22:C22"/>
    <mergeCell ref="B21:C21"/>
    <mergeCell ref="B18:C18"/>
    <mergeCell ref="B13:C13"/>
    <mergeCell ref="B28:C28"/>
    <mergeCell ref="B29:C29"/>
    <mergeCell ref="A31:C31"/>
    <mergeCell ref="B27:C27"/>
    <mergeCell ref="BE84:BE86"/>
    <mergeCell ref="D85:E85"/>
    <mergeCell ref="F85:G85"/>
    <mergeCell ref="A3:A5"/>
    <mergeCell ref="B3:C5"/>
    <mergeCell ref="AD5:AE5"/>
    <mergeCell ref="X5:Y5"/>
    <mergeCell ref="Z5:AA5"/>
    <mergeCell ref="D3:BC3"/>
    <mergeCell ref="D4:G4"/>
    <mergeCell ref="H4:I4"/>
    <mergeCell ref="J4:M4"/>
    <mergeCell ref="AJ4:AK4"/>
    <mergeCell ref="AL4:AM4"/>
    <mergeCell ref="AJ5:AK5"/>
    <mergeCell ref="AR5:AS5"/>
    <mergeCell ref="AN4:AQ4"/>
    <mergeCell ref="AV4:AW4"/>
    <mergeCell ref="AX4:AY4"/>
    <mergeCell ref="BB4:BC4"/>
    <mergeCell ref="AR4:AU4"/>
    <mergeCell ref="AX5:AY5"/>
    <mergeCell ref="AT5:AU5"/>
    <mergeCell ref="AZ5:BA5"/>
    <mergeCell ref="T85:U85"/>
    <mergeCell ref="V85:W85"/>
    <mergeCell ref="X85:Y85"/>
    <mergeCell ref="A83:A85"/>
    <mergeCell ref="B83:C85"/>
    <mergeCell ref="D83:BC83"/>
    <mergeCell ref="BD83:BE83"/>
    <mergeCell ref="D84:G84"/>
    <mergeCell ref="H84:I84"/>
    <mergeCell ref="J84:M84"/>
    <mergeCell ref="N84:W84"/>
    <mergeCell ref="X84:AA84"/>
    <mergeCell ref="AB84:AC84"/>
    <mergeCell ref="AD84:AG84"/>
    <mergeCell ref="AH84:AI84"/>
    <mergeCell ref="AJ84:AK84"/>
    <mergeCell ref="AL84:AM84"/>
    <mergeCell ref="AN84:AQ84"/>
    <mergeCell ref="AR84:AU84"/>
    <mergeCell ref="AV84:AW84"/>
    <mergeCell ref="AX84:AY84"/>
    <mergeCell ref="AZ84:BA84"/>
    <mergeCell ref="BB84:BC84"/>
    <mergeCell ref="BD84:BD86"/>
    <mergeCell ref="AR85:AS85"/>
    <mergeCell ref="AT85:AU85"/>
    <mergeCell ref="AV85:AW85"/>
    <mergeCell ref="AX85:AY85"/>
    <mergeCell ref="AZ85:BA85"/>
    <mergeCell ref="BB85:BC85"/>
    <mergeCell ref="B86:C86"/>
    <mergeCell ref="B87:C87"/>
    <mergeCell ref="BD87:BE87"/>
    <mergeCell ref="Z85:AA85"/>
    <mergeCell ref="AB85:AC85"/>
    <mergeCell ref="AD85:AE85"/>
    <mergeCell ref="AF85:AG85"/>
    <mergeCell ref="AH85:AI85"/>
    <mergeCell ref="AJ85:AK85"/>
    <mergeCell ref="AL85:AM85"/>
    <mergeCell ref="AN85:AO85"/>
    <mergeCell ref="AP85:AQ85"/>
    <mergeCell ref="H85:I85"/>
    <mergeCell ref="J85:K85"/>
    <mergeCell ref="L85:M85"/>
    <mergeCell ref="N85:O85"/>
    <mergeCell ref="P85:Q85"/>
    <mergeCell ref="R85:S85"/>
    <mergeCell ref="B88:C88"/>
    <mergeCell ref="BD88:BE88"/>
    <mergeCell ref="B89:C89"/>
    <mergeCell ref="BD89:BE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AX125:AY125"/>
    <mergeCell ref="AZ125:BA125"/>
    <mergeCell ref="BB125:BC125"/>
    <mergeCell ref="B104:C104"/>
    <mergeCell ref="B105:C105"/>
    <mergeCell ref="B106:C106"/>
    <mergeCell ref="B107:C107"/>
    <mergeCell ref="B108:C108"/>
    <mergeCell ref="B109:C109"/>
    <mergeCell ref="B110:C110"/>
    <mergeCell ref="A111:C111"/>
    <mergeCell ref="A112:C112"/>
    <mergeCell ref="D112:BC112"/>
    <mergeCell ref="AV124:AW124"/>
    <mergeCell ref="AX124:AY124"/>
    <mergeCell ref="AZ124:BA124"/>
    <mergeCell ref="BB124:BC124"/>
    <mergeCell ref="F125:G125"/>
    <mergeCell ref="T125:U125"/>
    <mergeCell ref="V125:W125"/>
    <mergeCell ref="X125:Y125"/>
    <mergeCell ref="BD112:BE112"/>
    <mergeCell ref="G113:N113"/>
    <mergeCell ref="F114:M114"/>
    <mergeCell ref="AZ114:BA114"/>
    <mergeCell ref="F115:M115"/>
    <mergeCell ref="AZ115:BA115"/>
    <mergeCell ref="F116:M116"/>
    <mergeCell ref="AZ116:BA116"/>
    <mergeCell ref="A123:A125"/>
    <mergeCell ref="B123:C125"/>
    <mergeCell ref="D123:BC123"/>
    <mergeCell ref="BD123:BE123"/>
    <mergeCell ref="D124:G124"/>
    <mergeCell ref="H124:I124"/>
    <mergeCell ref="J124:M124"/>
    <mergeCell ref="N124:W124"/>
    <mergeCell ref="X124:AA124"/>
    <mergeCell ref="AB124:AC124"/>
    <mergeCell ref="AD124:AG124"/>
    <mergeCell ref="AH124:AI124"/>
    <mergeCell ref="AJ124:AK124"/>
    <mergeCell ref="AL124:AM124"/>
    <mergeCell ref="AN124:AQ124"/>
    <mergeCell ref="AR124:AU124"/>
    <mergeCell ref="BD124:BD126"/>
    <mergeCell ref="AR125:AS125"/>
    <mergeCell ref="AT125:AU125"/>
    <mergeCell ref="AV125:AW125"/>
    <mergeCell ref="B126:C126"/>
    <mergeCell ref="B127:C127"/>
    <mergeCell ref="BD127:BE127"/>
    <mergeCell ref="Z125:AA125"/>
    <mergeCell ref="AB125:AC125"/>
    <mergeCell ref="AD125:AE125"/>
    <mergeCell ref="AF125:AG125"/>
    <mergeCell ref="AH125:AI125"/>
    <mergeCell ref="AJ125:AK125"/>
    <mergeCell ref="AL125:AM125"/>
    <mergeCell ref="AN125:AO125"/>
    <mergeCell ref="AP125:AQ125"/>
    <mergeCell ref="H125:I125"/>
    <mergeCell ref="J125:K125"/>
    <mergeCell ref="L125:M125"/>
    <mergeCell ref="N125:O125"/>
    <mergeCell ref="P125:Q125"/>
    <mergeCell ref="R125:S125"/>
    <mergeCell ref="BE124:BE126"/>
    <mergeCell ref="D125:E125"/>
    <mergeCell ref="B128:C128"/>
    <mergeCell ref="BD128:BE128"/>
    <mergeCell ref="B129:C129"/>
    <mergeCell ref="BD129:BE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A151:C151"/>
    <mergeCell ref="A152:C152"/>
    <mergeCell ref="D152:BC152"/>
    <mergeCell ref="BD152:BE152"/>
    <mergeCell ref="G153:N153"/>
    <mergeCell ref="F154:M154"/>
    <mergeCell ref="AZ154:BA154"/>
    <mergeCell ref="F155:M155"/>
    <mergeCell ref="AZ155:BA155"/>
    <mergeCell ref="F156:M156"/>
    <mergeCell ref="AZ156:BA156"/>
  </mergeCells>
  <pageMargins left="0.19685039370078741" right="0.15748031496062992" top="0" bottom="0.15748031496062992" header="0.31496062992125984" footer="0.31496062992125984"/>
  <pageSetup paperSize="9" scale="4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O160"/>
  <sheetViews>
    <sheetView topLeftCell="A119" zoomScale="65" zoomScaleNormal="65" workbookViewId="0">
      <pane xSplit="3" topLeftCell="AE1" activePane="topRight" state="frozen"/>
      <selection pane="topRight" activeCell="BN153" sqref="BN153"/>
    </sheetView>
  </sheetViews>
  <sheetFormatPr defaultColWidth="9.109375" defaultRowHeight="14.4" x14ac:dyDescent="0.3"/>
  <cols>
    <col min="1" max="1" width="3.88671875" style="6" customWidth="1"/>
    <col min="2" max="2" width="9.109375" style="6"/>
    <col min="3" max="3" width="21.88671875" style="6" customWidth="1"/>
    <col min="4" max="4" width="5.88671875" style="6" customWidth="1"/>
    <col min="5" max="7" width="4.5546875" style="6" customWidth="1"/>
    <col min="8" max="17" width="5.6640625" style="6" customWidth="1"/>
    <col min="18" max="18" width="4.6640625" style="6" customWidth="1"/>
    <col min="19" max="19" width="5.88671875" style="6" customWidth="1"/>
    <col min="20" max="21" width="4.6640625" style="6" customWidth="1"/>
    <col min="22" max="25" width="4.6640625" style="181" customWidth="1"/>
    <col min="26" max="31" width="4.6640625" style="6" customWidth="1"/>
    <col min="32" max="32" width="3.6640625" style="6" customWidth="1"/>
    <col min="33" max="35" width="4.33203125" style="6" customWidth="1"/>
    <col min="36" max="37" width="4.6640625" style="6" customWidth="1"/>
    <col min="38" max="39" width="4.6640625" style="181" customWidth="1"/>
    <col min="40" max="43" width="4.6640625" style="6" customWidth="1"/>
    <col min="44" max="44" width="3.6640625" style="6" customWidth="1"/>
    <col min="45" max="47" width="4.33203125" style="6" customWidth="1"/>
    <col min="48" max="54" width="4.6640625" style="6" customWidth="1"/>
    <col min="55" max="55" width="5.33203125" style="6" customWidth="1"/>
    <col min="56" max="63" width="4.6640625" style="6" customWidth="1"/>
    <col min="64" max="81" width="4.44140625" style="6" customWidth="1"/>
    <col min="82" max="82" width="12" style="6" customWidth="1"/>
    <col min="83" max="83" width="7" style="6" customWidth="1"/>
    <col min="84" max="85" width="5.21875" style="6" customWidth="1"/>
    <col min="86" max="86" width="6.109375" style="6" customWidth="1"/>
    <col min="87" max="87" width="5.77734375" style="6" customWidth="1"/>
    <col min="88" max="88" width="5.6640625" style="6" customWidth="1"/>
    <col min="89" max="16384" width="9.109375" style="6"/>
  </cols>
  <sheetData>
    <row r="1" spans="1:88" ht="18.75" customHeight="1" x14ac:dyDescent="0.35">
      <c r="A1" s="15"/>
      <c r="B1" s="4"/>
      <c r="C1" s="240">
        <v>44409</v>
      </c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471"/>
      <c r="BW1" s="1471"/>
      <c r="BX1" s="1471"/>
      <c r="BY1" s="1471"/>
      <c r="BZ1" s="24"/>
      <c r="CB1" s="28"/>
      <c r="CC1" s="28"/>
      <c r="CD1" s="28"/>
      <c r="CE1" s="568"/>
      <c r="CF1" s="856"/>
      <c r="CG1" s="493"/>
      <c r="CH1" s="494">
        <v>22</v>
      </c>
      <c r="CJ1" s="28"/>
    </row>
    <row r="2" spans="1:88" ht="16.2" thickBot="1" x14ac:dyDescent="0.35">
      <c r="A2" s="13" t="s">
        <v>185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321"/>
      <c r="W2" s="321"/>
      <c r="X2" s="321"/>
      <c r="Y2" s="321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321"/>
      <c r="AM2" s="321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54"/>
      <c r="CA2" s="13"/>
      <c r="CB2" s="54"/>
      <c r="CC2" s="54"/>
      <c r="CD2" s="54"/>
      <c r="CE2" s="1472" t="s">
        <v>0</v>
      </c>
      <c r="CF2" s="1473"/>
      <c r="CG2" s="1473"/>
      <c r="CH2" s="1473"/>
      <c r="CI2" s="13"/>
    </row>
    <row r="3" spans="1:88" ht="15" customHeight="1" thickBot="1" x14ac:dyDescent="0.35">
      <c r="A3" s="1328" t="s">
        <v>1</v>
      </c>
      <c r="B3" s="1331" t="s">
        <v>2</v>
      </c>
      <c r="C3" s="1332"/>
      <c r="D3" s="1337" t="s">
        <v>3</v>
      </c>
      <c r="E3" s="1373"/>
      <c r="F3" s="1337" t="s">
        <v>4</v>
      </c>
      <c r="G3" s="1339"/>
      <c r="H3" s="1339"/>
      <c r="I3" s="1339"/>
      <c r="J3" s="1339"/>
      <c r="K3" s="1339"/>
      <c r="L3" s="1339"/>
      <c r="M3" s="1339"/>
      <c r="N3" s="1339"/>
      <c r="O3" s="1339"/>
      <c r="P3" s="1339"/>
      <c r="Q3" s="1339"/>
      <c r="R3" s="1339"/>
      <c r="S3" s="1339"/>
      <c r="T3" s="1339"/>
      <c r="U3" s="1339"/>
      <c r="V3" s="1339"/>
      <c r="W3" s="1339"/>
      <c r="X3" s="1339"/>
      <c r="Y3" s="1339"/>
      <c r="Z3" s="1339"/>
      <c r="AA3" s="1339"/>
      <c r="AB3" s="1339"/>
      <c r="AC3" s="1339"/>
      <c r="AD3" s="1339"/>
      <c r="AE3" s="1339"/>
      <c r="AF3" s="1339"/>
      <c r="AG3" s="1339"/>
      <c r="AH3" s="1339"/>
      <c r="AI3" s="1339"/>
      <c r="AJ3" s="1339"/>
      <c r="AK3" s="1339"/>
      <c r="AL3" s="1339"/>
      <c r="AM3" s="1339"/>
      <c r="AN3" s="1339"/>
      <c r="AO3" s="1339"/>
      <c r="AP3" s="1339"/>
      <c r="AQ3" s="1340"/>
      <c r="AR3" s="1337" t="s">
        <v>5</v>
      </c>
      <c r="AS3" s="1372"/>
      <c r="AT3" s="1372"/>
      <c r="AU3" s="1372"/>
      <c r="AV3" s="1372"/>
      <c r="AW3" s="1372"/>
      <c r="AX3" s="1372"/>
      <c r="AY3" s="1372"/>
      <c r="AZ3" s="1372"/>
      <c r="BA3" s="1372"/>
      <c r="BB3" s="1372"/>
      <c r="BC3" s="1372"/>
      <c r="BD3" s="1372"/>
      <c r="BE3" s="1372"/>
      <c r="BF3" s="1372"/>
      <c r="BG3" s="1372"/>
      <c r="BH3" s="1372"/>
      <c r="BI3" s="1372"/>
      <c r="BJ3" s="1372"/>
      <c r="BK3" s="1372"/>
      <c r="BL3" s="1372"/>
      <c r="BM3" s="1373"/>
      <c r="BN3" s="1485" t="s">
        <v>6</v>
      </c>
      <c r="BO3" s="1486"/>
      <c r="BP3" s="1486"/>
      <c r="BQ3" s="1486"/>
      <c r="BR3" s="1486"/>
      <c r="BS3" s="1486"/>
      <c r="BT3" s="1486"/>
      <c r="BU3" s="1486"/>
      <c r="BV3" s="1486"/>
      <c r="BW3" s="1486"/>
      <c r="BX3" s="1486"/>
      <c r="BY3" s="1486"/>
      <c r="BZ3" s="1486"/>
      <c r="CA3" s="1487"/>
      <c r="CB3" s="1341" t="s">
        <v>7</v>
      </c>
      <c r="CC3" s="1342"/>
      <c r="CE3" s="1488" t="s">
        <v>6</v>
      </c>
      <c r="CF3" s="1489"/>
      <c r="CG3" s="1490" t="s">
        <v>242</v>
      </c>
      <c r="CH3" s="1373"/>
      <c r="CI3" s="1269" t="s">
        <v>7</v>
      </c>
      <c r="CJ3" s="1273"/>
    </row>
    <row r="4" spans="1:88" ht="52.5" customHeight="1" thickBot="1" x14ac:dyDescent="0.35">
      <c r="A4" s="1329"/>
      <c r="B4" s="1333"/>
      <c r="C4" s="1334"/>
      <c r="D4" s="1371" t="s">
        <v>45</v>
      </c>
      <c r="E4" s="1372"/>
      <c r="F4" s="1371" t="s">
        <v>39</v>
      </c>
      <c r="G4" s="1372"/>
      <c r="H4" s="1372"/>
      <c r="I4" s="1372"/>
      <c r="J4" s="1372"/>
      <c r="K4" s="1372"/>
      <c r="L4" s="1372"/>
      <c r="M4" s="1373"/>
      <c r="N4" s="1481" t="s">
        <v>91</v>
      </c>
      <c r="O4" s="1481"/>
      <c r="P4" s="1481"/>
      <c r="Q4" s="1481"/>
      <c r="R4" s="1481"/>
      <c r="S4" s="1481"/>
      <c r="T4" s="1481"/>
      <c r="U4" s="1481"/>
      <c r="V4" s="1482"/>
      <c r="W4" s="1482"/>
      <c r="X4" s="1482"/>
      <c r="Y4" s="1482"/>
      <c r="Z4" s="1482"/>
      <c r="AA4" s="1482"/>
      <c r="AB4" s="1482"/>
      <c r="AC4" s="1482"/>
      <c r="AD4" s="1481"/>
      <c r="AE4" s="1481"/>
      <c r="AF4" s="1371" t="s">
        <v>45</v>
      </c>
      <c r="AG4" s="1372"/>
      <c r="AH4" s="1372"/>
      <c r="AI4" s="1372"/>
      <c r="AJ4" s="1372"/>
      <c r="AK4" s="1373"/>
      <c r="AL4" s="1371" t="s">
        <v>97</v>
      </c>
      <c r="AM4" s="1372"/>
      <c r="AN4" s="1372"/>
      <c r="AO4" s="1372"/>
      <c r="AP4" s="1372"/>
      <c r="AQ4" s="1373"/>
      <c r="AR4" s="1371" t="s">
        <v>39</v>
      </c>
      <c r="AS4" s="1339"/>
      <c r="AT4" s="1339"/>
      <c r="AU4" s="1340"/>
      <c r="AV4" s="1380" t="s">
        <v>91</v>
      </c>
      <c r="AW4" s="1483"/>
      <c r="AX4" s="1483"/>
      <c r="AY4" s="1483"/>
      <c r="AZ4" s="1483"/>
      <c r="BA4" s="1483"/>
      <c r="BB4" s="1483"/>
      <c r="BC4" s="1483"/>
      <c r="BD4" s="1483"/>
      <c r="BE4" s="1484"/>
      <c r="BF4" s="1371" t="s">
        <v>45</v>
      </c>
      <c r="BG4" s="1481"/>
      <c r="BH4" s="1481"/>
      <c r="BI4" s="1481"/>
      <c r="BJ4" s="1481"/>
      <c r="BK4" s="1374"/>
      <c r="BL4" s="1371" t="s">
        <v>97</v>
      </c>
      <c r="BM4" s="1481"/>
      <c r="BN4" s="1441" t="s">
        <v>39</v>
      </c>
      <c r="BO4" s="1442"/>
      <c r="BP4" s="1443"/>
      <c r="BQ4" s="1444"/>
      <c r="BR4" s="1445" t="s">
        <v>91</v>
      </c>
      <c r="BS4" s="1446"/>
      <c r="BT4" s="1446"/>
      <c r="BU4" s="1446"/>
      <c r="BV4" s="1446"/>
      <c r="BW4" s="1446"/>
      <c r="BX4" s="1446"/>
      <c r="BY4" s="1446"/>
      <c r="BZ4" s="1447" t="s">
        <v>97</v>
      </c>
      <c r="CA4" s="1448"/>
      <c r="CB4" s="1303" t="s">
        <v>30</v>
      </c>
      <c r="CC4" s="1303" t="s">
        <v>8</v>
      </c>
      <c r="CE4" s="1371" t="s">
        <v>109</v>
      </c>
      <c r="CF4" s="1373"/>
      <c r="CG4" s="1450" t="s">
        <v>44</v>
      </c>
      <c r="CH4" s="1451"/>
      <c r="CI4" s="1459" t="s">
        <v>30</v>
      </c>
      <c r="CJ4" s="1462" t="s">
        <v>8</v>
      </c>
    </row>
    <row r="5" spans="1:88" ht="31.2" customHeight="1" thickBot="1" x14ac:dyDescent="0.35">
      <c r="A5" s="1330"/>
      <c r="B5" s="1335"/>
      <c r="C5" s="1336"/>
      <c r="D5" s="1464" t="s">
        <v>208</v>
      </c>
      <c r="E5" s="1465"/>
      <c r="F5" s="1466" t="s">
        <v>136</v>
      </c>
      <c r="G5" s="1467"/>
      <c r="H5" s="1466" t="s">
        <v>137</v>
      </c>
      <c r="I5" s="1467"/>
      <c r="J5" s="1468" t="s">
        <v>138</v>
      </c>
      <c r="K5" s="1469"/>
      <c r="L5" s="1468" t="s">
        <v>149</v>
      </c>
      <c r="M5" s="1470"/>
      <c r="N5" s="1491" t="s">
        <v>234</v>
      </c>
      <c r="O5" s="1492"/>
      <c r="P5" s="1491" t="s">
        <v>205</v>
      </c>
      <c r="Q5" s="1492"/>
      <c r="R5" s="1491" t="s">
        <v>206</v>
      </c>
      <c r="S5" s="1492"/>
      <c r="T5" s="1493" t="s">
        <v>207</v>
      </c>
      <c r="U5" s="1494"/>
      <c r="V5" s="1470" t="s">
        <v>170</v>
      </c>
      <c r="W5" s="1495"/>
      <c r="X5" s="1470" t="s">
        <v>171</v>
      </c>
      <c r="Y5" s="1495"/>
      <c r="Z5" s="1470" t="s">
        <v>172</v>
      </c>
      <c r="AA5" s="1495"/>
      <c r="AB5" s="1470" t="s">
        <v>173</v>
      </c>
      <c r="AC5" s="1495"/>
      <c r="AD5" s="1470" t="s">
        <v>150</v>
      </c>
      <c r="AE5" s="1495"/>
      <c r="AF5" s="1496" t="s">
        <v>247</v>
      </c>
      <c r="AG5" s="1497"/>
      <c r="AH5" s="1498" t="s">
        <v>156</v>
      </c>
      <c r="AI5" s="1499"/>
      <c r="AJ5" s="1500" t="s">
        <v>157</v>
      </c>
      <c r="AK5" s="1501"/>
      <c r="AL5" s="1502" t="s">
        <v>158</v>
      </c>
      <c r="AM5" s="1503"/>
      <c r="AN5" s="1313" t="s">
        <v>159</v>
      </c>
      <c r="AO5" s="1410"/>
      <c r="AP5" s="1411" t="s">
        <v>145</v>
      </c>
      <c r="AQ5" s="1412"/>
      <c r="AR5" s="1474" t="s">
        <v>129</v>
      </c>
      <c r="AS5" s="1475"/>
      <c r="AT5" s="1474" t="s">
        <v>125</v>
      </c>
      <c r="AU5" s="1476"/>
      <c r="AV5" s="1477" t="s">
        <v>147</v>
      </c>
      <c r="AW5" s="1478"/>
      <c r="AX5" s="1477" t="s">
        <v>148</v>
      </c>
      <c r="AY5" s="1478"/>
      <c r="AZ5" s="1477" t="s">
        <v>126</v>
      </c>
      <c r="BA5" s="1478"/>
      <c r="BB5" s="1477" t="s">
        <v>127</v>
      </c>
      <c r="BC5" s="1478"/>
      <c r="BD5" s="1479" t="s">
        <v>128</v>
      </c>
      <c r="BE5" s="1480"/>
      <c r="BF5" s="1417" t="s">
        <v>134</v>
      </c>
      <c r="BG5" s="1418"/>
      <c r="BH5" s="1419" t="s">
        <v>113</v>
      </c>
      <c r="BI5" s="1420"/>
      <c r="BJ5" s="1421" t="s">
        <v>114</v>
      </c>
      <c r="BK5" s="1422"/>
      <c r="BL5" s="1423" t="s">
        <v>117</v>
      </c>
      <c r="BM5" s="1424"/>
      <c r="BN5" s="1425" t="s">
        <v>89</v>
      </c>
      <c r="BO5" s="1426"/>
      <c r="BP5" s="1425" t="s">
        <v>90</v>
      </c>
      <c r="BQ5" s="1427"/>
      <c r="BR5" s="1428" t="s">
        <v>235</v>
      </c>
      <c r="BS5" s="1429"/>
      <c r="BT5" s="1430" t="s">
        <v>227</v>
      </c>
      <c r="BU5" s="1431"/>
      <c r="BV5" s="1432" t="s">
        <v>92</v>
      </c>
      <c r="BW5" s="1426"/>
      <c r="BX5" s="1452" t="s">
        <v>146</v>
      </c>
      <c r="BY5" s="1453"/>
      <c r="BZ5" s="1454" t="s">
        <v>101</v>
      </c>
      <c r="CA5" s="1455"/>
      <c r="CB5" s="1304"/>
      <c r="CC5" s="1304"/>
      <c r="CE5" s="1423" t="s">
        <v>110</v>
      </c>
      <c r="CF5" s="1456"/>
      <c r="CG5" s="1457" t="s">
        <v>85</v>
      </c>
      <c r="CH5" s="1458"/>
      <c r="CI5" s="1460"/>
      <c r="CJ5" s="1463"/>
    </row>
    <row r="6" spans="1:88" ht="16.2" thickBot="1" x14ac:dyDescent="0.35">
      <c r="A6" s="577"/>
      <c r="B6" s="1310"/>
      <c r="C6" s="1311"/>
      <c r="D6" s="417" t="s">
        <v>9</v>
      </c>
      <c r="E6" s="418" t="s">
        <v>10</v>
      </c>
      <c r="F6" s="244" t="s">
        <v>9</v>
      </c>
      <c r="G6" s="218" t="s">
        <v>10</v>
      </c>
      <c r="H6" s="218" t="s">
        <v>9</v>
      </c>
      <c r="I6" s="218" t="s">
        <v>10</v>
      </c>
      <c r="J6" s="218" t="s">
        <v>9</v>
      </c>
      <c r="K6" s="218" t="s">
        <v>10</v>
      </c>
      <c r="L6" s="218" t="s">
        <v>9</v>
      </c>
      <c r="M6" s="218" t="s">
        <v>10</v>
      </c>
      <c r="N6" s="218" t="s">
        <v>9</v>
      </c>
      <c r="O6" s="218" t="s">
        <v>10</v>
      </c>
      <c r="P6" s="218" t="s">
        <v>9</v>
      </c>
      <c r="Q6" s="218" t="s">
        <v>10</v>
      </c>
      <c r="R6" s="218" t="s">
        <v>9</v>
      </c>
      <c r="S6" s="218" t="s">
        <v>10</v>
      </c>
      <c r="T6" s="218" t="s">
        <v>9</v>
      </c>
      <c r="U6" s="218" t="s">
        <v>10</v>
      </c>
      <c r="V6" s="218" t="s">
        <v>9</v>
      </c>
      <c r="W6" s="218" t="s">
        <v>10</v>
      </c>
      <c r="X6" s="218" t="s">
        <v>9</v>
      </c>
      <c r="Y6" s="218" t="s">
        <v>10</v>
      </c>
      <c r="Z6" s="218" t="s">
        <v>9</v>
      </c>
      <c r="AA6" s="218" t="s">
        <v>10</v>
      </c>
      <c r="AB6" s="218" t="s">
        <v>9</v>
      </c>
      <c r="AC6" s="218" t="s">
        <v>10</v>
      </c>
      <c r="AD6" s="218" t="s">
        <v>9</v>
      </c>
      <c r="AE6" s="245" t="s">
        <v>10</v>
      </c>
      <c r="AF6" s="244" t="s">
        <v>9</v>
      </c>
      <c r="AG6" s="219" t="s">
        <v>10</v>
      </c>
      <c r="AH6" s="244" t="s">
        <v>9</v>
      </c>
      <c r="AI6" s="219" t="s">
        <v>10</v>
      </c>
      <c r="AJ6" s="244" t="s">
        <v>9</v>
      </c>
      <c r="AK6" s="219" t="s">
        <v>10</v>
      </c>
      <c r="AL6" s="244" t="s">
        <v>9</v>
      </c>
      <c r="AM6" s="219" t="s">
        <v>10</v>
      </c>
      <c r="AN6" s="244" t="s">
        <v>9</v>
      </c>
      <c r="AO6" s="219" t="s">
        <v>10</v>
      </c>
      <c r="AP6" s="208" t="s">
        <v>9</v>
      </c>
      <c r="AQ6" s="295" t="s">
        <v>10</v>
      </c>
      <c r="AR6" s="221" t="s">
        <v>9</v>
      </c>
      <c r="AS6" s="206" t="s">
        <v>10</v>
      </c>
      <c r="AT6" s="866" t="s">
        <v>9</v>
      </c>
      <c r="AU6" s="866" t="s">
        <v>10</v>
      </c>
      <c r="AV6" s="206" t="s">
        <v>9</v>
      </c>
      <c r="AW6" s="206" t="s">
        <v>10</v>
      </c>
      <c r="AX6" s="206" t="s">
        <v>9</v>
      </c>
      <c r="AY6" s="206" t="s">
        <v>10</v>
      </c>
      <c r="AZ6" s="866" t="s">
        <v>9</v>
      </c>
      <c r="BA6" s="866" t="s">
        <v>10</v>
      </c>
      <c r="BB6" s="206" t="s">
        <v>9</v>
      </c>
      <c r="BC6" s="206" t="s">
        <v>10</v>
      </c>
      <c r="BD6" s="866" t="s">
        <v>9</v>
      </c>
      <c r="BE6" s="866" t="s">
        <v>10</v>
      </c>
      <c r="BF6" s="866" t="s">
        <v>9</v>
      </c>
      <c r="BG6" s="866" t="s">
        <v>10</v>
      </c>
      <c r="BH6" s="206" t="s">
        <v>9</v>
      </c>
      <c r="BI6" s="206" t="s">
        <v>10</v>
      </c>
      <c r="BJ6" s="866" t="s">
        <v>9</v>
      </c>
      <c r="BK6" s="866" t="s">
        <v>10</v>
      </c>
      <c r="BL6" s="206" t="s">
        <v>9</v>
      </c>
      <c r="BM6" s="77" t="s">
        <v>10</v>
      </c>
      <c r="BN6" s="276" t="s">
        <v>9</v>
      </c>
      <c r="BO6" s="206" t="s">
        <v>10</v>
      </c>
      <c r="BP6" s="866" t="s">
        <v>9</v>
      </c>
      <c r="BQ6" s="866" t="s">
        <v>10</v>
      </c>
      <c r="BR6" s="206" t="s">
        <v>9</v>
      </c>
      <c r="BS6" s="206" t="s">
        <v>10</v>
      </c>
      <c r="BT6" s="866" t="s">
        <v>9</v>
      </c>
      <c r="BU6" s="866" t="s">
        <v>10</v>
      </c>
      <c r="BV6" s="206" t="s">
        <v>9</v>
      </c>
      <c r="BW6" s="206" t="s">
        <v>10</v>
      </c>
      <c r="BX6" s="866" t="s">
        <v>9</v>
      </c>
      <c r="BY6" s="866" t="s">
        <v>10</v>
      </c>
      <c r="BZ6" s="206" t="s">
        <v>9</v>
      </c>
      <c r="CA6" s="77" t="s">
        <v>10</v>
      </c>
      <c r="CB6" s="1449"/>
      <c r="CC6" s="1305"/>
      <c r="CE6" s="221" t="s">
        <v>9</v>
      </c>
      <c r="CF6" s="77" t="s">
        <v>10</v>
      </c>
      <c r="CG6" s="221" t="s">
        <v>9</v>
      </c>
      <c r="CH6" s="77" t="s">
        <v>10</v>
      </c>
      <c r="CI6" s="1461"/>
      <c r="CJ6" s="1449"/>
    </row>
    <row r="7" spans="1:88" ht="16.2" customHeight="1" thickBot="1" x14ac:dyDescent="0.35">
      <c r="A7" s="456">
        <v>1</v>
      </c>
      <c r="B7" s="1402" t="s">
        <v>11</v>
      </c>
      <c r="C7" s="1284"/>
      <c r="D7" s="1433">
        <v>0</v>
      </c>
      <c r="E7" s="1360"/>
      <c r="F7" s="1433">
        <v>10</v>
      </c>
      <c r="G7" s="1434"/>
      <c r="H7" s="1434"/>
      <c r="I7" s="1434"/>
      <c r="J7" s="1434"/>
      <c r="K7" s="1434"/>
      <c r="L7" s="1434"/>
      <c r="M7" s="1434"/>
      <c r="N7" s="1434"/>
      <c r="O7" s="1434"/>
      <c r="P7" s="1434"/>
      <c r="Q7" s="1434"/>
      <c r="R7" s="1434"/>
      <c r="S7" s="1434"/>
      <c r="T7" s="1434"/>
      <c r="U7" s="1434"/>
      <c r="V7" s="1434"/>
      <c r="W7" s="1434"/>
      <c r="X7" s="1434"/>
      <c r="Y7" s="1434"/>
      <c r="Z7" s="1434"/>
      <c r="AA7" s="1434"/>
      <c r="AB7" s="1434"/>
      <c r="AC7" s="1434"/>
      <c r="AD7" s="1434"/>
      <c r="AE7" s="1434"/>
      <c r="AF7" s="1434"/>
      <c r="AG7" s="1434"/>
      <c r="AH7" s="1434"/>
      <c r="AI7" s="1434"/>
      <c r="AJ7" s="1434"/>
      <c r="AK7" s="1434"/>
      <c r="AL7" s="1434"/>
      <c r="AM7" s="1434"/>
      <c r="AN7" s="1434"/>
      <c r="AO7" s="1434"/>
      <c r="AP7" s="1434"/>
      <c r="AQ7" s="1360"/>
      <c r="AR7" s="1435">
        <v>11</v>
      </c>
      <c r="AS7" s="1436"/>
      <c r="AT7" s="1436"/>
      <c r="AU7" s="1436"/>
      <c r="AV7" s="1436"/>
      <c r="AW7" s="1436"/>
      <c r="AX7" s="1436"/>
      <c r="AY7" s="1436"/>
      <c r="AZ7" s="1436"/>
      <c r="BA7" s="1436"/>
      <c r="BB7" s="1436"/>
      <c r="BC7" s="1436"/>
      <c r="BD7" s="1436"/>
      <c r="BE7" s="1436"/>
      <c r="BF7" s="1436"/>
      <c r="BG7" s="1436"/>
      <c r="BH7" s="1436"/>
      <c r="BI7" s="1436"/>
      <c r="BJ7" s="1436"/>
      <c r="BK7" s="1436"/>
      <c r="BL7" s="1436"/>
      <c r="BM7" s="1437"/>
      <c r="BN7" s="1435">
        <v>6</v>
      </c>
      <c r="BO7" s="1436"/>
      <c r="BP7" s="1436"/>
      <c r="BQ7" s="1436"/>
      <c r="BR7" s="1436"/>
      <c r="BS7" s="1436"/>
      <c r="BT7" s="1436"/>
      <c r="BU7" s="1436"/>
      <c r="BV7" s="1436"/>
      <c r="BW7" s="1436"/>
      <c r="BX7" s="1436"/>
      <c r="BY7" s="1436"/>
      <c r="BZ7" s="1436"/>
      <c r="CA7" s="1437"/>
      <c r="CB7" s="1269">
        <f>SUM(D7:CA7)</f>
        <v>27</v>
      </c>
      <c r="CC7" s="1273"/>
      <c r="CE7" s="1438">
        <v>0</v>
      </c>
      <c r="CF7" s="1383"/>
      <c r="CG7" s="1439">
        <v>1</v>
      </c>
      <c r="CH7" s="1440"/>
      <c r="CI7" s="1413">
        <f>SUM(CE7:CH7)</f>
        <v>1</v>
      </c>
      <c r="CJ7" s="1414"/>
    </row>
    <row r="8" spans="1:88" ht="16.2" customHeight="1" thickBot="1" x14ac:dyDescent="0.35">
      <c r="A8" s="456">
        <v>2</v>
      </c>
      <c r="B8" s="1402" t="s">
        <v>52</v>
      </c>
      <c r="C8" s="1284"/>
      <c r="D8" s="748">
        <v>0</v>
      </c>
      <c r="E8" s="750">
        <v>0</v>
      </c>
      <c r="F8" s="748">
        <v>10</v>
      </c>
      <c r="G8" s="749">
        <v>10</v>
      </c>
      <c r="H8" s="749">
        <v>11</v>
      </c>
      <c r="I8" s="749">
        <v>9</v>
      </c>
      <c r="J8" s="749">
        <v>0</v>
      </c>
      <c r="K8" s="749">
        <v>0</v>
      </c>
      <c r="L8" s="749">
        <v>0</v>
      </c>
      <c r="M8" s="749">
        <v>0</v>
      </c>
      <c r="N8" s="749">
        <v>7</v>
      </c>
      <c r="O8" s="772">
        <v>2</v>
      </c>
      <c r="P8" s="772">
        <v>26</v>
      </c>
      <c r="Q8" s="772">
        <v>0</v>
      </c>
      <c r="R8" s="772">
        <v>22</v>
      </c>
      <c r="S8" s="749">
        <v>0</v>
      </c>
      <c r="T8" s="772">
        <v>6</v>
      </c>
      <c r="U8" s="749">
        <v>16</v>
      </c>
      <c r="V8" s="749">
        <v>0</v>
      </c>
      <c r="W8" s="749">
        <v>0</v>
      </c>
      <c r="X8" s="749">
        <v>0</v>
      </c>
      <c r="Y8" s="749">
        <v>0</v>
      </c>
      <c r="Z8" s="749">
        <v>0</v>
      </c>
      <c r="AA8" s="749">
        <v>0</v>
      </c>
      <c r="AB8" s="749">
        <v>0</v>
      </c>
      <c r="AC8" s="749">
        <v>0</v>
      </c>
      <c r="AD8" s="749">
        <v>0</v>
      </c>
      <c r="AE8" s="749">
        <v>0</v>
      </c>
      <c r="AF8" s="749">
        <v>21</v>
      </c>
      <c r="AG8" s="749">
        <v>4</v>
      </c>
      <c r="AH8" s="749">
        <v>21</v>
      </c>
      <c r="AI8" s="749">
        <v>0</v>
      </c>
      <c r="AJ8" s="749">
        <v>0</v>
      </c>
      <c r="AK8" s="749">
        <v>0</v>
      </c>
      <c r="AL8" s="749">
        <v>11</v>
      </c>
      <c r="AM8" s="749">
        <v>9</v>
      </c>
      <c r="AN8" s="749">
        <v>8</v>
      </c>
      <c r="AO8" s="749">
        <v>7</v>
      </c>
      <c r="AP8" s="749">
        <v>0</v>
      </c>
      <c r="AQ8" s="750">
        <v>0</v>
      </c>
      <c r="AR8" s="748">
        <v>3</v>
      </c>
      <c r="AS8" s="749">
        <v>0</v>
      </c>
      <c r="AT8" s="749">
        <v>2</v>
      </c>
      <c r="AU8" s="749">
        <v>4</v>
      </c>
      <c r="AV8" s="749">
        <v>5</v>
      </c>
      <c r="AW8" s="749">
        <v>0</v>
      </c>
      <c r="AX8" s="749">
        <v>3</v>
      </c>
      <c r="AY8" s="749">
        <v>1</v>
      </c>
      <c r="AZ8" s="749">
        <v>9</v>
      </c>
      <c r="BA8" s="749">
        <v>0</v>
      </c>
      <c r="BB8" s="749">
        <v>6</v>
      </c>
      <c r="BC8" s="749">
        <v>0</v>
      </c>
      <c r="BD8" s="749">
        <v>2</v>
      </c>
      <c r="BE8" s="749">
        <v>3</v>
      </c>
      <c r="BF8" s="749">
        <v>7</v>
      </c>
      <c r="BG8" s="749">
        <v>0</v>
      </c>
      <c r="BH8" s="749">
        <v>6</v>
      </c>
      <c r="BI8" s="749">
        <v>0</v>
      </c>
      <c r="BJ8" s="749">
        <v>7</v>
      </c>
      <c r="BK8" s="749">
        <v>1</v>
      </c>
      <c r="BL8" s="761">
        <v>4</v>
      </c>
      <c r="BM8" s="762">
        <v>0</v>
      </c>
      <c r="BN8" s="763">
        <v>0</v>
      </c>
      <c r="BO8" s="761">
        <v>0</v>
      </c>
      <c r="BP8" s="761">
        <v>0</v>
      </c>
      <c r="BQ8" s="761">
        <v>0</v>
      </c>
      <c r="BR8" s="761">
        <v>0</v>
      </c>
      <c r="BS8" s="761">
        <v>0</v>
      </c>
      <c r="BT8" s="761">
        <v>0</v>
      </c>
      <c r="BU8" s="761">
        <v>0</v>
      </c>
      <c r="BV8" s="749">
        <v>0</v>
      </c>
      <c r="BW8" s="749">
        <v>0</v>
      </c>
      <c r="BX8" s="749">
        <v>0</v>
      </c>
      <c r="BY8" s="749">
        <v>0</v>
      </c>
      <c r="BZ8" s="757">
        <v>0</v>
      </c>
      <c r="CA8" s="758">
        <v>0</v>
      </c>
      <c r="CB8" s="1269">
        <f>SUM(D8:CA8)</f>
        <v>263</v>
      </c>
      <c r="CC8" s="1273"/>
      <c r="CE8" s="579">
        <v>0</v>
      </c>
      <c r="CF8" s="158">
        <v>0</v>
      </c>
      <c r="CG8" s="157">
        <v>0</v>
      </c>
      <c r="CH8" s="567">
        <v>0</v>
      </c>
      <c r="CI8" s="1415">
        <f>SUM(CE8:CH8)</f>
        <v>0</v>
      </c>
      <c r="CJ8" s="1416"/>
    </row>
    <row r="9" spans="1:88" ht="16.2" customHeight="1" thickBot="1" x14ac:dyDescent="0.35">
      <c r="A9" s="456">
        <v>3</v>
      </c>
      <c r="B9" s="1402" t="s">
        <v>55</v>
      </c>
      <c r="C9" s="1284"/>
      <c r="D9" s="752">
        <v>0</v>
      </c>
      <c r="E9" s="752">
        <v>1</v>
      </c>
      <c r="F9" s="752">
        <v>9</v>
      </c>
      <c r="G9" s="752">
        <v>13</v>
      </c>
      <c r="H9" s="752">
        <v>8</v>
      </c>
      <c r="I9" s="752">
        <v>9</v>
      </c>
      <c r="J9" s="752">
        <v>0</v>
      </c>
      <c r="K9" s="752">
        <v>5</v>
      </c>
      <c r="L9" s="752">
        <v>0</v>
      </c>
      <c r="M9" s="754">
        <v>6</v>
      </c>
      <c r="N9" s="752">
        <v>6</v>
      </c>
      <c r="O9" s="773">
        <v>2</v>
      </c>
      <c r="P9" s="752">
        <v>17</v>
      </c>
      <c r="Q9" s="773">
        <v>0</v>
      </c>
      <c r="R9" s="752">
        <v>14</v>
      </c>
      <c r="S9" s="753">
        <v>0</v>
      </c>
      <c r="T9" s="752">
        <v>6</v>
      </c>
      <c r="U9" s="752">
        <v>16</v>
      </c>
      <c r="V9" s="752">
        <v>0</v>
      </c>
      <c r="W9" s="752">
        <v>4</v>
      </c>
      <c r="X9" s="752">
        <v>0</v>
      </c>
      <c r="Y9" s="752">
        <v>7</v>
      </c>
      <c r="Z9" s="752">
        <v>0</v>
      </c>
      <c r="AA9" s="752">
        <v>2</v>
      </c>
      <c r="AB9" s="752">
        <v>0</v>
      </c>
      <c r="AC9" s="752">
        <v>3</v>
      </c>
      <c r="AD9" s="754">
        <v>0</v>
      </c>
      <c r="AE9" s="749">
        <v>5</v>
      </c>
      <c r="AF9" s="749">
        <v>21</v>
      </c>
      <c r="AG9" s="749">
        <v>4</v>
      </c>
      <c r="AH9" s="751">
        <v>26</v>
      </c>
      <c r="AI9" s="752">
        <v>0</v>
      </c>
      <c r="AJ9" s="752">
        <v>0</v>
      </c>
      <c r="AK9" s="752">
        <v>1</v>
      </c>
      <c r="AL9" s="752">
        <v>12</v>
      </c>
      <c r="AM9" s="752">
        <v>9</v>
      </c>
      <c r="AN9" s="752">
        <v>8</v>
      </c>
      <c r="AO9" s="752">
        <v>8</v>
      </c>
      <c r="AP9" s="752">
        <v>0</v>
      </c>
      <c r="AQ9" s="751">
        <v>5</v>
      </c>
      <c r="AR9" s="752">
        <v>15</v>
      </c>
      <c r="AS9" s="755">
        <v>2</v>
      </c>
      <c r="AT9" s="755">
        <v>4</v>
      </c>
      <c r="AU9" s="755">
        <v>16</v>
      </c>
      <c r="AV9" s="749">
        <v>12</v>
      </c>
      <c r="AW9" s="749">
        <v>2</v>
      </c>
      <c r="AX9" s="749">
        <v>11</v>
      </c>
      <c r="AY9" s="749">
        <v>4</v>
      </c>
      <c r="AZ9" s="749">
        <v>16</v>
      </c>
      <c r="BA9" s="749">
        <v>4</v>
      </c>
      <c r="BB9" s="764">
        <v>22</v>
      </c>
      <c r="BC9" s="749">
        <v>0</v>
      </c>
      <c r="BD9" s="749">
        <v>8</v>
      </c>
      <c r="BE9" s="755">
        <v>12</v>
      </c>
      <c r="BF9" s="748">
        <v>20</v>
      </c>
      <c r="BG9" s="748">
        <v>2</v>
      </c>
      <c r="BH9" s="748">
        <v>21</v>
      </c>
      <c r="BI9" s="748">
        <v>1</v>
      </c>
      <c r="BJ9" s="748">
        <v>20</v>
      </c>
      <c r="BK9" s="748">
        <v>2</v>
      </c>
      <c r="BL9" s="748">
        <v>15</v>
      </c>
      <c r="BM9" s="752">
        <v>3</v>
      </c>
      <c r="BN9" s="755">
        <v>12</v>
      </c>
      <c r="BO9" s="749">
        <v>3</v>
      </c>
      <c r="BP9" s="749">
        <v>2</v>
      </c>
      <c r="BQ9" s="772">
        <v>18</v>
      </c>
      <c r="BR9" s="749">
        <v>8</v>
      </c>
      <c r="BS9" s="749">
        <v>1</v>
      </c>
      <c r="BT9" s="755">
        <v>5</v>
      </c>
      <c r="BU9" s="755">
        <v>10</v>
      </c>
      <c r="BV9" s="755">
        <v>12</v>
      </c>
      <c r="BW9" s="748">
        <v>0</v>
      </c>
      <c r="BX9" s="748">
        <v>5</v>
      </c>
      <c r="BY9" s="748">
        <v>11</v>
      </c>
      <c r="BZ9" s="748">
        <v>18</v>
      </c>
      <c r="CA9" s="752">
        <v>8</v>
      </c>
      <c r="CB9" s="1269">
        <f>SUM(D9:CA9)</f>
        <v>552</v>
      </c>
      <c r="CC9" s="1273"/>
      <c r="CE9" s="152">
        <v>0</v>
      </c>
      <c r="CF9" s="347">
        <v>1</v>
      </c>
      <c r="CG9" s="348">
        <v>9</v>
      </c>
      <c r="CH9" s="347">
        <v>3</v>
      </c>
      <c r="CI9" s="1415">
        <f>SUM(CE9:CH9)</f>
        <v>13</v>
      </c>
      <c r="CJ9" s="1416"/>
    </row>
    <row r="10" spans="1:88" ht="16.2" customHeight="1" thickBot="1" x14ac:dyDescent="0.35">
      <c r="A10" s="456">
        <v>4</v>
      </c>
      <c r="B10" s="1405" t="s">
        <v>12</v>
      </c>
      <c r="C10" s="1293"/>
      <c r="D10" s="765">
        <v>0</v>
      </c>
      <c r="E10" s="765">
        <v>0</v>
      </c>
      <c r="F10" s="765">
        <v>12</v>
      </c>
      <c r="G10" s="765">
        <v>13</v>
      </c>
      <c r="H10" s="765">
        <v>13</v>
      </c>
      <c r="I10" s="765">
        <v>9</v>
      </c>
      <c r="J10" s="765">
        <v>0</v>
      </c>
      <c r="K10" s="765">
        <v>6</v>
      </c>
      <c r="L10" s="765">
        <v>0</v>
      </c>
      <c r="M10" s="766">
        <v>6</v>
      </c>
      <c r="N10" s="765">
        <v>21</v>
      </c>
      <c r="O10" s="765">
        <v>2</v>
      </c>
      <c r="P10" s="765">
        <v>26</v>
      </c>
      <c r="Q10" s="765">
        <v>0</v>
      </c>
      <c r="R10" s="765">
        <v>22</v>
      </c>
      <c r="S10" s="765">
        <v>3</v>
      </c>
      <c r="T10" s="765">
        <v>6</v>
      </c>
      <c r="U10" s="765">
        <v>17</v>
      </c>
      <c r="V10" s="765">
        <v>0</v>
      </c>
      <c r="W10" s="765">
        <v>7</v>
      </c>
      <c r="X10" s="765">
        <v>0</v>
      </c>
      <c r="Y10" s="765">
        <v>7</v>
      </c>
      <c r="Z10" s="765">
        <v>0</v>
      </c>
      <c r="AA10" s="765">
        <v>3</v>
      </c>
      <c r="AB10" s="765">
        <v>0</v>
      </c>
      <c r="AC10" s="765">
        <v>3</v>
      </c>
      <c r="AD10" s="766">
        <v>0</v>
      </c>
      <c r="AE10" s="767">
        <v>5</v>
      </c>
      <c r="AF10" s="767">
        <v>22</v>
      </c>
      <c r="AG10" s="767">
        <v>4</v>
      </c>
      <c r="AH10" s="768">
        <v>26</v>
      </c>
      <c r="AI10" s="765">
        <v>0</v>
      </c>
      <c r="AJ10" s="765">
        <v>0</v>
      </c>
      <c r="AK10" s="765">
        <v>2</v>
      </c>
      <c r="AL10" s="765">
        <v>13</v>
      </c>
      <c r="AM10" s="765">
        <v>9</v>
      </c>
      <c r="AN10" s="765">
        <v>8</v>
      </c>
      <c r="AO10" s="765">
        <v>8</v>
      </c>
      <c r="AP10" s="765">
        <v>0</v>
      </c>
      <c r="AQ10" s="765">
        <v>5</v>
      </c>
      <c r="AR10" s="765">
        <v>20</v>
      </c>
      <c r="AS10" s="765">
        <v>2</v>
      </c>
      <c r="AT10" s="765">
        <v>5</v>
      </c>
      <c r="AU10" s="765">
        <v>18</v>
      </c>
      <c r="AV10" s="765">
        <v>17</v>
      </c>
      <c r="AW10" s="765">
        <v>3</v>
      </c>
      <c r="AX10" s="765">
        <v>16</v>
      </c>
      <c r="AY10" s="765">
        <v>4</v>
      </c>
      <c r="AZ10" s="765">
        <v>25</v>
      </c>
      <c r="BA10" s="765">
        <v>5</v>
      </c>
      <c r="BB10" s="766">
        <v>28</v>
      </c>
      <c r="BC10" s="767">
        <v>0</v>
      </c>
      <c r="BD10" s="767">
        <v>9</v>
      </c>
      <c r="BE10" s="768">
        <v>14</v>
      </c>
      <c r="BF10" s="765">
        <v>20</v>
      </c>
      <c r="BG10" s="765">
        <v>2</v>
      </c>
      <c r="BH10" s="765">
        <v>23</v>
      </c>
      <c r="BI10" s="765">
        <v>1</v>
      </c>
      <c r="BJ10" s="765">
        <v>20</v>
      </c>
      <c r="BK10" s="765">
        <v>2</v>
      </c>
      <c r="BL10" s="765">
        <v>15</v>
      </c>
      <c r="BM10" s="765">
        <v>3</v>
      </c>
      <c r="BN10" s="769">
        <v>17</v>
      </c>
      <c r="BO10" s="767">
        <v>4</v>
      </c>
      <c r="BP10" s="767">
        <v>4</v>
      </c>
      <c r="BQ10" s="767">
        <v>18</v>
      </c>
      <c r="BR10" s="767">
        <v>16</v>
      </c>
      <c r="BS10" s="767">
        <v>1</v>
      </c>
      <c r="BT10" s="770">
        <v>6</v>
      </c>
      <c r="BU10" s="771">
        <v>12</v>
      </c>
      <c r="BV10" s="768">
        <v>23</v>
      </c>
      <c r="BW10" s="765">
        <v>0</v>
      </c>
      <c r="BX10" s="765">
        <v>10</v>
      </c>
      <c r="BY10" s="765">
        <v>12</v>
      </c>
      <c r="BZ10" s="765">
        <v>21</v>
      </c>
      <c r="CA10" s="765">
        <v>8</v>
      </c>
      <c r="CB10" s="156">
        <f>SUM(D10+F10+H10+J10+L10+N10+P10+R10+T10+V10+X10+Z10+AB10+AD10+AF10+AH10+AJ10+AL10+AN10+AP10+AR10+AT10+AV10+AX10+AZ10+BB10+BD10+BF10+BH10+BJ10+BL10+BN10+BP10+BR10+BV10+BX10+BZ10+BT10)</f>
        <v>464</v>
      </c>
      <c r="CC10" s="151">
        <f>SUM(E10+G10+I10+K10+M10+O10+Q10+S10+U10+W10+Y10+AA10+AC10+AE10+AG10+AI10+AK10+AM10+AO10+AQ10+AS10+AU10+AW10+AY10+BA10+BC10+BE10+BG10+BI10+BK10+BM10+BO10+BQ10+BS10+BW10+BY10+CA10+BU10)</f>
        <v>218</v>
      </c>
      <c r="CE10" s="102">
        <v>1</v>
      </c>
      <c r="CF10" s="346">
        <v>1</v>
      </c>
      <c r="CG10" s="187">
        <v>12</v>
      </c>
      <c r="CH10" s="226">
        <v>3</v>
      </c>
      <c r="CI10" s="102">
        <f>CE10+CG10</f>
        <v>13</v>
      </c>
      <c r="CJ10" s="102">
        <f>CF10+CH10</f>
        <v>4</v>
      </c>
    </row>
    <row r="11" spans="1:88" ht="16.2" customHeight="1" thickBot="1" x14ac:dyDescent="0.35">
      <c r="A11" s="456">
        <v>5</v>
      </c>
      <c r="B11" s="1406" t="s">
        <v>13</v>
      </c>
      <c r="C11" s="1301"/>
      <c r="D11" s="341">
        <f>SUM(D12:D14)</f>
        <v>0</v>
      </c>
      <c r="E11" s="341">
        <f t="shared" ref="E11:BP11" si="0">SUM(E12:E14)</f>
        <v>0</v>
      </c>
      <c r="F11" s="341">
        <f t="shared" si="0"/>
        <v>0</v>
      </c>
      <c r="G11" s="341">
        <f t="shared" si="0"/>
        <v>0</v>
      </c>
      <c r="H11" s="341">
        <f t="shared" si="0"/>
        <v>0</v>
      </c>
      <c r="I11" s="341">
        <f t="shared" si="0"/>
        <v>0</v>
      </c>
      <c r="J11" s="341">
        <f t="shared" si="0"/>
        <v>0</v>
      </c>
      <c r="K11" s="341">
        <f t="shared" si="0"/>
        <v>0</v>
      </c>
      <c r="L11" s="341">
        <f t="shared" si="0"/>
        <v>0</v>
      </c>
      <c r="M11" s="341">
        <f t="shared" si="0"/>
        <v>0</v>
      </c>
      <c r="N11" s="341">
        <f t="shared" si="0"/>
        <v>0</v>
      </c>
      <c r="O11" s="341">
        <f t="shared" si="0"/>
        <v>0</v>
      </c>
      <c r="P11" s="341">
        <f t="shared" si="0"/>
        <v>0</v>
      </c>
      <c r="Q11" s="341">
        <f t="shared" si="0"/>
        <v>0</v>
      </c>
      <c r="R11" s="341">
        <f t="shared" si="0"/>
        <v>1</v>
      </c>
      <c r="S11" s="341">
        <f t="shared" si="0"/>
        <v>0</v>
      </c>
      <c r="T11" s="341">
        <f t="shared" si="0"/>
        <v>0</v>
      </c>
      <c r="U11" s="341">
        <f t="shared" si="0"/>
        <v>0</v>
      </c>
      <c r="V11" s="341">
        <f t="shared" si="0"/>
        <v>0</v>
      </c>
      <c r="W11" s="341">
        <f t="shared" si="0"/>
        <v>0</v>
      </c>
      <c r="X11" s="341">
        <f t="shared" si="0"/>
        <v>0</v>
      </c>
      <c r="Y11" s="341">
        <f t="shared" si="0"/>
        <v>0</v>
      </c>
      <c r="Z11" s="341">
        <f t="shared" si="0"/>
        <v>0</v>
      </c>
      <c r="AA11" s="341">
        <f t="shared" si="0"/>
        <v>0</v>
      </c>
      <c r="AB11" s="341">
        <f t="shared" si="0"/>
        <v>0</v>
      </c>
      <c r="AC11" s="341">
        <f t="shared" si="0"/>
        <v>0</v>
      </c>
      <c r="AD11" s="341">
        <f t="shared" si="0"/>
        <v>0</v>
      </c>
      <c r="AE11" s="341">
        <f t="shared" si="0"/>
        <v>0</v>
      </c>
      <c r="AF11" s="341">
        <f t="shared" si="0"/>
        <v>0</v>
      </c>
      <c r="AG11" s="341">
        <f t="shared" si="0"/>
        <v>0</v>
      </c>
      <c r="AH11" s="341">
        <f t="shared" si="0"/>
        <v>1</v>
      </c>
      <c r="AI11" s="341">
        <f t="shared" si="0"/>
        <v>0</v>
      </c>
      <c r="AJ11" s="341">
        <f t="shared" si="0"/>
        <v>0</v>
      </c>
      <c r="AK11" s="341">
        <f t="shared" si="0"/>
        <v>0</v>
      </c>
      <c r="AL11" s="341">
        <f t="shared" si="0"/>
        <v>0</v>
      </c>
      <c r="AM11" s="341">
        <f t="shared" si="0"/>
        <v>0</v>
      </c>
      <c r="AN11" s="341">
        <f t="shared" si="0"/>
        <v>0</v>
      </c>
      <c r="AO11" s="341">
        <f t="shared" si="0"/>
        <v>0</v>
      </c>
      <c r="AP11" s="341">
        <f t="shared" si="0"/>
        <v>0</v>
      </c>
      <c r="AQ11" s="671">
        <f t="shared" si="0"/>
        <v>0</v>
      </c>
      <c r="AR11" s="341">
        <f t="shared" si="0"/>
        <v>1</v>
      </c>
      <c r="AS11" s="341">
        <f t="shared" si="0"/>
        <v>0</v>
      </c>
      <c r="AT11" s="341">
        <f t="shared" si="0"/>
        <v>0</v>
      </c>
      <c r="AU11" s="341">
        <f t="shared" si="0"/>
        <v>0</v>
      </c>
      <c r="AV11" s="341">
        <f t="shared" si="0"/>
        <v>0</v>
      </c>
      <c r="AW11" s="341">
        <f t="shared" si="0"/>
        <v>0</v>
      </c>
      <c r="AX11" s="341">
        <f t="shared" si="0"/>
        <v>0</v>
      </c>
      <c r="AY11" s="341">
        <f t="shared" si="0"/>
        <v>0</v>
      </c>
      <c r="AZ11" s="341">
        <f t="shared" si="0"/>
        <v>2</v>
      </c>
      <c r="BA11" s="341">
        <f t="shared" si="0"/>
        <v>0</v>
      </c>
      <c r="BB11" s="341">
        <f t="shared" si="0"/>
        <v>2</v>
      </c>
      <c r="BC11" s="341">
        <f t="shared" si="0"/>
        <v>0</v>
      </c>
      <c r="BD11" s="341">
        <f t="shared" si="0"/>
        <v>0</v>
      </c>
      <c r="BE11" s="341">
        <f t="shared" si="0"/>
        <v>2</v>
      </c>
      <c r="BF11" s="341">
        <f t="shared" si="0"/>
        <v>0</v>
      </c>
      <c r="BG11" s="341">
        <f t="shared" si="0"/>
        <v>0</v>
      </c>
      <c r="BH11" s="341">
        <f t="shared" si="0"/>
        <v>0</v>
      </c>
      <c r="BI11" s="341">
        <f t="shared" si="0"/>
        <v>0</v>
      </c>
      <c r="BJ11" s="341">
        <f t="shared" si="0"/>
        <v>0</v>
      </c>
      <c r="BK11" s="341">
        <f t="shared" si="0"/>
        <v>0</v>
      </c>
      <c r="BL11" s="341">
        <f t="shared" si="0"/>
        <v>0</v>
      </c>
      <c r="BM11" s="341">
        <f t="shared" si="0"/>
        <v>0</v>
      </c>
      <c r="BN11" s="341">
        <f t="shared" si="0"/>
        <v>0</v>
      </c>
      <c r="BO11" s="341">
        <f t="shared" si="0"/>
        <v>0</v>
      </c>
      <c r="BP11" s="341">
        <f t="shared" si="0"/>
        <v>0</v>
      </c>
      <c r="BQ11" s="341">
        <f t="shared" ref="BQ11:CA11" si="1">SUM(BQ12:BQ14)</f>
        <v>2</v>
      </c>
      <c r="BR11" s="341">
        <f t="shared" si="1"/>
        <v>0</v>
      </c>
      <c r="BS11" s="341">
        <f t="shared" si="1"/>
        <v>0</v>
      </c>
      <c r="BT11" s="341">
        <f t="shared" si="1"/>
        <v>0</v>
      </c>
      <c r="BU11" s="341">
        <f t="shared" si="1"/>
        <v>0</v>
      </c>
      <c r="BV11" s="341">
        <f t="shared" si="1"/>
        <v>1</v>
      </c>
      <c r="BW11" s="341">
        <f t="shared" si="1"/>
        <v>0</v>
      </c>
      <c r="BX11" s="341">
        <f t="shared" si="1"/>
        <v>0</v>
      </c>
      <c r="BY11" s="341">
        <f t="shared" si="1"/>
        <v>0</v>
      </c>
      <c r="BZ11" s="341">
        <f t="shared" si="1"/>
        <v>2</v>
      </c>
      <c r="CA11" s="341">
        <f t="shared" si="1"/>
        <v>0</v>
      </c>
      <c r="CB11" s="156">
        <f>SUM(D11+F11+H11+J11+L11+N11+P11+R11+T11+V11+X11+Z11+AB11+AD11+AF11+AH11+AJ11+AL11+AN11+AP11+AR11+AT11+AV11+AX11+AZ11+BB11+BD11+BF11+BH11+BJ11+BL11+BN11+BP11+BR11+BV11+BX11+BZ11+BT11)</f>
        <v>10</v>
      </c>
      <c r="CC11" s="151">
        <f>SUM(E11+G11+I11+K11+M11+O11+Q11+S11+U11+W11+Y11+AA11+AC11+AE11+AG11+AI11+AK11+AM11+AO11+AQ11+AS11+AU11+AW11+AY11+BA11+BC11+BE11+BG11+BI11+BK11+BM11+BO11+BQ11+BS11+BW11+BY11+CA11+BU11)</f>
        <v>4</v>
      </c>
      <c r="CE11" s="572">
        <f>SUM(CE12:CE14)</f>
        <v>0</v>
      </c>
      <c r="CF11" s="572">
        <f t="shared" ref="CF11:CH11" si="2">SUM(CF12:CF14)</f>
        <v>0</v>
      </c>
      <c r="CG11" s="572">
        <f t="shared" si="2"/>
        <v>0</v>
      </c>
      <c r="CH11" s="572">
        <f t="shared" si="2"/>
        <v>0</v>
      </c>
      <c r="CI11" s="102">
        <f>CE11+CG11</f>
        <v>0</v>
      </c>
      <c r="CJ11" s="102">
        <f t="shared" ref="CJ11:CJ31" si="3">CF11+CH11</f>
        <v>0</v>
      </c>
    </row>
    <row r="12" spans="1:88" ht="16.2" customHeight="1" thickBot="1" x14ac:dyDescent="0.35">
      <c r="A12" s="456">
        <v>6</v>
      </c>
      <c r="B12" s="1409" t="s">
        <v>14</v>
      </c>
      <c r="C12" s="1297"/>
      <c r="D12" s="371"/>
      <c r="E12" s="612"/>
      <c r="F12" s="371"/>
      <c r="G12" s="369"/>
      <c r="H12" s="100"/>
      <c r="I12" s="100"/>
      <c r="J12" s="100"/>
      <c r="K12" s="100"/>
      <c r="L12" s="100"/>
      <c r="M12" s="100"/>
      <c r="N12" s="372"/>
      <c r="O12" s="143"/>
      <c r="P12" s="100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464"/>
      <c r="AE12" s="100"/>
      <c r="AF12" s="369"/>
      <c r="AG12" s="369"/>
      <c r="AH12" s="485"/>
      <c r="AI12" s="100"/>
      <c r="AJ12" s="100"/>
      <c r="AK12" s="100"/>
      <c r="AL12" s="372"/>
      <c r="AM12" s="143"/>
      <c r="AN12" s="100"/>
      <c r="AO12" s="143"/>
      <c r="AP12" s="143"/>
      <c r="AQ12" s="147"/>
      <c r="AR12" s="345">
        <v>1</v>
      </c>
      <c r="AS12" s="311"/>
      <c r="AT12" s="311"/>
      <c r="AU12" s="311"/>
      <c r="AV12" s="311"/>
      <c r="AW12" s="311"/>
      <c r="AX12" s="311"/>
      <c r="AY12" s="311"/>
      <c r="AZ12" s="311"/>
      <c r="BA12" s="311"/>
      <c r="BB12" s="344">
        <v>1</v>
      </c>
      <c r="BC12" s="311"/>
      <c r="BD12" s="311"/>
      <c r="BE12" s="343"/>
      <c r="BF12" s="311"/>
      <c r="BG12" s="311"/>
      <c r="BH12" s="311"/>
      <c r="BI12" s="311"/>
      <c r="BJ12" s="311"/>
      <c r="BK12" s="311"/>
      <c r="BL12" s="311"/>
      <c r="BM12" s="373"/>
      <c r="BN12" s="343"/>
      <c r="BO12" s="311"/>
      <c r="BP12" s="311"/>
      <c r="BQ12" s="311">
        <v>1</v>
      </c>
      <c r="BR12" s="311"/>
      <c r="BS12" s="311"/>
      <c r="BT12" s="343"/>
      <c r="BU12" s="343"/>
      <c r="BV12" s="343">
        <v>1</v>
      </c>
      <c r="BW12" s="311"/>
      <c r="BX12" s="311"/>
      <c r="BY12" s="311"/>
      <c r="BZ12" s="230"/>
      <c r="CA12" s="230"/>
      <c r="CB12" s="156">
        <f t="shared" ref="CB12:CB31" si="4">SUM(D12+F12+H12+J12+L12+N12+P12+R12+T12+V12+X12+Z12+AB12+AD12+AF12+AH12+AJ12+AL12+AN12+AP12+AR12+AT12+AV12+AX12+AZ12+BB12+BD12+BF12+BH12+BJ12+BL12+BN12+BP12+BR12+BV12+BX12+BZ12+BT12)</f>
        <v>3</v>
      </c>
      <c r="CC12" s="151">
        <f t="shared" ref="CC12:CC31" si="5">SUM(E12+G12+I12+K12+M12+O12+Q12+S12+U12+W12+Y12+AA12+AC12+AE12+AG12+AI12+AK12+AM12+AO12+AQ12+AS12+AU12+AW12+AY12+BA12+BC12+BE12+BG12+BI12+BK12+BM12+BO12+BQ12+BS12+BW12+BY12+CA12+BU12)</f>
        <v>1</v>
      </c>
      <c r="CE12" s="501"/>
      <c r="CF12" s="57"/>
      <c r="CG12" s="445"/>
      <c r="CH12" s="571"/>
      <c r="CI12" s="102">
        <f t="shared" ref="CI12:CI31" si="6">CE12+CG12</f>
        <v>0</v>
      </c>
      <c r="CJ12" s="102">
        <f t="shared" si="3"/>
        <v>0</v>
      </c>
    </row>
    <row r="13" spans="1:88" ht="16.2" customHeight="1" thickBot="1" x14ac:dyDescent="0.35">
      <c r="A13" s="456">
        <v>7</v>
      </c>
      <c r="B13" s="1402" t="s">
        <v>15</v>
      </c>
      <c r="C13" s="1284"/>
      <c r="D13" s="353"/>
      <c r="E13" s="596"/>
      <c r="F13" s="353"/>
      <c r="G13" s="191"/>
      <c r="H13" s="58"/>
      <c r="I13" s="58"/>
      <c r="J13" s="58"/>
      <c r="K13" s="58"/>
      <c r="L13" s="58"/>
      <c r="M13" s="58"/>
      <c r="N13" s="255"/>
      <c r="O13" s="255"/>
      <c r="P13" s="58"/>
      <c r="Q13" s="255"/>
      <c r="R13" s="255">
        <v>1</v>
      </c>
      <c r="S13" s="255"/>
      <c r="T13" s="255"/>
      <c r="U13" s="255"/>
      <c r="V13" s="255"/>
      <c r="W13" s="255"/>
      <c r="X13" s="255"/>
      <c r="Y13" s="255"/>
      <c r="Z13" s="255"/>
      <c r="AA13" s="255"/>
      <c r="AB13" s="255"/>
      <c r="AC13" s="255"/>
      <c r="AD13" s="31"/>
      <c r="AE13" s="58"/>
      <c r="AF13" s="191"/>
      <c r="AG13" s="191"/>
      <c r="AH13" s="30"/>
      <c r="AI13" s="58"/>
      <c r="AJ13" s="58"/>
      <c r="AK13" s="58"/>
      <c r="AL13" s="255"/>
      <c r="AM13" s="255"/>
      <c r="AN13" s="58"/>
      <c r="AO13" s="255"/>
      <c r="AP13" s="255"/>
      <c r="AQ13" s="57"/>
      <c r="AR13" s="265"/>
      <c r="AS13" s="166"/>
      <c r="AT13" s="166"/>
      <c r="AU13" s="166"/>
      <c r="AV13" s="166"/>
      <c r="AW13" s="166"/>
      <c r="AX13" s="166"/>
      <c r="AY13" s="166"/>
      <c r="AZ13" s="166">
        <v>2</v>
      </c>
      <c r="BA13" s="166"/>
      <c r="BB13" s="274">
        <v>1</v>
      </c>
      <c r="BC13" s="166"/>
      <c r="BD13" s="166"/>
      <c r="BE13" s="336"/>
      <c r="BF13" s="166"/>
      <c r="BG13" s="166"/>
      <c r="BH13" s="166"/>
      <c r="BI13" s="166"/>
      <c r="BJ13" s="166"/>
      <c r="BK13" s="166"/>
      <c r="BL13" s="166"/>
      <c r="BM13" s="335"/>
      <c r="BN13" s="336"/>
      <c r="BO13" s="166"/>
      <c r="BP13" s="166"/>
      <c r="BQ13" s="166"/>
      <c r="BR13" s="166"/>
      <c r="BS13" s="166"/>
      <c r="BT13" s="336"/>
      <c r="BU13" s="336"/>
      <c r="BV13" s="336"/>
      <c r="BW13" s="166"/>
      <c r="BX13" s="166"/>
      <c r="BY13" s="166"/>
      <c r="BZ13" s="84"/>
      <c r="CA13" s="84"/>
      <c r="CB13" s="156">
        <f t="shared" si="4"/>
        <v>4</v>
      </c>
      <c r="CC13" s="151">
        <f t="shared" si="5"/>
        <v>0</v>
      </c>
      <c r="CE13" s="501"/>
      <c r="CF13" s="57"/>
      <c r="CG13" s="445"/>
      <c r="CH13" s="571"/>
      <c r="CI13" s="102">
        <f t="shared" si="6"/>
        <v>0</v>
      </c>
      <c r="CJ13" s="102">
        <f t="shared" si="3"/>
        <v>0</v>
      </c>
    </row>
    <row r="14" spans="1:88" ht="16.2" customHeight="1" thickBot="1" x14ac:dyDescent="0.35">
      <c r="A14" s="456">
        <v>8</v>
      </c>
      <c r="B14" s="1402" t="s">
        <v>22</v>
      </c>
      <c r="C14" s="1284"/>
      <c r="D14" s="353"/>
      <c r="E14" s="596"/>
      <c r="F14" s="353"/>
      <c r="G14" s="191"/>
      <c r="H14" s="204"/>
      <c r="I14" s="58"/>
      <c r="J14" s="58"/>
      <c r="K14" s="58"/>
      <c r="L14" s="58"/>
      <c r="M14" s="58"/>
      <c r="N14" s="213"/>
      <c r="O14" s="58"/>
      <c r="P14" s="58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31"/>
      <c r="AE14" s="58"/>
      <c r="AF14" s="191"/>
      <c r="AG14" s="191"/>
      <c r="AH14" s="592">
        <v>1</v>
      </c>
      <c r="AI14" s="58"/>
      <c r="AJ14" s="58"/>
      <c r="AK14" s="58"/>
      <c r="AL14" s="213"/>
      <c r="AM14" s="58"/>
      <c r="AN14" s="58"/>
      <c r="AO14" s="213"/>
      <c r="AP14" s="213"/>
      <c r="AQ14" s="672"/>
      <c r="AR14" s="265"/>
      <c r="AS14" s="166"/>
      <c r="AT14" s="166"/>
      <c r="AU14" s="166"/>
      <c r="AV14" s="166"/>
      <c r="AW14" s="166"/>
      <c r="AX14" s="166"/>
      <c r="AY14" s="166"/>
      <c r="AZ14" s="166"/>
      <c r="BA14" s="166"/>
      <c r="BB14" s="274"/>
      <c r="BC14" s="166"/>
      <c r="BD14" s="166"/>
      <c r="BE14" s="336">
        <v>2</v>
      </c>
      <c r="BF14" s="166"/>
      <c r="BG14" s="166"/>
      <c r="BH14" s="166"/>
      <c r="BI14" s="166"/>
      <c r="BJ14" s="166"/>
      <c r="BK14" s="166"/>
      <c r="BL14" s="166"/>
      <c r="BM14" s="335"/>
      <c r="BN14" s="336"/>
      <c r="BO14" s="166"/>
      <c r="BP14" s="166"/>
      <c r="BQ14" s="166">
        <v>1</v>
      </c>
      <c r="BR14" s="166"/>
      <c r="BS14" s="166"/>
      <c r="BT14" s="336"/>
      <c r="BU14" s="336"/>
      <c r="BV14" s="336"/>
      <c r="BW14" s="166"/>
      <c r="BX14" s="166"/>
      <c r="BY14" s="166"/>
      <c r="BZ14" s="84">
        <v>2</v>
      </c>
      <c r="CA14" s="84"/>
      <c r="CB14" s="156">
        <f t="shared" si="4"/>
        <v>3</v>
      </c>
      <c r="CC14" s="151">
        <f t="shared" si="5"/>
        <v>3</v>
      </c>
      <c r="CE14" s="501"/>
      <c r="CF14" s="57"/>
      <c r="CG14" s="445"/>
      <c r="CH14" s="571"/>
      <c r="CI14" s="102">
        <f t="shared" si="6"/>
        <v>0</v>
      </c>
      <c r="CJ14" s="102">
        <f t="shared" si="3"/>
        <v>0</v>
      </c>
    </row>
    <row r="15" spans="1:88" ht="16.2" customHeight="1" thickBot="1" x14ac:dyDescent="0.35">
      <c r="A15" s="456">
        <v>9</v>
      </c>
      <c r="B15" s="1405" t="s">
        <v>16</v>
      </c>
      <c r="C15" s="1293"/>
      <c r="D15" s="470"/>
      <c r="E15" s="597"/>
      <c r="F15" s="470"/>
      <c r="G15" s="465"/>
      <c r="H15" s="471"/>
      <c r="I15" s="471"/>
      <c r="J15" s="471"/>
      <c r="K15" s="471"/>
      <c r="L15" s="471"/>
      <c r="M15" s="471"/>
      <c r="N15" s="209"/>
      <c r="O15" s="209"/>
      <c r="P15" s="471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599"/>
      <c r="AE15" s="471"/>
      <c r="AF15" s="465"/>
      <c r="AG15" s="465"/>
      <c r="AH15" s="370"/>
      <c r="AI15" s="471"/>
      <c r="AJ15" s="471"/>
      <c r="AK15" s="471"/>
      <c r="AL15" s="209"/>
      <c r="AM15" s="209"/>
      <c r="AN15" s="471"/>
      <c r="AO15" s="209"/>
      <c r="AP15" s="209"/>
      <c r="AQ15" s="195"/>
      <c r="AR15" s="430"/>
      <c r="AS15" s="297"/>
      <c r="AT15" s="297"/>
      <c r="AU15" s="297"/>
      <c r="AV15" s="297"/>
      <c r="AW15" s="297"/>
      <c r="AX15" s="297"/>
      <c r="AY15" s="297"/>
      <c r="AZ15" s="297"/>
      <c r="BA15" s="297"/>
      <c r="BB15" s="298"/>
      <c r="BC15" s="297"/>
      <c r="BD15" s="297"/>
      <c r="BE15" s="603"/>
      <c r="BF15" s="297"/>
      <c r="BG15" s="297"/>
      <c r="BH15" s="297"/>
      <c r="BI15" s="297"/>
      <c r="BJ15" s="297"/>
      <c r="BK15" s="297"/>
      <c r="BL15" s="297"/>
      <c r="BM15" s="472"/>
      <c r="BN15" s="603"/>
      <c r="BO15" s="297"/>
      <c r="BP15" s="297"/>
      <c r="BQ15" s="297"/>
      <c r="BR15" s="297"/>
      <c r="BS15" s="297"/>
      <c r="BT15" s="603"/>
      <c r="BU15" s="603"/>
      <c r="BV15" s="603"/>
      <c r="BW15" s="297"/>
      <c r="BX15" s="297"/>
      <c r="BY15" s="297"/>
      <c r="BZ15" s="209"/>
      <c r="CA15" s="209"/>
      <c r="CB15" s="156">
        <f t="shared" si="4"/>
        <v>0</v>
      </c>
      <c r="CC15" s="151">
        <f t="shared" si="5"/>
        <v>0</v>
      </c>
      <c r="CE15" s="580"/>
      <c r="CF15" s="195"/>
      <c r="CG15" s="194"/>
      <c r="CH15" s="574"/>
      <c r="CI15" s="102">
        <f t="shared" si="6"/>
        <v>0</v>
      </c>
      <c r="CJ15" s="102">
        <f t="shared" si="3"/>
        <v>0</v>
      </c>
    </row>
    <row r="16" spans="1:88" ht="16.2" customHeight="1" thickBot="1" x14ac:dyDescent="0.35">
      <c r="A16" s="456">
        <v>10</v>
      </c>
      <c r="B16" s="1406" t="s">
        <v>13</v>
      </c>
      <c r="C16" s="1301"/>
      <c r="D16" s="161">
        <f>SUM(D17:D20)</f>
        <v>0</v>
      </c>
      <c r="E16" s="161">
        <f t="shared" ref="E16:BP16" si="7">SUM(E17:E20)</f>
        <v>1</v>
      </c>
      <c r="F16" s="161">
        <f t="shared" si="7"/>
        <v>0</v>
      </c>
      <c r="G16" s="161">
        <f t="shared" si="7"/>
        <v>0</v>
      </c>
      <c r="H16" s="161">
        <f t="shared" si="7"/>
        <v>0</v>
      </c>
      <c r="I16" s="161">
        <f t="shared" si="7"/>
        <v>0</v>
      </c>
      <c r="J16" s="161">
        <f t="shared" si="7"/>
        <v>0</v>
      </c>
      <c r="K16" s="161">
        <f t="shared" si="7"/>
        <v>0</v>
      </c>
      <c r="L16" s="161">
        <f t="shared" si="7"/>
        <v>0</v>
      </c>
      <c r="M16" s="161">
        <f t="shared" si="7"/>
        <v>0</v>
      </c>
      <c r="N16" s="161">
        <f t="shared" si="7"/>
        <v>0</v>
      </c>
      <c r="O16" s="161">
        <f t="shared" si="7"/>
        <v>0</v>
      </c>
      <c r="P16" s="161">
        <f t="shared" si="7"/>
        <v>0</v>
      </c>
      <c r="Q16" s="161">
        <f t="shared" si="7"/>
        <v>0</v>
      </c>
      <c r="R16" s="161">
        <f t="shared" si="7"/>
        <v>0</v>
      </c>
      <c r="S16" s="161">
        <f t="shared" si="7"/>
        <v>0</v>
      </c>
      <c r="T16" s="161">
        <f t="shared" si="7"/>
        <v>0</v>
      </c>
      <c r="U16" s="161">
        <f t="shared" si="7"/>
        <v>0</v>
      </c>
      <c r="V16" s="161">
        <f t="shared" si="7"/>
        <v>0</v>
      </c>
      <c r="W16" s="161">
        <f t="shared" si="7"/>
        <v>0</v>
      </c>
      <c r="X16" s="161">
        <f t="shared" si="7"/>
        <v>0</v>
      </c>
      <c r="Y16" s="161">
        <f t="shared" si="7"/>
        <v>0</v>
      </c>
      <c r="Z16" s="161">
        <f t="shared" si="7"/>
        <v>0</v>
      </c>
      <c r="AA16" s="161">
        <f t="shared" si="7"/>
        <v>0</v>
      </c>
      <c r="AB16" s="161">
        <f t="shared" si="7"/>
        <v>0</v>
      </c>
      <c r="AC16" s="161">
        <f t="shared" si="7"/>
        <v>0</v>
      </c>
      <c r="AD16" s="161">
        <f t="shared" si="7"/>
        <v>0</v>
      </c>
      <c r="AE16" s="161">
        <f t="shared" si="7"/>
        <v>0</v>
      </c>
      <c r="AF16" s="161">
        <f t="shared" si="7"/>
        <v>0</v>
      </c>
      <c r="AG16" s="161">
        <f t="shared" si="7"/>
        <v>0</v>
      </c>
      <c r="AH16" s="161">
        <f t="shared" si="7"/>
        <v>0</v>
      </c>
      <c r="AI16" s="161">
        <f t="shared" si="7"/>
        <v>0</v>
      </c>
      <c r="AJ16" s="161">
        <f t="shared" si="7"/>
        <v>0</v>
      </c>
      <c r="AK16" s="161">
        <f t="shared" si="7"/>
        <v>0</v>
      </c>
      <c r="AL16" s="161">
        <f t="shared" si="7"/>
        <v>0</v>
      </c>
      <c r="AM16" s="161">
        <f t="shared" si="7"/>
        <v>0</v>
      </c>
      <c r="AN16" s="161">
        <f t="shared" si="7"/>
        <v>0</v>
      </c>
      <c r="AO16" s="161">
        <f t="shared" si="7"/>
        <v>0</v>
      </c>
      <c r="AP16" s="161">
        <f t="shared" si="7"/>
        <v>0</v>
      </c>
      <c r="AQ16" s="489">
        <f t="shared" si="7"/>
        <v>0</v>
      </c>
      <c r="AR16" s="161">
        <f t="shared" si="7"/>
        <v>0</v>
      </c>
      <c r="AS16" s="161">
        <f t="shared" si="7"/>
        <v>0</v>
      </c>
      <c r="AT16" s="161">
        <f t="shared" si="7"/>
        <v>0</v>
      </c>
      <c r="AU16" s="161">
        <f t="shared" si="7"/>
        <v>0</v>
      </c>
      <c r="AV16" s="161">
        <f t="shared" si="7"/>
        <v>0</v>
      </c>
      <c r="AW16" s="161">
        <f t="shared" si="7"/>
        <v>0</v>
      </c>
      <c r="AX16" s="161">
        <f t="shared" si="7"/>
        <v>0</v>
      </c>
      <c r="AY16" s="161">
        <f t="shared" si="7"/>
        <v>0</v>
      </c>
      <c r="AZ16" s="161">
        <f t="shared" si="7"/>
        <v>0</v>
      </c>
      <c r="BA16" s="161">
        <f t="shared" si="7"/>
        <v>0</v>
      </c>
      <c r="BB16" s="161">
        <f t="shared" si="7"/>
        <v>0</v>
      </c>
      <c r="BC16" s="161">
        <f t="shared" si="7"/>
        <v>0</v>
      </c>
      <c r="BD16" s="161">
        <f t="shared" si="7"/>
        <v>0</v>
      </c>
      <c r="BE16" s="161">
        <f t="shared" si="7"/>
        <v>0</v>
      </c>
      <c r="BF16" s="161">
        <f t="shared" si="7"/>
        <v>0</v>
      </c>
      <c r="BG16" s="161">
        <f t="shared" si="7"/>
        <v>0</v>
      </c>
      <c r="BH16" s="161">
        <f t="shared" si="7"/>
        <v>0</v>
      </c>
      <c r="BI16" s="161">
        <f t="shared" si="7"/>
        <v>0</v>
      </c>
      <c r="BJ16" s="161">
        <f t="shared" si="7"/>
        <v>0</v>
      </c>
      <c r="BK16" s="161">
        <f t="shared" si="7"/>
        <v>0</v>
      </c>
      <c r="BL16" s="161">
        <f t="shared" si="7"/>
        <v>0</v>
      </c>
      <c r="BM16" s="161">
        <f t="shared" si="7"/>
        <v>0</v>
      </c>
      <c r="BN16" s="161">
        <f t="shared" si="7"/>
        <v>0</v>
      </c>
      <c r="BO16" s="161">
        <f t="shared" si="7"/>
        <v>0</v>
      </c>
      <c r="BP16" s="161">
        <f t="shared" si="7"/>
        <v>0</v>
      </c>
      <c r="BQ16" s="161">
        <f t="shared" ref="BQ16:CA16" si="8">SUM(BQ17:BQ20)</f>
        <v>0</v>
      </c>
      <c r="BR16" s="161">
        <f t="shared" si="8"/>
        <v>0</v>
      </c>
      <c r="BS16" s="161">
        <f t="shared" si="8"/>
        <v>0</v>
      </c>
      <c r="BT16" s="161">
        <f t="shared" si="8"/>
        <v>0</v>
      </c>
      <c r="BU16" s="161">
        <f t="shared" si="8"/>
        <v>0</v>
      </c>
      <c r="BV16" s="161">
        <f t="shared" si="8"/>
        <v>0</v>
      </c>
      <c r="BW16" s="161">
        <f t="shared" si="8"/>
        <v>0</v>
      </c>
      <c r="BX16" s="161">
        <f t="shared" si="8"/>
        <v>0</v>
      </c>
      <c r="BY16" s="161">
        <f t="shared" si="8"/>
        <v>0</v>
      </c>
      <c r="BZ16" s="161">
        <f t="shared" si="8"/>
        <v>0</v>
      </c>
      <c r="CA16" s="161">
        <f t="shared" si="8"/>
        <v>0</v>
      </c>
      <c r="CB16" s="156">
        <f>SUM(D16+F16+H16+J16+L16+N16+P16+R16+T16+V16+X16+Z16+AB16+AD16+AF16+AH16+AJ16+AL16+AN16+AP16+AR16+AT16+AV16+AX16+AZ16+BB16+BD16+BF16+BH16+BJ16+BL16+BN16+BP16+BR16+BV16+BX16+BZ16+BT16)</f>
        <v>0</v>
      </c>
      <c r="CC16" s="151">
        <f>SUM(E16+G16+I16+K16+M16+O16+Q16+S16+U16+W16+Y16+AA16+AC16+AE16+AG16+AI16+AK16+AM16+AO16+AQ16+AS16+AU16+AW16+AY16+BA16+BC16+BE16+BG16+BI16+BK16+BM16+BO16+BQ16+BS16+BW16+BY16+CA16+BU16)</f>
        <v>1</v>
      </c>
      <c r="CE16" s="579">
        <f>SUM(CE17:CE20)</f>
        <v>0</v>
      </c>
      <c r="CF16" s="579">
        <f t="shared" ref="CF16:CH16" si="9">SUM(CF17:CF20)</f>
        <v>0</v>
      </c>
      <c r="CG16" s="579">
        <f t="shared" si="9"/>
        <v>0</v>
      </c>
      <c r="CH16" s="579">
        <f t="shared" si="9"/>
        <v>0</v>
      </c>
      <c r="CI16" s="102">
        <f>CE16+CG16</f>
        <v>0</v>
      </c>
      <c r="CJ16" s="102">
        <f t="shared" si="3"/>
        <v>0</v>
      </c>
    </row>
    <row r="17" spans="1:93" ht="16.2" customHeight="1" thickBot="1" x14ac:dyDescent="0.35">
      <c r="A17" s="456">
        <v>11</v>
      </c>
      <c r="B17" s="1409" t="s">
        <v>17</v>
      </c>
      <c r="C17" s="1297"/>
      <c r="D17" s="527">
        <v>0</v>
      </c>
      <c r="E17" s="529">
        <v>1</v>
      </c>
      <c r="F17" s="527"/>
      <c r="G17" s="528"/>
      <c r="H17" s="528"/>
      <c r="I17" s="528"/>
      <c r="J17" s="528"/>
      <c r="K17" s="528"/>
      <c r="L17" s="528"/>
      <c r="M17" s="528"/>
      <c r="N17" s="528"/>
      <c r="O17" s="528"/>
      <c r="P17" s="528"/>
      <c r="Q17" s="528"/>
      <c r="R17" s="528"/>
      <c r="S17" s="528"/>
      <c r="T17" s="528"/>
      <c r="U17" s="528"/>
      <c r="V17" s="528"/>
      <c r="W17" s="528"/>
      <c r="X17" s="528"/>
      <c r="Y17" s="528"/>
      <c r="Z17" s="528"/>
      <c r="AA17" s="528"/>
      <c r="AB17" s="528"/>
      <c r="AC17" s="528"/>
      <c r="AD17" s="565"/>
      <c r="AE17" s="528"/>
      <c r="AF17" s="528"/>
      <c r="AG17" s="528"/>
      <c r="AH17" s="530"/>
      <c r="AI17" s="528"/>
      <c r="AJ17" s="528"/>
      <c r="AK17" s="528"/>
      <c r="AL17" s="528"/>
      <c r="AM17" s="528"/>
      <c r="AN17" s="528"/>
      <c r="AO17" s="528"/>
      <c r="AP17" s="528"/>
      <c r="AQ17" s="529"/>
      <c r="AR17" s="345"/>
      <c r="AS17" s="311"/>
      <c r="AT17" s="311"/>
      <c r="AU17" s="311"/>
      <c r="AV17" s="311"/>
      <c r="AW17" s="311"/>
      <c r="AX17" s="311"/>
      <c r="AY17" s="311"/>
      <c r="AZ17" s="311"/>
      <c r="BA17" s="311"/>
      <c r="BB17" s="344"/>
      <c r="BC17" s="311"/>
      <c r="BD17" s="311"/>
      <c r="BE17" s="343"/>
      <c r="BF17" s="311"/>
      <c r="BG17" s="311"/>
      <c r="BH17" s="311"/>
      <c r="BI17" s="311"/>
      <c r="BJ17" s="311"/>
      <c r="BK17" s="311"/>
      <c r="BL17" s="311"/>
      <c r="BM17" s="373"/>
      <c r="BN17" s="343"/>
      <c r="BO17" s="311"/>
      <c r="BP17" s="311"/>
      <c r="BQ17" s="311"/>
      <c r="BR17" s="311"/>
      <c r="BS17" s="311"/>
      <c r="BT17" s="343"/>
      <c r="BU17" s="343"/>
      <c r="BV17" s="343"/>
      <c r="BW17" s="311"/>
      <c r="BX17" s="311"/>
      <c r="BY17" s="311"/>
      <c r="BZ17" s="230"/>
      <c r="CA17" s="230"/>
      <c r="CB17" s="156">
        <f t="shared" si="4"/>
        <v>0</v>
      </c>
      <c r="CC17" s="151">
        <f t="shared" si="5"/>
        <v>1</v>
      </c>
      <c r="CE17" s="65"/>
      <c r="CF17" s="147"/>
      <c r="CG17" s="38"/>
      <c r="CH17" s="154"/>
      <c r="CI17" s="102">
        <f t="shared" si="6"/>
        <v>0</v>
      </c>
      <c r="CJ17" s="102">
        <f t="shared" si="3"/>
        <v>0</v>
      </c>
    </row>
    <row r="18" spans="1:93" ht="16.2" customHeight="1" thickBot="1" x14ac:dyDescent="0.35">
      <c r="A18" s="456">
        <v>12</v>
      </c>
      <c r="B18" s="1402" t="s">
        <v>18</v>
      </c>
      <c r="C18" s="1284"/>
      <c r="D18" s="531"/>
      <c r="E18" s="613"/>
      <c r="F18" s="531"/>
      <c r="G18" s="532"/>
      <c r="H18" s="230"/>
      <c r="I18" s="230"/>
      <c r="J18" s="230"/>
      <c r="K18" s="230"/>
      <c r="L18" s="84"/>
      <c r="M18" s="84"/>
      <c r="N18" s="84"/>
      <c r="O18" s="230"/>
      <c r="P18" s="230"/>
      <c r="Q18" s="230"/>
      <c r="R18" s="230"/>
      <c r="S18" s="230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159"/>
      <c r="AE18" s="84"/>
      <c r="AF18" s="267"/>
      <c r="AG18" s="267"/>
      <c r="AH18" s="236"/>
      <c r="AI18" s="84"/>
      <c r="AJ18" s="84"/>
      <c r="AK18" s="84"/>
      <c r="AL18" s="84"/>
      <c r="AM18" s="84"/>
      <c r="AN18" s="84"/>
      <c r="AO18" s="84"/>
      <c r="AP18" s="84"/>
      <c r="AQ18" s="40"/>
      <c r="AR18" s="265"/>
      <c r="AS18" s="166"/>
      <c r="AT18" s="166"/>
      <c r="AU18" s="166"/>
      <c r="AV18" s="166"/>
      <c r="AW18" s="166"/>
      <c r="AX18" s="166"/>
      <c r="AY18" s="166"/>
      <c r="AZ18" s="166"/>
      <c r="BA18" s="166"/>
      <c r="BB18" s="274"/>
      <c r="BC18" s="166"/>
      <c r="BD18" s="166"/>
      <c r="BE18" s="336"/>
      <c r="BF18" s="166"/>
      <c r="BG18" s="166"/>
      <c r="BH18" s="166"/>
      <c r="BI18" s="166"/>
      <c r="BJ18" s="166"/>
      <c r="BK18" s="166"/>
      <c r="BL18" s="166"/>
      <c r="BM18" s="335"/>
      <c r="BN18" s="336"/>
      <c r="BO18" s="166"/>
      <c r="BP18" s="166"/>
      <c r="BQ18" s="166"/>
      <c r="BR18" s="166"/>
      <c r="BS18" s="166"/>
      <c r="BT18" s="336"/>
      <c r="BU18" s="336"/>
      <c r="BV18" s="336"/>
      <c r="BW18" s="166"/>
      <c r="BX18" s="166"/>
      <c r="BY18" s="166"/>
      <c r="BZ18" s="84"/>
      <c r="CA18" s="114"/>
      <c r="CB18" s="156">
        <f t="shared" si="4"/>
        <v>0</v>
      </c>
      <c r="CC18" s="151">
        <f t="shared" si="5"/>
        <v>0</v>
      </c>
      <c r="CE18" s="501"/>
      <c r="CF18" s="57"/>
      <c r="CG18" s="445"/>
      <c r="CH18" s="571"/>
      <c r="CI18" s="102">
        <f t="shared" si="6"/>
        <v>0</v>
      </c>
      <c r="CJ18" s="102">
        <f t="shared" si="3"/>
        <v>0</v>
      </c>
    </row>
    <row r="19" spans="1:93" ht="16.2" customHeight="1" thickBot="1" x14ac:dyDescent="0.35">
      <c r="A19" s="456">
        <v>13</v>
      </c>
      <c r="B19" s="1402" t="s">
        <v>19</v>
      </c>
      <c r="C19" s="1284"/>
      <c r="D19" s="352"/>
      <c r="E19" s="614"/>
      <c r="F19" s="352"/>
      <c r="G19" s="267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5"/>
      <c r="AE19" s="84"/>
      <c r="AF19" s="267"/>
      <c r="AG19" s="267"/>
      <c r="AH19" s="564"/>
      <c r="AI19" s="84"/>
      <c r="AJ19" s="84"/>
      <c r="AK19" s="84"/>
      <c r="AL19" s="84"/>
      <c r="AM19" s="84"/>
      <c r="AN19" s="84"/>
      <c r="AO19" s="84"/>
      <c r="AP19" s="84"/>
      <c r="AQ19" s="40"/>
      <c r="AR19" s="265"/>
      <c r="AS19" s="166"/>
      <c r="AT19" s="554"/>
      <c r="AU19" s="166"/>
      <c r="AV19" s="166"/>
      <c r="AW19" s="166"/>
      <c r="AX19" s="559"/>
      <c r="AY19" s="166"/>
      <c r="AZ19" s="559"/>
      <c r="BA19" s="166"/>
      <c r="BB19" s="618"/>
      <c r="BC19" s="166"/>
      <c r="BD19" s="180"/>
      <c r="BE19" s="336"/>
      <c r="BF19" s="166"/>
      <c r="BG19" s="166"/>
      <c r="BH19" s="166"/>
      <c r="BI19" s="166"/>
      <c r="BJ19" s="166"/>
      <c r="BK19" s="166"/>
      <c r="BL19" s="533"/>
      <c r="BM19" s="335"/>
      <c r="BN19" s="336"/>
      <c r="BO19" s="166"/>
      <c r="BP19" s="690"/>
      <c r="BQ19" s="166"/>
      <c r="BR19" s="166"/>
      <c r="BS19" s="166"/>
      <c r="BT19" s="336"/>
      <c r="BU19" s="336"/>
      <c r="BV19" s="336"/>
      <c r="BW19" s="166"/>
      <c r="BX19" s="166"/>
      <c r="BY19" s="166"/>
      <c r="BZ19" s="551"/>
      <c r="CA19" s="114"/>
      <c r="CB19" s="156">
        <f t="shared" si="4"/>
        <v>0</v>
      </c>
      <c r="CC19" s="151">
        <f t="shared" si="5"/>
        <v>0</v>
      </c>
      <c r="CE19" s="501"/>
      <c r="CF19" s="57"/>
      <c r="CG19" s="445"/>
      <c r="CH19" s="571"/>
      <c r="CI19" s="102">
        <f t="shared" si="6"/>
        <v>0</v>
      </c>
      <c r="CJ19" s="102">
        <f t="shared" si="3"/>
        <v>0</v>
      </c>
    </row>
    <row r="20" spans="1:93" ht="16.2" customHeight="1" thickBot="1" x14ac:dyDescent="0.35">
      <c r="A20" s="456">
        <v>14</v>
      </c>
      <c r="B20" s="1402" t="s">
        <v>38</v>
      </c>
      <c r="C20" s="1284"/>
      <c r="D20" s="352"/>
      <c r="E20" s="614"/>
      <c r="F20" s="352"/>
      <c r="G20" s="267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5"/>
      <c r="AE20" s="84"/>
      <c r="AF20" s="267"/>
      <c r="AG20" s="267"/>
      <c r="AH20" s="114"/>
      <c r="AI20" s="84"/>
      <c r="AJ20" s="84"/>
      <c r="AK20" s="84"/>
      <c r="AL20" s="84"/>
      <c r="AM20" s="84"/>
      <c r="AN20" s="84"/>
      <c r="AO20" s="84"/>
      <c r="AP20" s="84"/>
      <c r="AQ20" s="40"/>
      <c r="AR20" s="265"/>
      <c r="AS20" s="166"/>
      <c r="AT20" s="166"/>
      <c r="AU20" s="166"/>
      <c r="AV20" s="166"/>
      <c r="AW20" s="166"/>
      <c r="AX20" s="166"/>
      <c r="AY20" s="166"/>
      <c r="AZ20" s="166"/>
      <c r="BA20" s="166"/>
      <c r="BB20" s="274"/>
      <c r="BC20" s="166"/>
      <c r="BD20" s="166"/>
      <c r="BE20" s="336"/>
      <c r="BF20" s="166"/>
      <c r="BG20" s="166"/>
      <c r="BH20" s="166"/>
      <c r="BI20" s="166"/>
      <c r="BJ20" s="166"/>
      <c r="BK20" s="166"/>
      <c r="BL20" s="166"/>
      <c r="BM20" s="335"/>
      <c r="BN20" s="336"/>
      <c r="BO20" s="166"/>
      <c r="BP20" s="166"/>
      <c r="BQ20" s="166"/>
      <c r="BR20" s="166"/>
      <c r="BS20" s="166"/>
      <c r="BT20" s="336"/>
      <c r="BU20" s="336"/>
      <c r="BV20" s="336"/>
      <c r="BW20" s="166"/>
      <c r="BX20" s="166"/>
      <c r="BY20" s="166"/>
      <c r="BZ20" s="84"/>
      <c r="CA20" s="114"/>
      <c r="CB20" s="156">
        <f t="shared" si="4"/>
        <v>0</v>
      </c>
      <c r="CC20" s="151">
        <f t="shared" si="5"/>
        <v>0</v>
      </c>
      <c r="CE20" s="501"/>
      <c r="CF20" s="57"/>
      <c r="CG20" s="445"/>
      <c r="CH20" s="571"/>
      <c r="CI20" s="102">
        <f t="shared" si="6"/>
        <v>0</v>
      </c>
      <c r="CJ20" s="102">
        <f t="shared" si="3"/>
        <v>0</v>
      </c>
    </row>
    <row r="21" spans="1:93" ht="16.2" customHeight="1" thickBot="1" x14ac:dyDescent="0.35">
      <c r="A21" s="456">
        <v>15</v>
      </c>
      <c r="B21" s="1405" t="s">
        <v>20</v>
      </c>
      <c r="C21" s="1293"/>
      <c r="D21" s="534"/>
      <c r="E21" s="615"/>
      <c r="F21" s="534"/>
      <c r="G21" s="535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368"/>
      <c r="AE21" s="292"/>
      <c r="AF21" s="535"/>
      <c r="AG21" s="535"/>
      <c r="AH21" s="407"/>
      <c r="AI21" s="292"/>
      <c r="AJ21" s="292"/>
      <c r="AK21" s="292"/>
      <c r="AL21" s="292"/>
      <c r="AM21" s="292"/>
      <c r="AN21" s="292"/>
      <c r="AO21" s="292"/>
      <c r="AP21" s="292"/>
      <c r="AQ21" s="408"/>
      <c r="AR21" s="423"/>
      <c r="AS21" s="338"/>
      <c r="AT21" s="338"/>
      <c r="AU21" s="338"/>
      <c r="AV21" s="338"/>
      <c r="AW21" s="338"/>
      <c r="AX21" s="338"/>
      <c r="AY21" s="338"/>
      <c r="AZ21" s="338"/>
      <c r="BA21" s="338"/>
      <c r="BB21" s="562"/>
      <c r="BC21" s="338"/>
      <c r="BD21" s="338"/>
      <c r="BE21" s="339"/>
      <c r="BF21" s="338"/>
      <c r="BG21" s="338"/>
      <c r="BH21" s="338"/>
      <c r="BI21" s="338"/>
      <c r="BJ21" s="338"/>
      <c r="BK21" s="338"/>
      <c r="BL21" s="338"/>
      <c r="BM21" s="480"/>
      <c r="BN21" s="339"/>
      <c r="BO21" s="338"/>
      <c r="BP21" s="338"/>
      <c r="BQ21" s="338"/>
      <c r="BR21" s="338"/>
      <c r="BS21" s="338"/>
      <c r="BT21" s="339"/>
      <c r="BU21" s="339"/>
      <c r="BV21" s="339"/>
      <c r="BW21" s="338"/>
      <c r="BX21" s="338"/>
      <c r="BY21" s="338"/>
      <c r="BZ21" s="292"/>
      <c r="CA21" s="292"/>
      <c r="CB21" s="156">
        <f t="shared" si="4"/>
        <v>0</v>
      </c>
      <c r="CC21" s="151">
        <f t="shared" si="5"/>
        <v>0</v>
      </c>
      <c r="CE21" s="580"/>
      <c r="CF21" s="195"/>
      <c r="CG21" s="194"/>
      <c r="CH21" s="574"/>
      <c r="CI21" s="102">
        <f t="shared" si="6"/>
        <v>0</v>
      </c>
      <c r="CJ21" s="102">
        <f t="shared" si="3"/>
        <v>0</v>
      </c>
    </row>
    <row r="22" spans="1:93" ht="16.2" customHeight="1" thickBot="1" x14ac:dyDescent="0.35">
      <c r="A22" s="456">
        <v>16</v>
      </c>
      <c r="B22" s="1406" t="s">
        <v>13</v>
      </c>
      <c r="C22" s="1301"/>
      <c r="D22" s="161">
        <f t="shared" ref="D22:AI22" si="10">SUM(D23:D30)</f>
        <v>0</v>
      </c>
      <c r="E22" s="161">
        <f t="shared" si="10"/>
        <v>0</v>
      </c>
      <c r="F22" s="161">
        <f t="shared" si="10"/>
        <v>0</v>
      </c>
      <c r="G22" s="161">
        <f t="shared" si="10"/>
        <v>0</v>
      </c>
      <c r="H22" s="161">
        <f t="shared" si="10"/>
        <v>0</v>
      </c>
      <c r="I22" s="161">
        <f t="shared" si="10"/>
        <v>0</v>
      </c>
      <c r="J22" s="161">
        <f t="shared" si="10"/>
        <v>0</v>
      </c>
      <c r="K22" s="161">
        <f t="shared" si="10"/>
        <v>0</v>
      </c>
      <c r="L22" s="161">
        <f t="shared" si="10"/>
        <v>0</v>
      </c>
      <c r="M22" s="161">
        <f t="shared" si="10"/>
        <v>0</v>
      </c>
      <c r="N22" s="161">
        <f t="shared" si="10"/>
        <v>0</v>
      </c>
      <c r="O22" s="161">
        <f t="shared" si="10"/>
        <v>0</v>
      </c>
      <c r="P22" s="161">
        <f t="shared" si="10"/>
        <v>0</v>
      </c>
      <c r="Q22" s="161">
        <f t="shared" si="10"/>
        <v>0</v>
      </c>
      <c r="R22" s="161">
        <f t="shared" si="10"/>
        <v>0</v>
      </c>
      <c r="S22" s="161">
        <f t="shared" si="10"/>
        <v>1</v>
      </c>
      <c r="T22" s="161">
        <f t="shared" si="10"/>
        <v>0</v>
      </c>
      <c r="U22" s="161">
        <f t="shared" si="10"/>
        <v>0</v>
      </c>
      <c r="V22" s="161">
        <f t="shared" si="10"/>
        <v>0</v>
      </c>
      <c r="W22" s="161">
        <f t="shared" si="10"/>
        <v>0</v>
      </c>
      <c r="X22" s="161">
        <f t="shared" si="10"/>
        <v>0</v>
      </c>
      <c r="Y22" s="161">
        <f t="shared" si="10"/>
        <v>0</v>
      </c>
      <c r="Z22" s="161">
        <f t="shared" si="10"/>
        <v>0</v>
      </c>
      <c r="AA22" s="161">
        <f t="shared" si="10"/>
        <v>1</v>
      </c>
      <c r="AB22" s="161">
        <f t="shared" si="10"/>
        <v>0</v>
      </c>
      <c r="AC22" s="161">
        <f t="shared" si="10"/>
        <v>0</v>
      </c>
      <c r="AD22" s="161">
        <f t="shared" si="10"/>
        <v>0</v>
      </c>
      <c r="AE22" s="161">
        <f t="shared" si="10"/>
        <v>0</v>
      </c>
      <c r="AF22" s="161">
        <f t="shared" si="10"/>
        <v>0</v>
      </c>
      <c r="AG22" s="161">
        <f t="shared" si="10"/>
        <v>0</v>
      </c>
      <c r="AH22" s="161">
        <f t="shared" si="10"/>
        <v>0</v>
      </c>
      <c r="AI22" s="161">
        <f t="shared" si="10"/>
        <v>0</v>
      </c>
      <c r="AJ22" s="161">
        <f t="shared" ref="AJ22:BO22" si="11">SUM(AJ23:AJ30)</f>
        <v>0</v>
      </c>
      <c r="AK22" s="161">
        <f t="shared" si="11"/>
        <v>1</v>
      </c>
      <c r="AL22" s="161">
        <f t="shared" si="11"/>
        <v>0</v>
      </c>
      <c r="AM22" s="161">
        <f t="shared" si="11"/>
        <v>0</v>
      </c>
      <c r="AN22" s="161">
        <f t="shared" si="11"/>
        <v>0</v>
      </c>
      <c r="AO22" s="161">
        <f t="shared" si="11"/>
        <v>0</v>
      </c>
      <c r="AP22" s="161">
        <f t="shared" si="11"/>
        <v>0</v>
      </c>
      <c r="AQ22" s="489">
        <f t="shared" si="11"/>
        <v>0</v>
      </c>
      <c r="AR22" s="161">
        <f t="shared" si="11"/>
        <v>0</v>
      </c>
      <c r="AS22" s="161">
        <f t="shared" si="11"/>
        <v>0</v>
      </c>
      <c r="AT22" s="161">
        <f t="shared" si="11"/>
        <v>0</v>
      </c>
      <c r="AU22" s="161">
        <f t="shared" si="11"/>
        <v>2</v>
      </c>
      <c r="AV22" s="161">
        <f t="shared" si="11"/>
        <v>0</v>
      </c>
      <c r="AW22" s="161">
        <f t="shared" si="11"/>
        <v>1</v>
      </c>
      <c r="AX22" s="161">
        <f t="shared" si="11"/>
        <v>0</v>
      </c>
      <c r="AY22" s="161">
        <f t="shared" si="11"/>
        <v>0</v>
      </c>
      <c r="AZ22" s="161">
        <f t="shared" si="11"/>
        <v>0</v>
      </c>
      <c r="BA22" s="161">
        <f t="shared" si="11"/>
        <v>0</v>
      </c>
      <c r="BB22" s="161">
        <f t="shared" si="11"/>
        <v>0</v>
      </c>
      <c r="BC22" s="161">
        <f t="shared" si="11"/>
        <v>0</v>
      </c>
      <c r="BD22" s="161">
        <f t="shared" si="11"/>
        <v>0</v>
      </c>
      <c r="BE22" s="161">
        <f t="shared" si="11"/>
        <v>0</v>
      </c>
      <c r="BF22" s="161">
        <f t="shared" si="11"/>
        <v>0</v>
      </c>
      <c r="BG22" s="161">
        <f t="shared" si="11"/>
        <v>0</v>
      </c>
      <c r="BH22" s="161">
        <f t="shared" si="11"/>
        <v>0</v>
      </c>
      <c r="BI22" s="161">
        <f t="shared" si="11"/>
        <v>0</v>
      </c>
      <c r="BJ22" s="161">
        <f t="shared" si="11"/>
        <v>0</v>
      </c>
      <c r="BK22" s="161">
        <f t="shared" si="11"/>
        <v>0</v>
      </c>
      <c r="BL22" s="161">
        <f t="shared" si="11"/>
        <v>0</v>
      </c>
      <c r="BM22" s="161">
        <f t="shared" si="11"/>
        <v>0</v>
      </c>
      <c r="BN22" s="161">
        <f t="shared" si="11"/>
        <v>0</v>
      </c>
      <c r="BO22" s="161">
        <f t="shared" si="11"/>
        <v>0</v>
      </c>
      <c r="BP22" s="161">
        <f t="shared" ref="BP22:CA22" si="12">SUM(BP23:BP30)</f>
        <v>0</v>
      </c>
      <c r="BQ22" s="161">
        <f t="shared" si="12"/>
        <v>0</v>
      </c>
      <c r="BR22" s="161">
        <f t="shared" si="12"/>
        <v>0</v>
      </c>
      <c r="BS22" s="161">
        <f t="shared" si="12"/>
        <v>0</v>
      </c>
      <c r="BT22" s="161">
        <f t="shared" si="12"/>
        <v>0</v>
      </c>
      <c r="BU22" s="161">
        <f t="shared" si="12"/>
        <v>2</v>
      </c>
      <c r="BV22" s="161">
        <f t="shared" si="12"/>
        <v>0</v>
      </c>
      <c r="BW22" s="161">
        <f t="shared" si="12"/>
        <v>0</v>
      </c>
      <c r="BX22" s="161">
        <f t="shared" si="12"/>
        <v>0</v>
      </c>
      <c r="BY22" s="161">
        <f t="shared" si="12"/>
        <v>0</v>
      </c>
      <c r="BZ22" s="161">
        <f t="shared" si="12"/>
        <v>0</v>
      </c>
      <c r="CA22" s="161">
        <f t="shared" si="12"/>
        <v>0</v>
      </c>
      <c r="CB22" s="156">
        <f>SUM(D22+F22+H22+J22+L22+N22+P22+R22+T22+V22+X22+Z22+AB22+AD22+AF22+AH22+AJ22+AL22+AN22+AP22+AR22+AT22+AV22+AX22+AZ22+BB22+BD22+BF22+BH22+BJ22+BL22+BN22+BP22+BR22+BV22+BX22+BZ22+BT22)</f>
        <v>0</v>
      </c>
      <c r="CC22" s="151">
        <f>SUM(E22+G22+I22+K22+M22+O22+Q22+S22+U22+W22+Y22+AA22+AC22+AE22+AG22+AI22+AK22+AM22+AO22+AQ22+AS22+AU22+AW22+AY22+BA22+BC22+BE22+BG22+BI22+BK22+BM22+BO22+BQ22+BS22+BW22+BY22+CA22+BU22)</f>
        <v>8</v>
      </c>
      <c r="CE22" s="579">
        <f>SUM(CE23:CE30)</f>
        <v>0</v>
      </c>
      <c r="CF22" s="579">
        <f>SUM(CF23:CF30)</f>
        <v>0</v>
      </c>
      <c r="CG22" s="579">
        <f>SUM(CG23:CG30)</f>
        <v>0</v>
      </c>
      <c r="CH22" s="566">
        <f>SUM(CH23:CH30)</f>
        <v>0</v>
      </c>
      <c r="CI22" s="102">
        <f t="shared" si="6"/>
        <v>0</v>
      </c>
      <c r="CJ22" s="102">
        <f t="shared" si="3"/>
        <v>0</v>
      </c>
    </row>
    <row r="23" spans="1:93" ht="16.2" customHeight="1" thickBot="1" x14ac:dyDescent="0.35">
      <c r="A23" s="456">
        <v>17</v>
      </c>
      <c r="B23" s="1407" t="s">
        <v>21</v>
      </c>
      <c r="C23" s="1408"/>
      <c r="D23" s="536"/>
      <c r="E23" s="616"/>
      <c r="F23" s="536"/>
      <c r="G23" s="537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159"/>
      <c r="AE23" s="230"/>
      <c r="AF23" s="537"/>
      <c r="AG23" s="537"/>
      <c r="AH23" s="236"/>
      <c r="AI23" s="230"/>
      <c r="AJ23" s="230"/>
      <c r="AK23" s="230"/>
      <c r="AL23" s="230"/>
      <c r="AM23" s="230"/>
      <c r="AN23" s="230"/>
      <c r="AO23" s="230"/>
      <c r="AP23" s="230"/>
      <c r="AQ23" s="237"/>
      <c r="AR23" s="544"/>
      <c r="AS23" s="545"/>
      <c r="AT23" s="545"/>
      <c r="AU23" s="545">
        <v>2</v>
      </c>
      <c r="AV23" s="546"/>
      <c r="AW23" s="545">
        <v>1</v>
      </c>
      <c r="AX23" s="545"/>
      <c r="AY23" s="545"/>
      <c r="AZ23" s="545"/>
      <c r="BA23" s="545"/>
      <c r="BB23" s="619"/>
      <c r="BC23" s="545"/>
      <c r="BD23" s="546"/>
      <c r="BE23" s="622"/>
      <c r="BF23" s="545"/>
      <c r="BG23" s="545"/>
      <c r="BH23" s="545"/>
      <c r="BI23" s="545"/>
      <c r="BJ23" s="545"/>
      <c r="BK23" s="545"/>
      <c r="BL23" s="546"/>
      <c r="BM23" s="627"/>
      <c r="BN23" s="626"/>
      <c r="BO23" s="546"/>
      <c r="BP23" s="546"/>
      <c r="BQ23" s="546"/>
      <c r="BR23" s="546"/>
      <c r="BS23" s="546"/>
      <c r="BT23" s="626"/>
      <c r="BU23" s="626">
        <v>1</v>
      </c>
      <c r="BV23" s="626"/>
      <c r="BW23" s="546"/>
      <c r="BX23" s="546"/>
      <c r="BY23" s="546"/>
      <c r="BZ23" s="547"/>
      <c r="CA23" s="547"/>
      <c r="CB23" s="156">
        <f t="shared" si="4"/>
        <v>0</v>
      </c>
      <c r="CC23" s="151">
        <f t="shared" si="5"/>
        <v>4</v>
      </c>
      <c r="CE23" s="65"/>
      <c r="CF23" s="147"/>
      <c r="CG23" s="38"/>
      <c r="CH23" s="154"/>
      <c r="CI23" s="102">
        <f t="shared" si="6"/>
        <v>0</v>
      </c>
      <c r="CJ23" s="102">
        <f t="shared" si="3"/>
        <v>0</v>
      </c>
    </row>
    <row r="24" spans="1:93" ht="16.2" customHeight="1" thickBot="1" x14ac:dyDescent="0.35">
      <c r="A24" s="456">
        <v>18</v>
      </c>
      <c r="B24" s="1402" t="s">
        <v>51</v>
      </c>
      <c r="C24" s="1284"/>
      <c r="D24" s="352"/>
      <c r="E24" s="614"/>
      <c r="F24" s="352"/>
      <c r="G24" s="267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5"/>
      <c r="AE24" s="84"/>
      <c r="AF24" s="267"/>
      <c r="AG24" s="267"/>
      <c r="AH24" s="114"/>
      <c r="AI24" s="84"/>
      <c r="AJ24" s="84"/>
      <c r="AK24" s="84"/>
      <c r="AL24" s="84"/>
      <c r="AM24" s="84"/>
      <c r="AN24" s="84"/>
      <c r="AO24" s="180"/>
      <c r="AP24" s="84"/>
      <c r="AQ24" s="40"/>
      <c r="AR24" s="548"/>
      <c r="AS24" s="549"/>
      <c r="AT24" s="549"/>
      <c r="AU24" s="554"/>
      <c r="AV24" s="550"/>
      <c r="AW24" s="550"/>
      <c r="AX24" s="550"/>
      <c r="AY24" s="559"/>
      <c r="AZ24" s="550"/>
      <c r="BA24" s="559"/>
      <c r="BB24" s="620"/>
      <c r="BC24" s="559"/>
      <c r="BD24" s="550"/>
      <c r="BE24" s="623"/>
      <c r="BF24" s="559"/>
      <c r="BG24" s="559"/>
      <c r="BH24" s="559"/>
      <c r="BI24" s="559"/>
      <c r="BJ24" s="559"/>
      <c r="BK24" s="559"/>
      <c r="BL24" s="550"/>
      <c r="BM24" s="628"/>
      <c r="BN24" s="630"/>
      <c r="BO24" s="554"/>
      <c r="BP24" s="554"/>
      <c r="BQ24" s="689"/>
      <c r="BR24" s="554"/>
      <c r="BS24" s="554"/>
      <c r="BT24" s="630"/>
      <c r="BU24" s="630"/>
      <c r="BV24" s="624"/>
      <c r="BW24" s="550"/>
      <c r="BX24" s="550"/>
      <c r="BY24" s="550"/>
      <c r="BZ24" s="273"/>
      <c r="CA24" s="561"/>
      <c r="CB24" s="156">
        <f t="shared" si="4"/>
        <v>0</v>
      </c>
      <c r="CC24" s="151">
        <f t="shared" si="5"/>
        <v>0</v>
      </c>
      <c r="CE24" s="501"/>
      <c r="CF24" s="57"/>
      <c r="CG24" s="445"/>
      <c r="CH24" s="571"/>
      <c r="CI24" s="102">
        <f t="shared" si="6"/>
        <v>0</v>
      </c>
      <c r="CJ24" s="102">
        <f t="shared" si="3"/>
        <v>0</v>
      </c>
    </row>
    <row r="25" spans="1:93" ht="16.2" customHeight="1" thickBot="1" x14ac:dyDescent="0.35">
      <c r="A25" s="456">
        <v>19</v>
      </c>
      <c r="B25" s="1402" t="s">
        <v>22</v>
      </c>
      <c r="C25" s="1284"/>
      <c r="D25" s="352"/>
      <c r="E25" s="614"/>
      <c r="F25" s="352"/>
      <c r="G25" s="267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5"/>
      <c r="AE25" s="84"/>
      <c r="AF25" s="267"/>
      <c r="AG25" s="267"/>
      <c r="AH25" s="114"/>
      <c r="AI25" s="84"/>
      <c r="AJ25" s="84"/>
      <c r="AK25" s="84"/>
      <c r="AL25" s="84"/>
      <c r="AM25" s="84"/>
      <c r="AN25" s="84"/>
      <c r="AO25" s="84"/>
      <c r="AP25" s="84"/>
      <c r="AQ25" s="40"/>
      <c r="AR25" s="553"/>
      <c r="AS25" s="550"/>
      <c r="AT25" s="550"/>
      <c r="AU25" s="550"/>
      <c r="AV25" s="550"/>
      <c r="AW25" s="550"/>
      <c r="AX25" s="550"/>
      <c r="AY25" s="550"/>
      <c r="AZ25" s="550"/>
      <c r="BA25" s="550"/>
      <c r="BB25" s="620"/>
      <c r="BC25" s="550"/>
      <c r="BD25" s="550"/>
      <c r="BE25" s="624"/>
      <c r="BF25" s="550"/>
      <c r="BG25" s="550"/>
      <c r="BH25" s="550"/>
      <c r="BI25" s="550"/>
      <c r="BJ25" s="550"/>
      <c r="BK25" s="550"/>
      <c r="BL25" s="550"/>
      <c r="BM25" s="552"/>
      <c r="BN25" s="624"/>
      <c r="BO25" s="550"/>
      <c r="BP25" s="550"/>
      <c r="BQ25" s="550"/>
      <c r="BR25" s="550"/>
      <c r="BS25" s="550"/>
      <c r="BT25" s="624"/>
      <c r="BU25" s="624"/>
      <c r="BV25" s="624"/>
      <c r="BW25" s="550"/>
      <c r="BX25" s="550"/>
      <c r="BY25" s="550"/>
      <c r="BZ25" s="273"/>
      <c r="CA25" s="273"/>
      <c r="CB25" s="156">
        <f t="shared" si="4"/>
        <v>0</v>
      </c>
      <c r="CC25" s="151">
        <f t="shared" si="5"/>
        <v>0</v>
      </c>
      <c r="CE25" s="501"/>
      <c r="CF25" s="57"/>
      <c r="CG25" s="445"/>
      <c r="CH25" s="571"/>
      <c r="CI25" s="102">
        <f t="shared" si="6"/>
        <v>0</v>
      </c>
      <c r="CJ25" s="102">
        <f t="shared" si="3"/>
        <v>0</v>
      </c>
      <c r="CL25" s="859"/>
      <c r="CM25" s="859" t="s">
        <v>243</v>
      </c>
      <c r="CN25" s="859" t="s">
        <v>244</v>
      </c>
      <c r="CO25" s="859" t="s">
        <v>245</v>
      </c>
    </row>
    <row r="26" spans="1:93" ht="16.2" customHeight="1" thickBot="1" x14ac:dyDescent="0.35">
      <c r="A26" s="456">
        <v>20</v>
      </c>
      <c r="B26" s="1402" t="s">
        <v>34</v>
      </c>
      <c r="C26" s="1284"/>
      <c r="D26" s="352"/>
      <c r="E26" s="614"/>
      <c r="F26" s="352"/>
      <c r="G26" s="267"/>
      <c r="H26" s="84"/>
      <c r="I26" s="84"/>
      <c r="J26" s="84"/>
      <c r="K26" s="84"/>
      <c r="L26" s="84"/>
      <c r="M26" s="84"/>
      <c r="N26" s="84"/>
      <c r="O26" s="84"/>
      <c r="P26" s="538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5"/>
      <c r="AE26" s="84"/>
      <c r="AF26" s="267"/>
      <c r="AG26" s="267"/>
      <c r="AH26" s="114"/>
      <c r="AI26" s="84"/>
      <c r="AJ26" s="84"/>
      <c r="AK26" s="84"/>
      <c r="AL26" s="84"/>
      <c r="AM26" s="84"/>
      <c r="AN26" s="538"/>
      <c r="AO26" s="84"/>
      <c r="AP26" s="84"/>
      <c r="AQ26" s="40"/>
      <c r="AR26" s="553"/>
      <c r="AS26" s="550"/>
      <c r="AT26" s="550"/>
      <c r="AU26" s="550"/>
      <c r="AV26" s="550"/>
      <c r="AW26" s="550"/>
      <c r="AX26" s="550"/>
      <c r="AY26" s="550"/>
      <c r="AZ26" s="550"/>
      <c r="BA26" s="550"/>
      <c r="BB26" s="620"/>
      <c r="BC26" s="550"/>
      <c r="BD26" s="550"/>
      <c r="BE26" s="624"/>
      <c r="BF26" s="550"/>
      <c r="BG26" s="550"/>
      <c r="BH26" s="550"/>
      <c r="BI26" s="550"/>
      <c r="BJ26" s="550"/>
      <c r="BK26" s="550"/>
      <c r="BL26" s="550"/>
      <c r="BM26" s="552"/>
      <c r="BN26" s="624"/>
      <c r="BO26" s="550"/>
      <c r="BP26" s="550"/>
      <c r="BQ26" s="550"/>
      <c r="BR26" s="550"/>
      <c r="BS26" s="550"/>
      <c r="BT26" s="624"/>
      <c r="BU26" s="624"/>
      <c r="BV26" s="624"/>
      <c r="BW26" s="550"/>
      <c r="BX26" s="550"/>
      <c r="BY26" s="550"/>
      <c r="BZ26" s="273"/>
      <c r="CA26" s="273"/>
      <c r="CB26" s="156">
        <f t="shared" si="4"/>
        <v>0</v>
      </c>
      <c r="CC26" s="151">
        <f t="shared" si="5"/>
        <v>0</v>
      </c>
      <c r="CE26" s="501"/>
      <c r="CF26" s="57"/>
      <c r="CG26" s="445"/>
      <c r="CH26" s="571"/>
      <c r="CI26" s="102">
        <f t="shared" si="6"/>
        <v>0</v>
      </c>
      <c r="CJ26" s="102">
        <f t="shared" si="3"/>
        <v>0</v>
      </c>
      <c r="CL26" s="69">
        <v>2024</v>
      </c>
      <c r="CM26" s="69">
        <f>D31+F31+H31+N31+P31+R31+T31+AF31+AH31+AL31+AN31</f>
        <v>169</v>
      </c>
      <c r="CN26" s="69">
        <f>E31+G31+I31+O31+Q31+S31+U31+AG31+AI31+AM31+AO31</f>
        <v>65</v>
      </c>
      <c r="CO26" s="69">
        <f t="shared" ref="CO26:CO27" si="13">CM26+CN26</f>
        <v>234</v>
      </c>
    </row>
    <row r="27" spans="1:93" ht="16.2" customHeight="1" thickBot="1" x14ac:dyDescent="0.35">
      <c r="A27" s="456">
        <v>21</v>
      </c>
      <c r="B27" s="1402" t="s">
        <v>24</v>
      </c>
      <c r="C27" s="1284"/>
      <c r="D27" s="352"/>
      <c r="E27" s="614"/>
      <c r="F27" s="352"/>
      <c r="G27" s="267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5"/>
      <c r="AE27" s="84"/>
      <c r="AF27" s="267"/>
      <c r="AG27" s="267"/>
      <c r="AH27" s="114"/>
      <c r="AI27" s="84"/>
      <c r="AJ27" s="84"/>
      <c r="AK27" s="84"/>
      <c r="AL27" s="84"/>
      <c r="AM27" s="84"/>
      <c r="AN27" s="84"/>
      <c r="AO27" s="84"/>
      <c r="AP27" s="84"/>
      <c r="AQ27" s="40"/>
      <c r="AR27" s="553"/>
      <c r="AS27" s="550"/>
      <c r="AT27" s="550"/>
      <c r="AU27" s="550"/>
      <c r="AV27" s="550"/>
      <c r="AW27" s="550"/>
      <c r="AX27" s="550"/>
      <c r="AY27" s="550"/>
      <c r="AZ27" s="550"/>
      <c r="BA27" s="550"/>
      <c r="BB27" s="620"/>
      <c r="BC27" s="550"/>
      <c r="BD27" s="550"/>
      <c r="BE27" s="624"/>
      <c r="BF27" s="550"/>
      <c r="BG27" s="550"/>
      <c r="BH27" s="550"/>
      <c r="BI27" s="550"/>
      <c r="BJ27" s="550"/>
      <c r="BK27" s="550"/>
      <c r="BL27" s="550"/>
      <c r="BM27" s="552"/>
      <c r="BN27" s="624"/>
      <c r="BO27" s="550"/>
      <c r="BP27" s="550"/>
      <c r="BQ27" s="550"/>
      <c r="BR27" s="550"/>
      <c r="BS27" s="550"/>
      <c r="BT27" s="624"/>
      <c r="BU27" s="624"/>
      <c r="BV27" s="624"/>
      <c r="BW27" s="550"/>
      <c r="BX27" s="550"/>
      <c r="BY27" s="550"/>
      <c r="BZ27" s="273"/>
      <c r="CA27" s="273"/>
      <c r="CB27" s="156">
        <f t="shared" si="4"/>
        <v>0</v>
      </c>
      <c r="CC27" s="151">
        <f t="shared" si="5"/>
        <v>0</v>
      </c>
      <c r="CE27" s="501"/>
      <c r="CF27" s="57"/>
      <c r="CG27" s="445"/>
      <c r="CH27" s="571"/>
      <c r="CI27" s="102">
        <f t="shared" si="6"/>
        <v>0</v>
      </c>
      <c r="CJ27" s="102">
        <f t="shared" si="3"/>
        <v>0</v>
      </c>
      <c r="CL27" s="69" t="s">
        <v>33</v>
      </c>
      <c r="CM27" s="69">
        <f>SUM(CM26:CM26)</f>
        <v>169</v>
      </c>
      <c r="CN27" s="69">
        <f>SUM(CN26:CN26)</f>
        <v>65</v>
      </c>
      <c r="CO27" s="69">
        <f t="shared" si="13"/>
        <v>234</v>
      </c>
    </row>
    <row r="28" spans="1:93" ht="16.2" customHeight="1" thickBot="1" x14ac:dyDescent="0.35">
      <c r="A28" s="456">
        <v>22</v>
      </c>
      <c r="B28" s="1402" t="s">
        <v>25</v>
      </c>
      <c r="C28" s="1284"/>
      <c r="D28" s="352"/>
      <c r="E28" s="614"/>
      <c r="F28" s="352"/>
      <c r="G28" s="267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5"/>
      <c r="AE28" s="84"/>
      <c r="AF28" s="267"/>
      <c r="AG28" s="267"/>
      <c r="AH28" s="114"/>
      <c r="AI28" s="84"/>
      <c r="AJ28" s="84"/>
      <c r="AK28" s="84"/>
      <c r="AL28" s="84"/>
      <c r="AM28" s="84"/>
      <c r="AN28" s="84"/>
      <c r="AO28" s="84"/>
      <c r="AP28" s="84"/>
      <c r="AQ28" s="40"/>
      <c r="AR28" s="553"/>
      <c r="AS28" s="550"/>
      <c r="AT28" s="550"/>
      <c r="AU28" s="550"/>
      <c r="AV28" s="550"/>
      <c r="AW28" s="550"/>
      <c r="AX28" s="550"/>
      <c r="AY28" s="550"/>
      <c r="AZ28" s="550"/>
      <c r="BA28" s="550"/>
      <c r="BB28" s="620"/>
      <c r="BC28" s="550"/>
      <c r="BD28" s="550"/>
      <c r="BE28" s="624"/>
      <c r="BF28" s="550"/>
      <c r="BG28" s="550"/>
      <c r="BH28" s="550"/>
      <c r="BI28" s="550"/>
      <c r="BJ28" s="550"/>
      <c r="BK28" s="550"/>
      <c r="BL28" s="550"/>
      <c r="BM28" s="552"/>
      <c r="BN28" s="624"/>
      <c r="BO28" s="550"/>
      <c r="BP28" s="550"/>
      <c r="BQ28" s="550"/>
      <c r="BR28" s="550"/>
      <c r="BS28" s="550"/>
      <c r="BT28" s="624"/>
      <c r="BU28" s="624"/>
      <c r="BV28" s="624"/>
      <c r="BW28" s="550"/>
      <c r="BX28" s="550"/>
      <c r="BY28" s="550"/>
      <c r="BZ28" s="273"/>
      <c r="CA28" s="273"/>
      <c r="CB28" s="156">
        <f t="shared" si="4"/>
        <v>0</v>
      </c>
      <c r="CC28" s="151">
        <f t="shared" si="5"/>
        <v>0</v>
      </c>
      <c r="CE28" s="501"/>
      <c r="CF28" s="57"/>
      <c r="CG28" s="445"/>
      <c r="CH28" s="571"/>
      <c r="CI28" s="102">
        <f t="shared" si="6"/>
        <v>0</v>
      </c>
      <c r="CJ28" s="102">
        <f t="shared" si="3"/>
        <v>0</v>
      </c>
      <c r="CL28" s="20"/>
    </row>
    <row r="29" spans="1:93" ht="16.2" customHeight="1" thickBot="1" x14ac:dyDescent="0.35">
      <c r="A29" s="456">
        <v>23</v>
      </c>
      <c r="B29" s="1402" t="s">
        <v>26</v>
      </c>
      <c r="C29" s="1284"/>
      <c r="D29" s="352"/>
      <c r="E29" s="614"/>
      <c r="F29" s="352"/>
      <c r="G29" s="267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5"/>
      <c r="AE29" s="84"/>
      <c r="AF29" s="267"/>
      <c r="AG29" s="267"/>
      <c r="AH29" s="114"/>
      <c r="AI29" s="84"/>
      <c r="AJ29" s="84"/>
      <c r="AK29" s="84"/>
      <c r="AL29" s="84"/>
      <c r="AM29" s="84"/>
      <c r="AN29" s="84"/>
      <c r="AO29" s="84"/>
      <c r="AP29" s="84"/>
      <c r="AQ29" s="40"/>
      <c r="AR29" s="553"/>
      <c r="AS29" s="550"/>
      <c r="AT29" s="550"/>
      <c r="AU29" s="550"/>
      <c r="AV29" s="550"/>
      <c r="AW29" s="550"/>
      <c r="AX29" s="550"/>
      <c r="AY29" s="550"/>
      <c r="AZ29" s="550"/>
      <c r="BA29" s="550"/>
      <c r="BB29" s="620"/>
      <c r="BC29" s="550"/>
      <c r="BD29" s="550"/>
      <c r="BE29" s="624"/>
      <c r="BF29" s="550"/>
      <c r="BG29" s="550"/>
      <c r="BH29" s="550"/>
      <c r="BI29" s="550"/>
      <c r="BJ29" s="550"/>
      <c r="BK29" s="550"/>
      <c r="BL29" s="550"/>
      <c r="BM29" s="552"/>
      <c r="BN29" s="624"/>
      <c r="BO29" s="550"/>
      <c r="BP29" s="550"/>
      <c r="BQ29" s="550"/>
      <c r="BR29" s="550"/>
      <c r="BS29" s="550"/>
      <c r="BT29" s="624"/>
      <c r="BU29" s="624"/>
      <c r="BV29" s="624"/>
      <c r="BW29" s="550"/>
      <c r="BX29" s="550"/>
      <c r="BY29" s="550"/>
      <c r="BZ29" s="273"/>
      <c r="CA29" s="273"/>
      <c r="CB29" s="156">
        <f t="shared" si="4"/>
        <v>0</v>
      </c>
      <c r="CC29" s="151">
        <f t="shared" si="5"/>
        <v>0</v>
      </c>
      <c r="CE29" s="580"/>
      <c r="CF29" s="195"/>
      <c r="CG29" s="194"/>
      <c r="CH29" s="574"/>
      <c r="CI29" s="102">
        <f t="shared" si="6"/>
        <v>0</v>
      </c>
      <c r="CJ29" s="102">
        <f t="shared" si="3"/>
        <v>0</v>
      </c>
    </row>
    <row r="30" spans="1:93" ht="16.2" customHeight="1" thickBot="1" x14ac:dyDescent="0.35">
      <c r="A30" s="456">
        <v>24</v>
      </c>
      <c r="B30" s="1402" t="s">
        <v>27</v>
      </c>
      <c r="C30" s="1284"/>
      <c r="D30" s="539"/>
      <c r="E30" s="617"/>
      <c r="F30" s="539"/>
      <c r="G30" s="540"/>
      <c r="H30" s="541"/>
      <c r="I30" s="541"/>
      <c r="J30" s="541"/>
      <c r="K30" s="541"/>
      <c r="L30" s="541"/>
      <c r="M30" s="541"/>
      <c r="N30" s="541"/>
      <c r="O30" s="541"/>
      <c r="P30" s="541"/>
      <c r="Q30" s="541"/>
      <c r="R30" s="541"/>
      <c r="S30" s="541">
        <v>1</v>
      </c>
      <c r="T30" s="541"/>
      <c r="U30" s="541"/>
      <c r="V30" s="541"/>
      <c r="W30" s="541"/>
      <c r="X30" s="541"/>
      <c r="Y30" s="541"/>
      <c r="Z30" s="541"/>
      <c r="AA30" s="541">
        <v>1</v>
      </c>
      <c r="AB30" s="541"/>
      <c r="AC30" s="541"/>
      <c r="AD30" s="560"/>
      <c r="AE30" s="541"/>
      <c r="AF30" s="540"/>
      <c r="AG30" s="540"/>
      <c r="AH30" s="563"/>
      <c r="AI30" s="541"/>
      <c r="AJ30" s="541"/>
      <c r="AK30" s="541">
        <v>1</v>
      </c>
      <c r="AL30" s="541"/>
      <c r="AM30" s="541"/>
      <c r="AN30" s="541"/>
      <c r="AO30" s="541"/>
      <c r="AP30" s="541"/>
      <c r="AQ30" s="673"/>
      <c r="AR30" s="555"/>
      <c r="AS30" s="556"/>
      <c r="AT30" s="556"/>
      <c r="AU30" s="556"/>
      <c r="AV30" s="556"/>
      <c r="AW30" s="556"/>
      <c r="AX30" s="556"/>
      <c r="AY30" s="556"/>
      <c r="AZ30" s="556"/>
      <c r="BA30" s="556"/>
      <c r="BB30" s="621"/>
      <c r="BC30" s="550"/>
      <c r="BD30" s="550"/>
      <c r="BE30" s="625"/>
      <c r="BF30" s="556"/>
      <c r="BG30" s="556"/>
      <c r="BH30" s="556"/>
      <c r="BI30" s="556"/>
      <c r="BJ30" s="556"/>
      <c r="BK30" s="556"/>
      <c r="BL30" s="556"/>
      <c r="BM30" s="557"/>
      <c r="BN30" s="624"/>
      <c r="BO30" s="550"/>
      <c r="BP30" s="550"/>
      <c r="BQ30" s="550"/>
      <c r="BR30" s="550"/>
      <c r="BS30" s="550"/>
      <c r="BT30" s="678"/>
      <c r="BU30" s="678">
        <v>1</v>
      </c>
      <c r="BV30" s="625"/>
      <c r="BW30" s="556"/>
      <c r="BX30" s="556"/>
      <c r="BY30" s="556"/>
      <c r="BZ30" s="558"/>
      <c r="CA30" s="558"/>
      <c r="CB30" s="156">
        <f t="shared" si="4"/>
        <v>0</v>
      </c>
      <c r="CC30" s="151">
        <f t="shared" si="5"/>
        <v>4</v>
      </c>
      <c r="CE30" s="572"/>
      <c r="CF30" s="573"/>
      <c r="CG30" s="355"/>
      <c r="CH30" s="356"/>
      <c r="CI30" s="102">
        <f t="shared" si="6"/>
        <v>0</v>
      </c>
      <c r="CJ30" s="102">
        <f t="shared" si="3"/>
        <v>0</v>
      </c>
    </row>
    <row r="31" spans="1:93" ht="15" customHeight="1" thickBot="1" x14ac:dyDescent="0.35">
      <c r="A31" s="1403" t="s">
        <v>28</v>
      </c>
      <c r="B31" s="1404"/>
      <c r="C31" s="1404"/>
      <c r="D31" s="187">
        <f t="shared" ref="D31:AI31" si="14">D10+D16-D22</f>
        <v>0</v>
      </c>
      <c r="E31" s="187">
        <f t="shared" si="14"/>
        <v>1</v>
      </c>
      <c r="F31" s="187">
        <f t="shared" si="14"/>
        <v>12</v>
      </c>
      <c r="G31" s="187">
        <f t="shared" si="14"/>
        <v>13</v>
      </c>
      <c r="H31" s="187">
        <f t="shared" si="14"/>
        <v>13</v>
      </c>
      <c r="I31" s="187">
        <f t="shared" si="14"/>
        <v>9</v>
      </c>
      <c r="J31" s="187">
        <f t="shared" si="14"/>
        <v>0</v>
      </c>
      <c r="K31" s="187">
        <f t="shared" si="14"/>
        <v>6</v>
      </c>
      <c r="L31" s="187">
        <f t="shared" si="14"/>
        <v>0</v>
      </c>
      <c r="M31" s="187">
        <f t="shared" si="14"/>
        <v>6</v>
      </c>
      <c r="N31" s="187">
        <f t="shared" si="14"/>
        <v>21</v>
      </c>
      <c r="O31" s="187">
        <f t="shared" si="14"/>
        <v>2</v>
      </c>
      <c r="P31" s="187">
        <f t="shared" si="14"/>
        <v>26</v>
      </c>
      <c r="Q31" s="187">
        <f t="shared" si="14"/>
        <v>0</v>
      </c>
      <c r="R31" s="187">
        <f t="shared" si="14"/>
        <v>22</v>
      </c>
      <c r="S31" s="187">
        <f t="shared" si="14"/>
        <v>2</v>
      </c>
      <c r="T31" s="187">
        <f t="shared" si="14"/>
        <v>6</v>
      </c>
      <c r="U31" s="187">
        <f t="shared" si="14"/>
        <v>17</v>
      </c>
      <c r="V31" s="187">
        <f t="shared" si="14"/>
        <v>0</v>
      </c>
      <c r="W31" s="187">
        <f t="shared" si="14"/>
        <v>7</v>
      </c>
      <c r="X31" s="187">
        <f t="shared" si="14"/>
        <v>0</v>
      </c>
      <c r="Y31" s="187">
        <f t="shared" si="14"/>
        <v>7</v>
      </c>
      <c r="Z31" s="187">
        <f t="shared" si="14"/>
        <v>0</v>
      </c>
      <c r="AA31" s="187">
        <f t="shared" si="14"/>
        <v>2</v>
      </c>
      <c r="AB31" s="187">
        <f t="shared" si="14"/>
        <v>0</v>
      </c>
      <c r="AC31" s="187">
        <f t="shared" si="14"/>
        <v>3</v>
      </c>
      <c r="AD31" s="187">
        <f t="shared" si="14"/>
        <v>0</v>
      </c>
      <c r="AE31" s="187">
        <f t="shared" si="14"/>
        <v>5</v>
      </c>
      <c r="AF31" s="187">
        <f t="shared" si="14"/>
        <v>22</v>
      </c>
      <c r="AG31" s="187">
        <f t="shared" si="14"/>
        <v>4</v>
      </c>
      <c r="AH31" s="187">
        <f t="shared" si="14"/>
        <v>26</v>
      </c>
      <c r="AI31" s="187">
        <f t="shared" si="14"/>
        <v>0</v>
      </c>
      <c r="AJ31" s="187">
        <f t="shared" ref="AJ31:BO31" si="15">AJ10+AJ16-AJ22</f>
        <v>0</v>
      </c>
      <c r="AK31" s="187">
        <f t="shared" si="15"/>
        <v>1</v>
      </c>
      <c r="AL31" s="187">
        <f t="shared" si="15"/>
        <v>13</v>
      </c>
      <c r="AM31" s="187">
        <f t="shared" si="15"/>
        <v>9</v>
      </c>
      <c r="AN31" s="187">
        <f t="shared" si="15"/>
        <v>8</v>
      </c>
      <c r="AO31" s="187">
        <f t="shared" si="15"/>
        <v>8</v>
      </c>
      <c r="AP31" s="187">
        <f t="shared" si="15"/>
        <v>0</v>
      </c>
      <c r="AQ31" s="226">
        <f t="shared" si="15"/>
        <v>5</v>
      </c>
      <c r="AR31" s="187">
        <f t="shared" si="15"/>
        <v>20</v>
      </c>
      <c r="AS31" s="187">
        <f t="shared" si="15"/>
        <v>2</v>
      </c>
      <c r="AT31" s="187">
        <f t="shared" si="15"/>
        <v>5</v>
      </c>
      <c r="AU31" s="187">
        <f t="shared" si="15"/>
        <v>16</v>
      </c>
      <c r="AV31" s="187">
        <f t="shared" si="15"/>
        <v>17</v>
      </c>
      <c r="AW31" s="187">
        <f t="shared" si="15"/>
        <v>2</v>
      </c>
      <c r="AX31" s="187">
        <f t="shared" si="15"/>
        <v>16</v>
      </c>
      <c r="AY31" s="187">
        <f t="shared" si="15"/>
        <v>4</v>
      </c>
      <c r="AZ31" s="187">
        <f t="shared" si="15"/>
        <v>25</v>
      </c>
      <c r="BA31" s="187">
        <f t="shared" si="15"/>
        <v>5</v>
      </c>
      <c r="BB31" s="187">
        <f t="shared" si="15"/>
        <v>28</v>
      </c>
      <c r="BC31" s="187">
        <f t="shared" si="15"/>
        <v>0</v>
      </c>
      <c r="BD31" s="187">
        <f t="shared" si="15"/>
        <v>9</v>
      </c>
      <c r="BE31" s="187">
        <f t="shared" si="15"/>
        <v>14</v>
      </c>
      <c r="BF31" s="187">
        <f t="shared" si="15"/>
        <v>20</v>
      </c>
      <c r="BG31" s="187">
        <f t="shared" si="15"/>
        <v>2</v>
      </c>
      <c r="BH31" s="187">
        <f t="shared" si="15"/>
        <v>23</v>
      </c>
      <c r="BI31" s="187">
        <f t="shared" si="15"/>
        <v>1</v>
      </c>
      <c r="BJ31" s="187">
        <f t="shared" si="15"/>
        <v>20</v>
      </c>
      <c r="BK31" s="187">
        <f t="shared" si="15"/>
        <v>2</v>
      </c>
      <c r="BL31" s="187">
        <f t="shared" si="15"/>
        <v>15</v>
      </c>
      <c r="BM31" s="187">
        <f t="shared" si="15"/>
        <v>3</v>
      </c>
      <c r="BN31" s="187">
        <f t="shared" si="15"/>
        <v>17</v>
      </c>
      <c r="BO31" s="187">
        <f t="shared" si="15"/>
        <v>4</v>
      </c>
      <c r="BP31" s="187">
        <f t="shared" ref="BP31:CA31" si="16">BP10+BP16-BP22</f>
        <v>4</v>
      </c>
      <c r="BQ31" s="187">
        <f t="shared" si="16"/>
        <v>18</v>
      </c>
      <c r="BR31" s="187">
        <f t="shared" si="16"/>
        <v>16</v>
      </c>
      <c r="BS31" s="187">
        <f t="shared" si="16"/>
        <v>1</v>
      </c>
      <c r="BT31" s="187">
        <f t="shared" si="16"/>
        <v>6</v>
      </c>
      <c r="BU31" s="187">
        <f t="shared" si="16"/>
        <v>10</v>
      </c>
      <c r="BV31" s="187">
        <f t="shared" si="16"/>
        <v>23</v>
      </c>
      <c r="BW31" s="187">
        <f t="shared" si="16"/>
        <v>0</v>
      </c>
      <c r="BX31" s="187">
        <f t="shared" si="16"/>
        <v>10</v>
      </c>
      <c r="BY31" s="187">
        <f t="shared" si="16"/>
        <v>12</v>
      </c>
      <c r="BZ31" s="187">
        <f t="shared" si="16"/>
        <v>21</v>
      </c>
      <c r="CA31" s="187">
        <f t="shared" si="16"/>
        <v>8</v>
      </c>
      <c r="CB31" s="156">
        <f t="shared" si="4"/>
        <v>464</v>
      </c>
      <c r="CC31" s="151">
        <f t="shared" si="5"/>
        <v>211</v>
      </c>
      <c r="CE31" s="43">
        <f>CE10+CE16-CE22</f>
        <v>1</v>
      </c>
      <c r="CF31" s="43">
        <f>CF10+CF16-CF22</f>
        <v>1</v>
      </c>
      <c r="CG31" s="111">
        <f>CG10+CG16-CG22</f>
        <v>12</v>
      </c>
      <c r="CH31" s="150">
        <f>CH10+CH16-CH22</f>
        <v>3</v>
      </c>
      <c r="CI31" s="102">
        <f t="shared" si="6"/>
        <v>13</v>
      </c>
      <c r="CJ31" s="102">
        <f t="shared" si="3"/>
        <v>4</v>
      </c>
    </row>
    <row r="32" spans="1:93" ht="15" customHeight="1" thickBot="1" x14ac:dyDescent="0.35">
      <c r="A32" s="1291" t="s">
        <v>29</v>
      </c>
      <c r="B32" s="1292"/>
      <c r="C32" s="1292"/>
      <c r="D32" s="1269">
        <f>D31+E31</f>
        <v>1</v>
      </c>
      <c r="E32" s="1272"/>
      <c r="F32" s="1269">
        <f>SUM(F31:AQ31)</f>
        <v>275</v>
      </c>
      <c r="G32" s="1271"/>
      <c r="H32" s="1271"/>
      <c r="I32" s="1271"/>
      <c r="J32" s="1271"/>
      <c r="K32" s="1271"/>
      <c r="L32" s="1271"/>
      <c r="M32" s="1271"/>
      <c r="N32" s="1271"/>
      <c r="O32" s="1271"/>
      <c r="P32" s="1271"/>
      <c r="Q32" s="1271"/>
      <c r="R32" s="1271"/>
      <c r="S32" s="1271"/>
      <c r="T32" s="1271"/>
      <c r="U32" s="1271"/>
      <c r="V32" s="1271"/>
      <c r="W32" s="1271"/>
      <c r="X32" s="1271"/>
      <c r="Y32" s="1271"/>
      <c r="Z32" s="1271"/>
      <c r="AA32" s="1271"/>
      <c r="AB32" s="1271"/>
      <c r="AC32" s="1271"/>
      <c r="AD32" s="1271"/>
      <c r="AE32" s="1271"/>
      <c r="AF32" s="1271"/>
      <c r="AG32" s="1271"/>
      <c r="AH32" s="1271"/>
      <c r="AI32" s="1271"/>
      <c r="AJ32" s="1271"/>
      <c r="AK32" s="1271"/>
      <c r="AL32" s="1271"/>
      <c r="AM32" s="1271"/>
      <c r="AN32" s="1271"/>
      <c r="AO32" s="1271"/>
      <c r="AP32" s="1271"/>
      <c r="AQ32" s="1272"/>
      <c r="AR32" s="1269">
        <f>SUM(AR31:BM31)</f>
        <v>249</v>
      </c>
      <c r="AS32" s="1271"/>
      <c r="AT32" s="1271"/>
      <c r="AU32" s="1271"/>
      <c r="AV32" s="1271"/>
      <c r="AW32" s="1271"/>
      <c r="AX32" s="1271"/>
      <c r="AY32" s="1271"/>
      <c r="AZ32" s="1271"/>
      <c r="BA32" s="1271"/>
      <c r="BB32" s="1271"/>
      <c r="BC32" s="1271"/>
      <c r="BD32" s="1271"/>
      <c r="BE32" s="1271"/>
      <c r="BF32" s="1271"/>
      <c r="BG32" s="1271"/>
      <c r="BH32" s="1271"/>
      <c r="BI32" s="1271"/>
      <c r="BJ32" s="1271"/>
      <c r="BK32" s="1271"/>
      <c r="BL32" s="1271"/>
      <c r="BM32" s="1272"/>
      <c r="BN32" s="1269">
        <f>SUM(BN31:CA31)</f>
        <v>150</v>
      </c>
      <c r="BO32" s="1271"/>
      <c r="BP32" s="1271"/>
      <c r="BQ32" s="1271"/>
      <c r="BR32" s="1271"/>
      <c r="BS32" s="1271"/>
      <c r="BT32" s="1271"/>
      <c r="BU32" s="1271"/>
      <c r="BV32" s="1271"/>
      <c r="BW32" s="1271"/>
      <c r="BX32" s="1271"/>
      <c r="BY32" s="1271"/>
      <c r="BZ32" s="1271"/>
      <c r="CA32" s="1272"/>
      <c r="CB32" s="1269">
        <f>SUM(CB31:CC31)</f>
        <v>675</v>
      </c>
      <c r="CC32" s="1273"/>
      <c r="CE32" s="1387">
        <f>SUM(CE31:CF31)</f>
        <v>2</v>
      </c>
      <c r="CF32" s="1272"/>
      <c r="CG32" s="1392">
        <f>SUM(CG31:CH31)</f>
        <v>15</v>
      </c>
      <c r="CH32" s="1393"/>
      <c r="CI32" s="1387">
        <f>SUM(CI31:CJ31)</f>
        <v>17</v>
      </c>
      <c r="CJ32" s="1393"/>
    </row>
    <row r="33" spans="1:92" x14ac:dyDescent="0.3">
      <c r="A33" s="78"/>
      <c r="C33" s="69"/>
      <c r="D33" s="1394" t="s">
        <v>71</v>
      </c>
      <c r="E33" s="1394"/>
      <c r="F33" s="1394"/>
      <c r="G33" s="1394"/>
      <c r="H33" s="1394"/>
      <c r="I33" s="1395"/>
      <c r="J33" s="1395"/>
      <c r="K33" s="1395"/>
      <c r="L33" s="1395"/>
      <c r="M33" s="1395"/>
      <c r="N33" s="1395"/>
      <c r="O33" s="1396" t="s">
        <v>72</v>
      </c>
      <c r="P33" s="1397"/>
      <c r="Q33" s="1397"/>
      <c r="R33" s="1397"/>
      <c r="S33" s="1397"/>
      <c r="T33" s="1398"/>
      <c r="AC33" s="11"/>
      <c r="AD33" s="11"/>
      <c r="AE33" s="11"/>
      <c r="AF33" s="11"/>
      <c r="AG33" s="11"/>
      <c r="AH33" s="11"/>
      <c r="AI33" s="11"/>
      <c r="AJ33" s="11"/>
      <c r="AK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24"/>
      <c r="BB33" s="11"/>
      <c r="BC33" s="24"/>
      <c r="BD33" s="11"/>
      <c r="BE33" s="11"/>
      <c r="BF33" s="11"/>
      <c r="BG33" s="11"/>
      <c r="BH33" s="11"/>
      <c r="BI33" s="11"/>
      <c r="BJ33" s="11"/>
      <c r="BK33" s="11"/>
    </row>
    <row r="34" spans="1:92" ht="15.6" x14ac:dyDescent="0.3">
      <c r="A34" s="21"/>
      <c r="B34" s="21"/>
      <c r="C34" s="93" t="s">
        <v>69</v>
      </c>
      <c r="D34" s="201">
        <f>CB22+CC22</f>
        <v>8</v>
      </c>
      <c r="E34" s="1399">
        <f>D34/(CB10+CC10)</f>
        <v>1.1730205278592375E-2</v>
      </c>
      <c r="F34" s="1399"/>
      <c r="G34" s="1399"/>
      <c r="H34" s="1400"/>
      <c r="I34" s="69"/>
      <c r="J34" s="69"/>
      <c r="K34" s="69"/>
      <c r="L34" s="250"/>
      <c r="M34" s="69"/>
      <c r="N34" s="201">
        <f>CI22+CJ22</f>
        <v>0</v>
      </c>
      <c r="O34" s="1399">
        <f>N34/(CI10+CJ10)</f>
        <v>0</v>
      </c>
      <c r="P34" s="1400"/>
      <c r="S34" s="68"/>
      <c r="T34" s="68"/>
      <c r="U34" s="68"/>
      <c r="V34" s="183"/>
      <c r="W34" s="183"/>
      <c r="X34" s="183"/>
      <c r="Y34" s="183"/>
      <c r="Z34" s="403"/>
      <c r="AA34" s="7"/>
      <c r="AB34" s="403"/>
      <c r="AC34" s="375"/>
      <c r="AJ34" s="1279"/>
      <c r="AK34" s="1279"/>
      <c r="AL34" s="183"/>
      <c r="AM34" s="183"/>
      <c r="AN34" s="403"/>
      <c r="AO34" s="7" t="s">
        <v>30</v>
      </c>
      <c r="AP34" s="403"/>
      <c r="AQ34" s="375"/>
      <c r="AV34" s="1279">
        <f>CB31+CI31</f>
        <v>477</v>
      </c>
      <c r="AW34" s="1279"/>
      <c r="AX34" s="327"/>
      <c r="AY34" s="327"/>
      <c r="BB34" s="1401" t="s">
        <v>31</v>
      </c>
      <c r="BC34" s="1401"/>
      <c r="BD34" s="68"/>
      <c r="BE34" s="68">
        <f>CB31+CC31</f>
        <v>675</v>
      </c>
      <c r="BF34" s="569"/>
      <c r="BG34" s="569"/>
      <c r="BH34" s="569"/>
      <c r="BI34" s="569"/>
      <c r="BJ34" s="569"/>
      <c r="BK34" s="569"/>
      <c r="BL34" s="238">
        <f>SUM(AR8:BM8)</f>
        <v>63</v>
      </c>
      <c r="BM34" s="238"/>
      <c r="BN34" s="238"/>
      <c r="BO34" s="238"/>
      <c r="BP34" s="238"/>
      <c r="BQ34" s="238"/>
      <c r="BR34" s="238"/>
      <c r="BS34" s="238"/>
      <c r="BT34" s="238"/>
      <c r="BU34" s="238">
        <f>SUM(BN8:CA8)</f>
        <v>0</v>
      </c>
    </row>
    <row r="35" spans="1:92" ht="15.6" x14ac:dyDescent="0.3">
      <c r="A35" s="21"/>
      <c r="B35" s="21"/>
      <c r="C35" s="93" t="s">
        <v>70</v>
      </c>
      <c r="D35" s="201">
        <f>CB16+CC16</f>
        <v>1</v>
      </c>
      <c r="E35" s="1399">
        <f>D35/(CB10+CC10)</f>
        <v>1.4662756598240469E-3</v>
      </c>
      <c r="F35" s="1399"/>
      <c r="G35" s="1399"/>
      <c r="H35" s="1400"/>
      <c r="I35" s="69"/>
      <c r="J35" s="69"/>
      <c r="K35" s="69"/>
      <c r="L35" s="250"/>
      <c r="M35" s="69"/>
      <c r="N35" s="201">
        <f>CI16+CJ16</f>
        <v>0</v>
      </c>
      <c r="O35" s="1399">
        <f>N35/(CI10+CJ10)</f>
        <v>0</v>
      </c>
      <c r="P35" s="1400"/>
      <c r="S35" s="68"/>
      <c r="T35" s="68"/>
      <c r="U35" s="68"/>
      <c r="V35" s="183"/>
      <c r="W35" s="183"/>
      <c r="X35" s="183"/>
      <c r="Y35" s="183"/>
      <c r="Z35" s="403"/>
      <c r="AA35" s="7">
        <f>SUM(X31+Z31+AB31+AD31+AF31+AH31)</f>
        <v>48</v>
      </c>
      <c r="AB35" s="403"/>
      <c r="AC35" s="375"/>
      <c r="AD35" s="49">
        <f>SUM(N31:U31,F31:I31,AF31:AI31,AL31:AO31)</f>
        <v>233</v>
      </c>
      <c r="AF35" s="852">
        <f>SUM(F8:AQ8)</f>
        <v>200</v>
      </c>
      <c r="AJ35" s="1279"/>
      <c r="AK35" s="1279"/>
      <c r="AL35" s="183"/>
      <c r="AM35" s="183"/>
      <c r="AN35" s="403"/>
      <c r="AO35" s="7" t="s">
        <v>8</v>
      </c>
      <c r="AP35" s="403"/>
      <c r="AQ35" s="375"/>
      <c r="AV35" s="1279">
        <f>CC31+CJ31</f>
        <v>215</v>
      </c>
      <c r="AW35" s="1279"/>
      <c r="AX35" s="327"/>
      <c r="AY35" s="327"/>
      <c r="BB35" s="1401" t="s">
        <v>32</v>
      </c>
      <c r="BC35" s="1401"/>
      <c r="BD35" s="68"/>
      <c r="BE35" s="68">
        <f>CI31+CJ31</f>
        <v>17</v>
      </c>
      <c r="BF35" s="569"/>
      <c r="BG35" s="569"/>
      <c r="BH35" s="569"/>
      <c r="BI35" s="569"/>
      <c r="BJ35" s="569"/>
      <c r="BK35" s="569"/>
      <c r="BL35" s="215"/>
      <c r="BM35" s="215"/>
      <c r="BN35" s="215"/>
      <c r="BO35" s="215"/>
      <c r="BP35" s="215"/>
      <c r="BQ35" s="215"/>
      <c r="BR35" s="215"/>
      <c r="BS35" s="215"/>
      <c r="BT35" s="215"/>
      <c r="BU35" s="215"/>
    </row>
    <row r="36" spans="1:92" ht="15.6" x14ac:dyDescent="0.3">
      <c r="A36" s="21"/>
      <c r="B36" s="21"/>
      <c r="C36" s="179" t="s">
        <v>73</v>
      </c>
      <c r="D36" s="180">
        <f>SUM(BN31:CA31)</f>
        <v>150</v>
      </c>
      <c r="E36" s="1388"/>
      <c r="F36" s="1388"/>
      <c r="G36" s="1388"/>
      <c r="H36" s="1389"/>
      <c r="I36" s="116"/>
      <c r="J36" s="116"/>
      <c r="K36" s="116"/>
      <c r="L36" s="180"/>
      <c r="M36" s="250"/>
      <c r="N36" s="180">
        <f>SUM(CE31:CH31)</f>
        <v>17</v>
      </c>
      <c r="O36" s="201"/>
      <c r="P36" s="69"/>
      <c r="S36" s="68">
        <f>SUM(D31:K31,P31:Q31,T31:W31)</f>
        <v>110</v>
      </c>
      <c r="T36" s="68"/>
      <c r="U36" s="68"/>
      <c r="V36" s="183"/>
      <c r="W36" s="183"/>
      <c r="X36" s="183"/>
      <c r="Y36" s="183"/>
      <c r="Z36" s="403"/>
      <c r="AA36" s="16"/>
      <c r="AB36" s="403"/>
      <c r="AC36" s="375"/>
      <c r="AJ36" s="1283"/>
      <c r="AK36" s="1283"/>
      <c r="AL36" s="183"/>
      <c r="AM36" s="183"/>
      <c r="AN36" s="403"/>
      <c r="AO36" s="16" t="s">
        <v>33</v>
      </c>
      <c r="AP36" s="403"/>
      <c r="AQ36" s="375"/>
      <c r="AV36" s="1283">
        <f>SUM(AV34:AW35)</f>
        <v>692</v>
      </c>
      <c r="AW36" s="1283"/>
      <c r="AX36" s="328"/>
      <c r="AY36" s="328"/>
      <c r="BB36" s="75" t="s">
        <v>33</v>
      </c>
      <c r="BC36" s="63"/>
      <c r="BD36" s="68"/>
      <c r="BE36" s="68">
        <f>BE34+BE35</f>
        <v>692</v>
      </c>
      <c r="BF36" s="569"/>
      <c r="BG36" s="569"/>
      <c r="BH36" s="569"/>
      <c r="BI36" s="569"/>
      <c r="BJ36" s="569"/>
      <c r="BK36" s="569"/>
      <c r="BL36" s="239"/>
      <c r="BM36" s="239"/>
      <c r="BN36" s="239"/>
      <c r="BO36" s="239"/>
      <c r="BP36" s="239"/>
      <c r="BQ36" s="239"/>
      <c r="BR36" s="239"/>
      <c r="BS36" s="239"/>
      <c r="BT36" s="674"/>
      <c r="BU36" s="674"/>
      <c r="CL36" s="20"/>
      <c r="CM36" s="20"/>
      <c r="CN36" s="20"/>
    </row>
    <row r="37" spans="1:92" x14ac:dyDescent="0.3">
      <c r="P37" s="6" t="s">
        <v>228</v>
      </c>
      <c r="Q37" s="6" t="s">
        <v>229</v>
      </c>
      <c r="BZ37" s="28"/>
      <c r="CB37" s="28"/>
      <c r="CC37" s="28"/>
      <c r="CD37" s="28"/>
      <c r="CL37" s="1390"/>
      <c r="CM37" s="1391"/>
      <c r="CN37" s="1391"/>
    </row>
    <row r="38" spans="1:92" x14ac:dyDescent="0.3">
      <c r="E38" s="6" t="s">
        <v>87</v>
      </c>
      <c r="H38" s="6">
        <f>D31</f>
        <v>0</v>
      </c>
      <c r="I38" s="6">
        <f>E31</f>
        <v>1</v>
      </c>
      <c r="P38" s="49">
        <f>F31+G31+H31+I31++N31+O31+P31+Q31+R31+S31+T31+U31+AF31+AG31+AH31+AI31+AL31+AM31+AN31+AO31</f>
        <v>233</v>
      </c>
      <c r="Q38" s="49">
        <f>J31+K31+L31+M31+V31+W31+X31+Y31+Z31+AA31+AB31+AC31+AD31+AE31+AJ31+AK31+AP31+AQ31</f>
        <v>42</v>
      </c>
      <c r="AA38" s="6" t="s">
        <v>83</v>
      </c>
      <c r="AB38" s="6">
        <f>F31+H31+J31+L31+N31+P31+R31+T31+V31+X31+Z31+AB31+AD31+AF31+AH31+AJ31+AL31+AN31+AP31</f>
        <v>169</v>
      </c>
      <c r="AC38" s="6">
        <f>G31+I31+K31+M31+O31+Q31+S31+U31+W31+Y31+AA31+AC31+AE31+AG31+AI31+AK31+AM31+AO31+AQ31</f>
        <v>106</v>
      </c>
      <c r="AO38" s="6" t="s">
        <v>84</v>
      </c>
      <c r="AP38" s="6">
        <f>AR31+AT31+AV31+AX31+AZ31+BB31+BD31+BF31+BH31+BJ31+BL31</f>
        <v>198</v>
      </c>
      <c r="AQ38" s="6">
        <f>AS31+AU31+AW31+AY31+BA31+BC31+BE31+BG31+BI31+BK31+BM31</f>
        <v>51</v>
      </c>
      <c r="BB38" s="6" t="s">
        <v>88</v>
      </c>
      <c r="BC38" s="6">
        <f>BN31+BP31+BR31+BT31+BV31+BX31+BZ31</f>
        <v>97</v>
      </c>
      <c r="BD38" s="6">
        <f>BO31+BQ31+BS31+BU31+BW31+BY31+CA31</f>
        <v>53</v>
      </c>
      <c r="BZ38" s="28"/>
      <c r="CB38" s="28"/>
      <c r="CC38" s="28"/>
      <c r="CD38" s="28"/>
      <c r="CL38" s="20"/>
      <c r="CM38" s="20"/>
      <c r="CN38" s="20"/>
    </row>
    <row r="39" spans="1:92" x14ac:dyDescent="0.3">
      <c r="BZ39" s="28"/>
      <c r="CA39" s="28"/>
      <c r="CB39" s="28"/>
      <c r="CC39" s="28"/>
      <c r="CD39" s="28"/>
    </row>
    <row r="40" spans="1:92" x14ac:dyDescent="0.3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</row>
    <row r="41" spans="1:92" ht="18" x14ac:dyDescent="0.35">
      <c r="A41" s="15"/>
      <c r="B41" s="4"/>
      <c r="C41" s="240">
        <v>44440</v>
      </c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471"/>
      <c r="BW41" s="1471"/>
      <c r="BX41" s="1471"/>
      <c r="BY41" s="1471"/>
      <c r="BZ41" s="24"/>
      <c r="CB41" s="28"/>
      <c r="CC41" s="28"/>
      <c r="CD41" s="28"/>
      <c r="CE41" s="875"/>
      <c r="CF41" s="856"/>
      <c r="CG41" s="493"/>
      <c r="CH41" s="494">
        <v>22</v>
      </c>
      <c r="CJ41" s="28"/>
    </row>
    <row r="42" spans="1:92" ht="16.2" thickBot="1" x14ac:dyDescent="0.35">
      <c r="A42" s="13" t="s">
        <v>185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321"/>
      <c r="W42" s="321"/>
      <c r="X42" s="321"/>
      <c r="Y42" s="321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321"/>
      <c r="AM42" s="321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54"/>
      <c r="CA42" s="13"/>
      <c r="CB42" s="54"/>
      <c r="CC42" s="54"/>
      <c r="CD42" s="54"/>
      <c r="CE42" s="1472" t="s">
        <v>0</v>
      </c>
      <c r="CF42" s="1473"/>
      <c r="CG42" s="1473"/>
      <c r="CH42" s="1473"/>
      <c r="CI42" s="13"/>
    </row>
    <row r="43" spans="1:92" ht="15" customHeight="1" thickBot="1" x14ac:dyDescent="0.35">
      <c r="A43" s="1328" t="s">
        <v>1</v>
      </c>
      <c r="B43" s="1331" t="s">
        <v>2</v>
      </c>
      <c r="C43" s="1332"/>
      <c r="D43" s="1337" t="s">
        <v>3</v>
      </c>
      <c r="E43" s="1373"/>
      <c r="F43" s="1337" t="s">
        <v>4</v>
      </c>
      <c r="G43" s="1339"/>
      <c r="H43" s="1339"/>
      <c r="I43" s="1339"/>
      <c r="J43" s="1339"/>
      <c r="K43" s="1339"/>
      <c r="L43" s="1339"/>
      <c r="M43" s="1339"/>
      <c r="N43" s="1339"/>
      <c r="O43" s="1339"/>
      <c r="P43" s="1339"/>
      <c r="Q43" s="1339"/>
      <c r="R43" s="1339"/>
      <c r="S43" s="1339"/>
      <c r="T43" s="1339"/>
      <c r="U43" s="1339"/>
      <c r="V43" s="1339"/>
      <c r="W43" s="1339"/>
      <c r="X43" s="1339"/>
      <c r="Y43" s="1339"/>
      <c r="Z43" s="1339"/>
      <c r="AA43" s="1339"/>
      <c r="AB43" s="1339"/>
      <c r="AC43" s="1339"/>
      <c r="AD43" s="1339"/>
      <c r="AE43" s="1339"/>
      <c r="AF43" s="1339"/>
      <c r="AG43" s="1339"/>
      <c r="AH43" s="1339"/>
      <c r="AI43" s="1339"/>
      <c r="AJ43" s="1339"/>
      <c r="AK43" s="1339"/>
      <c r="AL43" s="1339"/>
      <c r="AM43" s="1339"/>
      <c r="AN43" s="1339"/>
      <c r="AO43" s="1339"/>
      <c r="AP43" s="1339"/>
      <c r="AQ43" s="1340"/>
      <c r="AR43" s="1337" t="s">
        <v>5</v>
      </c>
      <c r="AS43" s="1372"/>
      <c r="AT43" s="1372"/>
      <c r="AU43" s="1372"/>
      <c r="AV43" s="1372"/>
      <c r="AW43" s="1372"/>
      <c r="AX43" s="1372"/>
      <c r="AY43" s="1372"/>
      <c r="AZ43" s="1372"/>
      <c r="BA43" s="1372"/>
      <c r="BB43" s="1372"/>
      <c r="BC43" s="1372"/>
      <c r="BD43" s="1372"/>
      <c r="BE43" s="1372"/>
      <c r="BF43" s="1372"/>
      <c r="BG43" s="1372"/>
      <c r="BH43" s="1372"/>
      <c r="BI43" s="1372"/>
      <c r="BJ43" s="1372"/>
      <c r="BK43" s="1372"/>
      <c r="BL43" s="1372"/>
      <c r="BM43" s="1373"/>
      <c r="BN43" s="1485" t="s">
        <v>6</v>
      </c>
      <c r="BO43" s="1486"/>
      <c r="BP43" s="1486"/>
      <c r="BQ43" s="1486"/>
      <c r="BR43" s="1486"/>
      <c r="BS43" s="1486"/>
      <c r="BT43" s="1486"/>
      <c r="BU43" s="1486"/>
      <c r="BV43" s="1486"/>
      <c r="BW43" s="1486"/>
      <c r="BX43" s="1486"/>
      <c r="BY43" s="1486"/>
      <c r="BZ43" s="1486"/>
      <c r="CA43" s="1487"/>
      <c r="CB43" s="1341" t="s">
        <v>7</v>
      </c>
      <c r="CC43" s="1342"/>
      <c r="CE43" s="1488" t="s">
        <v>6</v>
      </c>
      <c r="CF43" s="1489"/>
      <c r="CG43" s="1490" t="s">
        <v>242</v>
      </c>
      <c r="CH43" s="1373"/>
      <c r="CI43" s="1269" t="s">
        <v>7</v>
      </c>
      <c r="CJ43" s="1273"/>
    </row>
    <row r="44" spans="1:92" ht="15" customHeight="1" thickBot="1" x14ac:dyDescent="0.35">
      <c r="A44" s="1329"/>
      <c r="B44" s="1333"/>
      <c r="C44" s="1334"/>
      <c r="D44" s="1371" t="s">
        <v>45</v>
      </c>
      <c r="E44" s="1372"/>
      <c r="F44" s="1371" t="s">
        <v>39</v>
      </c>
      <c r="G44" s="1372"/>
      <c r="H44" s="1372"/>
      <c r="I44" s="1372"/>
      <c r="J44" s="1372"/>
      <c r="K44" s="1372"/>
      <c r="L44" s="1372"/>
      <c r="M44" s="1373"/>
      <c r="N44" s="1481" t="s">
        <v>91</v>
      </c>
      <c r="O44" s="1481"/>
      <c r="P44" s="1481"/>
      <c r="Q44" s="1481"/>
      <c r="R44" s="1481"/>
      <c r="S44" s="1481"/>
      <c r="T44" s="1481"/>
      <c r="U44" s="1481"/>
      <c r="V44" s="1482"/>
      <c r="W44" s="1482"/>
      <c r="X44" s="1482"/>
      <c r="Y44" s="1482"/>
      <c r="Z44" s="1482"/>
      <c r="AA44" s="1482"/>
      <c r="AB44" s="1482"/>
      <c r="AC44" s="1482"/>
      <c r="AD44" s="1481"/>
      <c r="AE44" s="1481"/>
      <c r="AF44" s="1371" t="s">
        <v>45</v>
      </c>
      <c r="AG44" s="1372"/>
      <c r="AH44" s="1372"/>
      <c r="AI44" s="1372"/>
      <c r="AJ44" s="1372"/>
      <c r="AK44" s="1373"/>
      <c r="AL44" s="1371" t="s">
        <v>97</v>
      </c>
      <c r="AM44" s="1372"/>
      <c r="AN44" s="1372"/>
      <c r="AO44" s="1372"/>
      <c r="AP44" s="1372"/>
      <c r="AQ44" s="1373"/>
      <c r="AR44" s="1371" t="s">
        <v>39</v>
      </c>
      <c r="AS44" s="1339"/>
      <c r="AT44" s="1339"/>
      <c r="AU44" s="1340"/>
      <c r="AV44" s="1380" t="s">
        <v>91</v>
      </c>
      <c r="AW44" s="1483"/>
      <c r="AX44" s="1483"/>
      <c r="AY44" s="1483"/>
      <c r="AZ44" s="1483"/>
      <c r="BA44" s="1483"/>
      <c r="BB44" s="1483"/>
      <c r="BC44" s="1483"/>
      <c r="BD44" s="1483"/>
      <c r="BE44" s="1484"/>
      <c r="BF44" s="1371" t="s">
        <v>45</v>
      </c>
      <c r="BG44" s="1481"/>
      <c r="BH44" s="1481"/>
      <c r="BI44" s="1481"/>
      <c r="BJ44" s="1481"/>
      <c r="BK44" s="1374"/>
      <c r="BL44" s="1371" t="s">
        <v>97</v>
      </c>
      <c r="BM44" s="1481"/>
      <c r="BN44" s="1441" t="s">
        <v>39</v>
      </c>
      <c r="BO44" s="1442"/>
      <c r="BP44" s="1443"/>
      <c r="BQ44" s="1444"/>
      <c r="BR44" s="1445" t="s">
        <v>91</v>
      </c>
      <c r="BS44" s="1446"/>
      <c r="BT44" s="1446"/>
      <c r="BU44" s="1446"/>
      <c r="BV44" s="1446"/>
      <c r="BW44" s="1446"/>
      <c r="BX44" s="1446"/>
      <c r="BY44" s="1446"/>
      <c r="BZ44" s="1447" t="s">
        <v>97</v>
      </c>
      <c r="CA44" s="1448"/>
      <c r="CB44" s="1303" t="s">
        <v>30</v>
      </c>
      <c r="CC44" s="1303" t="s">
        <v>8</v>
      </c>
      <c r="CE44" s="1371" t="s">
        <v>109</v>
      </c>
      <c r="CF44" s="1373"/>
      <c r="CG44" s="1450" t="s">
        <v>44</v>
      </c>
      <c r="CH44" s="1451"/>
      <c r="CI44" s="1459" t="s">
        <v>30</v>
      </c>
      <c r="CJ44" s="1462" t="s">
        <v>8</v>
      </c>
    </row>
    <row r="45" spans="1:92" ht="33" customHeight="1" thickBot="1" x14ac:dyDescent="0.35">
      <c r="A45" s="1330"/>
      <c r="B45" s="1335"/>
      <c r="C45" s="1336"/>
      <c r="D45" s="1464" t="s">
        <v>208</v>
      </c>
      <c r="E45" s="1465"/>
      <c r="F45" s="1466" t="s">
        <v>136</v>
      </c>
      <c r="G45" s="1467"/>
      <c r="H45" s="1466" t="s">
        <v>137</v>
      </c>
      <c r="I45" s="1467"/>
      <c r="J45" s="1468" t="s">
        <v>138</v>
      </c>
      <c r="K45" s="1469"/>
      <c r="L45" s="1468" t="s">
        <v>149</v>
      </c>
      <c r="M45" s="1470"/>
      <c r="N45" s="1491" t="s">
        <v>234</v>
      </c>
      <c r="O45" s="1492"/>
      <c r="P45" s="1491" t="s">
        <v>205</v>
      </c>
      <c r="Q45" s="1492"/>
      <c r="R45" s="1491" t="s">
        <v>206</v>
      </c>
      <c r="S45" s="1492"/>
      <c r="T45" s="1493" t="s">
        <v>207</v>
      </c>
      <c r="U45" s="1494"/>
      <c r="V45" s="1470" t="s">
        <v>170</v>
      </c>
      <c r="W45" s="1495"/>
      <c r="X45" s="1470" t="s">
        <v>171</v>
      </c>
      <c r="Y45" s="1495"/>
      <c r="Z45" s="1470" t="s">
        <v>172</v>
      </c>
      <c r="AA45" s="1495"/>
      <c r="AB45" s="1470" t="s">
        <v>173</v>
      </c>
      <c r="AC45" s="1495"/>
      <c r="AD45" s="1470" t="s">
        <v>150</v>
      </c>
      <c r="AE45" s="1495"/>
      <c r="AF45" s="1496" t="s">
        <v>247</v>
      </c>
      <c r="AG45" s="1497"/>
      <c r="AH45" s="1498" t="s">
        <v>156</v>
      </c>
      <c r="AI45" s="1499"/>
      <c r="AJ45" s="1500" t="s">
        <v>157</v>
      </c>
      <c r="AK45" s="1501"/>
      <c r="AL45" s="1502" t="s">
        <v>158</v>
      </c>
      <c r="AM45" s="1503"/>
      <c r="AN45" s="1313" t="s">
        <v>159</v>
      </c>
      <c r="AO45" s="1410"/>
      <c r="AP45" s="1411" t="s">
        <v>145</v>
      </c>
      <c r="AQ45" s="1412"/>
      <c r="AR45" s="1474" t="s">
        <v>129</v>
      </c>
      <c r="AS45" s="1475"/>
      <c r="AT45" s="1474" t="s">
        <v>125</v>
      </c>
      <c r="AU45" s="1476"/>
      <c r="AV45" s="1477" t="s">
        <v>147</v>
      </c>
      <c r="AW45" s="1478"/>
      <c r="AX45" s="1477" t="s">
        <v>148</v>
      </c>
      <c r="AY45" s="1478"/>
      <c r="AZ45" s="1477" t="s">
        <v>126</v>
      </c>
      <c r="BA45" s="1478"/>
      <c r="BB45" s="1477" t="s">
        <v>127</v>
      </c>
      <c r="BC45" s="1478"/>
      <c r="BD45" s="1479" t="s">
        <v>128</v>
      </c>
      <c r="BE45" s="1480"/>
      <c r="BF45" s="1417" t="s">
        <v>134</v>
      </c>
      <c r="BG45" s="1418"/>
      <c r="BH45" s="1419" t="s">
        <v>113</v>
      </c>
      <c r="BI45" s="1420"/>
      <c r="BJ45" s="1421" t="s">
        <v>114</v>
      </c>
      <c r="BK45" s="1422"/>
      <c r="BL45" s="1423" t="s">
        <v>117</v>
      </c>
      <c r="BM45" s="1424"/>
      <c r="BN45" s="1425" t="s">
        <v>89</v>
      </c>
      <c r="BO45" s="1426"/>
      <c r="BP45" s="1425" t="s">
        <v>90</v>
      </c>
      <c r="BQ45" s="1427"/>
      <c r="BR45" s="1428" t="s">
        <v>235</v>
      </c>
      <c r="BS45" s="1429"/>
      <c r="BT45" s="1430" t="s">
        <v>227</v>
      </c>
      <c r="BU45" s="1431"/>
      <c r="BV45" s="1432" t="s">
        <v>92</v>
      </c>
      <c r="BW45" s="1426"/>
      <c r="BX45" s="1452" t="s">
        <v>146</v>
      </c>
      <c r="BY45" s="1453"/>
      <c r="BZ45" s="1454" t="s">
        <v>101</v>
      </c>
      <c r="CA45" s="1455"/>
      <c r="CB45" s="1304"/>
      <c r="CC45" s="1304"/>
      <c r="CE45" s="1423" t="s">
        <v>110</v>
      </c>
      <c r="CF45" s="1456"/>
      <c r="CG45" s="1457" t="s">
        <v>85</v>
      </c>
      <c r="CH45" s="1458"/>
      <c r="CI45" s="1460"/>
      <c r="CJ45" s="1463"/>
    </row>
    <row r="46" spans="1:92" ht="16.2" thickBot="1" x14ac:dyDescent="0.35">
      <c r="A46" s="893"/>
      <c r="B46" s="1310"/>
      <c r="C46" s="1311"/>
      <c r="D46" s="417" t="s">
        <v>9</v>
      </c>
      <c r="E46" s="418" t="s">
        <v>10</v>
      </c>
      <c r="F46" s="244" t="s">
        <v>9</v>
      </c>
      <c r="G46" s="218" t="s">
        <v>10</v>
      </c>
      <c r="H46" s="218" t="s">
        <v>9</v>
      </c>
      <c r="I46" s="218" t="s">
        <v>10</v>
      </c>
      <c r="J46" s="218" t="s">
        <v>9</v>
      </c>
      <c r="K46" s="218" t="s">
        <v>10</v>
      </c>
      <c r="L46" s="218" t="s">
        <v>9</v>
      </c>
      <c r="M46" s="218" t="s">
        <v>10</v>
      </c>
      <c r="N46" s="218" t="s">
        <v>9</v>
      </c>
      <c r="O46" s="218" t="s">
        <v>10</v>
      </c>
      <c r="P46" s="218" t="s">
        <v>9</v>
      </c>
      <c r="Q46" s="218" t="s">
        <v>10</v>
      </c>
      <c r="R46" s="218" t="s">
        <v>9</v>
      </c>
      <c r="S46" s="218" t="s">
        <v>10</v>
      </c>
      <c r="T46" s="218" t="s">
        <v>9</v>
      </c>
      <c r="U46" s="218" t="s">
        <v>10</v>
      </c>
      <c r="V46" s="218" t="s">
        <v>9</v>
      </c>
      <c r="W46" s="218" t="s">
        <v>10</v>
      </c>
      <c r="X46" s="218" t="s">
        <v>9</v>
      </c>
      <c r="Y46" s="218" t="s">
        <v>10</v>
      </c>
      <c r="Z46" s="218" t="s">
        <v>9</v>
      </c>
      <c r="AA46" s="218" t="s">
        <v>10</v>
      </c>
      <c r="AB46" s="218" t="s">
        <v>9</v>
      </c>
      <c r="AC46" s="218" t="s">
        <v>10</v>
      </c>
      <c r="AD46" s="218" t="s">
        <v>9</v>
      </c>
      <c r="AE46" s="245" t="s">
        <v>10</v>
      </c>
      <c r="AF46" s="244" t="s">
        <v>9</v>
      </c>
      <c r="AG46" s="219" t="s">
        <v>10</v>
      </c>
      <c r="AH46" s="244" t="s">
        <v>9</v>
      </c>
      <c r="AI46" s="219" t="s">
        <v>10</v>
      </c>
      <c r="AJ46" s="244" t="s">
        <v>9</v>
      </c>
      <c r="AK46" s="219" t="s">
        <v>10</v>
      </c>
      <c r="AL46" s="244" t="s">
        <v>9</v>
      </c>
      <c r="AM46" s="219" t="s">
        <v>10</v>
      </c>
      <c r="AN46" s="244" t="s">
        <v>9</v>
      </c>
      <c r="AO46" s="219" t="s">
        <v>10</v>
      </c>
      <c r="AP46" s="208" t="s">
        <v>9</v>
      </c>
      <c r="AQ46" s="295" t="s">
        <v>10</v>
      </c>
      <c r="AR46" s="221" t="s">
        <v>9</v>
      </c>
      <c r="AS46" s="206" t="s">
        <v>10</v>
      </c>
      <c r="AT46" s="866" t="s">
        <v>9</v>
      </c>
      <c r="AU46" s="866" t="s">
        <v>10</v>
      </c>
      <c r="AV46" s="206" t="s">
        <v>9</v>
      </c>
      <c r="AW46" s="206" t="s">
        <v>10</v>
      </c>
      <c r="AX46" s="206" t="s">
        <v>9</v>
      </c>
      <c r="AY46" s="206" t="s">
        <v>10</v>
      </c>
      <c r="AZ46" s="866" t="s">
        <v>9</v>
      </c>
      <c r="BA46" s="866" t="s">
        <v>10</v>
      </c>
      <c r="BB46" s="206" t="s">
        <v>9</v>
      </c>
      <c r="BC46" s="206" t="s">
        <v>10</v>
      </c>
      <c r="BD46" s="866" t="s">
        <v>9</v>
      </c>
      <c r="BE46" s="866" t="s">
        <v>10</v>
      </c>
      <c r="BF46" s="866" t="s">
        <v>9</v>
      </c>
      <c r="BG46" s="866" t="s">
        <v>10</v>
      </c>
      <c r="BH46" s="206" t="s">
        <v>9</v>
      </c>
      <c r="BI46" s="206" t="s">
        <v>10</v>
      </c>
      <c r="BJ46" s="866" t="s">
        <v>9</v>
      </c>
      <c r="BK46" s="866" t="s">
        <v>10</v>
      </c>
      <c r="BL46" s="206" t="s">
        <v>9</v>
      </c>
      <c r="BM46" s="77" t="s">
        <v>10</v>
      </c>
      <c r="BN46" s="276" t="s">
        <v>9</v>
      </c>
      <c r="BO46" s="206" t="s">
        <v>10</v>
      </c>
      <c r="BP46" s="866" t="s">
        <v>9</v>
      </c>
      <c r="BQ46" s="866" t="s">
        <v>10</v>
      </c>
      <c r="BR46" s="206" t="s">
        <v>9</v>
      </c>
      <c r="BS46" s="206" t="s">
        <v>10</v>
      </c>
      <c r="BT46" s="866" t="s">
        <v>9</v>
      </c>
      <c r="BU46" s="866" t="s">
        <v>10</v>
      </c>
      <c r="BV46" s="206" t="s">
        <v>9</v>
      </c>
      <c r="BW46" s="206" t="s">
        <v>10</v>
      </c>
      <c r="BX46" s="866" t="s">
        <v>9</v>
      </c>
      <c r="BY46" s="866" t="s">
        <v>10</v>
      </c>
      <c r="BZ46" s="206" t="s">
        <v>9</v>
      </c>
      <c r="CA46" s="77" t="s">
        <v>10</v>
      </c>
      <c r="CB46" s="1449"/>
      <c r="CC46" s="1305"/>
      <c r="CE46" s="221" t="s">
        <v>9</v>
      </c>
      <c r="CF46" s="77" t="s">
        <v>10</v>
      </c>
      <c r="CG46" s="221" t="s">
        <v>9</v>
      </c>
      <c r="CH46" s="77" t="s">
        <v>10</v>
      </c>
      <c r="CI46" s="1461"/>
      <c r="CJ46" s="1449"/>
    </row>
    <row r="47" spans="1:92" ht="16.2" customHeight="1" thickBot="1" x14ac:dyDescent="0.35">
      <c r="A47" s="456">
        <v>1</v>
      </c>
      <c r="B47" s="1402" t="s">
        <v>11</v>
      </c>
      <c r="C47" s="1284"/>
      <c r="D47" s="1433">
        <v>0</v>
      </c>
      <c r="E47" s="1360"/>
      <c r="F47" s="1433">
        <v>10</v>
      </c>
      <c r="G47" s="1434"/>
      <c r="H47" s="1434"/>
      <c r="I47" s="1434"/>
      <c r="J47" s="1434"/>
      <c r="K47" s="1434"/>
      <c r="L47" s="1434"/>
      <c r="M47" s="1434"/>
      <c r="N47" s="1434"/>
      <c r="O47" s="1434"/>
      <c r="P47" s="1434"/>
      <c r="Q47" s="1434"/>
      <c r="R47" s="1434"/>
      <c r="S47" s="1434"/>
      <c r="T47" s="1434"/>
      <c r="U47" s="1434"/>
      <c r="V47" s="1434"/>
      <c r="W47" s="1434"/>
      <c r="X47" s="1434"/>
      <c r="Y47" s="1434"/>
      <c r="Z47" s="1434"/>
      <c r="AA47" s="1434"/>
      <c r="AB47" s="1434"/>
      <c r="AC47" s="1434"/>
      <c r="AD47" s="1434"/>
      <c r="AE47" s="1434"/>
      <c r="AF47" s="1434"/>
      <c r="AG47" s="1434"/>
      <c r="AH47" s="1434"/>
      <c r="AI47" s="1434"/>
      <c r="AJ47" s="1434"/>
      <c r="AK47" s="1434"/>
      <c r="AL47" s="1434"/>
      <c r="AM47" s="1434"/>
      <c r="AN47" s="1434"/>
      <c r="AO47" s="1434"/>
      <c r="AP47" s="1434"/>
      <c r="AQ47" s="1360"/>
      <c r="AR47" s="1435">
        <v>11</v>
      </c>
      <c r="AS47" s="1436"/>
      <c r="AT47" s="1436"/>
      <c r="AU47" s="1436"/>
      <c r="AV47" s="1436"/>
      <c r="AW47" s="1436"/>
      <c r="AX47" s="1436"/>
      <c r="AY47" s="1436"/>
      <c r="AZ47" s="1436"/>
      <c r="BA47" s="1436"/>
      <c r="BB47" s="1436"/>
      <c r="BC47" s="1436"/>
      <c r="BD47" s="1436"/>
      <c r="BE47" s="1436"/>
      <c r="BF47" s="1436"/>
      <c r="BG47" s="1436"/>
      <c r="BH47" s="1436"/>
      <c r="BI47" s="1436"/>
      <c r="BJ47" s="1436"/>
      <c r="BK47" s="1436"/>
      <c r="BL47" s="1436"/>
      <c r="BM47" s="1437"/>
      <c r="BN47" s="1435">
        <v>6</v>
      </c>
      <c r="BO47" s="1436"/>
      <c r="BP47" s="1436"/>
      <c r="BQ47" s="1436"/>
      <c r="BR47" s="1436"/>
      <c r="BS47" s="1436"/>
      <c r="BT47" s="1436"/>
      <c r="BU47" s="1436"/>
      <c r="BV47" s="1436"/>
      <c r="BW47" s="1436"/>
      <c r="BX47" s="1436"/>
      <c r="BY47" s="1436"/>
      <c r="BZ47" s="1436"/>
      <c r="CA47" s="1437"/>
      <c r="CB47" s="1269">
        <f>SUM(D47:CA47)</f>
        <v>27</v>
      </c>
      <c r="CC47" s="1273"/>
      <c r="CE47" s="1438">
        <v>0</v>
      </c>
      <c r="CF47" s="1383"/>
      <c r="CG47" s="1439">
        <v>1</v>
      </c>
      <c r="CH47" s="1440"/>
      <c r="CI47" s="1413">
        <f>SUM(CE47:CH47)</f>
        <v>1</v>
      </c>
      <c r="CJ47" s="1414"/>
    </row>
    <row r="48" spans="1:92" ht="16.2" customHeight="1" thickBot="1" x14ac:dyDescent="0.35">
      <c r="A48" s="456">
        <v>2</v>
      </c>
      <c r="B48" s="1402" t="s">
        <v>52</v>
      </c>
      <c r="C48" s="1284"/>
      <c r="D48" s="748">
        <v>0</v>
      </c>
      <c r="E48" s="750">
        <v>0</v>
      </c>
      <c r="F48" s="748">
        <v>10</v>
      </c>
      <c r="G48" s="749">
        <v>10</v>
      </c>
      <c r="H48" s="749">
        <v>11</v>
      </c>
      <c r="I48" s="749">
        <v>8</v>
      </c>
      <c r="J48" s="749">
        <v>0</v>
      </c>
      <c r="K48" s="749">
        <v>0</v>
      </c>
      <c r="L48" s="749">
        <v>0</v>
      </c>
      <c r="M48" s="749">
        <v>0</v>
      </c>
      <c r="N48" s="749">
        <v>7</v>
      </c>
      <c r="O48" s="749">
        <v>4</v>
      </c>
      <c r="P48" s="749">
        <v>28</v>
      </c>
      <c r="Q48" s="749">
        <v>1</v>
      </c>
      <c r="R48" s="749">
        <v>24</v>
      </c>
      <c r="S48" s="749">
        <v>0</v>
      </c>
      <c r="T48" s="749">
        <v>9</v>
      </c>
      <c r="U48" s="749">
        <v>16</v>
      </c>
      <c r="V48" s="749">
        <v>0</v>
      </c>
      <c r="W48" s="749">
        <v>0</v>
      </c>
      <c r="X48" s="749">
        <v>0</v>
      </c>
      <c r="Y48" s="749">
        <v>0</v>
      </c>
      <c r="Z48" s="749">
        <v>0</v>
      </c>
      <c r="AA48" s="749">
        <v>0</v>
      </c>
      <c r="AB48" s="749">
        <v>0</v>
      </c>
      <c r="AC48" s="749">
        <v>0</v>
      </c>
      <c r="AD48" s="749">
        <v>0</v>
      </c>
      <c r="AE48" s="749">
        <v>0</v>
      </c>
      <c r="AF48" s="749">
        <v>20</v>
      </c>
      <c r="AG48" s="749">
        <v>3</v>
      </c>
      <c r="AH48" s="749">
        <v>21</v>
      </c>
      <c r="AI48" s="749">
        <v>0</v>
      </c>
      <c r="AJ48" s="749">
        <v>0</v>
      </c>
      <c r="AK48" s="749">
        <v>0</v>
      </c>
      <c r="AL48" s="749">
        <v>11</v>
      </c>
      <c r="AM48" s="749">
        <v>8</v>
      </c>
      <c r="AN48" s="749">
        <v>9</v>
      </c>
      <c r="AO48" s="749">
        <v>7</v>
      </c>
      <c r="AP48" s="749">
        <v>0</v>
      </c>
      <c r="AQ48" s="750">
        <v>0</v>
      </c>
      <c r="AR48" s="748">
        <v>3</v>
      </c>
      <c r="AS48" s="749">
        <v>0</v>
      </c>
      <c r="AT48" s="749">
        <v>2</v>
      </c>
      <c r="AU48" s="749">
        <v>4</v>
      </c>
      <c r="AV48" s="749">
        <v>5</v>
      </c>
      <c r="AW48" s="749">
        <v>0</v>
      </c>
      <c r="AX48" s="749">
        <v>3</v>
      </c>
      <c r="AY48" s="749">
        <v>1</v>
      </c>
      <c r="AZ48" s="749">
        <v>9</v>
      </c>
      <c r="BA48" s="749">
        <v>0</v>
      </c>
      <c r="BB48" s="749">
        <v>6</v>
      </c>
      <c r="BC48" s="749">
        <v>0</v>
      </c>
      <c r="BD48" s="749">
        <v>2</v>
      </c>
      <c r="BE48" s="749">
        <v>3</v>
      </c>
      <c r="BF48" s="749">
        <v>7</v>
      </c>
      <c r="BG48" s="749">
        <v>0</v>
      </c>
      <c r="BH48" s="749">
        <v>6</v>
      </c>
      <c r="BI48" s="749">
        <v>0</v>
      </c>
      <c r="BJ48" s="749">
        <v>7</v>
      </c>
      <c r="BK48" s="749">
        <v>1</v>
      </c>
      <c r="BL48" s="761">
        <v>4</v>
      </c>
      <c r="BM48" s="762">
        <v>0</v>
      </c>
      <c r="BN48" s="763">
        <v>0</v>
      </c>
      <c r="BO48" s="761">
        <v>0</v>
      </c>
      <c r="BP48" s="761">
        <v>0</v>
      </c>
      <c r="BQ48" s="761">
        <v>0</v>
      </c>
      <c r="BR48" s="761">
        <v>0</v>
      </c>
      <c r="BS48" s="761">
        <v>0</v>
      </c>
      <c r="BT48" s="761">
        <v>0</v>
      </c>
      <c r="BU48" s="761">
        <v>0</v>
      </c>
      <c r="BV48" s="749">
        <v>0</v>
      </c>
      <c r="BW48" s="749">
        <v>0</v>
      </c>
      <c r="BX48" s="749">
        <v>0</v>
      </c>
      <c r="BY48" s="749">
        <v>0</v>
      </c>
      <c r="BZ48" s="757">
        <v>0</v>
      </c>
      <c r="CA48" s="758">
        <v>0</v>
      </c>
      <c r="CB48" s="1269">
        <f>SUM(D48:CA48)</f>
        <v>270</v>
      </c>
      <c r="CC48" s="1273"/>
      <c r="CE48" s="897">
        <v>0</v>
      </c>
      <c r="CF48" s="158">
        <v>0</v>
      </c>
      <c r="CG48" s="157">
        <v>0</v>
      </c>
      <c r="CH48" s="867">
        <v>0</v>
      </c>
      <c r="CI48" s="1415">
        <f>SUM(CE48:CH48)</f>
        <v>0</v>
      </c>
      <c r="CJ48" s="1416"/>
    </row>
    <row r="49" spans="1:88" ht="16.2" customHeight="1" thickBot="1" x14ac:dyDescent="0.35">
      <c r="A49" s="456">
        <v>3</v>
      </c>
      <c r="B49" s="1402" t="s">
        <v>55</v>
      </c>
      <c r="C49" s="1284"/>
      <c r="D49" s="752">
        <v>0</v>
      </c>
      <c r="E49" s="752">
        <v>1</v>
      </c>
      <c r="F49" s="752">
        <v>9</v>
      </c>
      <c r="G49" s="752">
        <v>13</v>
      </c>
      <c r="H49" s="752">
        <v>8</v>
      </c>
      <c r="I49" s="752">
        <v>8</v>
      </c>
      <c r="J49" s="752">
        <v>0</v>
      </c>
      <c r="K49" s="752">
        <v>5</v>
      </c>
      <c r="L49" s="752">
        <v>0</v>
      </c>
      <c r="M49" s="754">
        <v>6</v>
      </c>
      <c r="N49" s="752">
        <v>6</v>
      </c>
      <c r="O49" s="752">
        <v>4</v>
      </c>
      <c r="P49" s="752">
        <v>17</v>
      </c>
      <c r="Q49" s="752">
        <v>1</v>
      </c>
      <c r="R49" s="752">
        <v>14</v>
      </c>
      <c r="S49" s="753">
        <v>0</v>
      </c>
      <c r="T49" s="752">
        <v>6</v>
      </c>
      <c r="U49" s="752">
        <v>16</v>
      </c>
      <c r="V49" s="752">
        <v>0</v>
      </c>
      <c r="W49" s="752">
        <v>4</v>
      </c>
      <c r="X49" s="752">
        <v>0</v>
      </c>
      <c r="Y49" s="752">
        <v>7</v>
      </c>
      <c r="Z49" s="752">
        <v>0</v>
      </c>
      <c r="AA49" s="752">
        <v>2</v>
      </c>
      <c r="AB49" s="752">
        <v>0</v>
      </c>
      <c r="AC49" s="752">
        <v>3</v>
      </c>
      <c r="AD49" s="754">
        <v>0</v>
      </c>
      <c r="AE49" s="749">
        <v>5</v>
      </c>
      <c r="AF49" s="749">
        <v>20</v>
      </c>
      <c r="AG49" s="749">
        <v>3</v>
      </c>
      <c r="AH49" s="751">
        <v>26</v>
      </c>
      <c r="AI49" s="752">
        <v>0</v>
      </c>
      <c r="AJ49" s="752">
        <v>0</v>
      </c>
      <c r="AK49" s="752">
        <v>1</v>
      </c>
      <c r="AL49" s="752">
        <v>12</v>
      </c>
      <c r="AM49" s="752">
        <v>9</v>
      </c>
      <c r="AN49" s="752">
        <v>8</v>
      </c>
      <c r="AO49" s="752">
        <v>8</v>
      </c>
      <c r="AP49" s="752">
        <v>0</v>
      </c>
      <c r="AQ49" s="751">
        <v>5</v>
      </c>
      <c r="AR49" s="752">
        <v>15</v>
      </c>
      <c r="AS49" s="755">
        <v>2</v>
      </c>
      <c r="AT49" s="755">
        <v>4</v>
      </c>
      <c r="AU49" s="755">
        <v>16</v>
      </c>
      <c r="AV49" s="749">
        <v>12</v>
      </c>
      <c r="AW49" s="749">
        <v>2</v>
      </c>
      <c r="AX49" s="749">
        <v>11</v>
      </c>
      <c r="AY49" s="749">
        <v>4</v>
      </c>
      <c r="AZ49" s="749">
        <v>16</v>
      </c>
      <c r="BA49" s="749">
        <v>4</v>
      </c>
      <c r="BB49" s="764">
        <v>22</v>
      </c>
      <c r="BC49" s="749">
        <v>0</v>
      </c>
      <c r="BD49" s="749">
        <v>8</v>
      </c>
      <c r="BE49" s="755">
        <v>12</v>
      </c>
      <c r="BF49" s="748">
        <v>20</v>
      </c>
      <c r="BG49" s="748">
        <v>2</v>
      </c>
      <c r="BH49" s="748">
        <v>21</v>
      </c>
      <c r="BI49" s="748">
        <v>1</v>
      </c>
      <c r="BJ49" s="748">
        <v>20</v>
      </c>
      <c r="BK49" s="748">
        <v>2</v>
      </c>
      <c r="BL49" s="748">
        <v>15</v>
      </c>
      <c r="BM49" s="752">
        <v>3</v>
      </c>
      <c r="BN49" s="755">
        <v>12</v>
      </c>
      <c r="BO49" s="749">
        <v>3</v>
      </c>
      <c r="BP49" s="749">
        <v>2</v>
      </c>
      <c r="BQ49" s="749">
        <v>17</v>
      </c>
      <c r="BR49" s="749">
        <v>13</v>
      </c>
      <c r="BS49" s="749">
        <v>10</v>
      </c>
      <c r="BT49" s="755">
        <v>0</v>
      </c>
      <c r="BU49" s="755">
        <v>0</v>
      </c>
      <c r="BV49" s="755">
        <v>12</v>
      </c>
      <c r="BW49" s="748">
        <v>0</v>
      </c>
      <c r="BX49" s="748">
        <v>5</v>
      </c>
      <c r="BY49" s="748">
        <v>11</v>
      </c>
      <c r="BZ49" s="748">
        <v>18</v>
      </c>
      <c r="CA49" s="752">
        <v>8</v>
      </c>
      <c r="CB49" s="1269">
        <f>SUM(D49:CA49)</f>
        <v>550</v>
      </c>
      <c r="CC49" s="1273"/>
      <c r="CE49" s="152">
        <v>0</v>
      </c>
      <c r="CF49" s="347">
        <v>1</v>
      </c>
      <c r="CG49" s="348">
        <v>9</v>
      </c>
      <c r="CH49" s="347">
        <v>3</v>
      </c>
      <c r="CI49" s="1415">
        <f>SUM(CE49:CH49)</f>
        <v>13</v>
      </c>
      <c r="CJ49" s="1416"/>
    </row>
    <row r="50" spans="1:88" ht="16.2" customHeight="1" thickBot="1" x14ac:dyDescent="0.35">
      <c r="A50" s="456">
        <v>4</v>
      </c>
      <c r="B50" s="1405" t="s">
        <v>12</v>
      </c>
      <c r="C50" s="1293"/>
      <c r="D50" s="765">
        <f>D31</f>
        <v>0</v>
      </c>
      <c r="E50" s="765">
        <f t="shared" ref="E50:BP50" si="17">E31</f>
        <v>1</v>
      </c>
      <c r="F50" s="765">
        <f t="shared" si="17"/>
        <v>12</v>
      </c>
      <c r="G50" s="765">
        <f t="shared" si="17"/>
        <v>13</v>
      </c>
      <c r="H50" s="765">
        <f t="shared" si="17"/>
        <v>13</v>
      </c>
      <c r="I50" s="765">
        <f t="shared" si="17"/>
        <v>9</v>
      </c>
      <c r="J50" s="765">
        <f t="shared" si="17"/>
        <v>0</v>
      </c>
      <c r="K50" s="765">
        <f t="shared" si="17"/>
        <v>6</v>
      </c>
      <c r="L50" s="765">
        <f t="shared" si="17"/>
        <v>0</v>
      </c>
      <c r="M50" s="765">
        <f t="shared" si="17"/>
        <v>6</v>
      </c>
      <c r="N50" s="765">
        <f t="shared" si="17"/>
        <v>21</v>
      </c>
      <c r="O50" s="765">
        <f t="shared" si="17"/>
        <v>2</v>
      </c>
      <c r="P50" s="765">
        <f t="shared" si="17"/>
        <v>26</v>
      </c>
      <c r="Q50" s="765">
        <f t="shared" si="17"/>
        <v>0</v>
      </c>
      <c r="R50" s="765">
        <f t="shared" si="17"/>
        <v>22</v>
      </c>
      <c r="S50" s="765">
        <f t="shared" si="17"/>
        <v>2</v>
      </c>
      <c r="T50" s="765">
        <f t="shared" si="17"/>
        <v>6</v>
      </c>
      <c r="U50" s="765">
        <f t="shared" si="17"/>
        <v>17</v>
      </c>
      <c r="V50" s="765">
        <f t="shared" si="17"/>
        <v>0</v>
      </c>
      <c r="W50" s="765">
        <f t="shared" si="17"/>
        <v>7</v>
      </c>
      <c r="X50" s="765">
        <f t="shared" si="17"/>
        <v>0</v>
      </c>
      <c r="Y50" s="765">
        <f t="shared" si="17"/>
        <v>7</v>
      </c>
      <c r="Z50" s="765">
        <f t="shared" si="17"/>
        <v>0</v>
      </c>
      <c r="AA50" s="765">
        <f t="shared" si="17"/>
        <v>2</v>
      </c>
      <c r="AB50" s="765">
        <f t="shared" si="17"/>
        <v>0</v>
      </c>
      <c r="AC50" s="765">
        <f t="shared" si="17"/>
        <v>3</v>
      </c>
      <c r="AD50" s="765">
        <f t="shared" si="17"/>
        <v>0</v>
      </c>
      <c r="AE50" s="765">
        <f t="shared" si="17"/>
        <v>5</v>
      </c>
      <c r="AF50" s="765">
        <f t="shared" si="17"/>
        <v>22</v>
      </c>
      <c r="AG50" s="765">
        <f t="shared" si="17"/>
        <v>4</v>
      </c>
      <c r="AH50" s="765">
        <f t="shared" si="17"/>
        <v>26</v>
      </c>
      <c r="AI50" s="765">
        <f t="shared" si="17"/>
        <v>0</v>
      </c>
      <c r="AJ50" s="765">
        <f t="shared" si="17"/>
        <v>0</v>
      </c>
      <c r="AK50" s="765">
        <f t="shared" si="17"/>
        <v>1</v>
      </c>
      <c r="AL50" s="765">
        <f t="shared" si="17"/>
        <v>13</v>
      </c>
      <c r="AM50" s="765">
        <f t="shared" si="17"/>
        <v>9</v>
      </c>
      <c r="AN50" s="765">
        <f t="shared" si="17"/>
        <v>8</v>
      </c>
      <c r="AO50" s="765">
        <f t="shared" si="17"/>
        <v>8</v>
      </c>
      <c r="AP50" s="765">
        <f t="shared" si="17"/>
        <v>0</v>
      </c>
      <c r="AQ50" s="765">
        <f t="shared" si="17"/>
        <v>5</v>
      </c>
      <c r="AR50" s="765">
        <f t="shared" si="17"/>
        <v>20</v>
      </c>
      <c r="AS50" s="765">
        <f t="shared" si="17"/>
        <v>2</v>
      </c>
      <c r="AT50" s="765">
        <f t="shared" si="17"/>
        <v>5</v>
      </c>
      <c r="AU50" s="765">
        <f t="shared" si="17"/>
        <v>16</v>
      </c>
      <c r="AV50" s="765">
        <f t="shared" si="17"/>
        <v>17</v>
      </c>
      <c r="AW50" s="765">
        <f t="shared" si="17"/>
        <v>2</v>
      </c>
      <c r="AX50" s="765">
        <f t="shared" si="17"/>
        <v>16</v>
      </c>
      <c r="AY50" s="765">
        <f t="shared" si="17"/>
        <v>4</v>
      </c>
      <c r="AZ50" s="765">
        <f t="shared" si="17"/>
        <v>25</v>
      </c>
      <c r="BA50" s="765">
        <f t="shared" si="17"/>
        <v>5</v>
      </c>
      <c r="BB50" s="765">
        <f t="shared" si="17"/>
        <v>28</v>
      </c>
      <c r="BC50" s="765">
        <f t="shared" si="17"/>
        <v>0</v>
      </c>
      <c r="BD50" s="765">
        <f t="shared" si="17"/>
        <v>9</v>
      </c>
      <c r="BE50" s="765">
        <f t="shared" si="17"/>
        <v>14</v>
      </c>
      <c r="BF50" s="765">
        <f t="shared" si="17"/>
        <v>20</v>
      </c>
      <c r="BG50" s="765">
        <f t="shared" si="17"/>
        <v>2</v>
      </c>
      <c r="BH50" s="765">
        <f t="shared" si="17"/>
        <v>23</v>
      </c>
      <c r="BI50" s="765">
        <f t="shared" si="17"/>
        <v>1</v>
      </c>
      <c r="BJ50" s="765">
        <f t="shared" si="17"/>
        <v>20</v>
      </c>
      <c r="BK50" s="765">
        <f t="shared" si="17"/>
        <v>2</v>
      </c>
      <c r="BL50" s="765">
        <f t="shared" si="17"/>
        <v>15</v>
      </c>
      <c r="BM50" s="765">
        <f t="shared" si="17"/>
        <v>3</v>
      </c>
      <c r="BN50" s="765">
        <f t="shared" si="17"/>
        <v>17</v>
      </c>
      <c r="BO50" s="765">
        <f t="shared" si="17"/>
        <v>4</v>
      </c>
      <c r="BP50" s="765">
        <f t="shared" si="17"/>
        <v>4</v>
      </c>
      <c r="BQ50" s="765">
        <f t="shared" ref="BQ50:CA50" si="18">BQ31</f>
        <v>18</v>
      </c>
      <c r="BR50" s="765">
        <f t="shared" si="18"/>
        <v>16</v>
      </c>
      <c r="BS50" s="765">
        <f t="shared" si="18"/>
        <v>1</v>
      </c>
      <c r="BT50" s="765">
        <f t="shared" si="18"/>
        <v>6</v>
      </c>
      <c r="BU50" s="765">
        <f t="shared" si="18"/>
        <v>10</v>
      </c>
      <c r="BV50" s="765">
        <f t="shared" si="18"/>
        <v>23</v>
      </c>
      <c r="BW50" s="765">
        <f t="shared" si="18"/>
        <v>0</v>
      </c>
      <c r="BX50" s="765">
        <f t="shared" si="18"/>
        <v>10</v>
      </c>
      <c r="BY50" s="765">
        <f t="shared" si="18"/>
        <v>12</v>
      </c>
      <c r="BZ50" s="765">
        <f t="shared" si="18"/>
        <v>21</v>
      </c>
      <c r="CA50" s="765">
        <f t="shared" si="18"/>
        <v>8</v>
      </c>
      <c r="CB50" s="156">
        <f>SUM(D50+F50+H50+J50+L50+N50+P50+R50+T50+V50+X50+Z50+AB50+AD50+AF50+AH50+AJ50+AL50+AN50+AP50+AR50+AT50+AV50+AX50+AZ50+BB50+BD50+BF50+BH50+BJ50+BL50+BN50+BP50+BR50+BV50+BX50+BZ50+BT50)</f>
        <v>464</v>
      </c>
      <c r="CC50" s="151">
        <f>SUM(E50+G50+I50+K50+M50+O50+Q50+S50+U50+W50+Y50+AA50+AC50+AE50+AG50+AI50+AK50+AM50+AO50+AQ50+AS50+AU50+AW50+AY50+BA50+BC50+BE50+BG50+BI50+BK50+BM50+BO50+BQ50+BS50+BW50+BY50+CA50+BU50)</f>
        <v>211</v>
      </c>
      <c r="CE50" s="102">
        <f>CE31</f>
        <v>1</v>
      </c>
      <c r="CF50" s="102">
        <f t="shared" ref="CF50:CH50" si="19">CF31</f>
        <v>1</v>
      </c>
      <c r="CG50" s="102">
        <f t="shared" si="19"/>
        <v>12</v>
      </c>
      <c r="CH50" s="102">
        <f t="shared" si="19"/>
        <v>3</v>
      </c>
      <c r="CI50" s="102">
        <f>CE50+CG50</f>
        <v>13</v>
      </c>
      <c r="CJ50" s="102">
        <f>CF50+CH50</f>
        <v>4</v>
      </c>
    </row>
    <row r="51" spans="1:88" ht="16.2" customHeight="1" thickBot="1" x14ac:dyDescent="0.35">
      <c r="A51" s="456">
        <v>5</v>
      </c>
      <c r="B51" s="1406" t="s">
        <v>13</v>
      </c>
      <c r="C51" s="1301"/>
      <c r="D51" s="341">
        <f>SUM(D52:D54)</f>
        <v>0</v>
      </c>
      <c r="E51" s="341">
        <f t="shared" ref="E51:BP51" si="20">SUM(E52:E54)</f>
        <v>0</v>
      </c>
      <c r="F51" s="341">
        <f t="shared" si="20"/>
        <v>0</v>
      </c>
      <c r="G51" s="341">
        <f t="shared" si="20"/>
        <v>0</v>
      </c>
      <c r="H51" s="341">
        <f t="shared" si="20"/>
        <v>0</v>
      </c>
      <c r="I51" s="341">
        <f t="shared" si="20"/>
        <v>0</v>
      </c>
      <c r="J51" s="341">
        <f t="shared" si="20"/>
        <v>0</v>
      </c>
      <c r="K51" s="341">
        <f t="shared" si="20"/>
        <v>0</v>
      </c>
      <c r="L51" s="341">
        <f t="shared" si="20"/>
        <v>0</v>
      </c>
      <c r="M51" s="341">
        <f t="shared" si="20"/>
        <v>0</v>
      </c>
      <c r="N51" s="341">
        <f t="shared" si="20"/>
        <v>0</v>
      </c>
      <c r="O51" s="341">
        <f t="shared" si="20"/>
        <v>0</v>
      </c>
      <c r="P51" s="341">
        <f t="shared" si="20"/>
        <v>1</v>
      </c>
      <c r="Q51" s="341">
        <f t="shared" si="20"/>
        <v>0</v>
      </c>
      <c r="R51" s="341">
        <f t="shared" si="20"/>
        <v>0</v>
      </c>
      <c r="S51" s="341">
        <f t="shared" si="20"/>
        <v>0</v>
      </c>
      <c r="T51" s="341">
        <f t="shared" si="20"/>
        <v>0</v>
      </c>
      <c r="U51" s="341">
        <f t="shared" si="20"/>
        <v>0</v>
      </c>
      <c r="V51" s="341">
        <f t="shared" si="20"/>
        <v>0</v>
      </c>
      <c r="W51" s="341">
        <f t="shared" si="20"/>
        <v>0</v>
      </c>
      <c r="X51" s="341">
        <f t="shared" si="20"/>
        <v>0</v>
      </c>
      <c r="Y51" s="341">
        <f t="shared" si="20"/>
        <v>0</v>
      </c>
      <c r="Z51" s="341">
        <f t="shared" si="20"/>
        <v>0</v>
      </c>
      <c r="AA51" s="341">
        <f t="shared" si="20"/>
        <v>0</v>
      </c>
      <c r="AB51" s="341">
        <f t="shared" si="20"/>
        <v>0</v>
      </c>
      <c r="AC51" s="341">
        <f t="shared" si="20"/>
        <v>0</v>
      </c>
      <c r="AD51" s="341">
        <f t="shared" si="20"/>
        <v>0</v>
      </c>
      <c r="AE51" s="341">
        <f t="shared" si="20"/>
        <v>0</v>
      </c>
      <c r="AF51" s="341">
        <f t="shared" si="20"/>
        <v>0</v>
      </c>
      <c r="AG51" s="341">
        <f t="shared" si="20"/>
        <v>0</v>
      </c>
      <c r="AH51" s="341">
        <f t="shared" si="20"/>
        <v>1</v>
      </c>
      <c r="AI51" s="341">
        <f t="shared" si="20"/>
        <v>0</v>
      </c>
      <c r="AJ51" s="341">
        <f t="shared" si="20"/>
        <v>0</v>
      </c>
      <c r="AK51" s="341">
        <f t="shared" si="20"/>
        <v>0</v>
      </c>
      <c r="AL51" s="341">
        <f t="shared" si="20"/>
        <v>0</v>
      </c>
      <c r="AM51" s="341">
        <f t="shared" si="20"/>
        <v>0</v>
      </c>
      <c r="AN51" s="341">
        <f t="shared" si="20"/>
        <v>0</v>
      </c>
      <c r="AO51" s="341">
        <f t="shared" si="20"/>
        <v>0</v>
      </c>
      <c r="AP51" s="341">
        <f t="shared" si="20"/>
        <v>0</v>
      </c>
      <c r="AQ51" s="671">
        <f t="shared" si="20"/>
        <v>0</v>
      </c>
      <c r="AR51" s="341">
        <f t="shared" si="20"/>
        <v>1</v>
      </c>
      <c r="AS51" s="341">
        <f t="shared" si="20"/>
        <v>0</v>
      </c>
      <c r="AT51" s="341">
        <f t="shared" si="20"/>
        <v>0</v>
      </c>
      <c r="AU51" s="341">
        <f t="shared" si="20"/>
        <v>0</v>
      </c>
      <c r="AV51" s="341">
        <f t="shared" si="20"/>
        <v>0</v>
      </c>
      <c r="AW51" s="341">
        <f t="shared" si="20"/>
        <v>0</v>
      </c>
      <c r="AX51" s="341">
        <f t="shared" si="20"/>
        <v>0</v>
      </c>
      <c r="AY51" s="341">
        <f t="shared" si="20"/>
        <v>0</v>
      </c>
      <c r="AZ51" s="341">
        <f t="shared" si="20"/>
        <v>2</v>
      </c>
      <c r="BA51" s="341">
        <f t="shared" si="20"/>
        <v>0</v>
      </c>
      <c r="BB51" s="341">
        <f t="shared" si="20"/>
        <v>2</v>
      </c>
      <c r="BC51" s="341">
        <f t="shared" si="20"/>
        <v>0</v>
      </c>
      <c r="BD51" s="341">
        <f t="shared" si="20"/>
        <v>0</v>
      </c>
      <c r="BE51" s="341">
        <f t="shared" si="20"/>
        <v>2</v>
      </c>
      <c r="BF51" s="341">
        <f t="shared" si="20"/>
        <v>0</v>
      </c>
      <c r="BG51" s="341">
        <f t="shared" si="20"/>
        <v>0</v>
      </c>
      <c r="BH51" s="341">
        <f t="shared" si="20"/>
        <v>0</v>
      </c>
      <c r="BI51" s="341">
        <f t="shared" si="20"/>
        <v>0</v>
      </c>
      <c r="BJ51" s="341">
        <f t="shared" si="20"/>
        <v>0</v>
      </c>
      <c r="BK51" s="341">
        <f t="shared" si="20"/>
        <v>0</v>
      </c>
      <c r="BL51" s="341">
        <f t="shared" si="20"/>
        <v>0</v>
      </c>
      <c r="BM51" s="341">
        <f t="shared" si="20"/>
        <v>0</v>
      </c>
      <c r="BN51" s="341">
        <f t="shared" si="20"/>
        <v>0</v>
      </c>
      <c r="BO51" s="341">
        <f t="shared" si="20"/>
        <v>0</v>
      </c>
      <c r="BP51" s="341">
        <f t="shared" si="20"/>
        <v>0</v>
      </c>
      <c r="BQ51" s="341">
        <f t="shared" ref="BQ51:CA51" si="21">SUM(BQ52:BQ54)</f>
        <v>2</v>
      </c>
      <c r="BR51" s="341">
        <f t="shared" si="21"/>
        <v>0</v>
      </c>
      <c r="BS51" s="341">
        <f t="shared" si="21"/>
        <v>0</v>
      </c>
      <c r="BT51" s="341">
        <f t="shared" si="21"/>
        <v>0</v>
      </c>
      <c r="BU51" s="341">
        <f t="shared" si="21"/>
        <v>0</v>
      </c>
      <c r="BV51" s="341">
        <f t="shared" si="21"/>
        <v>0</v>
      </c>
      <c r="BW51" s="341">
        <f t="shared" si="21"/>
        <v>0</v>
      </c>
      <c r="BX51" s="341">
        <f t="shared" si="21"/>
        <v>0</v>
      </c>
      <c r="BY51" s="341">
        <f t="shared" si="21"/>
        <v>0</v>
      </c>
      <c r="BZ51" s="341">
        <f t="shared" si="21"/>
        <v>2</v>
      </c>
      <c r="CA51" s="341">
        <f t="shared" si="21"/>
        <v>0</v>
      </c>
      <c r="CB51" s="156">
        <f>SUM(D51+F51+H51+J51+L51+N51+P51+R51+T51+V51+X51+Z51+AB51+AD51+AF51+AH51+AJ51+AL51+AN51+AP51+AR51+AT51+AV51+AX51+AZ51+BB51+BD51+BF51+BH51+BJ51+BL51+BN51+BP51+BR51+BV51+BX51+BZ51+BT51)</f>
        <v>9</v>
      </c>
      <c r="CC51" s="151">
        <f>SUM(E51+G51+I51+K51+M51+O51+Q51+S51+U51+W51+Y51+AA51+AC51+AE51+AG51+AI51+AK51+AM51+AO51+AQ51+AS51+AU51+AW51+AY51+BA51+BC51+BE51+BG51+BI51+BK51+BM51+BO51+BQ51+BS51+BW51+BY51+CA51+BU51)</f>
        <v>4</v>
      </c>
      <c r="CE51" s="890">
        <f>SUM(CE52:CE54)</f>
        <v>0</v>
      </c>
      <c r="CF51" s="890">
        <f t="shared" ref="CF51:CH51" si="22">SUM(CF52:CF54)</f>
        <v>0</v>
      </c>
      <c r="CG51" s="890">
        <f t="shared" si="22"/>
        <v>0</v>
      </c>
      <c r="CH51" s="890">
        <f t="shared" si="22"/>
        <v>0</v>
      </c>
      <c r="CI51" s="102">
        <f>CE51+CG51</f>
        <v>0</v>
      </c>
      <c r="CJ51" s="102">
        <f t="shared" ref="CJ51:CJ71" si="23">CF51+CH51</f>
        <v>0</v>
      </c>
    </row>
    <row r="52" spans="1:88" ht="16.2" customHeight="1" thickBot="1" x14ac:dyDescent="0.35">
      <c r="A52" s="456">
        <v>6</v>
      </c>
      <c r="B52" s="1409" t="s">
        <v>14</v>
      </c>
      <c r="C52" s="1297"/>
      <c r="D52" s="371"/>
      <c r="E52" s="612"/>
      <c r="F52" s="371"/>
      <c r="G52" s="369"/>
      <c r="H52" s="100"/>
      <c r="I52" s="100"/>
      <c r="J52" s="100"/>
      <c r="K52" s="100"/>
      <c r="L52" s="100"/>
      <c r="M52" s="100"/>
      <c r="N52" s="372"/>
      <c r="O52" s="143"/>
      <c r="P52" s="100"/>
      <c r="Q52" s="143"/>
      <c r="R52" s="143"/>
      <c r="S52" s="143"/>
      <c r="T52" s="143"/>
      <c r="U52" s="143"/>
      <c r="V52" s="143"/>
      <c r="W52" s="143"/>
      <c r="X52" s="143"/>
      <c r="Y52" s="143"/>
      <c r="Z52" s="143"/>
      <c r="AA52" s="143"/>
      <c r="AB52" s="143"/>
      <c r="AC52" s="143"/>
      <c r="AD52" s="464"/>
      <c r="AE52" s="100"/>
      <c r="AF52" s="369"/>
      <c r="AG52" s="369"/>
      <c r="AH52" s="485"/>
      <c r="AI52" s="100"/>
      <c r="AJ52" s="100"/>
      <c r="AK52" s="100"/>
      <c r="AL52" s="372"/>
      <c r="AM52" s="143"/>
      <c r="AN52" s="100"/>
      <c r="AO52" s="143"/>
      <c r="AP52" s="143"/>
      <c r="AQ52" s="147"/>
      <c r="AR52" s="345">
        <v>1</v>
      </c>
      <c r="AS52" s="311"/>
      <c r="AT52" s="311"/>
      <c r="AU52" s="311"/>
      <c r="AV52" s="311"/>
      <c r="AW52" s="311"/>
      <c r="AX52" s="311"/>
      <c r="AY52" s="311"/>
      <c r="AZ52" s="311"/>
      <c r="BA52" s="311"/>
      <c r="BB52" s="344">
        <v>1</v>
      </c>
      <c r="BC52" s="311"/>
      <c r="BD52" s="311"/>
      <c r="BE52" s="343"/>
      <c r="BF52" s="311"/>
      <c r="BG52" s="311"/>
      <c r="BH52" s="311"/>
      <c r="BI52" s="311"/>
      <c r="BJ52" s="311"/>
      <c r="BK52" s="311"/>
      <c r="BL52" s="311"/>
      <c r="BM52" s="373"/>
      <c r="BN52" s="343"/>
      <c r="BO52" s="311"/>
      <c r="BP52" s="311"/>
      <c r="BQ52" s="311">
        <v>1</v>
      </c>
      <c r="BR52" s="311"/>
      <c r="BS52" s="311"/>
      <c r="BT52" s="343"/>
      <c r="BU52" s="343"/>
      <c r="BV52" s="343"/>
      <c r="BW52" s="311"/>
      <c r="BX52" s="311"/>
      <c r="BY52" s="311"/>
      <c r="BZ52" s="230"/>
      <c r="CA52" s="230"/>
      <c r="CB52" s="156">
        <f t="shared" ref="CB52:CB55" si="24">SUM(D52+F52+H52+J52+L52+N52+P52+R52+T52+V52+X52+Z52+AB52+AD52+AF52+AH52+AJ52+AL52+AN52+AP52+AR52+AT52+AV52+AX52+AZ52+BB52+BD52+BF52+BH52+BJ52+BL52+BN52+BP52+BR52+BV52+BX52+BZ52+BT52)</f>
        <v>2</v>
      </c>
      <c r="CC52" s="151">
        <f t="shared" ref="CC52:CC55" si="25">SUM(E52+G52+I52+K52+M52+O52+Q52+S52+U52+W52+Y52+AA52+AC52+AE52+AG52+AI52+AK52+AM52+AO52+AQ52+AS52+AU52+AW52+AY52+BA52+BC52+BE52+BG52+BI52+BK52+BM52+BO52+BQ52+BS52+BW52+BY52+CA52+BU52)</f>
        <v>1</v>
      </c>
      <c r="CE52" s="501"/>
      <c r="CF52" s="57"/>
      <c r="CG52" s="445"/>
      <c r="CH52" s="887"/>
      <c r="CI52" s="102">
        <f t="shared" ref="CI52:CI55" si="26">CE52+CG52</f>
        <v>0</v>
      </c>
      <c r="CJ52" s="102">
        <f t="shared" si="23"/>
        <v>0</v>
      </c>
    </row>
    <row r="53" spans="1:88" ht="16.2" customHeight="1" thickBot="1" x14ac:dyDescent="0.35">
      <c r="A53" s="456">
        <v>7</v>
      </c>
      <c r="B53" s="1402" t="s">
        <v>15</v>
      </c>
      <c r="C53" s="1284"/>
      <c r="D53" s="353"/>
      <c r="E53" s="596"/>
      <c r="F53" s="353"/>
      <c r="G53" s="191"/>
      <c r="H53" s="58"/>
      <c r="I53" s="58"/>
      <c r="J53" s="58"/>
      <c r="K53" s="58"/>
      <c r="L53" s="58"/>
      <c r="M53" s="58"/>
      <c r="N53" s="255"/>
      <c r="O53" s="255"/>
      <c r="P53" s="58">
        <v>1</v>
      </c>
      <c r="Q53" s="255"/>
      <c r="R53" s="255"/>
      <c r="S53" s="255"/>
      <c r="T53" s="255"/>
      <c r="U53" s="255"/>
      <c r="V53" s="255"/>
      <c r="W53" s="255"/>
      <c r="X53" s="255"/>
      <c r="Y53" s="255"/>
      <c r="Z53" s="255"/>
      <c r="AA53" s="255"/>
      <c r="AB53" s="255"/>
      <c r="AC53" s="255"/>
      <c r="AD53" s="31"/>
      <c r="AE53" s="58"/>
      <c r="AF53" s="191"/>
      <c r="AG53" s="191"/>
      <c r="AH53" s="30"/>
      <c r="AI53" s="58"/>
      <c r="AJ53" s="58"/>
      <c r="AK53" s="58"/>
      <c r="AL53" s="255"/>
      <c r="AM53" s="255"/>
      <c r="AN53" s="58"/>
      <c r="AO53" s="255"/>
      <c r="AP53" s="255"/>
      <c r="AQ53" s="57"/>
      <c r="AR53" s="265"/>
      <c r="AS53" s="166"/>
      <c r="AT53" s="166"/>
      <c r="AU53" s="166"/>
      <c r="AV53" s="166"/>
      <c r="AW53" s="166"/>
      <c r="AX53" s="166"/>
      <c r="AY53" s="166"/>
      <c r="AZ53" s="166">
        <v>2</v>
      </c>
      <c r="BA53" s="166"/>
      <c r="BB53" s="274">
        <v>1</v>
      </c>
      <c r="BC53" s="166"/>
      <c r="BD53" s="166"/>
      <c r="BE53" s="336"/>
      <c r="BF53" s="166"/>
      <c r="BG53" s="166"/>
      <c r="BH53" s="166"/>
      <c r="BI53" s="166"/>
      <c r="BJ53" s="166"/>
      <c r="BK53" s="166"/>
      <c r="BL53" s="166"/>
      <c r="BM53" s="335"/>
      <c r="BN53" s="336"/>
      <c r="BO53" s="166"/>
      <c r="BP53" s="166"/>
      <c r="BQ53" s="166"/>
      <c r="BR53" s="166"/>
      <c r="BS53" s="166"/>
      <c r="BT53" s="336"/>
      <c r="BU53" s="336"/>
      <c r="BV53" s="336"/>
      <c r="BW53" s="166"/>
      <c r="BX53" s="166"/>
      <c r="BY53" s="166"/>
      <c r="BZ53" s="84"/>
      <c r="CA53" s="84"/>
      <c r="CB53" s="156">
        <f t="shared" si="24"/>
        <v>4</v>
      </c>
      <c r="CC53" s="151">
        <f t="shared" si="25"/>
        <v>0</v>
      </c>
      <c r="CE53" s="501"/>
      <c r="CF53" s="57"/>
      <c r="CG53" s="445"/>
      <c r="CH53" s="887"/>
      <c r="CI53" s="102">
        <f t="shared" si="26"/>
        <v>0</v>
      </c>
      <c r="CJ53" s="102">
        <f t="shared" si="23"/>
        <v>0</v>
      </c>
    </row>
    <row r="54" spans="1:88" ht="16.2" customHeight="1" thickBot="1" x14ac:dyDescent="0.35">
      <c r="A54" s="456">
        <v>8</v>
      </c>
      <c r="B54" s="1402" t="s">
        <v>22</v>
      </c>
      <c r="C54" s="1284"/>
      <c r="D54" s="353"/>
      <c r="E54" s="596"/>
      <c r="F54" s="353"/>
      <c r="G54" s="191"/>
      <c r="H54" s="204"/>
      <c r="I54" s="58"/>
      <c r="J54" s="58"/>
      <c r="K54" s="58"/>
      <c r="L54" s="58"/>
      <c r="M54" s="58"/>
      <c r="N54" s="213"/>
      <c r="O54" s="58"/>
      <c r="P54" s="58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3"/>
      <c r="AB54" s="213"/>
      <c r="AC54" s="213"/>
      <c r="AD54" s="31"/>
      <c r="AE54" s="58"/>
      <c r="AF54" s="191"/>
      <c r="AG54" s="191"/>
      <c r="AH54" s="592">
        <v>1</v>
      </c>
      <c r="AI54" s="58"/>
      <c r="AJ54" s="58"/>
      <c r="AK54" s="58"/>
      <c r="AL54" s="213"/>
      <c r="AM54" s="58"/>
      <c r="AN54" s="58"/>
      <c r="AO54" s="213"/>
      <c r="AP54" s="213"/>
      <c r="AQ54" s="672"/>
      <c r="AR54" s="265"/>
      <c r="AS54" s="166"/>
      <c r="AT54" s="166"/>
      <c r="AU54" s="166"/>
      <c r="AV54" s="166"/>
      <c r="AW54" s="166"/>
      <c r="AX54" s="166"/>
      <c r="AY54" s="166"/>
      <c r="AZ54" s="166"/>
      <c r="BA54" s="166"/>
      <c r="BB54" s="274"/>
      <c r="BC54" s="166"/>
      <c r="BD54" s="166"/>
      <c r="BE54" s="336">
        <v>2</v>
      </c>
      <c r="BF54" s="166"/>
      <c r="BG54" s="166"/>
      <c r="BH54" s="166"/>
      <c r="BI54" s="166"/>
      <c r="BJ54" s="166"/>
      <c r="BK54" s="166"/>
      <c r="BL54" s="166"/>
      <c r="BM54" s="335"/>
      <c r="BN54" s="336"/>
      <c r="BO54" s="166"/>
      <c r="BP54" s="166"/>
      <c r="BQ54" s="166">
        <v>1</v>
      </c>
      <c r="BR54" s="166"/>
      <c r="BS54" s="166"/>
      <c r="BT54" s="336"/>
      <c r="BU54" s="336"/>
      <c r="BV54" s="336"/>
      <c r="BW54" s="166"/>
      <c r="BX54" s="166"/>
      <c r="BY54" s="166"/>
      <c r="BZ54" s="84">
        <v>2</v>
      </c>
      <c r="CA54" s="84"/>
      <c r="CB54" s="156">
        <f t="shared" si="24"/>
        <v>3</v>
      </c>
      <c r="CC54" s="151">
        <f t="shared" si="25"/>
        <v>3</v>
      </c>
      <c r="CE54" s="501"/>
      <c r="CF54" s="57"/>
      <c r="CG54" s="445"/>
      <c r="CH54" s="887"/>
      <c r="CI54" s="102">
        <f t="shared" si="26"/>
        <v>0</v>
      </c>
      <c r="CJ54" s="102">
        <f t="shared" si="23"/>
        <v>0</v>
      </c>
    </row>
    <row r="55" spans="1:88" ht="16.2" customHeight="1" thickBot="1" x14ac:dyDescent="0.35">
      <c r="A55" s="456">
        <v>9</v>
      </c>
      <c r="B55" s="1405" t="s">
        <v>16</v>
      </c>
      <c r="C55" s="1293"/>
      <c r="D55" s="470"/>
      <c r="E55" s="597"/>
      <c r="F55" s="470"/>
      <c r="G55" s="465"/>
      <c r="H55" s="471"/>
      <c r="I55" s="471"/>
      <c r="J55" s="471"/>
      <c r="K55" s="471"/>
      <c r="L55" s="471"/>
      <c r="M55" s="471"/>
      <c r="N55" s="209"/>
      <c r="O55" s="209"/>
      <c r="P55" s="471"/>
      <c r="Q55" s="209"/>
      <c r="R55" s="209"/>
      <c r="S55" s="209"/>
      <c r="T55" s="209"/>
      <c r="U55" s="209"/>
      <c r="V55" s="209"/>
      <c r="W55" s="209"/>
      <c r="X55" s="209"/>
      <c r="Y55" s="209"/>
      <c r="Z55" s="209"/>
      <c r="AA55" s="209"/>
      <c r="AB55" s="209"/>
      <c r="AC55" s="209"/>
      <c r="AD55" s="599"/>
      <c r="AE55" s="471"/>
      <c r="AF55" s="465"/>
      <c r="AG55" s="465"/>
      <c r="AH55" s="370"/>
      <c r="AI55" s="471"/>
      <c r="AJ55" s="471"/>
      <c r="AK55" s="471"/>
      <c r="AL55" s="209"/>
      <c r="AM55" s="209"/>
      <c r="AN55" s="471"/>
      <c r="AO55" s="209"/>
      <c r="AP55" s="209"/>
      <c r="AQ55" s="195"/>
      <c r="AR55" s="430"/>
      <c r="AS55" s="297"/>
      <c r="AT55" s="297"/>
      <c r="AU55" s="297"/>
      <c r="AV55" s="297"/>
      <c r="AW55" s="297"/>
      <c r="AX55" s="297"/>
      <c r="AY55" s="297"/>
      <c r="AZ55" s="297"/>
      <c r="BA55" s="297"/>
      <c r="BB55" s="298"/>
      <c r="BC55" s="297"/>
      <c r="BD55" s="297"/>
      <c r="BE55" s="603"/>
      <c r="BF55" s="297"/>
      <c r="BG55" s="297"/>
      <c r="BH55" s="297"/>
      <c r="BI55" s="297"/>
      <c r="BJ55" s="297"/>
      <c r="BK55" s="297"/>
      <c r="BL55" s="297"/>
      <c r="BM55" s="472"/>
      <c r="BN55" s="603"/>
      <c r="BO55" s="297"/>
      <c r="BP55" s="297"/>
      <c r="BQ55" s="297"/>
      <c r="BR55" s="297"/>
      <c r="BS55" s="297"/>
      <c r="BT55" s="603"/>
      <c r="BU55" s="603"/>
      <c r="BV55" s="603"/>
      <c r="BW55" s="297"/>
      <c r="BX55" s="297"/>
      <c r="BY55" s="297"/>
      <c r="BZ55" s="209"/>
      <c r="CA55" s="209"/>
      <c r="CB55" s="156">
        <f t="shared" si="24"/>
        <v>0</v>
      </c>
      <c r="CC55" s="151">
        <f t="shared" si="25"/>
        <v>0</v>
      </c>
      <c r="CE55" s="696"/>
      <c r="CF55" s="195"/>
      <c r="CG55" s="194"/>
      <c r="CH55" s="889"/>
      <c r="CI55" s="102">
        <f t="shared" si="26"/>
        <v>0</v>
      </c>
      <c r="CJ55" s="102">
        <f t="shared" si="23"/>
        <v>0</v>
      </c>
    </row>
    <row r="56" spans="1:88" ht="16.2" customHeight="1" thickBot="1" x14ac:dyDescent="0.35">
      <c r="A56" s="456">
        <v>10</v>
      </c>
      <c r="B56" s="1406" t="s">
        <v>13</v>
      </c>
      <c r="C56" s="1301"/>
      <c r="D56" s="161">
        <f>SUM(D57:D60)</f>
        <v>0</v>
      </c>
      <c r="E56" s="161">
        <f t="shared" ref="E56:BP56" si="27">SUM(E57:E60)</f>
        <v>0</v>
      </c>
      <c r="F56" s="161">
        <f t="shared" si="27"/>
        <v>1</v>
      </c>
      <c r="G56" s="161">
        <f t="shared" si="27"/>
        <v>1</v>
      </c>
      <c r="H56" s="161">
        <f t="shared" si="27"/>
        <v>0</v>
      </c>
      <c r="I56" s="161">
        <f t="shared" si="27"/>
        <v>0</v>
      </c>
      <c r="J56" s="161">
        <f t="shared" si="27"/>
        <v>0</v>
      </c>
      <c r="K56" s="161">
        <f t="shared" si="27"/>
        <v>0</v>
      </c>
      <c r="L56" s="161">
        <f t="shared" si="27"/>
        <v>0</v>
      </c>
      <c r="M56" s="161">
        <f t="shared" si="27"/>
        <v>0</v>
      </c>
      <c r="N56" s="161">
        <f t="shared" si="27"/>
        <v>7</v>
      </c>
      <c r="O56" s="161">
        <f t="shared" si="27"/>
        <v>5</v>
      </c>
      <c r="P56" s="161">
        <f t="shared" si="27"/>
        <v>27</v>
      </c>
      <c r="Q56" s="161">
        <f t="shared" si="27"/>
        <v>1</v>
      </c>
      <c r="R56" s="161">
        <f t="shared" si="27"/>
        <v>23</v>
      </c>
      <c r="S56" s="161">
        <f t="shared" si="27"/>
        <v>2</v>
      </c>
      <c r="T56" s="161">
        <f t="shared" si="27"/>
        <v>6</v>
      </c>
      <c r="U56" s="161">
        <f t="shared" si="27"/>
        <v>2</v>
      </c>
      <c r="V56" s="161">
        <f t="shared" si="27"/>
        <v>0</v>
      </c>
      <c r="W56" s="161">
        <f t="shared" si="27"/>
        <v>0</v>
      </c>
      <c r="X56" s="161">
        <f t="shared" si="27"/>
        <v>0</v>
      </c>
      <c r="Y56" s="161">
        <f t="shared" si="27"/>
        <v>0</v>
      </c>
      <c r="Z56" s="161">
        <f t="shared" si="27"/>
        <v>0</v>
      </c>
      <c r="AA56" s="161">
        <f t="shared" si="27"/>
        <v>0</v>
      </c>
      <c r="AB56" s="161">
        <f t="shared" si="27"/>
        <v>0</v>
      </c>
      <c r="AC56" s="161">
        <f t="shared" si="27"/>
        <v>0</v>
      </c>
      <c r="AD56" s="161">
        <f t="shared" si="27"/>
        <v>0</v>
      </c>
      <c r="AE56" s="161">
        <f t="shared" si="27"/>
        <v>0</v>
      </c>
      <c r="AF56" s="161">
        <f t="shared" si="27"/>
        <v>0</v>
      </c>
      <c r="AG56" s="161">
        <f t="shared" si="27"/>
        <v>0</v>
      </c>
      <c r="AH56" s="161">
        <f t="shared" si="27"/>
        <v>1</v>
      </c>
      <c r="AI56" s="161">
        <f t="shared" si="27"/>
        <v>0</v>
      </c>
      <c r="AJ56" s="161">
        <f t="shared" si="27"/>
        <v>0</v>
      </c>
      <c r="AK56" s="161">
        <f t="shared" si="27"/>
        <v>0</v>
      </c>
      <c r="AL56" s="161">
        <f t="shared" si="27"/>
        <v>2</v>
      </c>
      <c r="AM56" s="161">
        <f t="shared" si="27"/>
        <v>0</v>
      </c>
      <c r="AN56" s="161">
        <f t="shared" si="27"/>
        <v>1</v>
      </c>
      <c r="AO56" s="161">
        <f t="shared" si="27"/>
        <v>2</v>
      </c>
      <c r="AP56" s="161">
        <f t="shared" si="27"/>
        <v>0</v>
      </c>
      <c r="AQ56" s="161">
        <f t="shared" si="27"/>
        <v>0</v>
      </c>
      <c r="AR56" s="161">
        <f t="shared" si="27"/>
        <v>0</v>
      </c>
      <c r="AS56" s="161">
        <f t="shared" si="27"/>
        <v>0</v>
      </c>
      <c r="AT56" s="161">
        <f t="shared" si="27"/>
        <v>0</v>
      </c>
      <c r="AU56" s="161">
        <f t="shared" si="27"/>
        <v>0</v>
      </c>
      <c r="AV56" s="161">
        <f t="shared" si="27"/>
        <v>0</v>
      </c>
      <c r="AW56" s="161">
        <f t="shared" si="27"/>
        <v>0</v>
      </c>
      <c r="AX56" s="161">
        <f t="shared" si="27"/>
        <v>0</v>
      </c>
      <c r="AY56" s="161">
        <f t="shared" si="27"/>
        <v>0</v>
      </c>
      <c r="AZ56" s="161">
        <f t="shared" si="27"/>
        <v>0</v>
      </c>
      <c r="BA56" s="161">
        <f t="shared" si="27"/>
        <v>0</v>
      </c>
      <c r="BB56" s="161">
        <f t="shared" si="27"/>
        <v>0</v>
      </c>
      <c r="BC56" s="161">
        <f t="shared" si="27"/>
        <v>0</v>
      </c>
      <c r="BD56" s="161">
        <f t="shared" si="27"/>
        <v>1</v>
      </c>
      <c r="BE56" s="161">
        <f t="shared" si="27"/>
        <v>1</v>
      </c>
      <c r="BF56" s="161">
        <f t="shared" si="27"/>
        <v>0</v>
      </c>
      <c r="BG56" s="161">
        <f t="shared" si="27"/>
        <v>0</v>
      </c>
      <c r="BH56" s="161">
        <f t="shared" si="27"/>
        <v>0</v>
      </c>
      <c r="BI56" s="161">
        <f t="shared" si="27"/>
        <v>0</v>
      </c>
      <c r="BJ56" s="161">
        <f t="shared" si="27"/>
        <v>0</v>
      </c>
      <c r="BK56" s="161">
        <f t="shared" si="27"/>
        <v>0</v>
      </c>
      <c r="BL56" s="161">
        <f t="shared" si="27"/>
        <v>2</v>
      </c>
      <c r="BM56" s="161">
        <f t="shared" si="27"/>
        <v>0</v>
      </c>
      <c r="BN56" s="161">
        <f t="shared" si="27"/>
        <v>0</v>
      </c>
      <c r="BO56" s="161">
        <f t="shared" si="27"/>
        <v>0</v>
      </c>
      <c r="BP56" s="161">
        <f t="shared" si="27"/>
        <v>0</v>
      </c>
      <c r="BQ56" s="161">
        <f t="shared" ref="BQ56:BZ56" si="28">SUM(BQ57:BQ60)</f>
        <v>0</v>
      </c>
      <c r="BR56" s="161">
        <f t="shared" si="28"/>
        <v>6</v>
      </c>
      <c r="BS56" s="161">
        <f t="shared" si="28"/>
        <v>10</v>
      </c>
      <c r="BT56" s="161">
        <f t="shared" si="28"/>
        <v>0</v>
      </c>
      <c r="BU56" s="161">
        <f t="shared" si="28"/>
        <v>0</v>
      </c>
      <c r="BV56" s="161">
        <f t="shared" si="28"/>
        <v>0</v>
      </c>
      <c r="BW56" s="161">
        <f t="shared" si="28"/>
        <v>0</v>
      </c>
      <c r="BX56" s="161">
        <f t="shared" si="28"/>
        <v>0</v>
      </c>
      <c r="BY56" s="161">
        <f t="shared" si="28"/>
        <v>0</v>
      </c>
      <c r="BZ56" s="161">
        <f t="shared" si="28"/>
        <v>0</v>
      </c>
      <c r="CA56" s="161">
        <f t="shared" ref="CA56" si="29">SUM(CA57:CA60)</f>
        <v>0</v>
      </c>
      <c r="CB56" s="156">
        <f>SUM(D56+F56+H56+J56+L56+N56+P56+R56+T56+V56+X56+Z56+AB56+AD56+AF56+AH56+AJ56+AL56+AN56+AP56+AR56+AT56+AV56+AX56+AZ56+BB56+BD56+BF56+BH56+BJ56+BL56+BN56+BP56+BR56+BV56+BX56+BZ56+BT56)</f>
        <v>77</v>
      </c>
      <c r="CC56" s="151">
        <f>SUM(E56+G56+I56+K56+M56+O56+Q56+S56+U56+W56+Y56+AA56+AC56+AE56+AG56+AI56+AK56+AM56+AO56+AQ56+AS56+AU56+AW56+AY56+BA56+BC56+BE56+BG56+BI56+BK56+BM56+BO56+BQ56+BS56+BW56+BY56+CA56+BU56)</f>
        <v>24</v>
      </c>
      <c r="CE56" s="897">
        <f>SUM(CE57:CE60)</f>
        <v>0</v>
      </c>
      <c r="CF56" s="897">
        <f t="shared" ref="CF56:CH56" si="30">SUM(CF57:CF60)</f>
        <v>0</v>
      </c>
      <c r="CG56" s="897">
        <f t="shared" si="30"/>
        <v>0</v>
      </c>
      <c r="CH56" s="897">
        <f t="shared" si="30"/>
        <v>0</v>
      </c>
      <c r="CI56" s="102">
        <f>CE56+CG56</f>
        <v>0</v>
      </c>
      <c r="CJ56" s="102">
        <f t="shared" si="23"/>
        <v>0</v>
      </c>
    </row>
    <row r="57" spans="1:88" ht="16.2" customHeight="1" thickBot="1" x14ac:dyDescent="0.35">
      <c r="A57" s="456">
        <v>11</v>
      </c>
      <c r="B57" s="1409" t="s">
        <v>17</v>
      </c>
      <c r="C57" s="1297"/>
      <c r="D57" s="527"/>
      <c r="E57" s="529"/>
      <c r="F57" s="527"/>
      <c r="G57" s="528"/>
      <c r="H57" s="528"/>
      <c r="I57" s="528"/>
      <c r="J57" s="528"/>
      <c r="K57" s="528"/>
      <c r="L57" s="528"/>
      <c r="M57" s="528"/>
      <c r="N57" s="528"/>
      <c r="O57" s="528"/>
      <c r="P57" s="528"/>
      <c r="Q57" s="528"/>
      <c r="R57" s="528"/>
      <c r="S57" s="528"/>
      <c r="T57" s="528"/>
      <c r="U57" s="528"/>
      <c r="V57" s="528"/>
      <c r="W57" s="528"/>
      <c r="X57" s="528"/>
      <c r="Y57" s="528"/>
      <c r="Z57" s="528"/>
      <c r="AA57" s="528"/>
      <c r="AB57" s="528"/>
      <c r="AC57" s="528"/>
      <c r="AD57" s="565"/>
      <c r="AE57" s="528"/>
      <c r="AF57" s="528"/>
      <c r="AG57" s="528"/>
      <c r="AH57" s="530"/>
      <c r="AI57" s="528"/>
      <c r="AJ57" s="528"/>
      <c r="AK57" s="528"/>
      <c r="AL57" s="528"/>
      <c r="AM57" s="528"/>
      <c r="AN57" s="528"/>
      <c r="AO57" s="528"/>
      <c r="AP57" s="528"/>
      <c r="AQ57" s="529"/>
      <c r="AR57" s="345"/>
      <c r="AS57" s="311"/>
      <c r="AT57" s="311"/>
      <c r="AU57" s="311"/>
      <c r="AV57" s="311"/>
      <c r="AW57" s="311"/>
      <c r="AX57" s="311"/>
      <c r="AY57" s="311"/>
      <c r="AZ57" s="311"/>
      <c r="BA57" s="311"/>
      <c r="BB57" s="344"/>
      <c r="BC57" s="311"/>
      <c r="BD57" s="311"/>
      <c r="BE57" s="343"/>
      <c r="BF57" s="311"/>
      <c r="BG57" s="311"/>
      <c r="BH57" s="311"/>
      <c r="BI57" s="311"/>
      <c r="BJ57" s="311"/>
      <c r="BK57" s="311"/>
      <c r="BL57" s="311"/>
      <c r="BM57" s="373"/>
      <c r="BN57" s="343"/>
      <c r="BO57" s="311"/>
      <c r="BP57" s="311"/>
      <c r="BQ57" s="311"/>
      <c r="BR57" s="311"/>
      <c r="BS57" s="311"/>
      <c r="BT57" s="343"/>
      <c r="BU57" s="343"/>
      <c r="BV57" s="343"/>
      <c r="BW57" s="311"/>
      <c r="BX57" s="311"/>
      <c r="BY57" s="311"/>
      <c r="BZ57" s="230"/>
      <c r="CA57" s="230"/>
      <c r="CB57" s="156">
        <f t="shared" ref="CB57:CB61" si="31">SUM(D57+F57+H57+J57+L57+N57+P57+R57+T57+V57+X57+Z57+AB57+AD57+AF57+AH57+AJ57+AL57+AN57+AP57+AR57+AT57+AV57+AX57+AZ57+BB57+BD57+BF57+BH57+BJ57+BL57+BN57+BP57+BR57+BV57+BX57+BZ57+BT57)</f>
        <v>0</v>
      </c>
      <c r="CC57" s="151">
        <f t="shared" ref="CC57:CC61" si="32">SUM(E57+G57+I57+K57+M57+O57+Q57+S57+U57+W57+Y57+AA57+AC57+AE57+AG57+AI57+AK57+AM57+AO57+AQ57+AS57+AU57+AW57+AY57+BA57+BC57+BE57+BG57+BI57+BK57+BM57+BO57+BQ57+BS57+BW57+BY57+CA57+BU57)</f>
        <v>0</v>
      </c>
      <c r="CE57" s="65"/>
      <c r="CF57" s="147"/>
      <c r="CG57" s="38"/>
      <c r="CH57" s="154"/>
      <c r="CI57" s="102">
        <f t="shared" ref="CI57:CI71" si="33">CE57+CG57</f>
        <v>0</v>
      </c>
      <c r="CJ57" s="102">
        <f t="shared" si="23"/>
        <v>0</v>
      </c>
    </row>
    <row r="58" spans="1:88" ht="16.2" customHeight="1" thickBot="1" x14ac:dyDescent="0.35">
      <c r="A58" s="456">
        <v>12</v>
      </c>
      <c r="B58" s="1402" t="s">
        <v>18</v>
      </c>
      <c r="C58" s="1284"/>
      <c r="D58" s="531"/>
      <c r="E58" s="613"/>
      <c r="F58" s="531"/>
      <c r="G58" s="532"/>
      <c r="H58" s="230"/>
      <c r="I58" s="230"/>
      <c r="J58" s="230"/>
      <c r="K58" s="230"/>
      <c r="L58" s="84"/>
      <c r="M58" s="84"/>
      <c r="N58" s="84"/>
      <c r="O58" s="230">
        <v>1</v>
      </c>
      <c r="P58" s="230"/>
      <c r="Q58" s="230"/>
      <c r="R58" s="230"/>
      <c r="S58" s="550">
        <v>1</v>
      </c>
      <c r="T58" s="230"/>
      <c r="U58" s="230"/>
      <c r="V58" s="230"/>
      <c r="W58" s="230"/>
      <c r="X58" s="230"/>
      <c r="Y58" s="230"/>
      <c r="Z58" s="230"/>
      <c r="AA58" s="230"/>
      <c r="AB58" s="230"/>
      <c r="AC58" s="230"/>
      <c r="AD58" s="159"/>
      <c r="AE58" s="84"/>
      <c r="AF58" s="267"/>
      <c r="AG58" s="267"/>
      <c r="AH58" s="236"/>
      <c r="AI58" s="84"/>
      <c r="AJ58" s="84"/>
      <c r="AK58" s="84"/>
      <c r="AL58" s="84"/>
      <c r="AM58" s="84"/>
      <c r="AN58" s="84"/>
      <c r="AO58" s="84"/>
      <c r="AP58" s="84"/>
      <c r="AQ58" s="40"/>
      <c r="AR58" s="265"/>
      <c r="AS58" s="166"/>
      <c r="AT58" s="166"/>
      <c r="AU58" s="166"/>
      <c r="AV58" s="166"/>
      <c r="AW58" s="166"/>
      <c r="AX58" s="166"/>
      <c r="AY58" s="166"/>
      <c r="AZ58" s="166"/>
      <c r="BA58" s="166"/>
      <c r="BB58" s="274"/>
      <c r="BC58" s="166"/>
      <c r="BD58" s="166"/>
      <c r="BE58" s="336"/>
      <c r="BF58" s="166"/>
      <c r="BG58" s="166"/>
      <c r="BH58" s="166"/>
      <c r="BI58" s="166"/>
      <c r="BJ58" s="166"/>
      <c r="BK58" s="166"/>
      <c r="BL58" s="550">
        <v>1</v>
      </c>
      <c r="BM58" s="335"/>
      <c r="BN58" s="336"/>
      <c r="BO58" s="166"/>
      <c r="BP58" s="166"/>
      <c r="BQ58" s="166"/>
      <c r="BR58" s="166"/>
      <c r="BS58" s="166"/>
      <c r="BT58" s="336"/>
      <c r="BU58" s="336"/>
      <c r="BV58" s="336"/>
      <c r="BW58" s="166"/>
      <c r="BX58" s="166"/>
      <c r="BY58" s="166"/>
      <c r="BZ58" s="84"/>
      <c r="CA58" s="114"/>
      <c r="CB58" s="156">
        <f t="shared" si="31"/>
        <v>1</v>
      </c>
      <c r="CC58" s="151">
        <f t="shared" si="32"/>
        <v>2</v>
      </c>
      <c r="CE58" s="501"/>
      <c r="CF58" s="57"/>
      <c r="CG58" s="445"/>
      <c r="CH58" s="887"/>
      <c r="CI58" s="102">
        <f t="shared" si="33"/>
        <v>0</v>
      </c>
      <c r="CJ58" s="102">
        <f t="shared" si="23"/>
        <v>0</v>
      </c>
    </row>
    <row r="59" spans="1:88" ht="16.2" customHeight="1" thickBot="1" x14ac:dyDescent="0.35">
      <c r="A59" s="456">
        <v>13</v>
      </c>
      <c r="B59" s="1402" t="s">
        <v>19</v>
      </c>
      <c r="C59" s="1284"/>
      <c r="D59" s="352"/>
      <c r="E59" s="614"/>
      <c r="F59" s="352">
        <v>1</v>
      </c>
      <c r="G59" s="267">
        <v>1</v>
      </c>
      <c r="H59" s="84"/>
      <c r="I59" s="84"/>
      <c r="J59" s="84"/>
      <c r="K59" s="84"/>
      <c r="L59" s="84"/>
      <c r="M59" s="84"/>
      <c r="N59" s="84">
        <v>7</v>
      </c>
      <c r="O59" s="84">
        <v>4</v>
      </c>
      <c r="P59" s="84">
        <v>27</v>
      </c>
      <c r="Q59" s="84">
        <v>1</v>
      </c>
      <c r="R59" s="84">
        <v>23</v>
      </c>
      <c r="S59" s="84">
        <v>1</v>
      </c>
      <c r="T59" s="84">
        <v>6</v>
      </c>
      <c r="U59" s="84">
        <v>2</v>
      </c>
      <c r="V59" s="84"/>
      <c r="W59" s="84"/>
      <c r="X59" s="84"/>
      <c r="Y59" s="84"/>
      <c r="Z59" s="84"/>
      <c r="AA59" s="84"/>
      <c r="AB59" s="84"/>
      <c r="AC59" s="84"/>
      <c r="AD59" s="85"/>
      <c r="AE59" s="84"/>
      <c r="AF59" s="267"/>
      <c r="AG59" s="267"/>
      <c r="AH59" s="564"/>
      <c r="AI59" s="84"/>
      <c r="AJ59" s="84"/>
      <c r="AK59" s="84"/>
      <c r="AL59" s="945">
        <v>2</v>
      </c>
      <c r="AM59" s="84"/>
      <c r="AN59" s="180">
        <v>1</v>
      </c>
      <c r="AO59" s="84">
        <v>2</v>
      </c>
      <c r="AP59" s="84"/>
      <c r="AQ59" s="40"/>
      <c r="AR59" s="265"/>
      <c r="AS59" s="166"/>
      <c r="AT59" s="554"/>
      <c r="AU59" s="166"/>
      <c r="AV59" s="166"/>
      <c r="AW59" s="166"/>
      <c r="AX59" s="559"/>
      <c r="AY59" s="166"/>
      <c r="AZ59" s="559"/>
      <c r="BA59" s="166"/>
      <c r="BB59" s="618"/>
      <c r="BC59" s="166"/>
      <c r="BD59" s="84">
        <v>1</v>
      </c>
      <c r="BE59" s="550">
        <v>1</v>
      </c>
      <c r="BF59" s="166"/>
      <c r="BG59" s="166"/>
      <c r="BH59" s="166"/>
      <c r="BI59" s="166"/>
      <c r="BJ59" s="166"/>
      <c r="BK59" s="166"/>
      <c r="BL59" s="533">
        <v>1</v>
      </c>
      <c r="BM59" s="335"/>
      <c r="BN59" s="336"/>
      <c r="BO59" s="166"/>
      <c r="BP59" s="690"/>
      <c r="BQ59" s="166"/>
      <c r="BR59" s="166">
        <v>6</v>
      </c>
      <c r="BS59" s="166">
        <v>10</v>
      </c>
      <c r="BT59" s="336"/>
      <c r="BU59" s="336"/>
      <c r="BV59" s="336"/>
      <c r="BW59" s="166"/>
      <c r="BX59" s="166"/>
      <c r="BY59" s="166"/>
      <c r="BZ59" s="551"/>
      <c r="CA59" s="114"/>
      <c r="CB59" s="156">
        <f t="shared" si="31"/>
        <v>75</v>
      </c>
      <c r="CC59" s="151">
        <f t="shared" si="32"/>
        <v>22</v>
      </c>
      <c r="CE59" s="501"/>
      <c r="CF59" s="57"/>
      <c r="CG59" s="445"/>
      <c r="CH59" s="887"/>
      <c r="CI59" s="102">
        <f t="shared" si="33"/>
        <v>0</v>
      </c>
      <c r="CJ59" s="102">
        <f t="shared" si="23"/>
        <v>0</v>
      </c>
    </row>
    <row r="60" spans="1:88" ht="16.2" customHeight="1" thickBot="1" x14ac:dyDescent="0.35">
      <c r="A60" s="456">
        <v>14</v>
      </c>
      <c r="B60" s="1402" t="s">
        <v>38</v>
      </c>
      <c r="C60" s="1284"/>
      <c r="D60" s="352"/>
      <c r="E60" s="614"/>
      <c r="F60" s="352"/>
      <c r="G60" s="267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5"/>
      <c r="AE60" s="84"/>
      <c r="AF60" s="267"/>
      <c r="AG60" s="267"/>
      <c r="AH60" s="114">
        <v>1</v>
      </c>
      <c r="AI60" s="84"/>
      <c r="AJ60" s="84"/>
      <c r="AK60" s="84"/>
      <c r="AL60" s="84"/>
      <c r="AM60" s="84"/>
      <c r="AN60" s="84"/>
      <c r="AO60" s="84"/>
      <c r="AP60" s="84"/>
      <c r="AQ60" s="40"/>
      <c r="AR60" s="265"/>
      <c r="AS60" s="166"/>
      <c r="AT60" s="166"/>
      <c r="AU60" s="166"/>
      <c r="AV60" s="166"/>
      <c r="AW60" s="166"/>
      <c r="AX60" s="166"/>
      <c r="AY60" s="166"/>
      <c r="AZ60" s="166"/>
      <c r="BA60" s="166"/>
      <c r="BB60" s="274"/>
      <c r="BC60" s="166"/>
      <c r="BD60" s="166"/>
      <c r="BE60" s="336"/>
      <c r="BF60" s="166"/>
      <c r="BG60" s="166"/>
      <c r="BH60" s="166"/>
      <c r="BI60" s="166"/>
      <c r="BJ60" s="166"/>
      <c r="BK60" s="166"/>
      <c r="BL60" s="166"/>
      <c r="BM60" s="335"/>
      <c r="BN60" s="336"/>
      <c r="BO60" s="166"/>
      <c r="BP60" s="166"/>
      <c r="BQ60" s="166"/>
      <c r="BR60" s="166"/>
      <c r="BS60" s="166"/>
      <c r="BT60" s="336"/>
      <c r="BU60" s="336"/>
      <c r="BV60" s="336"/>
      <c r="BW60" s="166"/>
      <c r="BX60" s="166"/>
      <c r="BY60" s="166"/>
      <c r="BZ60" s="84"/>
      <c r="CA60" s="114"/>
      <c r="CB60" s="156">
        <f t="shared" si="31"/>
        <v>1</v>
      </c>
      <c r="CC60" s="151">
        <f t="shared" si="32"/>
        <v>0</v>
      </c>
      <c r="CE60" s="501"/>
      <c r="CF60" s="57"/>
      <c r="CG60" s="445"/>
      <c r="CH60" s="887"/>
      <c r="CI60" s="102">
        <f t="shared" si="33"/>
        <v>0</v>
      </c>
      <c r="CJ60" s="102">
        <f t="shared" si="23"/>
        <v>0</v>
      </c>
    </row>
    <row r="61" spans="1:88" ht="16.2" customHeight="1" thickBot="1" x14ac:dyDescent="0.35">
      <c r="A61" s="456">
        <v>15</v>
      </c>
      <c r="B61" s="1405" t="s">
        <v>20</v>
      </c>
      <c r="C61" s="1293"/>
      <c r="D61" s="534"/>
      <c r="E61" s="615"/>
      <c r="F61" s="534"/>
      <c r="G61" s="535"/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368"/>
      <c r="AE61" s="292"/>
      <c r="AF61" s="535"/>
      <c r="AG61" s="535"/>
      <c r="AH61" s="407"/>
      <c r="AI61" s="292"/>
      <c r="AJ61" s="292"/>
      <c r="AK61" s="292"/>
      <c r="AL61" s="292"/>
      <c r="AM61" s="292"/>
      <c r="AN61" s="292"/>
      <c r="AO61" s="292"/>
      <c r="AP61" s="292"/>
      <c r="AQ61" s="408"/>
      <c r="AR61" s="423"/>
      <c r="AS61" s="338"/>
      <c r="AT61" s="338"/>
      <c r="AU61" s="338"/>
      <c r="AV61" s="338"/>
      <c r="AW61" s="338"/>
      <c r="AX61" s="338"/>
      <c r="AY61" s="338"/>
      <c r="AZ61" s="338"/>
      <c r="BA61" s="338"/>
      <c r="BB61" s="562"/>
      <c r="BC61" s="338"/>
      <c r="BD61" s="338"/>
      <c r="BE61" s="339"/>
      <c r="BF61" s="338"/>
      <c r="BG61" s="338"/>
      <c r="BH61" s="338"/>
      <c r="BI61" s="338"/>
      <c r="BJ61" s="338"/>
      <c r="BK61" s="338"/>
      <c r="BL61" s="338"/>
      <c r="BM61" s="480"/>
      <c r="BN61" s="339"/>
      <c r="BO61" s="338"/>
      <c r="BP61" s="338"/>
      <c r="BQ61" s="338"/>
      <c r="BR61" s="338"/>
      <c r="BS61" s="338"/>
      <c r="BT61" s="339"/>
      <c r="BU61" s="339"/>
      <c r="BV61" s="339"/>
      <c r="BW61" s="338"/>
      <c r="BX61" s="338"/>
      <c r="BY61" s="338"/>
      <c r="BZ61" s="292"/>
      <c r="CA61" s="292"/>
      <c r="CB61" s="156">
        <f t="shared" si="31"/>
        <v>0</v>
      </c>
      <c r="CC61" s="151">
        <f t="shared" si="32"/>
        <v>0</v>
      </c>
      <c r="CE61" s="696"/>
      <c r="CF61" s="195"/>
      <c r="CG61" s="194"/>
      <c r="CH61" s="889"/>
      <c r="CI61" s="102">
        <f t="shared" si="33"/>
        <v>0</v>
      </c>
      <c r="CJ61" s="102">
        <f t="shared" si="23"/>
        <v>0</v>
      </c>
    </row>
    <row r="62" spans="1:88" ht="16.2" customHeight="1" thickBot="1" x14ac:dyDescent="0.35">
      <c r="A62" s="456">
        <v>16</v>
      </c>
      <c r="B62" s="1406" t="s">
        <v>13</v>
      </c>
      <c r="C62" s="1301"/>
      <c r="D62" s="161">
        <f t="shared" ref="D62:AI62" si="34">SUM(D63:D70)</f>
        <v>0</v>
      </c>
      <c r="E62" s="161">
        <f t="shared" si="34"/>
        <v>0</v>
      </c>
      <c r="F62" s="161">
        <f t="shared" si="34"/>
        <v>1</v>
      </c>
      <c r="G62" s="161">
        <f t="shared" si="34"/>
        <v>0</v>
      </c>
      <c r="H62" s="161">
        <f t="shared" si="34"/>
        <v>2</v>
      </c>
      <c r="I62" s="161">
        <f t="shared" si="34"/>
        <v>1</v>
      </c>
      <c r="J62" s="161">
        <f t="shared" si="34"/>
        <v>0</v>
      </c>
      <c r="K62" s="161">
        <f t="shared" si="34"/>
        <v>0</v>
      </c>
      <c r="L62" s="161">
        <f t="shared" si="34"/>
        <v>0</v>
      </c>
      <c r="M62" s="161">
        <f t="shared" si="34"/>
        <v>0</v>
      </c>
      <c r="N62" s="487">
        <f t="shared" si="34"/>
        <v>17</v>
      </c>
      <c r="O62" s="487">
        <f t="shared" si="34"/>
        <v>1</v>
      </c>
      <c r="P62" s="487">
        <f t="shared" si="34"/>
        <v>24</v>
      </c>
      <c r="Q62" s="487">
        <f t="shared" si="34"/>
        <v>0</v>
      </c>
      <c r="R62" s="487">
        <f t="shared" si="34"/>
        <v>21</v>
      </c>
      <c r="S62" s="487">
        <f t="shared" si="34"/>
        <v>2</v>
      </c>
      <c r="T62" s="487">
        <f t="shared" si="34"/>
        <v>1</v>
      </c>
      <c r="U62" s="487">
        <f t="shared" si="34"/>
        <v>2</v>
      </c>
      <c r="V62" s="487">
        <f t="shared" si="34"/>
        <v>0</v>
      </c>
      <c r="W62" s="161">
        <f t="shared" si="34"/>
        <v>1</v>
      </c>
      <c r="X62" s="161">
        <f t="shared" si="34"/>
        <v>0</v>
      </c>
      <c r="Y62" s="161">
        <f t="shared" si="34"/>
        <v>0</v>
      </c>
      <c r="Z62" s="161">
        <f t="shared" si="34"/>
        <v>0</v>
      </c>
      <c r="AA62" s="161">
        <f t="shared" si="34"/>
        <v>0</v>
      </c>
      <c r="AB62" s="161">
        <f t="shared" si="34"/>
        <v>0</v>
      </c>
      <c r="AC62" s="161">
        <f t="shared" si="34"/>
        <v>0</v>
      </c>
      <c r="AD62" s="161">
        <f t="shared" si="34"/>
        <v>0</v>
      </c>
      <c r="AE62" s="161">
        <f t="shared" si="34"/>
        <v>0</v>
      </c>
      <c r="AF62" s="161">
        <f t="shared" si="34"/>
        <v>2</v>
      </c>
      <c r="AG62" s="161">
        <f t="shared" si="34"/>
        <v>1</v>
      </c>
      <c r="AH62" s="161">
        <f t="shared" si="34"/>
        <v>0</v>
      </c>
      <c r="AI62" s="161">
        <f t="shared" si="34"/>
        <v>0</v>
      </c>
      <c r="AJ62" s="161">
        <f t="shared" ref="AJ62:BO62" si="35">SUM(AJ63:AJ70)</f>
        <v>0</v>
      </c>
      <c r="AK62" s="161">
        <f t="shared" si="35"/>
        <v>0</v>
      </c>
      <c r="AL62" s="161">
        <f t="shared" si="35"/>
        <v>0</v>
      </c>
      <c r="AM62" s="161">
        <f t="shared" si="35"/>
        <v>1</v>
      </c>
      <c r="AN62" s="161">
        <f t="shared" si="35"/>
        <v>0</v>
      </c>
      <c r="AO62" s="161">
        <f t="shared" si="35"/>
        <v>1</v>
      </c>
      <c r="AP62" s="161">
        <f t="shared" si="35"/>
        <v>0</v>
      </c>
      <c r="AQ62" s="489">
        <f t="shared" si="35"/>
        <v>0</v>
      </c>
      <c r="AR62" s="161">
        <f t="shared" si="35"/>
        <v>1</v>
      </c>
      <c r="AS62" s="161">
        <f t="shared" si="35"/>
        <v>1</v>
      </c>
      <c r="AT62" s="161">
        <f t="shared" si="35"/>
        <v>0</v>
      </c>
      <c r="AU62" s="161">
        <f t="shared" si="35"/>
        <v>0</v>
      </c>
      <c r="AV62" s="161">
        <f t="shared" si="35"/>
        <v>0</v>
      </c>
      <c r="AW62" s="161">
        <f t="shared" si="35"/>
        <v>0</v>
      </c>
      <c r="AX62" s="161">
        <f t="shared" si="35"/>
        <v>1</v>
      </c>
      <c r="AY62" s="161">
        <f t="shared" si="35"/>
        <v>0</v>
      </c>
      <c r="AZ62" s="161">
        <f t="shared" si="35"/>
        <v>0</v>
      </c>
      <c r="BA62" s="161">
        <f t="shared" si="35"/>
        <v>1</v>
      </c>
      <c r="BB62" s="161">
        <f t="shared" si="35"/>
        <v>0</v>
      </c>
      <c r="BC62" s="161">
        <f t="shared" si="35"/>
        <v>0</v>
      </c>
      <c r="BD62" s="161">
        <f t="shared" si="35"/>
        <v>0</v>
      </c>
      <c r="BE62" s="161">
        <f t="shared" si="35"/>
        <v>0</v>
      </c>
      <c r="BF62" s="161">
        <f t="shared" si="35"/>
        <v>0</v>
      </c>
      <c r="BG62" s="161">
        <f t="shared" si="35"/>
        <v>0</v>
      </c>
      <c r="BH62" s="161">
        <f t="shared" si="35"/>
        <v>1</v>
      </c>
      <c r="BI62" s="161">
        <f t="shared" si="35"/>
        <v>0</v>
      </c>
      <c r="BJ62" s="161">
        <f t="shared" si="35"/>
        <v>0</v>
      </c>
      <c r="BK62" s="161">
        <f t="shared" si="35"/>
        <v>0</v>
      </c>
      <c r="BL62" s="161">
        <f t="shared" si="35"/>
        <v>0</v>
      </c>
      <c r="BM62" s="161">
        <f t="shared" si="35"/>
        <v>1</v>
      </c>
      <c r="BN62" s="161">
        <f t="shared" si="35"/>
        <v>0</v>
      </c>
      <c r="BO62" s="161">
        <f t="shared" si="35"/>
        <v>0</v>
      </c>
      <c r="BP62" s="161">
        <f t="shared" ref="BP62:CA62" si="36">SUM(BP63:BP70)</f>
        <v>0</v>
      </c>
      <c r="BQ62" s="161">
        <f t="shared" si="36"/>
        <v>1</v>
      </c>
      <c r="BR62" s="161">
        <f t="shared" si="36"/>
        <v>2</v>
      </c>
      <c r="BS62" s="161">
        <f t="shared" si="36"/>
        <v>1</v>
      </c>
      <c r="BT62" s="161">
        <f t="shared" si="36"/>
        <v>6</v>
      </c>
      <c r="BU62" s="161">
        <f t="shared" si="36"/>
        <v>10</v>
      </c>
      <c r="BV62" s="161">
        <f t="shared" si="36"/>
        <v>1</v>
      </c>
      <c r="BW62" s="161">
        <f t="shared" si="36"/>
        <v>0</v>
      </c>
      <c r="BX62" s="161">
        <f t="shared" si="36"/>
        <v>0</v>
      </c>
      <c r="BY62" s="161">
        <f t="shared" si="36"/>
        <v>1</v>
      </c>
      <c r="BZ62" s="161">
        <f t="shared" si="36"/>
        <v>0</v>
      </c>
      <c r="CA62" s="161">
        <f t="shared" si="36"/>
        <v>0</v>
      </c>
      <c r="CB62" s="156">
        <f>SUM(D62+F62+H62+J62+L62+N62+P62+R62+T62+V62+X62+Z62+AB62+AD62+AF62+AH62+AJ62+AL62+AN62+AP62+AR62+AT62+AV62+AX62+AZ62+BB62+BD62+BF62+BH62+BJ62+BL62+BN62+BP62+BR62+BV62+BX62+BZ62+BT62)</f>
        <v>80</v>
      </c>
      <c r="CC62" s="151">
        <f>SUM(E62+G62+I62+K62+M62+O62+Q62+S62+U62+W62+Y62+AA62+AC62+AE62+AG62+AI62+AK62+AM62+AO62+AQ62+AS62+AU62+AW62+AY62+BA62+BC62+BE62+BG62+BI62+BK62+BM62+BO62+BQ62+BS62+BW62+BY62+CA62+BU62)</f>
        <v>26</v>
      </c>
      <c r="CE62" s="897">
        <f>SUM(CE63:CE70)</f>
        <v>0</v>
      </c>
      <c r="CF62" s="897">
        <f>SUM(CF63:CF70)</f>
        <v>0</v>
      </c>
      <c r="CG62" s="897">
        <f>SUM(CG63:CG70)</f>
        <v>0</v>
      </c>
      <c r="CH62" s="871">
        <f>SUM(CH63:CH70)</f>
        <v>0</v>
      </c>
      <c r="CI62" s="102">
        <f t="shared" si="33"/>
        <v>0</v>
      </c>
      <c r="CJ62" s="102">
        <f t="shared" si="23"/>
        <v>0</v>
      </c>
    </row>
    <row r="63" spans="1:88" ht="16.2" customHeight="1" thickBot="1" x14ac:dyDescent="0.35">
      <c r="A63" s="456">
        <v>17</v>
      </c>
      <c r="B63" s="1407" t="s">
        <v>21</v>
      </c>
      <c r="C63" s="1408"/>
      <c r="D63" s="536"/>
      <c r="E63" s="616"/>
      <c r="F63" s="536">
        <v>1</v>
      </c>
      <c r="G63" s="537"/>
      <c r="H63" s="230"/>
      <c r="I63" s="230"/>
      <c r="J63" s="230"/>
      <c r="K63" s="230"/>
      <c r="L63" s="230"/>
      <c r="M63" s="230"/>
      <c r="N63" s="230">
        <v>1</v>
      </c>
      <c r="O63" s="230"/>
      <c r="P63" s="230"/>
      <c r="Q63" s="230"/>
      <c r="R63" s="230"/>
      <c r="S63" s="230"/>
      <c r="T63" s="230"/>
      <c r="U63" s="230"/>
      <c r="V63" s="230"/>
      <c r="W63" s="230">
        <v>1</v>
      </c>
      <c r="X63" s="230"/>
      <c r="Y63" s="230"/>
      <c r="Z63" s="230"/>
      <c r="AA63" s="230"/>
      <c r="AB63" s="230"/>
      <c r="AC63" s="230"/>
      <c r="AD63" s="159"/>
      <c r="AE63" s="230"/>
      <c r="AF63" s="537">
        <v>1</v>
      </c>
      <c r="AG63" s="537">
        <v>1</v>
      </c>
      <c r="AH63" s="236"/>
      <c r="AI63" s="230"/>
      <c r="AJ63" s="230"/>
      <c r="AK63" s="230"/>
      <c r="AL63" s="230"/>
      <c r="AM63" s="230"/>
      <c r="AN63" s="230"/>
      <c r="AO63" s="230"/>
      <c r="AP63" s="230"/>
      <c r="AQ63" s="237"/>
      <c r="AR63" s="544"/>
      <c r="AS63" s="545"/>
      <c r="AT63" s="545"/>
      <c r="AU63" s="545"/>
      <c r="AV63" s="546"/>
      <c r="AW63" s="545"/>
      <c r="AX63" s="545"/>
      <c r="AY63" s="545"/>
      <c r="AZ63" s="545"/>
      <c r="BA63" s="545"/>
      <c r="BB63" s="619"/>
      <c r="BC63" s="545"/>
      <c r="BD63" s="546"/>
      <c r="BE63" s="622"/>
      <c r="BF63" s="545"/>
      <c r="BG63" s="545"/>
      <c r="BH63" s="545"/>
      <c r="BI63" s="545"/>
      <c r="BJ63" s="545"/>
      <c r="BK63" s="545"/>
      <c r="BL63" s="546"/>
      <c r="BM63" s="627"/>
      <c r="BN63" s="626"/>
      <c r="BO63" s="546"/>
      <c r="BP63" s="546"/>
      <c r="BQ63" s="546"/>
      <c r="BR63" s="546"/>
      <c r="BS63" s="546"/>
      <c r="BT63" s="626"/>
      <c r="BU63" s="626"/>
      <c r="BV63" s="626"/>
      <c r="BW63" s="546"/>
      <c r="BX63" s="546"/>
      <c r="BY63" s="546"/>
      <c r="BZ63" s="547"/>
      <c r="CA63" s="547"/>
      <c r="CB63" s="156">
        <f t="shared" ref="CB63:CB71" si="37">SUM(D63+F63+H63+J63+L63+N63+P63+R63+T63+V63+X63+Z63+AB63+AD63+AF63+AH63+AJ63+AL63+AN63+AP63+AR63+AT63+AV63+AX63+AZ63+BB63+BD63+BF63+BH63+BJ63+BL63+BN63+BP63+BR63+BV63+BX63+BZ63+BT63)</f>
        <v>3</v>
      </c>
      <c r="CC63" s="151">
        <f t="shared" ref="CC63:CC70" si="38">SUM(E63+G63+I63+K63+M63+O63+Q63+S63+U63+W63+Y63+AA63+AC63+AE63+AG63+AI63+AK63+AM63+AO63+AQ63+AS63+AU63+AW63+AY63+BA63+BC63+BE63+BG63+BI63+BK63+BM63+BO63+BQ63+BS63+BW63+BY63+CA63+BU63)</f>
        <v>2</v>
      </c>
      <c r="CE63" s="65"/>
      <c r="CF63" s="147"/>
      <c r="CG63" s="38"/>
      <c r="CH63" s="154"/>
      <c r="CI63" s="102">
        <f t="shared" si="33"/>
        <v>0</v>
      </c>
      <c r="CJ63" s="102">
        <f t="shared" si="23"/>
        <v>0</v>
      </c>
    </row>
    <row r="64" spans="1:88" ht="16.2" customHeight="1" thickBot="1" x14ac:dyDescent="0.35">
      <c r="A64" s="456">
        <v>18</v>
      </c>
      <c r="B64" s="1402" t="s">
        <v>51</v>
      </c>
      <c r="C64" s="1284"/>
      <c r="D64" s="352"/>
      <c r="E64" s="614"/>
      <c r="F64" s="352"/>
      <c r="G64" s="267"/>
      <c r="H64" s="550">
        <v>1</v>
      </c>
      <c r="I64" s="84">
        <v>1</v>
      </c>
      <c r="J64" s="84"/>
      <c r="K64" s="84"/>
      <c r="L64" s="84"/>
      <c r="M64" s="84"/>
      <c r="N64" s="84">
        <v>16</v>
      </c>
      <c r="O64" s="84">
        <v>1</v>
      </c>
      <c r="P64" s="84">
        <v>24</v>
      </c>
      <c r="Q64" s="84">
        <v>0</v>
      </c>
      <c r="R64" s="84">
        <v>21</v>
      </c>
      <c r="S64" s="84">
        <v>2</v>
      </c>
      <c r="T64" s="84">
        <v>1</v>
      </c>
      <c r="U64" s="84">
        <v>2</v>
      </c>
      <c r="V64" s="84"/>
      <c r="W64" s="84"/>
      <c r="X64" s="84"/>
      <c r="Y64" s="84"/>
      <c r="Z64" s="84"/>
      <c r="AA64" s="84"/>
      <c r="AB64" s="84"/>
      <c r="AC64" s="84"/>
      <c r="AD64" s="85"/>
      <c r="AE64" s="84"/>
      <c r="AF64" s="267">
        <v>1</v>
      </c>
      <c r="AG64" s="267"/>
      <c r="AH64" s="114"/>
      <c r="AI64" s="84"/>
      <c r="AJ64" s="84"/>
      <c r="AK64" s="84"/>
      <c r="AL64" s="84"/>
      <c r="AM64" s="180">
        <v>1</v>
      </c>
      <c r="AN64" s="84"/>
      <c r="AO64" s="180">
        <v>1</v>
      </c>
      <c r="AP64" s="84"/>
      <c r="AQ64" s="40"/>
      <c r="AR64" s="548">
        <v>1</v>
      </c>
      <c r="AS64" s="549">
        <v>1</v>
      </c>
      <c r="AT64" s="549"/>
      <c r="AU64" s="554"/>
      <c r="AV64" s="550"/>
      <c r="AW64" s="550"/>
      <c r="AX64" s="550"/>
      <c r="AY64" s="559"/>
      <c r="AZ64" s="550"/>
      <c r="BA64" s="559">
        <v>1</v>
      </c>
      <c r="BB64" s="620"/>
      <c r="BC64" s="559"/>
      <c r="BD64" s="550"/>
      <c r="BE64" s="623"/>
      <c r="BF64" s="559"/>
      <c r="BG64" s="559"/>
      <c r="BH64" s="559">
        <v>1</v>
      </c>
      <c r="BI64" s="559"/>
      <c r="BJ64" s="559"/>
      <c r="BK64" s="559"/>
      <c r="BL64" s="550"/>
      <c r="BM64" s="628">
        <v>1</v>
      </c>
      <c r="BN64" s="630"/>
      <c r="BO64" s="554"/>
      <c r="BP64" s="554"/>
      <c r="BQ64" s="689"/>
      <c r="BR64" s="554"/>
      <c r="BS64" s="554"/>
      <c r="BT64" s="624">
        <v>6</v>
      </c>
      <c r="BU64" s="624">
        <v>10</v>
      </c>
      <c r="BV64" s="624">
        <v>1</v>
      </c>
      <c r="BW64" s="550"/>
      <c r="BX64" s="550"/>
      <c r="BY64" s="550">
        <v>1</v>
      </c>
      <c r="BZ64" s="273"/>
      <c r="CA64" s="561"/>
      <c r="CB64" s="156">
        <f t="shared" si="37"/>
        <v>73</v>
      </c>
      <c r="CC64" s="151">
        <f t="shared" si="38"/>
        <v>22</v>
      </c>
      <c r="CE64" s="501"/>
      <c r="CF64" s="57"/>
      <c r="CG64" s="445"/>
      <c r="CH64" s="887"/>
      <c r="CI64" s="102">
        <f t="shared" si="33"/>
        <v>0</v>
      </c>
      <c r="CJ64" s="102">
        <f t="shared" si="23"/>
        <v>0</v>
      </c>
    </row>
    <row r="65" spans="1:93" ht="16.2" customHeight="1" thickBot="1" x14ac:dyDescent="0.35">
      <c r="A65" s="456">
        <v>19</v>
      </c>
      <c r="B65" s="1402" t="s">
        <v>22</v>
      </c>
      <c r="C65" s="1284"/>
      <c r="D65" s="352"/>
      <c r="E65" s="614"/>
      <c r="F65" s="352"/>
      <c r="G65" s="267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5"/>
      <c r="AE65" s="84"/>
      <c r="AF65" s="267"/>
      <c r="AG65" s="267"/>
      <c r="AH65" s="114"/>
      <c r="AI65" s="84"/>
      <c r="AJ65" s="84"/>
      <c r="AK65" s="84"/>
      <c r="AL65" s="84"/>
      <c r="AM65" s="84"/>
      <c r="AN65" s="84"/>
      <c r="AO65" s="84"/>
      <c r="AP65" s="84"/>
      <c r="AQ65" s="40"/>
      <c r="AR65" s="553"/>
      <c r="AS65" s="550"/>
      <c r="AT65" s="550"/>
      <c r="AU65" s="550"/>
      <c r="AV65" s="550"/>
      <c r="AW65" s="550"/>
      <c r="AX65" s="550"/>
      <c r="AY65" s="550"/>
      <c r="AZ65" s="550"/>
      <c r="BA65" s="550"/>
      <c r="BB65" s="620"/>
      <c r="BC65" s="550"/>
      <c r="BD65" s="550"/>
      <c r="BE65" s="624"/>
      <c r="BF65" s="550"/>
      <c r="BG65" s="550"/>
      <c r="BH65" s="550"/>
      <c r="BI65" s="550"/>
      <c r="BJ65" s="550"/>
      <c r="BK65" s="550"/>
      <c r="BL65" s="550"/>
      <c r="BM65" s="552"/>
      <c r="BN65" s="624"/>
      <c r="BO65" s="550"/>
      <c r="BP65" s="550"/>
      <c r="BQ65" s="550"/>
      <c r="BR65" s="550"/>
      <c r="BS65" s="550"/>
      <c r="BT65" s="624"/>
      <c r="BU65" s="624"/>
      <c r="BV65" s="624"/>
      <c r="BW65" s="550"/>
      <c r="BX65" s="550"/>
      <c r="BY65" s="550"/>
      <c r="BZ65" s="273"/>
      <c r="CA65" s="273"/>
      <c r="CB65" s="156">
        <f t="shared" si="37"/>
        <v>0</v>
      </c>
      <c r="CC65" s="151">
        <f t="shared" si="38"/>
        <v>0</v>
      </c>
      <c r="CE65" s="501"/>
      <c r="CF65" s="57"/>
      <c r="CG65" s="445"/>
      <c r="CH65" s="887"/>
      <c r="CI65" s="102">
        <f t="shared" si="33"/>
        <v>0</v>
      </c>
      <c r="CJ65" s="102">
        <f t="shared" si="23"/>
        <v>0</v>
      </c>
      <c r="CL65" s="888"/>
      <c r="CM65" s="888" t="s">
        <v>243</v>
      </c>
      <c r="CN65" s="888" t="s">
        <v>244</v>
      </c>
      <c r="CO65" s="888" t="s">
        <v>245</v>
      </c>
    </row>
    <row r="66" spans="1:93" ht="16.2" customHeight="1" thickBot="1" x14ac:dyDescent="0.35">
      <c r="A66" s="456">
        <v>20</v>
      </c>
      <c r="B66" s="1402" t="s">
        <v>34</v>
      </c>
      <c r="C66" s="1284"/>
      <c r="D66" s="352"/>
      <c r="E66" s="614"/>
      <c r="F66" s="352"/>
      <c r="G66" s="267"/>
      <c r="H66" s="84"/>
      <c r="I66" s="84"/>
      <c r="J66" s="84"/>
      <c r="K66" s="84"/>
      <c r="L66" s="84"/>
      <c r="M66" s="84"/>
      <c r="N66" s="84"/>
      <c r="O66" s="84"/>
      <c r="P66" s="538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5"/>
      <c r="AE66" s="84"/>
      <c r="AF66" s="267"/>
      <c r="AG66" s="267"/>
      <c r="AH66" s="114"/>
      <c r="AI66" s="84"/>
      <c r="AJ66" s="84"/>
      <c r="AK66" s="84"/>
      <c r="AL66" s="84"/>
      <c r="AM66" s="84"/>
      <c r="AN66" s="538"/>
      <c r="AO66" s="84"/>
      <c r="AP66" s="84"/>
      <c r="AQ66" s="40"/>
      <c r="AR66" s="553"/>
      <c r="AS66" s="550"/>
      <c r="AT66" s="550"/>
      <c r="AU66" s="550"/>
      <c r="AV66" s="550"/>
      <c r="AW66" s="550"/>
      <c r="AX66" s="550"/>
      <c r="AY66" s="550"/>
      <c r="AZ66" s="550"/>
      <c r="BA66" s="550"/>
      <c r="BB66" s="620"/>
      <c r="BC66" s="550"/>
      <c r="BD66" s="550"/>
      <c r="BE66" s="624"/>
      <c r="BF66" s="550"/>
      <c r="BG66" s="550"/>
      <c r="BH66" s="550"/>
      <c r="BI66" s="550"/>
      <c r="BJ66" s="550"/>
      <c r="BK66" s="550"/>
      <c r="BL66" s="550"/>
      <c r="BM66" s="552"/>
      <c r="BN66" s="624"/>
      <c r="BO66" s="550"/>
      <c r="BP66" s="550"/>
      <c r="BQ66" s="550"/>
      <c r="BR66" s="550"/>
      <c r="BS66" s="550">
        <v>1</v>
      </c>
      <c r="BT66" s="624"/>
      <c r="BU66" s="624"/>
      <c r="BV66" s="624"/>
      <c r="BW66" s="550"/>
      <c r="BX66" s="550"/>
      <c r="BY66" s="550"/>
      <c r="BZ66" s="273"/>
      <c r="CA66" s="273"/>
      <c r="CB66" s="156">
        <f t="shared" si="37"/>
        <v>0</v>
      </c>
      <c r="CC66" s="151">
        <f t="shared" si="38"/>
        <v>1</v>
      </c>
      <c r="CE66" s="501"/>
      <c r="CF66" s="57"/>
      <c r="CG66" s="445"/>
      <c r="CH66" s="887"/>
      <c r="CI66" s="102">
        <f t="shared" si="33"/>
        <v>0</v>
      </c>
      <c r="CJ66" s="102">
        <f t="shared" si="23"/>
        <v>0</v>
      </c>
      <c r="CL66" s="69">
        <v>2024</v>
      </c>
      <c r="CM66" s="69">
        <f>D71+F71+H71+N71+P71+R71+T71+AF71+AH71+AL71+AN71</f>
        <v>169</v>
      </c>
      <c r="CN66" s="69">
        <f>E71+G71+I71+O71+Q71+S71+U71+AG71+AI71+AM71+AO71</f>
        <v>69</v>
      </c>
      <c r="CO66" s="69">
        <f t="shared" ref="CO66:CO67" si="39">CM66+CN66</f>
        <v>238</v>
      </c>
    </row>
    <row r="67" spans="1:93" ht="16.2" customHeight="1" thickBot="1" x14ac:dyDescent="0.35">
      <c r="A67" s="456">
        <v>21</v>
      </c>
      <c r="B67" s="1402" t="s">
        <v>24</v>
      </c>
      <c r="C67" s="1284"/>
      <c r="D67" s="352"/>
      <c r="E67" s="614"/>
      <c r="F67" s="352"/>
      <c r="G67" s="267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5"/>
      <c r="AE67" s="84"/>
      <c r="AF67" s="267"/>
      <c r="AG67" s="267"/>
      <c r="AH67" s="114"/>
      <c r="AI67" s="84"/>
      <c r="AJ67" s="84"/>
      <c r="AK67" s="84"/>
      <c r="AL67" s="84"/>
      <c r="AM67" s="84"/>
      <c r="AN67" s="84"/>
      <c r="AO67" s="84"/>
      <c r="AP67" s="84"/>
      <c r="AQ67" s="40"/>
      <c r="AR67" s="553"/>
      <c r="AS67" s="550"/>
      <c r="AT67" s="550"/>
      <c r="AU67" s="550"/>
      <c r="AV67" s="550"/>
      <c r="AW67" s="550"/>
      <c r="AX67" s="550"/>
      <c r="AY67" s="550"/>
      <c r="AZ67" s="550"/>
      <c r="BA67" s="550"/>
      <c r="BB67" s="620"/>
      <c r="BC67" s="550"/>
      <c r="BD67" s="550"/>
      <c r="BE67" s="624"/>
      <c r="BF67" s="550"/>
      <c r="BG67" s="550"/>
      <c r="BH67" s="550"/>
      <c r="BI67" s="550"/>
      <c r="BJ67" s="550"/>
      <c r="BK67" s="550"/>
      <c r="BL67" s="550"/>
      <c r="BM67" s="552"/>
      <c r="BN67" s="624"/>
      <c r="BO67" s="550"/>
      <c r="BP67" s="550"/>
      <c r="BQ67" s="550">
        <v>1</v>
      </c>
      <c r="BR67" s="550">
        <v>1</v>
      </c>
      <c r="BS67" s="550"/>
      <c r="BT67" s="624"/>
      <c r="BU67" s="624"/>
      <c r="BV67" s="624"/>
      <c r="BW67" s="550"/>
      <c r="BX67" s="550"/>
      <c r="BY67" s="550"/>
      <c r="BZ67" s="273"/>
      <c r="CA67" s="273"/>
      <c r="CB67" s="156">
        <f t="shared" si="37"/>
        <v>1</v>
      </c>
      <c r="CC67" s="151">
        <f t="shared" si="38"/>
        <v>1</v>
      </c>
      <c r="CE67" s="501"/>
      <c r="CF67" s="57"/>
      <c r="CG67" s="445"/>
      <c r="CH67" s="887"/>
      <c r="CI67" s="102">
        <f t="shared" si="33"/>
        <v>0</v>
      </c>
      <c r="CJ67" s="102">
        <f t="shared" si="23"/>
        <v>0</v>
      </c>
      <c r="CL67" s="69" t="s">
        <v>33</v>
      </c>
      <c r="CM67" s="69">
        <f>SUM(CM66:CM66)</f>
        <v>169</v>
      </c>
      <c r="CN67" s="69">
        <f>SUM(CN66:CN66)</f>
        <v>69</v>
      </c>
      <c r="CO67" s="69">
        <f t="shared" si="39"/>
        <v>238</v>
      </c>
    </row>
    <row r="68" spans="1:93" ht="16.2" customHeight="1" thickBot="1" x14ac:dyDescent="0.35">
      <c r="A68" s="456">
        <v>22</v>
      </c>
      <c r="B68" s="1402" t="s">
        <v>25</v>
      </c>
      <c r="C68" s="1284"/>
      <c r="D68" s="352"/>
      <c r="E68" s="614"/>
      <c r="F68" s="352"/>
      <c r="G68" s="267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5"/>
      <c r="AE68" s="84"/>
      <c r="AF68" s="267"/>
      <c r="AG68" s="267"/>
      <c r="AH68" s="114"/>
      <c r="AI68" s="84"/>
      <c r="AJ68" s="84"/>
      <c r="AK68" s="84"/>
      <c r="AL68" s="84"/>
      <c r="AM68" s="84"/>
      <c r="AN68" s="84"/>
      <c r="AO68" s="84"/>
      <c r="AP68" s="84"/>
      <c r="AQ68" s="40"/>
      <c r="AR68" s="553"/>
      <c r="AS68" s="550"/>
      <c r="AT68" s="550"/>
      <c r="AU68" s="550"/>
      <c r="AV68" s="550"/>
      <c r="AW68" s="550"/>
      <c r="AX68" s="550"/>
      <c r="AY68" s="550"/>
      <c r="AZ68" s="550"/>
      <c r="BA68" s="550"/>
      <c r="BB68" s="620"/>
      <c r="BC68" s="550"/>
      <c r="BD68" s="550"/>
      <c r="BE68" s="624"/>
      <c r="BF68" s="550"/>
      <c r="BG68" s="550"/>
      <c r="BH68" s="550"/>
      <c r="BI68" s="550"/>
      <c r="BJ68" s="550"/>
      <c r="BK68" s="550"/>
      <c r="BL68" s="550"/>
      <c r="BM68" s="552"/>
      <c r="BN68" s="624"/>
      <c r="BO68" s="550"/>
      <c r="BP68" s="550"/>
      <c r="BQ68" s="550"/>
      <c r="BR68" s="550"/>
      <c r="BS68" s="550"/>
      <c r="BT68" s="624"/>
      <c r="BU68" s="624"/>
      <c r="BV68" s="624"/>
      <c r="BW68" s="550"/>
      <c r="BX68" s="550"/>
      <c r="BY68" s="550"/>
      <c r="BZ68" s="273"/>
      <c r="CA68" s="273"/>
      <c r="CB68" s="156">
        <f t="shared" si="37"/>
        <v>0</v>
      </c>
      <c r="CC68" s="151">
        <f t="shared" si="38"/>
        <v>0</v>
      </c>
      <c r="CE68" s="501"/>
      <c r="CF68" s="57"/>
      <c r="CG68" s="445"/>
      <c r="CH68" s="887"/>
      <c r="CI68" s="102">
        <f t="shared" si="33"/>
        <v>0</v>
      </c>
      <c r="CJ68" s="102">
        <f t="shared" si="23"/>
        <v>0</v>
      </c>
      <c r="CL68" s="20"/>
    </row>
    <row r="69" spans="1:93" ht="16.2" customHeight="1" thickBot="1" x14ac:dyDescent="0.35">
      <c r="A69" s="456">
        <v>23</v>
      </c>
      <c r="B69" s="1402" t="s">
        <v>26</v>
      </c>
      <c r="C69" s="1284"/>
      <c r="D69" s="352"/>
      <c r="E69" s="614"/>
      <c r="F69" s="352"/>
      <c r="G69" s="267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5"/>
      <c r="AE69" s="84"/>
      <c r="AF69" s="267"/>
      <c r="AG69" s="267"/>
      <c r="AH69" s="114"/>
      <c r="AI69" s="84"/>
      <c r="AJ69" s="84"/>
      <c r="AK69" s="84"/>
      <c r="AL69" s="84"/>
      <c r="AM69" s="84"/>
      <c r="AN69" s="84"/>
      <c r="AO69" s="84"/>
      <c r="AP69" s="84"/>
      <c r="AQ69" s="40"/>
      <c r="AR69" s="553"/>
      <c r="AS69" s="550"/>
      <c r="AT69" s="550"/>
      <c r="AU69" s="550"/>
      <c r="AV69" s="550"/>
      <c r="AW69" s="550"/>
      <c r="AX69" s="550"/>
      <c r="AY69" s="550"/>
      <c r="AZ69" s="550"/>
      <c r="BA69" s="550"/>
      <c r="BB69" s="620"/>
      <c r="BC69" s="550"/>
      <c r="BD69" s="550"/>
      <c r="BE69" s="624"/>
      <c r="BF69" s="550"/>
      <c r="BG69" s="550"/>
      <c r="BH69" s="550"/>
      <c r="BI69" s="550"/>
      <c r="BJ69" s="550"/>
      <c r="BK69" s="550"/>
      <c r="BL69" s="550"/>
      <c r="BM69" s="552"/>
      <c r="BN69" s="624"/>
      <c r="BO69" s="550"/>
      <c r="BP69" s="550"/>
      <c r="BQ69" s="550"/>
      <c r="BR69" s="550"/>
      <c r="BS69" s="550"/>
      <c r="BT69" s="624"/>
      <c r="BU69" s="624"/>
      <c r="BV69" s="624"/>
      <c r="BW69" s="550"/>
      <c r="BX69" s="550"/>
      <c r="BY69" s="550"/>
      <c r="BZ69" s="273"/>
      <c r="CA69" s="273"/>
      <c r="CB69" s="156">
        <f t="shared" si="37"/>
        <v>0</v>
      </c>
      <c r="CC69" s="151">
        <f t="shared" si="38"/>
        <v>0</v>
      </c>
      <c r="CE69" s="696"/>
      <c r="CF69" s="195"/>
      <c r="CG69" s="194"/>
      <c r="CH69" s="889"/>
      <c r="CI69" s="102">
        <f t="shared" si="33"/>
        <v>0</v>
      </c>
      <c r="CJ69" s="102">
        <f t="shared" si="23"/>
        <v>0</v>
      </c>
    </row>
    <row r="70" spans="1:93" ht="16.2" customHeight="1" thickBot="1" x14ac:dyDescent="0.35">
      <c r="A70" s="456">
        <v>24</v>
      </c>
      <c r="B70" s="1402" t="s">
        <v>27</v>
      </c>
      <c r="C70" s="1284"/>
      <c r="D70" s="539"/>
      <c r="E70" s="617"/>
      <c r="F70" s="539"/>
      <c r="G70" s="540"/>
      <c r="H70" s="541">
        <v>1</v>
      </c>
      <c r="I70" s="541"/>
      <c r="J70" s="541"/>
      <c r="K70" s="541"/>
      <c r="L70" s="541"/>
      <c r="M70" s="541"/>
      <c r="N70" s="541"/>
      <c r="O70" s="541"/>
      <c r="P70" s="541"/>
      <c r="Q70" s="541"/>
      <c r="R70" s="541"/>
      <c r="S70" s="541"/>
      <c r="T70" s="541"/>
      <c r="U70" s="541"/>
      <c r="V70" s="541"/>
      <c r="W70" s="541"/>
      <c r="X70" s="541"/>
      <c r="Y70" s="541"/>
      <c r="Z70" s="541"/>
      <c r="AA70" s="541"/>
      <c r="AB70" s="541"/>
      <c r="AC70" s="541"/>
      <c r="AD70" s="560"/>
      <c r="AE70" s="541"/>
      <c r="AF70" s="540"/>
      <c r="AG70" s="540"/>
      <c r="AH70" s="563"/>
      <c r="AI70" s="541"/>
      <c r="AJ70" s="541"/>
      <c r="AK70" s="541"/>
      <c r="AL70" s="541"/>
      <c r="AM70" s="541"/>
      <c r="AN70" s="541"/>
      <c r="AO70" s="541"/>
      <c r="AP70" s="541"/>
      <c r="AQ70" s="673"/>
      <c r="AR70" s="555"/>
      <c r="AS70" s="556"/>
      <c r="AT70" s="556"/>
      <c r="AU70" s="556"/>
      <c r="AV70" s="556"/>
      <c r="AW70" s="556"/>
      <c r="AX70" s="556">
        <v>1</v>
      </c>
      <c r="AY70" s="556"/>
      <c r="AZ70" s="556"/>
      <c r="BA70" s="556"/>
      <c r="BB70" s="621"/>
      <c r="BC70" s="550"/>
      <c r="BD70" s="550"/>
      <c r="BE70" s="625"/>
      <c r="BF70" s="556"/>
      <c r="BG70" s="556"/>
      <c r="BH70" s="556"/>
      <c r="BI70" s="556"/>
      <c r="BJ70" s="556"/>
      <c r="BK70" s="556"/>
      <c r="BL70" s="556"/>
      <c r="BM70" s="557"/>
      <c r="BN70" s="624"/>
      <c r="BO70" s="550"/>
      <c r="BP70" s="550"/>
      <c r="BQ70" s="550"/>
      <c r="BR70" s="550">
        <v>1</v>
      </c>
      <c r="BS70" s="550"/>
      <c r="BT70" s="678"/>
      <c r="BU70" s="678"/>
      <c r="BV70" s="625"/>
      <c r="BW70" s="556"/>
      <c r="BX70" s="556"/>
      <c r="BY70" s="556"/>
      <c r="BZ70" s="558"/>
      <c r="CA70" s="558"/>
      <c r="CB70" s="156">
        <f t="shared" si="37"/>
        <v>3</v>
      </c>
      <c r="CC70" s="151">
        <f t="shared" si="38"/>
        <v>0</v>
      </c>
      <c r="CE70" s="890"/>
      <c r="CF70" s="891"/>
      <c r="CG70" s="355"/>
      <c r="CH70" s="356"/>
      <c r="CI70" s="102">
        <f t="shared" si="33"/>
        <v>0</v>
      </c>
      <c r="CJ70" s="102">
        <f t="shared" si="23"/>
        <v>0</v>
      </c>
    </row>
    <row r="71" spans="1:93" ht="15" customHeight="1" thickBot="1" x14ac:dyDescent="0.35">
      <c r="A71" s="1403" t="s">
        <v>28</v>
      </c>
      <c r="B71" s="1404"/>
      <c r="C71" s="1404"/>
      <c r="D71" s="187">
        <f t="shared" ref="D71:AI71" si="40">D50+D56-D62</f>
        <v>0</v>
      </c>
      <c r="E71" s="187">
        <f t="shared" si="40"/>
        <v>1</v>
      </c>
      <c r="F71" s="187">
        <f t="shared" si="40"/>
        <v>12</v>
      </c>
      <c r="G71" s="187">
        <f t="shared" si="40"/>
        <v>14</v>
      </c>
      <c r="H71" s="187">
        <f t="shared" si="40"/>
        <v>11</v>
      </c>
      <c r="I71" s="187">
        <f t="shared" si="40"/>
        <v>8</v>
      </c>
      <c r="J71" s="187">
        <f t="shared" si="40"/>
        <v>0</v>
      </c>
      <c r="K71" s="187">
        <f t="shared" si="40"/>
        <v>6</v>
      </c>
      <c r="L71" s="187">
        <f t="shared" si="40"/>
        <v>0</v>
      </c>
      <c r="M71" s="187">
        <f t="shared" si="40"/>
        <v>6</v>
      </c>
      <c r="N71" s="187">
        <f t="shared" si="40"/>
        <v>11</v>
      </c>
      <c r="O71" s="187">
        <f t="shared" si="40"/>
        <v>6</v>
      </c>
      <c r="P71" s="187">
        <f t="shared" si="40"/>
        <v>29</v>
      </c>
      <c r="Q71" s="187">
        <f t="shared" si="40"/>
        <v>1</v>
      </c>
      <c r="R71" s="187">
        <f t="shared" si="40"/>
        <v>24</v>
      </c>
      <c r="S71" s="187">
        <f t="shared" si="40"/>
        <v>2</v>
      </c>
      <c r="T71" s="187">
        <f t="shared" si="40"/>
        <v>11</v>
      </c>
      <c r="U71" s="187">
        <f t="shared" si="40"/>
        <v>17</v>
      </c>
      <c r="V71" s="187">
        <f t="shared" si="40"/>
        <v>0</v>
      </c>
      <c r="W71" s="187">
        <f t="shared" si="40"/>
        <v>6</v>
      </c>
      <c r="X71" s="187">
        <f t="shared" si="40"/>
        <v>0</v>
      </c>
      <c r="Y71" s="187">
        <f t="shared" si="40"/>
        <v>7</v>
      </c>
      <c r="Z71" s="187">
        <f t="shared" si="40"/>
        <v>0</v>
      </c>
      <c r="AA71" s="187">
        <f t="shared" si="40"/>
        <v>2</v>
      </c>
      <c r="AB71" s="187">
        <f t="shared" si="40"/>
        <v>0</v>
      </c>
      <c r="AC71" s="187">
        <f t="shared" si="40"/>
        <v>3</v>
      </c>
      <c r="AD71" s="187">
        <f t="shared" si="40"/>
        <v>0</v>
      </c>
      <c r="AE71" s="187">
        <f t="shared" si="40"/>
        <v>5</v>
      </c>
      <c r="AF71" s="187">
        <f t="shared" si="40"/>
        <v>20</v>
      </c>
      <c r="AG71" s="187">
        <f t="shared" si="40"/>
        <v>3</v>
      </c>
      <c r="AH71" s="187">
        <f t="shared" si="40"/>
        <v>27</v>
      </c>
      <c r="AI71" s="187">
        <f t="shared" si="40"/>
        <v>0</v>
      </c>
      <c r="AJ71" s="187">
        <f t="shared" ref="AJ71:BO71" si="41">AJ50+AJ56-AJ62</f>
        <v>0</v>
      </c>
      <c r="AK71" s="187">
        <f t="shared" si="41"/>
        <v>1</v>
      </c>
      <c r="AL71" s="187">
        <f t="shared" si="41"/>
        <v>15</v>
      </c>
      <c r="AM71" s="187">
        <f t="shared" si="41"/>
        <v>8</v>
      </c>
      <c r="AN71" s="187">
        <f t="shared" si="41"/>
        <v>9</v>
      </c>
      <c r="AO71" s="187">
        <f t="shared" si="41"/>
        <v>9</v>
      </c>
      <c r="AP71" s="187">
        <f t="shared" si="41"/>
        <v>0</v>
      </c>
      <c r="AQ71" s="226">
        <f t="shared" si="41"/>
        <v>5</v>
      </c>
      <c r="AR71" s="187">
        <f t="shared" si="41"/>
        <v>19</v>
      </c>
      <c r="AS71" s="187">
        <f t="shared" si="41"/>
        <v>1</v>
      </c>
      <c r="AT71" s="187">
        <f t="shared" si="41"/>
        <v>5</v>
      </c>
      <c r="AU71" s="187">
        <f t="shared" si="41"/>
        <v>16</v>
      </c>
      <c r="AV71" s="187">
        <f t="shared" si="41"/>
        <v>17</v>
      </c>
      <c r="AW71" s="187">
        <f t="shared" si="41"/>
        <v>2</v>
      </c>
      <c r="AX71" s="187">
        <f t="shared" si="41"/>
        <v>15</v>
      </c>
      <c r="AY71" s="187">
        <f t="shared" si="41"/>
        <v>4</v>
      </c>
      <c r="AZ71" s="187">
        <f t="shared" si="41"/>
        <v>25</v>
      </c>
      <c r="BA71" s="187">
        <f t="shared" si="41"/>
        <v>4</v>
      </c>
      <c r="BB71" s="187">
        <f t="shared" si="41"/>
        <v>28</v>
      </c>
      <c r="BC71" s="187">
        <f t="shared" si="41"/>
        <v>0</v>
      </c>
      <c r="BD71" s="187">
        <f t="shared" si="41"/>
        <v>10</v>
      </c>
      <c r="BE71" s="187">
        <f t="shared" si="41"/>
        <v>15</v>
      </c>
      <c r="BF71" s="187">
        <f t="shared" si="41"/>
        <v>20</v>
      </c>
      <c r="BG71" s="187">
        <f t="shared" si="41"/>
        <v>2</v>
      </c>
      <c r="BH71" s="187">
        <f t="shared" si="41"/>
        <v>22</v>
      </c>
      <c r="BI71" s="187">
        <f t="shared" si="41"/>
        <v>1</v>
      </c>
      <c r="BJ71" s="187">
        <f t="shared" si="41"/>
        <v>20</v>
      </c>
      <c r="BK71" s="187">
        <f t="shared" si="41"/>
        <v>2</v>
      </c>
      <c r="BL71" s="187">
        <f t="shared" si="41"/>
        <v>17</v>
      </c>
      <c r="BM71" s="187">
        <f t="shared" si="41"/>
        <v>2</v>
      </c>
      <c r="BN71" s="187">
        <f t="shared" si="41"/>
        <v>17</v>
      </c>
      <c r="BO71" s="187">
        <f t="shared" si="41"/>
        <v>4</v>
      </c>
      <c r="BP71" s="187">
        <f t="shared" ref="BP71:CA71" si="42">BP50+BP56-BP62</f>
        <v>4</v>
      </c>
      <c r="BQ71" s="187">
        <f t="shared" si="42"/>
        <v>17</v>
      </c>
      <c r="BR71" s="187">
        <f t="shared" si="42"/>
        <v>20</v>
      </c>
      <c r="BS71" s="187">
        <f t="shared" si="42"/>
        <v>10</v>
      </c>
      <c r="BT71" s="187">
        <f t="shared" si="42"/>
        <v>0</v>
      </c>
      <c r="BU71" s="187">
        <f t="shared" si="42"/>
        <v>0</v>
      </c>
      <c r="BV71" s="187">
        <f t="shared" si="42"/>
        <v>22</v>
      </c>
      <c r="BW71" s="187">
        <f t="shared" si="42"/>
        <v>0</v>
      </c>
      <c r="BX71" s="187">
        <f t="shared" si="42"/>
        <v>10</v>
      </c>
      <c r="BY71" s="187">
        <f t="shared" si="42"/>
        <v>11</v>
      </c>
      <c r="BZ71" s="187">
        <f t="shared" si="42"/>
        <v>21</v>
      </c>
      <c r="CA71" s="187">
        <f t="shared" si="42"/>
        <v>8</v>
      </c>
      <c r="CB71" s="156">
        <f t="shared" si="37"/>
        <v>461</v>
      </c>
      <c r="CC71" s="151">
        <f>SUM(E71+G71+I71+K71+M71+O71+Q71+S71+U71+W71+Y71+AA71+AC71+AE71+AG71+AI71+AK71+AM71+AO71+AQ71+AS71+AU71+AW71+AY71+BA71+BC71+BE71+BG71+BI71+BK71+BM71+BO71+BQ71+BS71+BW71+BY71+CA71+BU71)</f>
        <v>209</v>
      </c>
      <c r="CE71" s="43">
        <f>CE50+CE56-CE62</f>
        <v>1</v>
      </c>
      <c r="CF71" s="43">
        <f>CF50+CF56-CF62</f>
        <v>1</v>
      </c>
      <c r="CG71" s="111">
        <f>CG50+CG56-CG62</f>
        <v>12</v>
      </c>
      <c r="CH71" s="150">
        <f>CH50+CH56-CH62</f>
        <v>3</v>
      </c>
      <c r="CI71" s="102">
        <f t="shared" si="33"/>
        <v>13</v>
      </c>
      <c r="CJ71" s="102">
        <f t="shared" si="23"/>
        <v>4</v>
      </c>
    </row>
    <row r="72" spans="1:93" ht="16.2" customHeight="1" thickBot="1" x14ac:dyDescent="0.35">
      <c r="A72" s="1291" t="s">
        <v>29</v>
      </c>
      <c r="B72" s="1292"/>
      <c r="C72" s="1292"/>
      <c r="D72" s="1269">
        <f>D71+E71</f>
        <v>1</v>
      </c>
      <c r="E72" s="1272"/>
      <c r="F72" s="1269">
        <f>SUM(F71:AQ71)</f>
        <v>278</v>
      </c>
      <c r="G72" s="1271"/>
      <c r="H72" s="1271"/>
      <c r="I72" s="1271"/>
      <c r="J72" s="1271"/>
      <c r="K72" s="1271"/>
      <c r="L72" s="1271"/>
      <c r="M72" s="1271"/>
      <c r="N72" s="1271"/>
      <c r="O72" s="1271"/>
      <c r="P72" s="1271"/>
      <c r="Q72" s="1271"/>
      <c r="R72" s="1271"/>
      <c r="S72" s="1271"/>
      <c r="T72" s="1271"/>
      <c r="U72" s="1271"/>
      <c r="V72" s="1271"/>
      <c r="W72" s="1271"/>
      <c r="X72" s="1271"/>
      <c r="Y72" s="1271"/>
      <c r="Z72" s="1271"/>
      <c r="AA72" s="1271"/>
      <c r="AB72" s="1271"/>
      <c r="AC72" s="1271"/>
      <c r="AD72" s="1271"/>
      <c r="AE72" s="1271"/>
      <c r="AF72" s="1271"/>
      <c r="AG72" s="1271"/>
      <c r="AH72" s="1271"/>
      <c r="AI72" s="1271"/>
      <c r="AJ72" s="1271"/>
      <c r="AK72" s="1271"/>
      <c r="AL72" s="1271"/>
      <c r="AM72" s="1271"/>
      <c r="AN72" s="1271"/>
      <c r="AO72" s="1271"/>
      <c r="AP72" s="1271"/>
      <c r="AQ72" s="1272"/>
      <c r="AR72" s="1269">
        <f>SUM(AR71:BM71)</f>
        <v>247</v>
      </c>
      <c r="AS72" s="1271"/>
      <c r="AT72" s="1271"/>
      <c r="AU72" s="1271"/>
      <c r="AV72" s="1271"/>
      <c r="AW72" s="1271"/>
      <c r="AX72" s="1271"/>
      <c r="AY72" s="1271"/>
      <c r="AZ72" s="1271"/>
      <c r="BA72" s="1271"/>
      <c r="BB72" s="1271"/>
      <c r="BC72" s="1271"/>
      <c r="BD72" s="1271"/>
      <c r="BE72" s="1271"/>
      <c r="BF72" s="1271"/>
      <c r="BG72" s="1271"/>
      <c r="BH72" s="1271"/>
      <c r="BI72" s="1271"/>
      <c r="BJ72" s="1271"/>
      <c r="BK72" s="1271"/>
      <c r="BL72" s="1271"/>
      <c r="BM72" s="1272"/>
      <c r="BN72" s="1269">
        <f>SUM(BN71:CA71)</f>
        <v>144</v>
      </c>
      <c r="BO72" s="1271"/>
      <c r="BP72" s="1271"/>
      <c r="BQ72" s="1271"/>
      <c r="BR72" s="1271"/>
      <c r="BS72" s="1271"/>
      <c r="BT72" s="1271"/>
      <c r="BU72" s="1271"/>
      <c r="BV72" s="1271"/>
      <c r="BW72" s="1271"/>
      <c r="BX72" s="1271"/>
      <c r="BY72" s="1271"/>
      <c r="BZ72" s="1271"/>
      <c r="CA72" s="1272"/>
      <c r="CB72" s="1269">
        <f>SUM(CB71:CC71)</f>
        <v>670</v>
      </c>
      <c r="CC72" s="1273"/>
      <c r="CE72" s="1387">
        <f>SUM(CE71:CF71)</f>
        <v>2</v>
      </c>
      <c r="CF72" s="1272"/>
      <c r="CG72" s="1392">
        <f>SUM(CG71:CH71)</f>
        <v>15</v>
      </c>
      <c r="CH72" s="1393"/>
      <c r="CI72" s="1387">
        <f>SUM(CI71:CJ71)</f>
        <v>17</v>
      </c>
      <c r="CJ72" s="1393"/>
    </row>
    <row r="73" spans="1:93" x14ac:dyDescent="0.3">
      <c r="A73" s="78"/>
      <c r="C73" s="69"/>
      <c r="D73" s="1394" t="s">
        <v>71</v>
      </c>
      <c r="E73" s="1394"/>
      <c r="F73" s="1394"/>
      <c r="G73" s="1394"/>
      <c r="H73" s="1394"/>
      <c r="I73" s="1395"/>
      <c r="J73" s="1395"/>
      <c r="K73" s="1395"/>
      <c r="L73" s="1395"/>
      <c r="M73" s="1395"/>
      <c r="N73" s="1395"/>
      <c r="O73" s="1396" t="s">
        <v>72</v>
      </c>
      <c r="P73" s="1397"/>
      <c r="Q73" s="1397"/>
      <c r="R73" s="1397"/>
      <c r="S73" s="1397"/>
      <c r="T73" s="1398"/>
      <c r="AC73" s="11"/>
      <c r="AD73" s="11"/>
      <c r="AE73" s="11"/>
      <c r="AF73" s="11"/>
      <c r="AG73" s="11"/>
      <c r="AH73" s="11"/>
      <c r="AI73" s="11"/>
      <c r="AJ73" s="11"/>
      <c r="AK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24"/>
      <c r="BB73" s="11"/>
      <c r="BC73" s="24"/>
      <c r="BD73" s="11"/>
      <c r="BE73" s="11"/>
      <c r="BF73" s="11"/>
      <c r="BG73" s="11"/>
      <c r="BH73" s="11"/>
      <c r="BI73" s="11"/>
      <c r="BJ73" s="11"/>
      <c r="BK73" s="11"/>
    </row>
    <row r="74" spans="1:93" ht="15.6" x14ac:dyDescent="0.3">
      <c r="A74" s="21"/>
      <c r="B74" s="21"/>
      <c r="C74" s="93" t="s">
        <v>69</v>
      </c>
      <c r="D74" s="250">
        <f>CB62+CC62</f>
        <v>106</v>
      </c>
      <c r="E74" s="1399">
        <f>D74/(CB50+CC50)</f>
        <v>0.15703703703703703</v>
      </c>
      <c r="F74" s="1399"/>
      <c r="G74" s="1399"/>
      <c r="H74" s="1400"/>
      <c r="I74" s="69"/>
      <c r="J74" s="69"/>
      <c r="K74" s="69"/>
      <c r="L74" s="250"/>
      <c r="M74" s="69"/>
      <c r="N74" s="250">
        <f>CI62+CJ62</f>
        <v>0</v>
      </c>
      <c r="O74" s="1399">
        <f>N74/(CI50+CJ50)</f>
        <v>0</v>
      </c>
      <c r="P74" s="1400"/>
      <c r="S74" s="876"/>
      <c r="T74" s="876"/>
      <c r="U74" s="876"/>
      <c r="V74" s="183"/>
      <c r="W74" s="183"/>
      <c r="X74" s="183"/>
      <c r="Y74" s="183"/>
      <c r="Z74" s="876"/>
      <c r="AA74" s="7"/>
      <c r="AB74" s="876"/>
      <c r="AC74" s="584"/>
      <c r="AJ74" s="981"/>
      <c r="AK74" s="981"/>
      <c r="AL74" s="183"/>
      <c r="AM74" s="183"/>
      <c r="AN74" s="876"/>
      <c r="AO74" s="7" t="s">
        <v>30</v>
      </c>
      <c r="AP74" s="876"/>
      <c r="AQ74" s="584"/>
      <c r="AV74" s="1279">
        <f>CB71+CI71</f>
        <v>474</v>
      </c>
      <c r="AW74" s="1279"/>
      <c r="AX74" s="870"/>
      <c r="AY74" s="870"/>
      <c r="BB74" s="1401" t="s">
        <v>31</v>
      </c>
      <c r="BC74" s="1401"/>
      <c r="BD74" s="876"/>
      <c r="BE74" s="876">
        <f>CB71+CC71</f>
        <v>670</v>
      </c>
      <c r="BF74" s="876"/>
      <c r="BG74" s="876"/>
      <c r="BH74" s="876"/>
      <c r="BI74" s="876"/>
      <c r="BJ74" s="876"/>
      <c r="BK74" s="876"/>
      <c r="BL74" s="238">
        <f>SUM(AR48:BM48)</f>
        <v>63</v>
      </c>
      <c r="BM74" s="238"/>
      <c r="BN74" s="238"/>
      <c r="BO74" s="238"/>
      <c r="BP74" s="238"/>
      <c r="BQ74" s="238"/>
      <c r="BR74" s="238"/>
      <c r="BS74" s="238"/>
      <c r="BT74" s="238"/>
      <c r="BU74" s="238">
        <f>SUM(BN48:CA48)</f>
        <v>0</v>
      </c>
    </row>
    <row r="75" spans="1:93" ht="15.6" x14ac:dyDescent="0.3">
      <c r="A75" s="21"/>
      <c r="B75" s="21"/>
      <c r="C75" s="93" t="s">
        <v>70</v>
      </c>
      <c r="D75" s="250">
        <f>CB56+CC56</f>
        <v>101</v>
      </c>
      <c r="E75" s="1399">
        <f>D75/(CB50+CC50)</f>
        <v>0.14962962962962964</v>
      </c>
      <c r="F75" s="1399"/>
      <c r="G75" s="1399"/>
      <c r="H75" s="1400"/>
      <c r="I75" s="69"/>
      <c r="J75" s="69"/>
      <c r="K75" s="69"/>
      <c r="L75" s="250"/>
      <c r="M75" s="69"/>
      <c r="N75" s="250">
        <f>CI56+CJ56</f>
        <v>0</v>
      </c>
      <c r="O75" s="1399">
        <f>N75/(CI50+CJ50)</f>
        <v>0</v>
      </c>
      <c r="P75" s="1400"/>
      <c r="S75" s="876"/>
      <c r="T75" s="876"/>
      <c r="U75" s="876"/>
      <c r="V75" s="183"/>
      <c r="W75" s="183"/>
      <c r="X75" s="183"/>
      <c r="Y75" s="183"/>
      <c r="Z75" s="876"/>
      <c r="AA75" s="7">
        <f>SUM(X71+Z71+AB71+AD71+AF71+AH71)</f>
        <v>47</v>
      </c>
      <c r="AB75" s="876"/>
      <c r="AC75" s="584"/>
      <c r="AD75" s="49">
        <f>SUM(N71:U71,F71:I71,AF71:AI71,AL71:AO71)</f>
        <v>237</v>
      </c>
      <c r="AF75" s="852">
        <f>SUM(F48:AQ48)</f>
        <v>207</v>
      </c>
      <c r="AI75" s="6">
        <f>D71+J71+L71+V71+X71+Z71+AB71+AJ71+AP71</f>
        <v>0</v>
      </c>
      <c r="AJ75" s="6">
        <f>E71+K71+M71+W71+Y71+AA71+AC71+AK71+AQ71+AE71</f>
        <v>42</v>
      </c>
      <c r="AK75" s="981">
        <f>G71+I71+O71+Q71+S71+U71+AG71+AI71+AM71+AO71+AS71+AU71+AW71+AY71+BA71+BC71+BE71+BG71+BI71+BK71+BM71+BO71+BQ71+BS71+BU71+BW71+BY71+CA71</f>
        <v>167</v>
      </c>
      <c r="AL75" s="183"/>
      <c r="AM75" s="183"/>
      <c r="AN75" s="876"/>
      <c r="AO75" s="7" t="s">
        <v>8</v>
      </c>
      <c r="AP75" s="876"/>
      <c r="AQ75" s="584"/>
      <c r="AV75" s="1279">
        <f>CC71+CJ71</f>
        <v>213</v>
      </c>
      <c r="AW75" s="1279"/>
      <c r="AX75" s="870"/>
      <c r="AY75" s="870"/>
      <c r="BB75" s="1401" t="s">
        <v>32</v>
      </c>
      <c r="BC75" s="1401"/>
      <c r="BD75" s="876"/>
      <c r="BE75" s="876">
        <f>CI71+CJ71</f>
        <v>17</v>
      </c>
      <c r="BF75" s="876"/>
      <c r="BG75" s="876"/>
      <c r="BH75" s="876"/>
      <c r="BI75" s="876"/>
      <c r="BJ75" s="876"/>
      <c r="BK75" s="876"/>
      <c r="BL75" s="215"/>
      <c r="BM75" s="215"/>
      <c r="BN75" s="215"/>
      <c r="BO75" s="215"/>
      <c r="BP75" s="215"/>
      <c r="BQ75" s="215"/>
      <c r="BR75" s="215"/>
      <c r="BS75" s="215"/>
      <c r="BT75" s="215"/>
      <c r="BU75" s="215"/>
    </row>
    <row r="76" spans="1:93" ht="15.6" x14ac:dyDescent="0.3">
      <c r="A76" s="21"/>
      <c r="B76" s="21"/>
      <c r="C76" s="179" t="s">
        <v>73</v>
      </c>
      <c r="D76" s="180">
        <f>SUM(BN71:CA71)</f>
        <v>144</v>
      </c>
      <c r="E76" s="1388"/>
      <c r="F76" s="1388"/>
      <c r="G76" s="1388"/>
      <c r="H76" s="1389"/>
      <c r="I76" s="116"/>
      <c r="J76" s="116"/>
      <c r="K76" s="116"/>
      <c r="L76" s="180"/>
      <c r="M76" s="250"/>
      <c r="N76" s="180">
        <f>SUM(CE71:CH71)</f>
        <v>17</v>
      </c>
      <c r="O76" s="250"/>
      <c r="P76" s="69"/>
      <c r="S76" s="876">
        <f>SUM(D71:K71,P71:Q71,T71:W71)</f>
        <v>116</v>
      </c>
      <c r="T76" s="876"/>
      <c r="U76" s="876"/>
      <c r="V76" s="183"/>
      <c r="W76" s="183"/>
      <c r="X76" s="183"/>
      <c r="Y76" s="183"/>
      <c r="Z76" s="876"/>
      <c r="AA76" s="16"/>
      <c r="AB76" s="876"/>
      <c r="AC76" s="584"/>
      <c r="AJ76" s="982"/>
      <c r="AK76" s="982"/>
      <c r="AL76" s="183"/>
      <c r="AM76" s="183"/>
      <c r="AN76" s="876"/>
      <c r="AO76" s="16" t="s">
        <v>33</v>
      </c>
      <c r="AP76" s="876"/>
      <c r="AQ76" s="584"/>
      <c r="AV76" s="1283">
        <f>SUM(AV74:AW75)</f>
        <v>687</v>
      </c>
      <c r="AW76" s="1283"/>
      <c r="AX76" s="869"/>
      <c r="AY76" s="869"/>
      <c r="BB76" s="886" t="s">
        <v>33</v>
      </c>
      <c r="BC76" s="885"/>
      <c r="BD76" s="876"/>
      <c r="BE76" s="876">
        <f>BE74+BE75</f>
        <v>687</v>
      </c>
      <c r="BF76" s="876"/>
      <c r="BG76" s="876"/>
      <c r="BH76" s="876"/>
      <c r="BI76" s="876"/>
      <c r="BJ76" s="876"/>
      <c r="BK76" s="876"/>
      <c r="BL76" s="873"/>
      <c r="BM76" s="873"/>
      <c r="BN76" s="873"/>
      <c r="BO76" s="873"/>
      <c r="BP76" s="873"/>
      <c r="BQ76" s="873"/>
      <c r="BR76" s="873"/>
      <c r="BS76" s="873"/>
      <c r="BT76" s="873"/>
      <c r="BU76" s="873"/>
      <c r="CL76" s="20"/>
      <c r="CM76" s="20"/>
      <c r="CN76" s="20"/>
    </row>
    <row r="77" spans="1:93" x14ac:dyDescent="0.3">
      <c r="P77" s="6" t="s">
        <v>228</v>
      </c>
      <c r="Q77" s="6" t="s">
        <v>229</v>
      </c>
      <c r="AJ77" s="983"/>
      <c r="AK77" s="983"/>
      <c r="AL77" s="984"/>
      <c r="AM77" s="984"/>
      <c r="BZ77" s="28"/>
      <c r="CB77" s="28"/>
      <c r="CC77" s="28"/>
      <c r="CD77" s="28"/>
      <c r="CL77" s="1390"/>
      <c r="CM77" s="1391"/>
      <c r="CN77" s="1391"/>
    </row>
    <row r="78" spans="1:93" x14ac:dyDescent="0.3">
      <c r="E78" s="6" t="s">
        <v>87</v>
      </c>
      <c r="H78" s="6">
        <f>D71</f>
        <v>0</v>
      </c>
      <c r="I78" s="6">
        <f>E71</f>
        <v>1</v>
      </c>
      <c r="P78" s="49">
        <f>F71+G71+H71+I71++N71+O71+P71+Q71+R71+S71+T71+U71+AF71+AG71+AH71+AI71+AL71+AM71+AN71+AO71</f>
        <v>237</v>
      </c>
      <c r="Q78" s="49">
        <f>J71+K71+L71+M71+V71+W71+X71+Y71+Z71+AA71+AB71+AC71+AD71+AE71+AJ71+AK71+AP71+AQ71</f>
        <v>41</v>
      </c>
      <c r="AA78" s="6" t="s">
        <v>83</v>
      </c>
      <c r="AB78" s="6">
        <f>F71+H71+J71+L71+N71+P71+R71+T71+V71+X71+Z71+AB71+AD71+AF71+AH71+AJ71+AL71+AN71+AP71</f>
        <v>169</v>
      </c>
      <c r="AC78" s="6">
        <f>G71+I71+K71+M71+O71+Q71+S71+U71+W71+Y71+AA71+AC71+AE71+AG71+AI71+AK71+AM71+AO71+AQ71</f>
        <v>109</v>
      </c>
      <c r="AO78" s="6" t="s">
        <v>84</v>
      </c>
      <c r="AP78" s="6">
        <f>AR71+AT71+AV71+AX71+AZ71+BB71+BD71+BF71+BH71+BJ71+BL71</f>
        <v>198</v>
      </c>
      <c r="AQ78" s="6">
        <f>AS71+AU71+AW71+AY71+BA71+BC71+BE71+BG71+BI71+BK71+BM71</f>
        <v>49</v>
      </c>
      <c r="BB78" s="6" t="s">
        <v>88</v>
      </c>
      <c r="BC78" s="6">
        <f>BN71+BP71+BR71+BT71+BV71+BX71+BZ71</f>
        <v>94</v>
      </c>
      <c r="BD78" s="6">
        <f>BO71+BQ71+BS71+BU71+BW71+BY71+CA71</f>
        <v>50</v>
      </c>
      <c r="BZ78" s="28"/>
      <c r="CB78" s="28"/>
      <c r="CC78" s="28"/>
      <c r="CD78" s="28"/>
      <c r="CL78" s="20"/>
      <c r="CM78" s="20"/>
      <c r="CN78" s="20"/>
    </row>
    <row r="79" spans="1:93" x14ac:dyDescent="0.3">
      <c r="BZ79" s="28"/>
      <c r="CA79" s="28"/>
      <c r="CB79" s="28"/>
      <c r="CC79" s="28"/>
      <c r="CD79" s="28"/>
    </row>
    <row r="80" spans="1:93" x14ac:dyDescent="0.3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</row>
    <row r="81" spans="1:88" ht="18" x14ac:dyDescent="0.35">
      <c r="A81" s="15"/>
      <c r="B81" s="4"/>
      <c r="C81" s="240">
        <v>44470</v>
      </c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471"/>
      <c r="BW81" s="1471"/>
      <c r="BX81" s="1471"/>
      <c r="BY81" s="1471"/>
      <c r="BZ81" s="24"/>
      <c r="CB81" s="28"/>
      <c r="CC81" s="28"/>
      <c r="CD81" s="28"/>
      <c r="CE81" s="1011"/>
      <c r="CF81" s="856"/>
      <c r="CG81" s="493"/>
      <c r="CH81" s="494">
        <v>22</v>
      </c>
      <c r="CJ81" s="28"/>
    </row>
    <row r="82" spans="1:88" ht="16.2" thickBot="1" x14ac:dyDescent="0.35">
      <c r="A82" s="13" t="s">
        <v>185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321"/>
      <c r="W82" s="321"/>
      <c r="X82" s="321"/>
      <c r="Y82" s="321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321"/>
      <c r="AM82" s="321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54"/>
      <c r="CA82" s="13"/>
      <c r="CB82" s="54"/>
      <c r="CC82" s="54"/>
      <c r="CD82" s="54"/>
      <c r="CE82" s="1472" t="s">
        <v>0</v>
      </c>
      <c r="CF82" s="1473"/>
      <c r="CG82" s="1473"/>
      <c r="CH82" s="1473"/>
      <c r="CI82" s="13"/>
    </row>
    <row r="83" spans="1:88" ht="15" customHeight="1" thickBot="1" x14ac:dyDescent="0.35">
      <c r="A83" s="1328" t="s">
        <v>1</v>
      </c>
      <c r="B83" s="1331" t="s">
        <v>2</v>
      </c>
      <c r="C83" s="1332"/>
      <c r="D83" s="1337" t="s">
        <v>3</v>
      </c>
      <c r="E83" s="1373"/>
      <c r="F83" s="1337" t="s">
        <v>4</v>
      </c>
      <c r="G83" s="1339"/>
      <c r="H83" s="1339"/>
      <c r="I83" s="1339"/>
      <c r="J83" s="1339"/>
      <c r="K83" s="1339"/>
      <c r="L83" s="1339"/>
      <c r="M83" s="1339"/>
      <c r="N83" s="1339"/>
      <c r="O83" s="1339"/>
      <c r="P83" s="1339"/>
      <c r="Q83" s="1339"/>
      <c r="R83" s="1339"/>
      <c r="S83" s="1339"/>
      <c r="T83" s="1339"/>
      <c r="U83" s="1339"/>
      <c r="V83" s="1339"/>
      <c r="W83" s="1339"/>
      <c r="X83" s="1339"/>
      <c r="Y83" s="1339"/>
      <c r="Z83" s="1339"/>
      <c r="AA83" s="1339"/>
      <c r="AB83" s="1339"/>
      <c r="AC83" s="1339"/>
      <c r="AD83" s="1339"/>
      <c r="AE83" s="1339"/>
      <c r="AF83" s="1339"/>
      <c r="AG83" s="1339"/>
      <c r="AH83" s="1339"/>
      <c r="AI83" s="1339"/>
      <c r="AJ83" s="1339"/>
      <c r="AK83" s="1339"/>
      <c r="AL83" s="1339"/>
      <c r="AM83" s="1339"/>
      <c r="AN83" s="1339"/>
      <c r="AO83" s="1339"/>
      <c r="AP83" s="1339"/>
      <c r="AQ83" s="1340"/>
      <c r="AR83" s="1337" t="s">
        <v>5</v>
      </c>
      <c r="AS83" s="1372"/>
      <c r="AT83" s="1372"/>
      <c r="AU83" s="1372"/>
      <c r="AV83" s="1372"/>
      <c r="AW83" s="1372"/>
      <c r="AX83" s="1372"/>
      <c r="AY83" s="1372"/>
      <c r="AZ83" s="1372"/>
      <c r="BA83" s="1372"/>
      <c r="BB83" s="1372"/>
      <c r="BC83" s="1372"/>
      <c r="BD83" s="1372"/>
      <c r="BE83" s="1372"/>
      <c r="BF83" s="1372"/>
      <c r="BG83" s="1372"/>
      <c r="BH83" s="1372"/>
      <c r="BI83" s="1372"/>
      <c r="BJ83" s="1372"/>
      <c r="BK83" s="1372"/>
      <c r="BL83" s="1372"/>
      <c r="BM83" s="1373"/>
      <c r="BN83" s="1485" t="s">
        <v>6</v>
      </c>
      <c r="BO83" s="1486"/>
      <c r="BP83" s="1486"/>
      <c r="BQ83" s="1486"/>
      <c r="BR83" s="1486"/>
      <c r="BS83" s="1486"/>
      <c r="BT83" s="1486"/>
      <c r="BU83" s="1486"/>
      <c r="BV83" s="1486"/>
      <c r="BW83" s="1486"/>
      <c r="BX83" s="1486"/>
      <c r="BY83" s="1486"/>
      <c r="BZ83" s="1486"/>
      <c r="CA83" s="1487"/>
      <c r="CB83" s="1341" t="s">
        <v>7</v>
      </c>
      <c r="CC83" s="1342"/>
      <c r="CE83" s="1488" t="s">
        <v>6</v>
      </c>
      <c r="CF83" s="1489"/>
      <c r="CG83" s="1490" t="s">
        <v>242</v>
      </c>
      <c r="CH83" s="1373"/>
      <c r="CI83" s="1269" t="s">
        <v>7</v>
      </c>
      <c r="CJ83" s="1273"/>
    </row>
    <row r="84" spans="1:88" ht="15" customHeight="1" thickBot="1" x14ac:dyDescent="0.35">
      <c r="A84" s="1329"/>
      <c r="B84" s="1333"/>
      <c r="C84" s="1334"/>
      <c r="D84" s="1371" t="s">
        <v>45</v>
      </c>
      <c r="E84" s="1372"/>
      <c r="F84" s="1371" t="s">
        <v>39</v>
      </c>
      <c r="G84" s="1372"/>
      <c r="H84" s="1372"/>
      <c r="I84" s="1372"/>
      <c r="J84" s="1372"/>
      <c r="K84" s="1372"/>
      <c r="L84" s="1372"/>
      <c r="M84" s="1373"/>
      <c r="N84" s="1481" t="s">
        <v>91</v>
      </c>
      <c r="O84" s="1481"/>
      <c r="P84" s="1481"/>
      <c r="Q84" s="1481"/>
      <c r="R84" s="1481"/>
      <c r="S84" s="1481"/>
      <c r="T84" s="1481"/>
      <c r="U84" s="1481"/>
      <c r="V84" s="1482"/>
      <c r="W84" s="1482"/>
      <c r="X84" s="1482"/>
      <c r="Y84" s="1482"/>
      <c r="Z84" s="1482"/>
      <c r="AA84" s="1482"/>
      <c r="AB84" s="1482"/>
      <c r="AC84" s="1482"/>
      <c r="AD84" s="1481"/>
      <c r="AE84" s="1481"/>
      <c r="AF84" s="1371" t="s">
        <v>45</v>
      </c>
      <c r="AG84" s="1372"/>
      <c r="AH84" s="1372"/>
      <c r="AI84" s="1372"/>
      <c r="AJ84" s="1372"/>
      <c r="AK84" s="1373"/>
      <c r="AL84" s="1371" t="s">
        <v>97</v>
      </c>
      <c r="AM84" s="1372"/>
      <c r="AN84" s="1372"/>
      <c r="AO84" s="1372"/>
      <c r="AP84" s="1372"/>
      <c r="AQ84" s="1373"/>
      <c r="AR84" s="1371" t="s">
        <v>39</v>
      </c>
      <c r="AS84" s="1339"/>
      <c r="AT84" s="1339"/>
      <c r="AU84" s="1340"/>
      <c r="AV84" s="1380" t="s">
        <v>91</v>
      </c>
      <c r="AW84" s="1483"/>
      <c r="AX84" s="1483"/>
      <c r="AY84" s="1483"/>
      <c r="AZ84" s="1483"/>
      <c r="BA84" s="1483"/>
      <c r="BB84" s="1483"/>
      <c r="BC84" s="1483"/>
      <c r="BD84" s="1483"/>
      <c r="BE84" s="1484"/>
      <c r="BF84" s="1371" t="s">
        <v>45</v>
      </c>
      <c r="BG84" s="1481"/>
      <c r="BH84" s="1481"/>
      <c r="BI84" s="1481"/>
      <c r="BJ84" s="1481"/>
      <c r="BK84" s="1374"/>
      <c r="BL84" s="1371" t="s">
        <v>97</v>
      </c>
      <c r="BM84" s="1481"/>
      <c r="BN84" s="1441" t="s">
        <v>39</v>
      </c>
      <c r="BO84" s="1442"/>
      <c r="BP84" s="1443"/>
      <c r="BQ84" s="1444"/>
      <c r="BR84" s="1445" t="s">
        <v>91</v>
      </c>
      <c r="BS84" s="1446"/>
      <c r="BT84" s="1446"/>
      <c r="BU84" s="1446"/>
      <c r="BV84" s="1446"/>
      <c r="BW84" s="1446"/>
      <c r="BX84" s="1446"/>
      <c r="BY84" s="1446"/>
      <c r="BZ84" s="1447" t="s">
        <v>97</v>
      </c>
      <c r="CA84" s="1448"/>
      <c r="CB84" s="1303" t="s">
        <v>30</v>
      </c>
      <c r="CC84" s="1303" t="s">
        <v>8</v>
      </c>
      <c r="CE84" s="1371" t="s">
        <v>109</v>
      </c>
      <c r="CF84" s="1373"/>
      <c r="CG84" s="1450" t="s">
        <v>44</v>
      </c>
      <c r="CH84" s="1451"/>
      <c r="CI84" s="1459" t="s">
        <v>30</v>
      </c>
      <c r="CJ84" s="1462" t="s">
        <v>8</v>
      </c>
    </row>
    <row r="85" spans="1:88" ht="31.8" customHeight="1" thickBot="1" x14ac:dyDescent="0.35">
      <c r="A85" s="1330"/>
      <c r="B85" s="1335"/>
      <c r="C85" s="1336"/>
      <c r="D85" s="1464" t="s">
        <v>208</v>
      </c>
      <c r="E85" s="1465"/>
      <c r="F85" s="1466" t="s">
        <v>136</v>
      </c>
      <c r="G85" s="1467"/>
      <c r="H85" s="1466" t="s">
        <v>137</v>
      </c>
      <c r="I85" s="1467"/>
      <c r="J85" s="1468" t="s">
        <v>138</v>
      </c>
      <c r="K85" s="1469"/>
      <c r="L85" s="1468" t="s">
        <v>149</v>
      </c>
      <c r="M85" s="1470"/>
      <c r="N85" s="1491" t="s">
        <v>234</v>
      </c>
      <c r="O85" s="1492"/>
      <c r="P85" s="1491" t="s">
        <v>205</v>
      </c>
      <c r="Q85" s="1492"/>
      <c r="R85" s="1491" t="s">
        <v>206</v>
      </c>
      <c r="S85" s="1492"/>
      <c r="T85" s="1493" t="s">
        <v>207</v>
      </c>
      <c r="U85" s="1494"/>
      <c r="V85" s="1470" t="s">
        <v>170</v>
      </c>
      <c r="W85" s="1495"/>
      <c r="X85" s="1470" t="s">
        <v>171</v>
      </c>
      <c r="Y85" s="1495"/>
      <c r="Z85" s="1470" t="s">
        <v>172</v>
      </c>
      <c r="AA85" s="1495"/>
      <c r="AB85" s="1470" t="s">
        <v>173</v>
      </c>
      <c r="AC85" s="1495"/>
      <c r="AD85" s="1470" t="s">
        <v>150</v>
      </c>
      <c r="AE85" s="1495"/>
      <c r="AF85" s="1496" t="s">
        <v>247</v>
      </c>
      <c r="AG85" s="1497"/>
      <c r="AH85" s="1498" t="s">
        <v>156</v>
      </c>
      <c r="AI85" s="1499"/>
      <c r="AJ85" s="1500" t="s">
        <v>157</v>
      </c>
      <c r="AK85" s="1501"/>
      <c r="AL85" s="1502" t="s">
        <v>158</v>
      </c>
      <c r="AM85" s="1503"/>
      <c r="AN85" s="1313" t="s">
        <v>159</v>
      </c>
      <c r="AO85" s="1410"/>
      <c r="AP85" s="1411" t="s">
        <v>145</v>
      </c>
      <c r="AQ85" s="1412"/>
      <c r="AR85" s="1474" t="s">
        <v>129</v>
      </c>
      <c r="AS85" s="1475"/>
      <c r="AT85" s="1474" t="s">
        <v>125</v>
      </c>
      <c r="AU85" s="1476"/>
      <c r="AV85" s="1477" t="s">
        <v>147</v>
      </c>
      <c r="AW85" s="1478"/>
      <c r="AX85" s="1477" t="s">
        <v>148</v>
      </c>
      <c r="AY85" s="1478"/>
      <c r="AZ85" s="1477" t="s">
        <v>126</v>
      </c>
      <c r="BA85" s="1478"/>
      <c r="BB85" s="1477" t="s">
        <v>127</v>
      </c>
      <c r="BC85" s="1478"/>
      <c r="BD85" s="1479" t="s">
        <v>128</v>
      </c>
      <c r="BE85" s="1480"/>
      <c r="BF85" s="1417" t="s">
        <v>134</v>
      </c>
      <c r="BG85" s="1418"/>
      <c r="BH85" s="1419" t="s">
        <v>113</v>
      </c>
      <c r="BI85" s="1420"/>
      <c r="BJ85" s="1421" t="s">
        <v>114</v>
      </c>
      <c r="BK85" s="1422"/>
      <c r="BL85" s="1423" t="s">
        <v>117</v>
      </c>
      <c r="BM85" s="1424"/>
      <c r="BN85" s="1425" t="s">
        <v>89</v>
      </c>
      <c r="BO85" s="1426"/>
      <c r="BP85" s="1425" t="s">
        <v>90</v>
      </c>
      <c r="BQ85" s="1427"/>
      <c r="BR85" s="1428" t="s">
        <v>235</v>
      </c>
      <c r="BS85" s="1429"/>
      <c r="BT85" s="1430" t="s">
        <v>227</v>
      </c>
      <c r="BU85" s="1431"/>
      <c r="BV85" s="1432" t="s">
        <v>92</v>
      </c>
      <c r="BW85" s="1426"/>
      <c r="BX85" s="1452" t="s">
        <v>146</v>
      </c>
      <c r="BY85" s="1453"/>
      <c r="BZ85" s="1454" t="s">
        <v>101</v>
      </c>
      <c r="CA85" s="1455"/>
      <c r="CB85" s="1304"/>
      <c r="CC85" s="1304"/>
      <c r="CE85" s="1423" t="s">
        <v>110</v>
      </c>
      <c r="CF85" s="1456"/>
      <c r="CG85" s="1457" t="s">
        <v>85</v>
      </c>
      <c r="CH85" s="1458"/>
      <c r="CI85" s="1460"/>
      <c r="CJ85" s="1463"/>
    </row>
    <row r="86" spans="1:88" ht="16.2" thickBot="1" x14ac:dyDescent="0.35">
      <c r="A86" s="1027"/>
      <c r="B86" s="1310"/>
      <c r="C86" s="1311"/>
      <c r="D86" s="417" t="s">
        <v>9</v>
      </c>
      <c r="E86" s="418" t="s">
        <v>10</v>
      </c>
      <c r="F86" s="244" t="s">
        <v>9</v>
      </c>
      <c r="G86" s="218" t="s">
        <v>10</v>
      </c>
      <c r="H86" s="218" t="s">
        <v>9</v>
      </c>
      <c r="I86" s="218" t="s">
        <v>10</v>
      </c>
      <c r="J86" s="218" t="s">
        <v>9</v>
      </c>
      <c r="K86" s="218" t="s">
        <v>10</v>
      </c>
      <c r="L86" s="218" t="s">
        <v>9</v>
      </c>
      <c r="M86" s="218" t="s">
        <v>10</v>
      </c>
      <c r="N86" s="218" t="s">
        <v>9</v>
      </c>
      <c r="O86" s="218" t="s">
        <v>10</v>
      </c>
      <c r="P86" s="218" t="s">
        <v>9</v>
      </c>
      <c r="Q86" s="218" t="s">
        <v>10</v>
      </c>
      <c r="R86" s="218" t="s">
        <v>9</v>
      </c>
      <c r="S86" s="218" t="s">
        <v>10</v>
      </c>
      <c r="T86" s="218" t="s">
        <v>9</v>
      </c>
      <c r="U86" s="218" t="s">
        <v>10</v>
      </c>
      <c r="V86" s="218" t="s">
        <v>9</v>
      </c>
      <c r="W86" s="218" t="s">
        <v>10</v>
      </c>
      <c r="X86" s="218" t="s">
        <v>9</v>
      </c>
      <c r="Y86" s="218" t="s">
        <v>10</v>
      </c>
      <c r="Z86" s="218" t="s">
        <v>9</v>
      </c>
      <c r="AA86" s="218" t="s">
        <v>10</v>
      </c>
      <c r="AB86" s="218" t="s">
        <v>9</v>
      </c>
      <c r="AC86" s="218" t="s">
        <v>10</v>
      </c>
      <c r="AD86" s="218" t="s">
        <v>9</v>
      </c>
      <c r="AE86" s="245" t="s">
        <v>10</v>
      </c>
      <c r="AF86" s="244" t="s">
        <v>9</v>
      </c>
      <c r="AG86" s="219" t="s">
        <v>10</v>
      </c>
      <c r="AH86" s="244" t="s">
        <v>9</v>
      </c>
      <c r="AI86" s="219" t="s">
        <v>10</v>
      </c>
      <c r="AJ86" s="244" t="s">
        <v>9</v>
      </c>
      <c r="AK86" s="219" t="s">
        <v>10</v>
      </c>
      <c r="AL86" s="244" t="s">
        <v>9</v>
      </c>
      <c r="AM86" s="219" t="s">
        <v>10</v>
      </c>
      <c r="AN86" s="244" t="s">
        <v>9</v>
      </c>
      <c r="AO86" s="219" t="s">
        <v>10</v>
      </c>
      <c r="AP86" s="208" t="s">
        <v>9</v>
      </c>
      <c r="AQ86" s="295" t="s">
        <v>10</v>
      </c>
      <c r="AR86" s="221" t="s">
        <v>9</v>
      </c>
      <c r="AS86" s="206" t="s">
        <v>10</v>
      </c>
      <c r="AT86" s="866" t="s">
        <v>9</v>
      </c>
      <c r="AU86" s="866" t="s">
        <v>10</v>
      </c>
      <c r="AV86" s="206" t="s">
        <v>9</v>
      </c>
      <c r="AW86" s="206" t="s">
        <v>10</v>
      </c>
      <c r="AX86" s="206" t="s">
        <v>9</v>
      </c>
      <c r="AY86" s="206" t="s">
        <v>10</v>
      </c>
      <c r="AZ86" s="866" t="s">
        <v>9</v>
      </c>
      <c r="BA86" s="866" t="s">
        <v>10</v>
      </c>
      <c r="BB86" s="206" t="s">
        <v>9</v>
      </c>
      <c r="BC86" s="206" t="s">
        <v>10</v>
      </c>
      <c r="BD86" s="866" t="s">
        <v>9</v>
      </c>
      <c r="BE86" s="866" t="s">
        <v>10</v>
      </c>
      <c r="BF86" s="866" t="s">
        <v>9</v>
      </c>
      <c r="BG86" s="866" t="s">
        <v>10</v>
      </c>
      <c r="BH86" s="206" t="s">
        <v>9</v>
      </c>
      <c r="BI86" s="206" t="s">
        <v>10</v>
      </c>
      <c r="BJ86" s="866" t="s">
        <v>9</v>
      </c>
      <c r="BK86" s="866" t="s">
        <v>10</v>
      </c>
      <c r="BL86" s="206" t="s">
        <v>9</v>
      </c>
      <c r="BM86" s="77" t="s">
        <v>10</v>
      </c>
      <c r="BN86" s="276" t="s">
        <v>9</v>
      </c>
      <c r="BO86" s="206" t="s">
        <v>10</v>
      </c>
      <c r="BP86" s="866" t="s">
        <v>9</v>
      </c>
      <c r="BQ86" s="866" t="s">
        <v>10</v>
      </c>
      <c r="BR86" s="206" t="s">
        <v>9</v>
      </c>
      <c r="BS86" s="206" t="s">
        <v>10</v>
      </c>
      <c r="BT86" s="866" t="s">
        <v>9</v>
      </c>
      <c r="BU86" s="866" t="s">
        <v>10</v>
      </c>
      <c r="BV86" s="206" t="s">
        <v>9</v>
      </c>
      <c r="BW86" s="206" t="s">
        <v>10</v>
      </c>
      <c r="BX86" s="866" t="s">
        <v>9</v>
      </c>
      <c r="BY86" s="866" t="s">
        <v>10</v>
      </c>
      <c r="BZ86" s="206" t="s">
        <v>9</v>
      </c>
      <c r="CA86" s="77" t="s">
        <v>10</v>
      </c>
      <c r="CB86" s="1449"/>
      <c r="CC86" s="1305"/>
      <c r="CE86" s="221" t="s">
        <v>9</v>
      </c>
      <c r="CF86" s="77" t="s">
        <v>10</v>
      </c>
      <c r="CG86" s="221" t="s">
        <v>9</v>
      </c>
      <c r="CH86" s="77" t="s">
        <v>10</v>
      </c>
      <c r="CI86" s="1461"/>
      <c r="CJ86" s="1449"/>
    </row>
    <row r="87" spans="1:88" ht="16.2" customHeight="1" thickBot="1" x14ac:dyDescent="0.35">
      <c r="A87" s="456">
        <v>1</v>
      </c>
      <c r="B87" s="1402" t="s">
        <v>11</v>
      </c>
      <c r="C87" s="1284"/>
      <c r="D87" s="1433">
        <v>0</v>
      </c>
      <c r="E87" s="1360"/>
      <c r="F87" s="1433">
        <v>10</v>
      </c>
      <c r="G87" s="1434"/>
      <c r="H87" s="1434"/>
      <c r="I87" s="1434"/>
      <c r="J87" s="1434"/>
      <c r="K87" s="1434"/>
      <c r="L87" s="1434"/>
      <c r="M87" s="1434"/>
      <c r="N87" s="1434"/>
      <c r="O87" s="1434"/>
      <c r="P87" s="1434"/>
      <c r="Q87" s="1434"/>
      <c r="R87" s="1434"/>
      <c r="S87" s="1434"/>
      <c r="T87" s="1434"/>
      <c r="U87" s="1434"/>
      <c r="V87" s="1434"/>
      <c r="W87" s="1434"/>
      <c r="X87" s="1434"/>
      <c r="Y87" s="1434"/>
      <c r="Z87" s="1434"/>
      <c r="AA87" s="1434"/>
      <c r="AB87" s="1434"/>
      <c r="AC87" s="1434"/>
      <c r="AD87" s="1434"/>
      <c r="AE87" s="1434"/>
      <c r="AF87" s="1434"/>
      <c r="AG87" s="1434"/>
      <c r="AH87" s="1434"/>
      <c r="AI87" s="1434"/>
      <c r="AJ87" s="1434"/>
      <c r="AK87" s="1434"/>
      <c r="AL87" s="1434"/>
      <c r="AM87" s="1434"/>
      <c r="AN87" s="1434"/>
      <c r="AO87" s="1434"/>
      <c r="AP87" s="1434"/>
      <c r="AQ87" s="1360"/>
      <c r="AR87" s="1435">
        <v>11</v>
      </c>
      <c r="AS87" s="1436"/>
      <c r="AT87" s="1436"/>
      <c r="AU87" s="1436"/>
      <c r="AV87" s="1436"/>
      <c r="AW87" s="1436"/>
      <c r="AX87" s="1436"/>
      <c r="AY87" s="1436"/>
      <c r="AZ87" s="1436"/>
      <c r="BA87" s="1436"/>
      <c r="BB87" s="1436"/>
      <c r="BC87" s="1436"/>
      <c r="BD87" s="1436"/>
      <c r="BE87" s="1436"/>
      <c r="BF87" s="1436"/>
      <c r="BG87" s="1436"/>
      <c r="BH87" s="1436"/>
      <c r="BI87" s="1436"/>
      <c r="BJ87" s="1436"/>
      <c r="BK87" s="1436"/>
      <c r="BL87" s="1436"/>
      <c r="BM87" s="1437"/>
      <c r="BN87" s="1435">
        <v>6</v>
      </c>
      <c r="BO87" s="1436"/>
      <c r="BP87" s="1436"/>
      <c r="BQ87" s="1436"/>
      <c r="BR87" s="1436"/>
      <c r="BS87" s="1436"/>
      <c r="BT87" s="1436"/>
      <c r="BU87" s="1436"/>
      <c r="BV87" s="1436"/>
      <c r="BW87" s="1436"/>
      <c r="BX87" s="1436"/>
      <c r="BY87" s="1436"/>
      <c r="BZ87" s="1436"/>
      <c r="CA87" s="1437"/>
      <c r="CB87" s="1269">
        <f>SUM(D87:CA87)</f>
        <v>27</v>
      </c>
      <c r="CC87" s="1273"/>
      <c r="CE87" s="1438">
        <v>0</v>
      </c>
      <c r="CF87" s="1383"/>
      <c r="CG87" s="1439">
        <v>1</v>
      </c>
      <c r="CH87" s="1440"/>
      <c r="CI87" s="1413">
        <f>SUM(CE87:CH87)</f>
        <v>1</v>
      </c>
      <c r="CJ87" s="1414"/>
    </row>
    <row r="88" spans="1:88" ht="16.2" customHeight="1" thickBot="1" x14ac:dyDescent="0.35">
      <c r="A88" s="456">
        <v>2</v>
      </c>
      <c r="B88" s="1402" t="s">
        <v>52</v>
      </c>
      <c r="C88" s="1284"/>
      <c r="D88" s="748">
        <v>0</v>
      </c>
      <c r="E88" s="750">
        <v>0</v>
      </c>
      <c r="F88" s="748">
        <v>10</v>
      </c>
      <c r="G88" s="749">
        <v>11</v>
      </c>
      <c r="H88" s="749">
        <v>10</v>
      </c>
      <c r="I88" s="749">
        <v>6</v>
      </c>
      <c r="J88" s="749">
        <v>0</v>
      </c>
      <c r="K88" s="749">
        <v>0</v>
      </c>
      <c r="L88" s="749">
        <v>0</v>
      </c>
      <c r="M88" s="749">
        <v>0</v>
      </c>
      <c r="N88" s="749">
        <v>7</v>
      </c>
      <c r="O88" s="749">
        <v>5</v>
      </c>
      <c r="P88" s="749">
        <v>29</v>
      </c>
      <c r="Q88" s="749">
        <v>1</v>
      </c>
      <c r="R88" s="749">
        <v>22</v>
      </c>
      <c r="S88" s="749">
        <v>2</v>
      </c>
      <c r="T88" s="749">
        <v>10</v>
      </c>
      <c r="U88" s="749">
        <v>15</v>
      </c>
      <c r="V88" s="749">
        <v>0</v>
      </c>
      <c r="W88" s="749">
        <v>0</v>
      </c>
      <c r="X88" s="749">
        <v>0</v>
      </c>
      <c r="Y88" s="749">
        <v>0</v>
      </c>
      <c r="Z88" s="749">
        <v>0</v>
      </c>
      <c r="AA88" s="749">
        <v>0</v>
      </c>
      <c r="AB88" s="749">
        <v>0</v>
      </c>
      <c r="AC88" s="749">
        <v>0</v>
      </c>
      <c r="AD88" s="749">
        <v>0</v>
      </c>
      <c r="AE88" s="749">
        <v>0</v>
      </c>
      <c r="AF88" s="749">
        <v>18</v>
      </c>
      <c r="AG88" s="749">
        <v>4</v>
      </c>
      <c r="AH88" s="749">
        <v>22</v>
      </c>
      <c r="AI88" s="749">
        <v>0</v>
      </c>
      <c r="AJ88" s="749">
        <v>0</v>
      </c>
      <c r="AK88" s="749">
        <v>0</v>
      </c>
      <c r="AL88" s="749">
        <v>11</v>
      </c>
      <c r="AM88" s="749">
        <v>8</v>
      </c>
      <c r="AN88" s="749">
        <v>9</v>
      </c>
      <c r="AO88" s="749">
        <v>6</v>
      </c>
      <c r="AP88" s="749">
        <v>0</v>
      </c>
      <c r="AQ88" s="750">
        <v>0</v>
      </c>
      <c r="AR88" s="748">
        <v>1</v>
      </c>
      <c r="AS88" s="749">
        <v>0</v>
      </c>
      <c r="AT88" s="749">
        <v>1</v>
      </c>
      <c r="AU88" s="749">
        <v>2</v>
      </c>
      <c r="AV88" s="749">
        <v>5</v>
      </c>
      <c r="AW88" s="749">
        <v>0</v>
      </c>
      <c r="AX88" s="749">
        <v>2</v>
      </c>
      <c r="AY88" s="749">
        <v>1</v>
      </c>
      <c r="AZ88" s="749">
        <v>1</v>
      </c>
      <c r="BA88" s="749">
        <v>0</v>
      </c>
      <c r="BB88" s="749">
        <v>5</v>
      </c>
      <c r="BC88" s="749">
        <v>0</v>
      </c>
      <c r="BD88" s="749">
        <v>1</v>
      </c>
      <c r="BE88" s="749">
        <v>1</v>
      </c>
      <c r="BF88" s="749">
        <v>2</v>
      </c>
      <c r="BG88" s="749">
        <v>0</v>
      </c>
      <c r="BH88" s="749">
        <v>2</v>
      </c>
      <c r="BI88" s="749">
        <v>0</v>
      </c>
      <c r="BJ88" s="749">
        <v>2</v>
      </c>
      <c r="BK88" s="749">
        <v>1</v>
      </c>
      <c r="BL88" s="761">
        <v>2</v>
      </c>
      <c r="BM88" s="762">
        <v>0</v>
      </c>
      <c r="BN88" s="763">
        <v>0</v>
      </c>
      <c r="BO88" s="761">
        <v>0</v>
      </c>
      <c r="BP88" s="761">
        <v>0</v>
      </c>
      <c r="BQ88" s="761">
        <v>0</v>
      </c>
      <c r="BR88" s="761">
        <v>0</v>
      </c>
      <c r="BS88" s="761">
        <v>0</v>
      </c>
      <c r="BT88" s="761">
        <v>0</v>
      </c>
      <c r="BU88" s="761">
        <v>0</v>
      </c>
      <c r="BV88" s="749">
        <v>0</v>
      </c>
      <c r="BW88" s="749">
        <v>0</v>
      </c>
      <c r="BX88" s="749">
        <v>0</v>
      </c>
      <c r="BY88" s="749">
        <v>0</v>
      </c>
      <c r="BZ88" s="757">
        <v>0</v>
      </c>
      <c r="CA88" s="758">
        <v>0</v>
      </c>
      <c r="CB88" s="1269">
        <f>SUM(D88:CA88)</f>
        <v>235</v>
      </c>
      <c r="CC88" s="1273"/>
      <c r="CE88" s="1031">
        <v>0</v>
      </c>
      <c r="CF88" s="158">
        <v>0</v>
      </c>
      <c r="CG88" s="157">
        <v>0</v>
      </c>
      <c r="CH88" s="1001">
        <v>0</v>
      </c>
      <c r="CI88" s="1415">
        <f>SUM(CE88:CH88)</f>
        <v>0</v>
      </c>
      <c r="CJ88" s="1416"/>
    </row>
    <row r="89" spans="1:88" ht="16.2" customHeight="1" thickBot="1" x14ac:dyDescent="0.35">
      <c r="A89" s="456">
        <v>3</v>
      </c>
      <c r="B89" s="1402" t="s">
        <v>55</v>
      </c>
      <c r="C89" s="1284"/>
      <c r="D89" s="752">
        <v>0</v>
      </c>
      <c r="E89" s="752">
        <v>1</v>
      </c>
      <c r="F89" s="752">
        <v>9</v>
      </c>
      <c r="G89" s="752">
        <v>13</v>
      </c>
      <c r="H89" s="752">
        <v>8</v>
      </c>
      <c r="I89" s="752">
        <v>8</v>
      </c>
      <c r="J89" s="752">
        <v>0</v>
      </c>
      <c r="K89" s="752">
        <v>5</v>
      </c>
      <c r="L89" s="752">
        <v>0</v>
      </c>
      <c r="M89" s="754">
        <v>6</v>
      </c>
      <c r="N89" s="752">
        <v>6</v>
      </c>
      <c r="O89" s="752">
        <v>4</v>
      </c>
      <c r="P89" s="752">
        <v>17</v>
      </c>
      <c r="Q89" s="752">
        <v>1</v>
      </c>
      <c r="R89" s="752">
        <v>14</v>
      </c>
      <c r="S89" s="753">
        <v>0</v>
      </c>
      <c r="T89" s="752">
        <v>6</v>
      </c>
      <c r="U89" s="752">
        <v>16</v>
      </c>
      <c r="V89" s="752">
        <v>0</v>
      </c>
      <c r="W89" s="752">
        <v>4</v>
      </c>
      <c r="X89" s="752">
        <v>0</v>
      </c>
      <c r="Y89" s="752">
        <v>7</v>
      </c>
      <c r="Z89" s="752">
        <v>0</v>
      </c>
      <c r="AA89" s="752">
        <v>2</v>
      </c>
      <c r="AB89" s="752">
        <v>0</v>
      </c>
      <c r="AC89" s="752">
        <v>3</v>
      </c>
      <c r="AD89" s="754">
        <v>0</v>
      </c>
      <c r="AE89" s="749">
        <v>5</v>
      </c>
      <c r="AF89" s="749">
        <v>20</v>
      </c>
      <c r="AG89" s="749">
        <v>3</v>
      </c>
      <c r="AH89" s="751">
        <v>26</v>
      </c>
      <c r="AI89" s="752">
        <v>0</v>
      </c>
      <c r="AJ89" s="752">
        <v>0</v>
      </c>
      <c r="AK89" s="752">
        <v>1</v>
      </c>
      <c r="AL89" s="752">
        <v>12</v>
      </c>
      <c r="AM89" s="752">
        <v>9</v>
      </c>
      <c r="AN89" s="752">
        <v>8</v>
      </c>
      <c r="AO89" s="752">
        <v>8</v>
      </c>
      <c r="AP89" s="752">
        <v>0</v>
      </c>
      <c r="AQ89" s="751">
        <v>5</v>
      </c>
      <c r="AR89" s="752">
        <v>14</v>
      </c>
      <c r="AS89" s="755">
        <v>2</v>
      </c>
      <c r="AT89" s="755">
        <v>4</v>
      </c>
      <c r="AU89" s="755">
        <v>16</v>
      </c>
      <c r="AV89" s="749">
        <v>12</v>
      </c>
      <c r="AW89" s="749">
        <v>1</v>
      </c>
      <c r="AX89" s="749">
        <v>11</v>
      </c>
      <c r="AY89" s="749">
        <v>4</v>
      </c>
      <c r="AZ89" s="749">
        <v>16</v>
      </c>
      <c r="BA89" s="749">
        <v>4</v>
      </c>
      <c r="BB89" s="764">
        <v>22</v>
      </c>
      <c r="BC89" s="749">
        <v>0</v>
      </c>
      <c r="BD89" s="749">
        <v>8</v>
      </c>
      <c r="BE89" s="755">
        <v>12</v>
      </c>
      <c r="BF89" s="748">
        <v>19</v>
      </c>
      <c r="BG89" s="748">
        <v>2</v>
      </c>
      <c r="BH89" s="748">
        <v>21</v>
      </c>
      <c r="BI89" s="748">
        <v>1</v>
      </c>
      <c r="BJ89" s="748">
        <v>20</v>
      </c>
      <c r="BK89" s="748">
        <v>2</v>
      </c>
      <c r="BL89" s="748">
        <v>15</v>
      </c>
      <c r="BM89" s="752">
        <v>3</v>
      </c>
      <c r="BN89" s="755">
        <v>12</v>
      </c>
      <c r="BO89" s="749">
        <v>3</v>
      </c>
      <c r="BP89" s="749">
        <v>2</v>
      </c>
      <c r="BQ89" s="749">
        <v>17</v>
      </c>
      <c r="BR89" s="749">
        <v>13</v>
      </c>
      <c r="BS89" s="749">
        <v>10</v>
      </c>
      <c r="BT89" s="755">
        <v>0</v>
      </c>
      <c r="BU89" s="755">
        <v>0</v>
      </c>
      <c r="BV89" s="755">
        <v>12</v>
      </c>
      <c r="BW89" s="748">
        <v>0</v>
      </c>
      <c r="BX89" s="748">
        <v>5</v>
      </c>
      <c r="BY89" s="748">
        <v>11</v>
      </c>
      <c r="BZ89" s="748">
        <v>18</v>
      </c>
      <c r="CA89" s="752">
        <v>8</v>
      </c>
      <c r="CB89" s="1269">
        <f>SUM(D89:CA89)</f>
        <v>547</v>
      </c>
      <c r="CC89" s="1273"/>
      <c r="CE89" s="152">
        <v>0</v>
      </c>
      <c r="CF89" s="347">
        <v>1</v>
      </c>
      <c r="CG89" s="348">
        <v>9</v>
      </c>
      <c r="CH89" s="347">
        <v>3</v>
      </c>
      <c r="CI89" s="1415">
        <f>SUM(CE89:CH89)</f>
        <v>13</v>
      </c>
      <c r="CJ89" s="1416"/>
    </row>
    <row r="90" spans="1:88" ht="16.2" customHeight="1" thickBot="1" x14ac:dyDescent="0.35">
      <c r="A90" s="456">
        <v>4</v>
      </c>
      <c r="B90" s="1405" t="s">
        <v>12</v>
      </c>
      <c r="C90" s="1293"/>
      <c r="D90" s="765">
        <f>D71</f>
        <v>0</v>
      </c>
      <c r="E90" s="765">
        <f t="shared" ref="E90:BP90" si="43">E71</f>
        <v>1</v>
      </c>
      <c r="F90" s="765">
        <f t="shared" si="43"/>
        <v>12</v>
      </c>
      <c r="G90" s="765">
        <f t="shared" si="43"/>
        <v>14</v>
      </c>
      <c r="H90" s="765">
        <f t="shared" si="43"/>
        <v>11</v>
      </c>
      <c r="I90" s="765">
        <f t="shared" si="43"/>
        <v>8</v>
      </c>
      <c r="J90" s="765">
        <f t="shared" si="43"/>
        <v>0</v>
      </c>
      <c r="K90" s="765">
        <f t="shared" si="43"/>
        <v>6</v>
      </c>
      <c r="L90" s="765">
        <f t="shared" si="43"/>
        <v>0</v>
      </c>
      <c r="M90" s="765">
        <f t="shared" si="43"/>
        <v>6</v>
      </c>
      <c r="N90" s="765">
        <f t="shared" si="43"/>
        <v>11</v>
      </c>
      <c r="O90" s="765">
        <f t="shared" si="43"/>
        <v>6</v>
      </c>
      <c r="P90" s="765">
        <f t="shared" si="43"/>
        <v>29</v>
      </c>
      <c r="Q90" s="765">
        <f t="shared" si="43"/>
        <v>1</v>
      </c>
      <c r="R90" s="765">
        <f t="shared" si="43"/>
        <v>24</v>
      </c>
      <c r="S90" s="765">
        <f t="shared" si="43"/>
        <v>2</v>
      </c>
      <c r="T90" s="765">
        <f t="shared" si="43"/>
        <v>11</v>
      </c>
      <c r="U90" s="765">
        <f t="shared" si="43"/>
        <v>17</v>
      </c>
      <c r="V90" s="765">
        <f t="shared" si="43"/>
        <v>0</v>
      </c>
      <c r="W90" s="765">
        <f t="shared" si="43"/>
        <v>6</v>
      </c>
      <c r="X90" s="765">
        <f t="shared" si="43"/>
        <v>0</v>
      </c>
      <c r="Y90" s="765">
        <f t="shared" si="43"/>
        <v>7</v>
      </c>
      <c r="Z90" s="765">
        <f t="shared" si="43"/>
        <v>0</v>
      </c>
      <c r="AA90" s="765">
        <f t="shared" si="43"/>
        <v>2</v>
      </c>
      <c r="AB90" s="765">
        <f t="shared" si="43"/>
        <v>0</v>
      </c>
      <c r="AC90" s="765">
        <f t="shared" si="43"/>
        <v>3</v>
      </c>
      <c r="AD90" s="765">
        <f t="shared" si="43"/>
        <v>0</v>
      </c>
      <c r="AE90" s="765">
        <f t="shared" si="43"/>
        <v>5</v>
      </c>
      <c r="AF90" s="765">
        <f t="shared" si="43"/>
        <v>20</v>
      </c>
      <c r="AG90" s="765">
        <f t="shared" si="43"/>
        <v>3</v>
      </c>
      <c r="AH90" s="765">
        <f t="shared" si="43"/>
        <v>27</v>
      </c>
      <c r="AI90" s="765">
        <f t="shared" si="43"/>
        <v>0</v>
      </c>
      <c r="AJ90" s="765">
        <f t="shared" si="43"/>
        <v>0</v>
      </c>
      <c r="AK90" s="765">
        <f t="shared" si="43"/>
        <v>1</v>
      </c>
      <c r="AL90" s="765">
        <f t="shared" si="43"/>
        <v>15</v>
      </c>
      <c r="AM90" s="765">
        <f t="shared" si="43"/>
        <v>8</v>
      </c>
      <c r="AN90" s="765">
        <f t="shared" si="43"/>
        <v>9</v>
      </c>
      <c r="AO90" s="765">
        <f t="shared" si="43"/>
        <v>9</v>
      </c>
      <c r="AP90" s="765">
        <f t="shared" si="43"/>
        <v>0</v>
      </c>
      <c r="AQ90" s="765">
        <f t="shared" si="43"/>
        <v>5</v>
      </c>
      <c r="AR90" s="765">
        <f t="shared" si="43"/>
        <v>19</v>
      </c>
      <c r="AS90" s="765">
        <f t="shared" si="43"/>
        <v>1</v>
      </c>
      <c r="AT90" s="765">
        <f t="shared" si="43"/>
        <v>5</v>
      </c>
      <c r="AU90" s="765">
        <f t="shared" si="43"/>
        <v>16</v>
      </c>
      <c r="AV90" s="765">
        <f t="shared" si="43"/>
        <v>17</v>
      </c>
      <c r="AW90" s="765">
        <f t="shared" si="43"/>
        <v>2</v>
      </c>
      <c r="AX90" s="765">
        <f t="shared" si="43"/>
        <v>15</v>
      </c>
      <c r="AY90" s="765">
        <f t="shared" si="43"/>
        <v>4</v>
      </c>
      <c r="AZ90" s="765">
        <f t="shared" si="43"/>
        <v>25</v>
      </c>
      <c r="BA90" s="765">
        <f t="shared" si="43"/>
        <v>4</v>
      </c>
      <c r="BB90" s="765">
        <f t="shared" si="43"/>
        <v>28</v>
      </c>
      <c r="BC90" s="765">
        <f t="shared" si="43"/>
        <v>0</v>
      </c>
      <c r="BD90" s="765">
        <f t="shared" si="43"/>
        <v>10</v>
      </c>
      <c r="BE90" s="765">
        <f t="shared" si="43"/>
        <v>15</v>
      </c>
      <c r="BF90" s="765">
        <f t="shared" si="43"/>
        <v>20</v>
      </c>
      <c r="BG90" s="765">
        <f t="shared" si="43"/>
        <v>2</v>
      </c>
      <c r="BH90" s="765">
        <f t="shared" si="43"/>
        <v>22</v>
      </c>
      <c r="BI90" s="765">
        <f t="shared" si="43"/>
        <v>1</v>
      </c>
      <c r="BJ90" s="765">
        <f t="shared" si="43"/>
        <v>20</v>
      </c>
      <c r="BK90" s="765">
        <f t="shared" si="43"/>
        <v>2</v>
      </c>
      <c r="BL90" s="765">
        <f t="shared" si="43"/>
        <v>17</v>
      </c>
      <c r="BM90" s="765">
        <f t="shared" si="43"/>
        <v>2</v>
      </c>
      <c r="BN90" s="765">
        <f t="shared" si="43"/>
        <v>17</v>
      </c>
      <c r="BO90" s="765">
        <f t="shared" si="43"/>
        <v>4</v>
      </c>
      <c r="BP90" s="765">
        <f t="shared" si="43"/>
        <v>4</v>
      </c>
      <c r="BQ90" s="765">
        <f t="shared" ref="BQ90:CA90" si="44">BQ71</f>
        <v>17</v>
      </c>
      <c r="BR90" s="765">
        <f t="shared" si="44"/>
        <v>20</v>
      </c>
      <c r="BS90" s="765">
        <f t="shared" si="44"/>
        <v>10</v>
      </c>
      <c r="BT90" s="765">
        <f t="shared" si="44"/>
        <v>0</v>
      </c>
      <c r="BU90" s="765">
        <f t="shared" si="44"/>
        <v>0</v>
      </c>
      <c r="BV90" s="765">
        <f t="shared" si="44"/>
        <v>22</v>
      </c>
      <c r="BW90" s="765">
        <f t="shared" si="44"/>
        <v>0</v>
      </c>
      <c r="BX90" s="765">
        <f t="shared" si="44"/>
        <v>10</v>
      </c>
      <c r="BY90" s="765">
        <f t="shared" si="44"/>
        <v>11</v>
      </c>
      <c r="BZ90" s="765">
        <f t="shared" si="44"/>
        <v>21</v>
      </c>
      <c r="CA90" s="765">
        <f t="shared" si="44"/>
        <v>8</v>
      </c>
      <c r="CB90" s="156">
        <f>SUM(D90+F90+H90+J90+L90+N90+P90+R90+T90+V90+X90+Z90+AB90+AD90+AF90+AH90+AJ90+AL90+AN90+AP90+AR90+AT90+AV90+AX90+AZ90+BB90+BD90+BF90+BH90+BJ90+BL90+BN90+BP90+BR90+BV90+BX90+BZ90+BT90)</f>
        <v>461</v>
      </c>
      <c r="CC90" s="151">
        <f>SUM(E90+G90+I90+K90+M90+O90+Q90+S90+U90+W90+Y90+AA90+AC90+AE90+AG90+AI90+AK90+AM90+AO90+AQ90+AS90+AU90+AW90+AY90+BA90+BC90+BE90+BG90+BI90+BK90+BM90+BO90+BQ90+BS90+BW90+BY90+CA90+BU90)</f>
        <v>209</v>
      </c>
      <c r="CE90" s="102">
        <f>CE71</f>
        <v>1</v>
      </c>
      <c r="CF90" s="102">
        <f t="shared" ref="CF90:CH90" si="45">CF71</f>
        <v>1</v>
      </c>
      <c r="CG90" s="102">
        <f t="shared" si="45"/>
        <v>12</v>
      </c>
      <c r="CH90" s="102">
        <f t="shared" si="45"/>
        <v>3</v>
      </c>
      <c r="CI90" s="102">
        <f>CE90+CG90</f>
        <v>13</v>
      </c>
      <c r="CJ90" s="102">
        <f>CF90+CH90</f>
        <v>4</v>
      </c>
    </row>
    <row r="91" spans="1:88" ht="16.2" customHeight="1" thickBot="1" x14ac:dyDescent="0.35">
      <c r="A91" s="456">
        <v>5</v>
      </c>
      <c r="B91" s="1406" t="s">
        <v>13</v>
      </c>
      <c r="C91" s="1301"/>
      <c r="D91" s="341">
        <f>SUM(D92:D94)</f>
        <v>0</v>
      </c>
      <c r="E91" s="341">
        <f t="shared" ref="E91:BP91" si="46">SUM(E92:E94)</f>
        <v>0</v>
      </c>
      <c r="F91" s="341">
        <f t="shared" si="46"/>
        <v>0</v>
      </c>
      <c r="G91" s="341">
        <f t="shared" si="46"/>
        <v>0</v>
      </c>
      <c r="H91" s="341">
        <f t="shared" si="46"/>
        <v>0</v>
      </c>
      <c r="I91" s="341">
        <f t="shared" si="46"/>
        <v>0</v>
      </c>
      <c r="J91" s="341">
        <f t="shared" si="46"/>
        <v>0</v>
      </c>
      <c r="K91" s="341">
        <f t="shared" si="46"/>
        <v>0</v>
      </c>
      <c r="L91" s="341">
        <f t="shared" si="46"/>
        <v>0</v>
      </c>
      <c r="M91" s="341">
        <f t="shared" si="46"/>
        <v>0</v>
      </c>
      <c r="N91" s="341">
        <f t="shared" si="46"/>
        <v>0</v>
      </c>
      <c r="O91" s="341">
        <f t="shared" si="46"/>
        <v>0</v>
      </c>
      <c r="P91" s="341">
        <f t="shared" si="46"/>
        <v>1</v>
      </c>
      <c r="Q91" s="341">
        <f t="shared" si="46"/>
        <v>0</v>
      </c>
      <c r="R91" s="341">
        <f t="shared" si="46"/>
        <v>0</v>
      </c>
      <c r="S91" s="341">
        <f t="shared" si="46"/>
        <v>0</v>
      </c>
      <c r="T91" s="341">
        <f t="shared" si="46"/>
        <v>0</v>
      </c>
      <c r="U91" s="341">
        <f t="shared" si="46"/>
        <v>0</v>
      </c>
      <c r="V91" s="341">
        <f t="shared" si="46"/>
        <v>0</v>
      </c>
      <c r="W91" s="341">
        <f t="shared" si="46"/>
        <v>0</v>
      </c>
      <c r="X91" s="341">
        <f t="shared" si="46"/>
        <v>0</v>
      </c>
      <c r="Y91" s="341">
        <f t="shared" si="46"/>
        <v>0</v>
      </c>
      <c r="Z91" s="341">
        <f t="shared" si="46"/>
        <v>0</v>
      </c>
      <c r="AA91" s="341">
        <f t="shared" si="46"/>
        <v>0</v>
      </c>
      <c r="AB91" s="341">
        <f t="shared" si="46"/>
        <v>0</v>
      </c>
      <c r="AC91" s="341">
        <f t="shared" si="46"/>
        <v>0</v>
      </c>
      <c r="AD91" s="341">
        <f t="shared" si="46"/>
        <v>0</v>
      </c>
      <c r="AE91" s="341">
        <f t="shared" si="46"/>
        <v>0</v>
      </c>
      <c r="AF91" s="341">
        <f t="shared" si="46"/>
        <v>0</v>
      </c>
      <c r="AG91" s="341">
        <f t="shared" si="46"/>
        <v>0</v>
      </c>
      <c r="AH91" s="341">
        <f t="shared" si="46"/>
        <v>1</v>
      </c>
      <c r="AI91" s="341">
        <f t="shared" si="46"/>
        <v>0</v>
      </c>
      <c r="AJ91" s="341">
        <f t="shared" si="46"/>
        <v>0</v>
      </c>
      <c r="AK91" s="341">
        <f t="shared" si="46"/>
        <v>0</v>
      </c>
      <c r="AL91" s="341">
        <f t="shared" si="46"/>
        <v>0</v>
      </c>
      <c r="AM91" s="341">
        <f t="shared" si="46"/>
        <v>0</v>
      </c>
      <c r="AN91" s="341">
        <f t="shared" si="46"/>
        <v>0</v>
      </c>
      <c r="AO91" s="341">
        <f t="shared" si="46"/>
        <v>0</v>
      </c>
      <c r="AP91" s="341">
        <f t="shared" si="46"/>
        <v>0</v>
      </c>
      <c r="AQ91" s="671">
        <f t="shared" si="46"/>
        <v>0</v>
      </c>
      <c r="AR91" s="341">
        <f t="shared" si="46"/>
        <v>1</v>
      </c>
      <c r="AS91" s="341">
        <f t="shared" si="46"/>
        <v>0</v>
      </c>
      <c r="AT91" s="341">
        <f t="shared" si="46"/>
        <v>0</v>
      </c>
      <c r="AU91" s="341">
        <f t="shared" si="46"/>
        <v>0</v>
      </c>
      <c r="AV91" s="341">
        <f t="shared" si="46"/>
        <v>0</v>
      </c>
      <c r="AW91" s="341">
        <f t="shared" si="46"/>
        <v>0</v>
      </c>
      <c r="AX91" s="341">
        <f t="shared" si="46"/>
        <v>0</v>
      </c>
      <c r="AY91" s="341">
        <f t="shared" si="46"/>
        <v>0</v>
      </c>
      <c r="AZ91" s="341">
        <f t="shared" si="46"/>
        <v>2</v>
      </c>
      <c r="BA91" s="341">
        <f t="shared" si="46"/>
        <v>0</v>
      </c>
      <c r="BB91" s="341">
        <f t="shared" si="46"/>
        <v>2</v>
      </c>
      <c r="BC91" s="341">
        <f t="shared" si="46"/>
        <v>0</v>
      </c>
      <c r="BD91" s="341">
        <f t="shared" si="46"/>
        <v>0</v>
      </c>
      <c r="BE91" s="341">
        <f t="shared" si="46"/>
        <v>2</v>
      </c>
      <c r="BF91" s="341">
        <f t="shared" si="46"/>
        <v>0</v>
      </c>
      <c r="BG91" s="341">
        <f t="shared" si="46"/>
        <v>0</v>
      </c>
      <c r="BH91" s="341">
        <f t="shared" si="46"/>
        <v>0</v>
      </c>
      <c r="BI91" s="341">
        <f t="shared" si="46"/>
        <v>0</v>
      </c>
      <c r="BJ91" s="341">
        <f t="shared" si="46"/>
        <v>0</v>
      </c>
      <c r="BK91" s="341">
        <f t="shared" si="46"/>
        <v>0</v>
      </c>
      <c r="BL91" s="341">
        <f t="shared" si="46"/>
        <v>0</v>
      </c>
      <c r="BM91" s="341">
        <f t="shared" si="46"/>
        <v>0</v>
      </c>
      <c r="BN91" s="341">
        <f t="shared" si="46"/>
        <v>0</v>
      </c>
      <c r="BO91" s="341">
        <f t="shared" si="46"/>
        <v>0</v>
      </c>
      <c r="BP91" s="341">
        <f t="shared" si="46"/>
        <v>0</v>
      </c>
      <c r="BQ91" s="341">
        <f t="shared" ref="BQ91:CA91" si="47">SUM(BQ92:BQ94)</f>
        <v>2</v>
      </c>
      <c r="BR91" s="341">
        <f t="shared" si="47"/>
        <v>0</v>
      </c>
      <c r="BS91" s="341">
        <f t="shared" si="47"/>
        <v>0</v>
      </c>
      <c r="BT91" s="341">
        <f t="shared" si="47"/>
        <v>0</v>
      </c>
      <c r="BU91" s="341">
        <f t="shared" si="47"/>
        <v>0</v>
      </c>
      <c r="BV91" s="341">
        <f t="shared" si="47"/>
        <v>0</v>
      </c>
      <c r="BW91" s="341">
        <f t="shared" si="47"/>
        <v>0</v>
      </c>
      <c r="BX91" s="341">
        <f t="shared" si="47"/>
        <v>0</v>
      </c>
      <c r="BY91" s="341">
        <f t="shared" si="47"/>
        <v>0</v>
      </c>
      <c r="BZ91" s="341">
        <f t="shared" si="47"/>
        <v>2</v>
      </c>
      <c r="CA91" s="341">
        <f t="shared" si="47"/>
        <v>0</v>
      </c>
      <c r="CB91" s="156">
        <f>SUM(D91+F91+H91+J91+L91+N91+P91+R91+T91+V91+X91+Z91+AB91+AD91+AF91+AH91+AJ91+AL91+AN91+AP91+AR91+AT91+AV91+AX91+AZ91+BB91+BD91+BF91+BH91+BJ91+BL91+BN91+BP91+BR91+BV91+BX91+BZ91+BT91)</f>
        <v>9</v>
      </c>
      <c r="CC91" s="151">
        <f>SUM(E91+G91+I91+K91+M91+O91+Q91+S91+U91+W91+Y91+AA91+AC91+AE91+AG91+AI91+AK91+AM91+AO91+AQ91+AS91+AU91+AW91+AY91+BA91+BC91+BE91+BG91+BI91+BK91+BM91+BO91+BQ91+BS91+BW91+BY91+CA91+BU91)</f>
        <v>4</v>
      </c>
      <c r="CE91" s="1022">
        <f>SUM(CE92:CE94)</f>
        <v>0</v>
      </c>
      <c r="CF91" s="1022">
        <f t="shared" ref="CF91:CH91" si="48">SUM(CF92:CF94)</f>
        <v>0</v>
      </c>
      <c r="CG91" s="1022">
        <f t="shared" si="48"/>
        <v>0</v>
      </c>
      <c r="CH91" s="1022">
        <f t="shared" si="48"/>
        <v>0</v>
      </c>
      <c r="CI91" s="102">
        <f>CE91+CG91</f>
        <v>0</v>
      </c>
      <c r="CJ91" s="102">
        <f t="shared" ref="CJ91:CJ111" si="49">CF91+CH91</f>
        <v>0</v>
      </c>
    </row>
    <row r="92" spans="1:88" ht="16.2" customHeight="1" thickBot="1" x14ac:dyDescent="0.35">
      <c r="A92" s="456">
        <v>6</v>
      </c>
      <c r="B92" s="1409" t="s">
        <v>14</v>
      </c>
      <c r="C92" s="1297"/>
      <c r="D92" s="371"/>
      <c r="E92" s="612"/>
      <c r="F92" s="371"/>
      <c r="G92" s="369"/>
      <c r="H92" s="100"/>
      <c r="I92" s="100"/>
      <c r="J92" s="100"/>
      <c r="K92" s="100"/>
      <c r="L92" s="100"/>
      <c r="M92" s="100"/>
      <c r="N92" s="372"/>
      <c r="O92" s="143"/>
      <c r="P92" s="100"/>
      <c r="Q92" s="143"/>
      <c r="R92" s="143"/>
      <c r="S92" s="143"/>
      <c r="T92" s="143"/>
      <c r="U92" s="143"/>
      <c r="V92" s="143"/>
      <c r="W92" s="143"/>
      <c r="X92" s="143"/>
      <c r="Y92" s="143"/>
      <c r="Z92" s="143"/>
      <c r="AA92" s="143"/>
      <c r="AB92" s="143"/>
      <c r="AC92" s="143"/>
      <c r="AD92" s="464"/>
      <c r="AE92" s="100"/>
      <c r="AF92" s="369"/>
      <c r="AG92" s="369"/>
      <c r="AH92" s="485"/>
      <c r="AI92" s="100"/>
      <c r="AJ92" s="100"/>
      <c r="AK92" s="100"/>
      <c r="AL92" s="372"/>
      <c r="AM92" s="143"/>
      <c r="AN92" s="100"/>
      <c r="AO92" s="143"/>
      <c r="AP92" s="143"/>
      <c r="AQ92" s="147"/>
      <c r="AR92" s="345">
        <v>1</v>
      </c>
      <c r="AS92" s="311"/>
      <c r="AT92" s="311"/>
      <c r="AU92" s="311"/>
      <c r="AV92" s="311"/>
      <c r="AW92" s="311"/>
      <c r="AX92" s="311"/>
      <c r="AY92" s="311"/>
      <c r="AZ92" s="311"/>
      <c r="BA92" s="311"/>
      <c r="BB92" s="344">
        <v>1</v>
      </c>
      <c r="BC92" s="311"/>
      <c r="BD92" s="311"/>
      <c r="BE92" s="343"/>
      <c r="BF92" s="311"/>
      <c r="BG92" s="311"/>
      <c r="BH92" s="311"/>
      <c r="BI92" s="311"/>
      <c r="BJ92" s="311"/>
      <c r="BK92" s="311"/>
      <c r="BL92" s="311"/>
      <c r="BM92" s="373"/>
      <c r="BN92" s="343"/>
      <c r="BO92" s="311"/>
      <c r="BP92" s="311"/>
      <c r="BQ92" s="311">
        <v>1</v>
      </c>
      <c r="BR92" s="311"/>
      <c r="BS92" s="311"/>
      <c r="BT92" s="343"/>
      <c r="BU92" s="343"/>
      <c r="BV92" s="343"/>
      <c r="BW92" s="311"/>
      <c r="BX92" s="311"/>
      <c r="BY92" s="311"/>
      <c r="BZ92" s="230"/>
      <c r="CA92" s="230"/>
      <c r="CB92" s="156">
        <f t="shared" ref="CB92:CB95" si="50">SUM(D92+F92+H92+J92+L92+N92+P92+R92+T92+V92+X92+Z92+AB92+AD92+AF92+AH92+AJ92+AL92+AN92+AP92+AR92+AT92+AV92+AX92+AZ92+BB92+BD92+BF92+BH92+BJ92+BL92+BN92+BP92+BR92+BV92+BX92+BZ92+BT92)</f>
        <v>2</v>
      </c>
      <c r="CC92" s="151">
        <f t="shared" ref="CC92:CC95" si="51">SUM(E92+G92+I92+K92+M92+O92+Q92+S92+U92+W92+Y92+AA92+AC92+AE92+AG92+AI92+AK92+AM92+AO92+AQ92+AS92+AU92+AW92+AY92+BA92+BC92+BE92+BG92+BI92+BK92+BM92+BO92+BQ92+BS92+BW92+BY92+CA92+BU92)</f>
        <v>1</v>
      </c>
      <c r="CE92" s="501"/>
      <c r="CF92" s="57"/>
      <c r="CG92" s="445"/>
      <c r="CH92" s="1021"/>
      <c r="CI92" s="102">
        <f t="shared" ref="CI92:CI95" si="52">CE92+CG92</f>
        <v>0</v>
      </c>
      <c r="CJ92" s="102">
        <f t="shared" si="49"/>
        <v>0</v>
      </c>
    </row>
    <row r="93" spans="1:88" ht="16.2" customHeight="1" thickBot="1" x14ac:dyDescent="0.35">
      <c r="A93" s="456">
        <v>7</v>
      </c>
      <c r="B93" s="1402" t="s">
        <v>15</v>
      </c>
      <c r="C93" s="1284"/>
      <c r="D93" s="353"/>
      <c r="E93" s="596"/>
      <c r="F93" s="353"/>
      <c r="G93" s="191"/>
      <c r="H93" s="58"/>
      <c r="I93" s="58"/>
      <c r="J93" s="58"/>
      <c r="K93" s="58"/>
      <c r="L93" s="58"/>
      <c r="M93" s="58"/>
      <c r="N93" s="255"/>
      <c r="O93" s="255"/>
      <c r="P93" s="58">
        <v>1</v>
      </c>
      <c r="Q93" s="255"/>
      <c r="R93" s="255"/>
      <c r="S93" s="255"/>
      <c r="T93" s="255"/>
      <c r="U93" s="255"/>
      <c r="V93" s="255"/>
      <c r="W93" s="255"/>
      <c r="X93" s="255"/>
      <c r="Y93" s="255"/>
      <c r="Z93" s="255"/>
      <c r="AA93" s="255"/>
      <c r="AB93" s="255"/>
      <c r="AC93" s="255"/>
      <c r="AD93" s="31"/>
      <c r="AE93" s="58"/>
      <c r="AF93" s="191"/>
      <c r="AG93" s="191"/>
      <c r="AH93" s="30"/>
      <c r="AI93" s="58"/>
      <c r="AJ93" s="58"/>
      <c r="AK93" s="58"/>
      <c r="AL93" s="255"/>
      <c r="AM93" s="255"/>
      <c r="AN93" s="58"/>
      <c r="AO93" s="255"/>
      <c r="AP93" s="255"/>
      <c r="AQ93" s="57"/>
      <c r="AR93" s="265"/>
      <c r="AS93" s="166"/>
      <c r="AT93" s="166"/>
      <c r="AU93" s="166"/>
      <c r="AV93" s="166"/>
      <c r="AW93" s="166"/>
      <c r="AX93" s="166"/>
      <c r="AY93" s="166"/>
      <c r="AZ93" s="166">
        <v>2</v>
      </c>
      <c r="BA93" s="166"/>
      <c r="BB93" s="274">
        <v>1</v>
      </c>
      <c r="BC93" s="166"/>
      <c r="BD93" s="166"/>
      <c r="BE93" s="336"/>
      <c r="BF93" s="166"/>
      <c r="BG93" s="166"/>
      <c r="BH93" s="166"/>
      <c r="BI93" s="166"/>
      <c r="BJ93" s="166"/>
      <c r="BK93" s="166"/>
      <c r="BL93" s="166"/>
      <c r="BM93" s="335"/>
      <c r="BN93" s="336"/>
      <c r="BO93" s="166"/>
      <c r="BP93" s="166"/>
      <c r="BQ93" s="166"/>
      <c r="BR93" s="166"/>
      <c r="BS93" s="166"/>
      <c r="BT93" s="336"/>
      <c r="BU93" s="336"/>
      <c r="BV93" s="336"/>
      <c r="BW93" s="166"/>
      <c r="BX93" s="166"/>
      <c r="BY93" s="166"/>
      <c r="BZ93" s="84"/>
      <c r="CA93" s="84"/>
      <c r="CB93" s="156">
        <f t="shared" si="50"/>
        <v>4</v>
      </c>
      <c r="CC93" s="151">
        <f t="shared" si="51"/>
        <v>0</v>
      </c>
      <c r="CE93" s="501"/>
      <c r="CF93" s="57"/>
      <c r="CG93" s="445"/>
      <c r="CH93" s="1021"/>
      <c r="CI93" s="102">
        <f t="shared" si="52"/>
        <v>0</v>
      </c>
      <c r="CJ93" s="102">
        <f t="shared" si="49"/>
        <v>0</v>
      </c>
    </row>
    <row r="94" spans="1:88" ht="16.2" customHeight="1" thickBot="1" x14ac:dyDescent="0.35">
      <c r="A94" s="456">
        <v>8</v>
      </c>
      <c r="B94" s="1402" t="s">
        <v>22</v>
      </c>
      <c r="C94" s="1284"/>
      <c r="D94" s="353"/>
      <c r="E94" s="596"/>
      <c r="F94" s="353"/>
      <c r="G94" s="191"/>
      <c r="H94" s="204"/>
      <c r="I94" s="58"/>
      <c r="J94" s="58"/>
      <c r="K94" s="58"/>
      <c r="L94" s="58"/>
      <c r="M94" s="58"/>
      <c r="N94" s="213"/>
      <c r="O94" s="58"/>
      <c r="P94" s="58"/>
      <c r="Q94" s="213"/>
      <c r="R94" s="213"/>
      <c r="S94" s="213"/>
      <c r="T94" s="213"/>
      <c r="U94" s="213"/>
      <c r="V94" s="213"/>
      <c r="W94" s="213"/>
      <c r="X94" s="213"/>
      <c r="Y94" s="213"/>
      <c r="Z94" s="213"/>
      <c r="AA94" s="213"/>
      <c r="AB94" s="213"/>
      <c r="AC94" s="213"/>
      <c r="AD94" s="31"/>
      <c r="AE94" s="58"/>
      <c r="AF94" s="191"/>
      <c r="AG94" s="191"/>
      <c r="AH94" s="592">
        <v>1</v>
      </c>
      <c r="AI94" s="58"/>
      <c r="AJ94" s="58"/>
      <c r="AK94" s="58"/>
      <c r="AL94" s="213"/>
      <c r="AM94" s="58"/>
      <c r="AN94" s="58"/>
      <c r="AO94" s="213"/>
      <c r="AP94" s="213"/>
      <c r="AQ94" s="672"/>
      <c r="AR94" s="265"/>
      <c r="AS94" s="166"/>
      <c r="AT94" s="166"/>
      <c r="AU94" s="166"/>
      <c r="AV94" s="166"/>
      <c r="AW94" s="166"/>
      <c r="AX94" s="166"/>
      <c r="AY94" s="166"/>
      <c r="AZ94" s="166"/>
      <c r="BA94" s="166"/>
      <c r="BB94" s="274"/>
      <c r="BC94" s="166"/>
      <c r="BD94" s="166"/>
      <c r="BE94" s="336">
        <v>2</v>
      </c>
      <c r="BF94" s="166"/>
      <c r="BG94" s="166"/>
      <c r="BH94" s="166"/>
      <c r="BI94" s="166"/>
      <c r="BJ94" s="166"/>
      <c r="BK94" s="166"/>
      <c r="BL94" s="166"/>
      <c r="BM94" s="335"/>
      <c r="BN94" s="336"/>
      <c r="BO94" s="166"/>
      <c r="BP94" s="166"/>
      <c r="BQ94" s="166">
        <v>1</v>
      </c>
      <c r="BR94" s="166"/>
      <c r="BS94" s="166"/>
      <c r="BT94" s="336"/>
      <c r="BU94" s="336"/>
      <c r="BV94" s="336"/>
      <c r="BW94" s="166"/>
      <c r="BX94" s="166"/>
      <c r="BY94" s="166"/>
      <c r="BZ94" s="84">
        <v>2</v>
      </c>
      <c r="CA94" s="84"/>
      <c r="CB94" s="156">
        <f t="shared" si="50"/>
        <v>3</v>
      </c>
      <c r="CC94" s="151">
        <f t="shared" si="51"/>
        <v>3</v>
      </c>
      <c r="CE94" s="501"/>
      <c r="CF94" s="57"/>
      <c r="CG94" s="445"/>
      <c r="CH94" s="1021"/>
      <c r="CI94" s="102">
        <f t="shared" si="52"/>
        <v>0</v>
      </c>
      <c r="CJ94" s="102">
        <f t="shared" si="49"/>
        <v>0</v>
      </c>
    </row>
    <row r="95" spans="1:88" ht="16.2" customHeight="1" thickBot="1" x14ac:dyDescent="0.35">
      <c r="A95" s="456">
        <v>9</v>
      </c>
      <c r="B95" s="1405" t="s">
        <v>16</v>
      </c>
      <c r="C95" s="1293"/>
      <c r="D95" s="470"/>
      <c r="E95" s="597"/>
      <c r="F95" s="470"/>
      <c r="G95" s="465"/>
      <c r="H95" s="471"/>
      <c r="I95" s="471"/>
      <c r="J95" s="471"/>
      <c r="K95" s="471"/>
      <c r="L95" s="471"/>
      <c r="M95" s="471"/>
      <c r="N95" s="209"/>
      <c r="O95" s="209"/>
      <c r="P95" s="471"/>
      <c r="Q95" s="20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09"/>
      <c r="AC95" s="209"/>
      <c r="AD95" s="599"/>
      <c r="AE95" s="471"/>
      <c r="AF95" s="465"/>
      <c r="AG95" s="465"/>
      <c r="AH95" s="370"/>
      <c r="AI95" s="471"/>
      <c r="AJ95" s="471"/>
      <c r="AK95" s="471"/>
      <c r="AL95" s="209"/>
      <c r="AM95" s="209"/>
      <c r="AN95" s="471"/>
      <c r="AO95" s="209"/>
      <c r="AP95" s="209"/>
      <c r="AQ95" s="195"/>
      <c r="AR95" s="430"/>
      <c r="AS95" s="297"/>
      <c r="AT95" s="297"/>
      <c r="AU95" s="297"/>
      <c r="AV95" s="297"/>
      <c r="AW95" s="297"/>
      <c r="AX95" s="297"/>
      <c r="AY95" s="297"/>
      <c r="AZ95" s="297"/>
      <c r="BA95" s="297"/>
      <c r="BB95" s="298"/>
      <c r="BC95" s="297"/>
      <c r="BD95" s="297"/>
      <c r="BE95" s="603"/>
      <c r="BF95" s="297"/>
      <c r="BG95" s="297"/>
      <c r="BH95" s="297"/>
      <c r="BI95" s="297"/>
      <c r="BJ95" s="297"/>
      <c r="BK95" s="297"/>
      <c r="BL95" s="297"/>
      <c r="BM95" s="472"/>
      <c r="BN95" s="603"/>
      <c r="BO95" s="297"/>
      <c r="BP95" s="297"/>
      <c r="BQ95" s="297"/>
      <c r="BR95" s="297"/>
      <c r="BS95" s="297"/>
      <c r="BT95" s="603"/>
      <c r="BU95" s="603"/>
      <c r="BV95" s="603"/>
      <c r="BW95" s="297"/>
      <c r="BX95" s="297"/>
      <c r="BY95" s="297"/>
      <c r="BZ95" s="209"/>
      <c r="CA95" s="209"/>
      <c r="CB95" s="156">
        <f t="shared" si="50"/>
        <v>0</v>
      </c>
      <c r="CC95" s="151">
        <f t="shared" si="51"/>
        <v>0</v>
      </c>
      <c r="CE95" s="696"/>
      <c r="CF95" s="195"/>
      <c r="CG95" s="194"/>
      <c r="CH95" s="1025"/>
      <c r="CI95" s="102">
        <f t="shared" si="52"/>
        <v>0</v>
      </c>
      <c r="CJ95" s="102">
        <f t="shared" si="49"/>
        <v>0</v>
      </c>
    </row>
    <row r="96" spans="1:88" ht="16.2" customHeight="1" thickBot="1" x14ac:dyDescent="0.35">
      <c r="A96" s="456">
        <v>10</v>
      </c>
      <c r="B96" s="1406" t="s">
        <v>13</v>
      </c>
      <c r="C96" s="1301"/>
      <c r="D96" s="161">
        <f>SUM(D97:D100)</f>
        <v>0</v>
      </c>
      <c r="E96" s="161">
        <f t="shared" ref="E96:BP96" si="53">SUM(E97:E100)</f>
        <v>0</v>
      </c>
      <c r="F96" s="161">
        <f t="shared" si="53"/>
        <v>0</v>
      </c>
      <c r="G96" s="161">
        <f t="shared" si="53"/>
        <v>0</v>
      </c>
      <c r="H96" s="161">
        <f t="shared" si="53"/>
        <v>0</v>
      </c>
      <c r="I96" s="161">
        <f t="shared" si="53"/>
        <v>0</v>
      </c>
      <c r="J96" s="161">
        <f t="shared" si="53"/>
        <v>0</v>
      </c>
      <c r="K96" s="161">
        <f t="shared" si="53"/>
        <v>0</v>
      </c>
      <c r="L96" s="161">
        <f t="shared" si="53"/>
        <v>0</v>
      </c>
      <c r="M96" s="161">
        <f t="shared" si="53"/>
        <v>0</v>
      </c>
      <c r="N96" s="161">
        <f t="shared" si="53"/>
        <v>0</v>
      </c>
      <c r="O96" s="161">
        <f t="shared" si="53"/>
        <v>0</v>
      </c>
      <c r="P96" s="161">
        <f t="shared" si="53"/>
        <v>0</v>
      </c>
      <c r="Q96" s="161">
        <f t="shared" si="53"/>
        <v>0</v>
      </c>
      <c r="R96" s="161">
        <f t="shared" si="53"/>
        <v>0</v>
      </c>
      <c r="S96" s="161">
        <f t="shared" si="53"/>
        <v>0</v>
      </c>
      <c r="T96" s="161">
        <f t="shared" si="53"/>
        <v>0</v>
      </c>
      <c r="U96" s="161">
        <f t="shared" si="53"/>
        <v>0</v>
      </c>
      <c r="V96" s="161">
        <f t="shared" si="53"/>
        <v>0</v>
      </c>
      <c r="W96" s="161">
        <f t="shared" si="53"/>
        <v>0</v>
      </c>
      <c r="X96" s="161">
        <f t="shared" si="53"/>
        <v>0</v>
      </c>
      <c r="Y96" s="161">
        <f t="shared" si="53"/>
        <v>0</v>
      </c>
      <c r="Z96" s="161">
        <f t="shared" si="53"/>
        <v>0</v>
      </c>
      <c r="AA96" s="161">
        <f t="shared" si="53"/>
        <v>0</v>
      </c>
      <c r="AB96" s="161">
        <f t="shared" si="53"/>
        <v>0</v>
      </c>
      <c r="AC96" s="161">
        <f t="shared" si="53"/>
        <v>0</v>
      </c>
      <c r="AD96" s="161">
        <f t="shared" si="53"/>
        <v>0</v>
      </c>
      <c r="AE96" s="161">
        <f t="shared" si="53"/>
        <v>0</v>
      </c>
      <c r="AF96" s="161">
        <f t="shared" si="53"/>
        <v>0</v>
      </c>
      <c r="AG96" s="161">
        <f t="shared" si="53"/>
        <v>0</v>
      </c>
      <c r="AH96" s="161">
        <f t="shared" si="53"/>
        <v>0</v>
      </c>
      <c r="AI96" s="161">
        <f t="shared" si="53"/>
        <v>0</v>
      </c>
      <c r="AJ96" s="161">
        <f t="shared" si="53"/>
        <v>0</v>
      </c>
      <c r="AK96" s="161">
        <f t="shared" si="53"/>
        <v>0</v>
      </c>
      <c r="AL96" s="161">
        <f t="shared" si="53"/>
        <v>0</v>
      </c>
      <c r="AM96" s="161">
        <f t="shared" si="53"/>
        <v>0</v>
      </c>
      <c r="AN96" s="161">
        <f t="shared" si="53"/>
        <v>0</v>
      </c>
      <c r="AO96" s="161">
        <f t="shared" si="53"/>
        <v>0</v>
      </c>
      <c r="AP96" s="161">
        <f t="shared" si="53"/>
        <v>0</v>
      </c>
      <c r="AQ96" s="161">
        <f t="shared" si="53"/>
        <v>0</v>
      </c>
      <c r="AR96" s="161">
        <f t="shared" si="53"/>
        <v>0</v>
      </c>
      <c r="AS96" s="161">
        <f t="shared" si="53"/>
        <v>0</v>
      </c>
      <c r="AT96" s="161">
        <f t="shared" si="53"/>
        <v>0</v>
      </c>
      <c r="AU96" s="161">
        <f t="shared" si="53"/>
        <v>0</v>
      </c>
      <c r="AV96" s="161">
        <f t="shared" si="53"/>
        <v>0</v>
      </c>
      <c r="AW96" s="161">
        <f t="shared" si="53"/>
        <v>0</v>
      </c>
      <c r="AX96" s="161">
        <f t="shared" si="53"/>
        <v>0</v>
      </c>
      <c r="AY96" s="161">
        <f t="shared" si="53"/>
        <v>0</v>
      </c>
      <c r="AZ96" s="161">
        <f t="shared" si="53"/>
        <v>0</v>
      </c>
      <c r="BA96" s="161">
        <f t="shared" si="53"/>
        <v>0</v>
      </c>
      <c r="BB96" s="161">
        <f t="shared" si="53"/>
        <v>0</v>
      </c>
      <c r="BC96" s="161">
        <f t="shared" si="53"/>
        <v>0</v>
      </c>
      <c r="BD96" s="161">
        <f t="shared" si="53"/>
        <v>0</v>
      </c>
      <c r="BE96" s="161">
        <f t="shared" si="53"/>
        <v>0</v>
      </c>
      <c r="BF96" s="161">
        <f t="shared" si="53"/>
        <v>0</v>
      </c>
      <c r="BG96" s="161">
        <f t="shared" si="53"/>
        <v>0</v>
      </c>
      <c r="BH96" s="161">
        <f t="shared" si="53"/>
        <v>0</v>
      </c>
      <c r="BI96" s="161">
        <f t="shared" si="53"/>
        <v>0</v>
      </c>
      <c r="BJ96" s="161">
        <f t="shared" si="53"/>
        <v>0</v>
      </c>
      <c r="BK96" s="161">
        <f t="shared" si="53"/>
        <v>0</v>
      </c>
      <c r="BL96" s="161">
        <f t="shared" si="53"/>
        <v>0</v>
      </c>
      <c r="BM96" s="161">
        <f t="shared" si="53"/>
        <v>0</v>
      </c>
      <c r="BN96" s="161">
        <f t="shared" si="53"/>
        <v>0</v>
      </c>
      <c r="BO96" s="161">
        <f t="shared" si="53"/>
        <v>0</v>
      </c>
      <c r="BP96" s="161">
        <f t="shared" si="53"/>
        <v>0</v>
      </c>
      <c r="BQ96" s="161">
        <f t="shared" ref="BQ96:CA96" si="54">SUM(BQ97:BQ100)</f>
        <v>0</v>
      </c>
      <c r="BR96" s="161">
        <f t="shared" si="54"/>
        <v>0</v>
      </c>
      <c r="BS96" s="161">
        <f t="shared" si="54"/>
        <v>0</v>
      </c>
      <c r="BT96" s="161">
        <f t="shared" si="54"/>
        <v>0</v>
      </c>
      <c r="BU96" s="161">
        <f t="shared" si="54"/>
        <v>0</v>
      </c>
      <c r="BV96" s="161">
        <f t="shared" si="54"/>
        <v>0</v>
      </c>
      <c r="BW96" s="161">
        <f t="shared" si="54"/>
        <v>0</v>
      </c>
      <c r="BX96" s="161">
        <f t="shared" si="54"/>
        <v>0</v>
      </c>
      <c r="BY96" s="161">
        <f t="shared" si="54"/>
        <v>0</v>
      </c>
      <c r="BZ96" s="161">
        <f t="shared" si="54"/>
        <v>0</v>
      </c>
      <c r="CA96" s="161">
        <f t="shared" si="54"/>
        <v>0</v>
      </c>
      <c r="CB96" s="156">
        <f>SUM(D96+F96+H96+J96+L96+N96+P96+R96+T96+V96+X96+Z96+AB96+AD96+AF96+AH96+AJ96+AL96+AN96+AP96+AR96+AT96+AV96+AX96+AZ96+BB96+BD96+BF96+BH96+BJ96+BL96+BN96+BP96+BR96+BV96+BX96+BZ96+BT96)</f>
        <v>0</v>
      </c>
      <c r="CC96" s="151">
        <f>SUM(E96+G96+I96+K96+M96+O96+Q96+S96+U96+W96+Y96+AA96+AC96+AE96+AG96+AI96+AK96+AM96+AO96+AQ96+AS96+AU96+AW96+AY96+BA96+BC96+BE96+BG96+BI96+BK96+BM96+BO96+BQ96+BS96+BW96+BY96+CA96+BU96)</f>
        <v>0</v>
      </c>
      <c r="CE96" s="1031">
        <f>SUM(CE97:CE100)</f>
        <v>0</v>
      </c>
      <c r="CF96" s="1031">
        <f t="shared" ref="CF96:CH96" si="55">SUM(CF97:CF100)</f>
        <v>0</v>
      </c>
      <c r="CG96" s="1031">
        <f t="shared" si="55"/>
        <v>0</v>
      </c>
      <c r="CH96" s="1031">
        <f t="shared" si="55"/>
        <v>0</v>
      </c>
      <c r="CI96" s="102">
        <f>CE96+CG96</f>
        <v>0</v>
      </c>
      <c r="CJ96" s="102">
        <f t="shared" si="49"/>
        <v>0</v>
      </c>
    </row>
    <row r="97" spans="1:93" ht="16.2" customHeight="1" thickBot="1" x14ac:dyDescent="0.35">
      <c r="A97" s="456">
        <v>11</v>
      </c>
      <c r="B97" s="1409" t="s">
        <v>17</v>
      </c>
      <c r="C97" s="1297"/>
      <c r="D97" s="527"/>
      <c r="E97" s="529"/>
      <c r="F97" s="527"/>
      <c r="G97" s="528"/>
      <c r="H97" s="528"/>
      <c r="I97" s="528"/>
      <c r="J97" s="528"/>
      <c r="K97" s="528"/>
      <c r="L97" s="528"/>
      <c r="M97" s="528"/>
      <c r="N97" s="528"/>
      <c r="O97" s="528"/>
      <c r="P97" s="528"/>
      <c r="Q97" s="528"/>
      <c r="R97" s="528"/>
      <c r="S97" s="528"/>
      <c r="T97" s="528"/>
      <c r="U97" s="528"/>
      <c r="V97" s="528"/>
      <c r="W97" s="528"/>
      <c r="X97" s="528"/>
      <c r="Y97" s="528"/>
      <c r="Z97" s="528"/>
      <c r="AA97" s="528"/>
      <c r="AB97" s="528"/>
      <c r="AC97" s="528"/>
      <c r="AD97" s="565"/>
      <c r="AE97" s="528"/>
      <c r="AF97" s="528"/>
      <c r="AG97" s="528"/>
      <c r="AH97" s="530"/>
      <c r="AI97" s="528"/>
      <c r="AJ97" s="528"/>
      <c r="AK97" s="528"/>
      <c r="AL97" s="528"/>
      <c r="AM97" s="528"/>
      <c r="AN97" s="528"/>
      <c r="AO97" s="528"/>
      <c r="AP97" s="528"/>
      <c r="AQ97" s="529"/>
      <c r="AR97" s="345"/>
      <c r="AS97" s="311"/>
      <c r="AT97" s="311"/>
      <c r="AU97" s="311"/>
      <c r="AV97" s="311"/>
      <c r="AW97" s="311"/>
      <c r="AX97" s="311"/>
      <c r="AY97" s="311"/>
      <c r="AZ97" s="311"/>
      <c r="BA97" s="311"/>
      <c r="BB97" s="344"/>
      <c r="BC97" s="311"/>
      <c r="BD97" s="311"/>
      <c r="BE97" s="343"/>
      <c r="BF97" s="311"/>
      <c r="BG97" s="311"/>
      <c r="BH97" s="311"/>
      <c r="BI97" s="311"/>
      <c r="BJ97" s="311"/>
      <c r="BK97" s="311"/>
      <c r="BL97" s="311"/>
      <c r="BM97" s="373"/>
      <c r="BN97" s="343"/>
      <c r="BO97" s="311"/>
      <c r="BP97" s="311"/>
      <c r="BQ97" s="311"/>
      <c r="BR97" s="311"/>
      <c r="BS97" s="311"/>
      <c r="BT97" s="343"/>
      <c r="BU97" s="343"/>
      <c r="BV97" s="343"/>
      <c r="BW97" s="311"/>
      <c r="BX97" s="311"/>
      <c r="BY97" s="311"/>
      <c r="BZ97" s="230"/>
      <c r="CA97" s="230"/>
      <c r="CB97" s="156">
        <f t="shared" ref="CB97:CB101" si="56">SUM(D97+F97+H97+J97+L97+N97+P97+R97+T97+V97+X97+Z97+AB97+AD97+AF97+AH97+AJ97+AL97+AN97+AP97+AR97+AT97+AV97+AX97+AZ97+BB97+BD97+BF97+BH97+BJ97+BL97+BN97+BP97+BR97+BV97+BX97+BZ97+BT97)</f>
        <v>0</v>
      </c>
      <c r="CC97" s="151">
        <f t="shared" ref="CC97:CC101" si="57">SUM(E97+G97+I97+K97+M97+O97+Q97+S97+U97+W97+Y97+AA97+AC97+AE97+AG97+AI97+AK97+AM97+AO97+AQ97+AS97+AU97+AW97+AY97+BA97+BC97+BE97+BG97+BI97+BK97+BM97+BO97+BQ97+BS97+BW97+BY97+CA97+BU97)</f>
        <v>0</v>
      </c>
      <c r="CE97" s="65"/>
      <c r="CF97" s="147"/>
      <c r="CG97" s="38"/>
      <c r="CH97" s="154"/>
      <c r="CI97" s="102">
        <f t="shared" ref="CI97:CI111" si="58">CE97+CG97</f>
        <v>0</v>
      </c>
      <c r="CJ97" s="102">
        <f t="shared" si="49"/>
        <v>0</v>
      </c>
    </row>
    <row r="98" spans="1:93" ht="16.2" customHeight="1" thickBot="1" x14ac:dyDescent="0.35">
      <c r="A98" s="456">
        <v>12</v>
      </c>
      <c r="B98" s="1402" t="s">
        <v>18</v>
      </c>
      <c r="C98" s="1284"/>
      <c r="D98" s="531"/>
      <c r="E98" s="613"/>
      <c r="F98" s="531"/>
      <c r="G98" s="532"/>
      <c r="H98" s="230"/>
      <c r="I98" s="230"/>
      <c r="J98" s="230"/>
      <c r="K98" s="230"/>
      <c r="L98" s="84"/>
      <c r="M98" s="84"/>
      <c r="N98" s="84"/>
      <c r="O98" s="230"/>
      <c r="P98" s="230"/>
      <c r="Q98" s="230"/>
      <c r="R98" s="230"/>
      <c r="S98" s="550"/>
      <c r="T98" s="230"/>
      <c r="U98" s="230"/>
      <c r="V98" s="230"/>
      <c r="W98" s="230"/>
      <c r="X98" s="230"/>
      <c r="Y98" s="230"/>
      <c r="Z98" s="230"/>
      <c r="AA98" s="230"/>
      <c r="AB98" s="230"/>
      <c r="AC98" s="230"/>
      <c r="AD98" s="159"/>
      <c r="AE98" s="84"/>
      <c r="AF98" s="267"/>
      <c r="AG98" s="267"/>
      <c r="AH98" s="236"/>
      <c r="AI98" s="84"/>
      <c r="AJ98" s="84"/>
      <c r="AK98" s="84"/>
      <c r="AL98" s="84"/>
      <c r="AM98" s="84"/>
      <c r="AN98" s="84"/>
      <c r="AO98" s="84"/>
      <c r="AP98" s="84"/>
      <c r="AQ98" s="40"/>
      <c r="AR98" s="265"/>
      <c r="AS98" s="166"/>
      <c r="AT98" s="166"/>
      <c r="AU98" s="166"/>
      <c r="AV98" s="166"/>
      <c r="AW98" s="166"/>
      <c r="AX98" s="166"/>
      <c r="AY98" s="166"/>
      <c r="AZ98" s="166"/>
      <c r="BA98" s="166"/>
      <c r="BB98" s="274"/>
      <c r="BC98" s="166"/>
      <c r="BD98" s="166"/>
      <c r="BE98" s="336"/>
      <c r="BF98" s="166"/>
      <c r="BG98" s="166"/>
      <c r="BH98" s="166"/>
      <c r="BI98" s="166"/>
      <c r="BJ98" s="166"/>
      <c r="BK98" s="166"/>
      <c r="BL98" s="550"/>
      <c r="BM98" s="335"/>
      <c r="BN98" s="336"/>
      <c r="BO98" s="166"/>
      <c r="BP98" s="166"/>
      <c r="BQ98" s="166"/>
      <c r="BR98" s="166"/>
      <c r="BS98" s="166"/>
      <c r="BT98" s="336"/>
      <c r="BU98" s="336"/>
      <c r="BV98" s="336"/>
      <c r="BW98" s="166"/>
      <c r="BX98" s="166"/>
      <c r="BY98" s="166"/>
      <c r="BZ98" s="84"/>
      <c r="CA98" s="114"/>
      <c r="CB98" s="156">
        <f t="shared" si="56"/>
        <v>0</v>
      </c>
      <c r="CC98" s="151">
        <f t="shared" si="57"/>
        <v>0</v>
      </c>
      <c r="CE98" s="501"/>
      <c r="CF98" s="57"/>
      <c r="CG98" s="445"/>
      <c r="CH98" s="1021"/>
      <c r="CI98" s="102">
        <f t="shared" si="58"/>
        <v>0</v>
      </c>
      <c r="CJ98" s="102">
        <f t="shared" si="49"/>
        <v>0</v>
      </c>
    </row>
    <row r="99" spans="1:93" ht="16.2" customHeight="1" thickBot="1" x14ac:dyDescent="0.35">
      <c r="A99" s="456">
        <v>13</v>
      </c>
      <c r="B99" s="1402" t="s">
        <v>19</v>
      </c>
      <c r="C99" s="1284"/>
      <c r="D99" s="352"/>
      <c r="E99" s="614"/>
      <c r="F99" s="352"/>
      <c r="G99" s="267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5"/>
      <c r="AE99" s="84"/>
      <c r="AF99" s="267"/>
      <c r="AG99" s="267"/>
      <c r="AH99" s="564"/>
      <c r="AI99" s="84"/>
      <c r="AJ99" s="84"/>
      <c r="AK99" s="84"/>
      <c r="AL99" s="180"/>
      <c r="AM99" s="84"/>
      <c r="AN99" s="180"/>
      <c r="AO99" s="84"/>
      <c r="AP99" s="84"/>
      <c r="AQ99" s="40"/>
      <c r="AR99" s="265"/>
      <c r="AS99" s="166"/>
      <c r="AT99" s="554"/>
      <c r="AU99" s="166"/>
      <c r="AV99" s="166"/>
      <c r="AW99" s="166"/>
      <c r="AX99" s="559"/>
      <c r="AY99" s="166"/>
      <c r="AZ99" s="559"/>
      <c r="BA99" s="166"/>
      <c r="BB99" s="618"/>
      <c r="BC99" s="166"/>
      <c r="BD99" s="84"/>
      <c r="BE99" s="550"/>
      <c r="BF99" s="166"/>
      <c r="BG99" s="166"/>
      <c r="BH99" s="166"/>
      <c r="BI99" s="166"/>
      <c r="BJ99" s="166"/>
      <c r="BK99" s="166"/>
      <c r="BL99" s="533"/>
      <c r="BM99" s="335"/>
      <c r="BN99" s="336"/>
      <c r="BO99" s="166"/>
      <c r="BP99" s="690"/>
      <c r="BQ99" s="166"/>
      <c r="BR99" s="166"/>
      <c r="BS99" s="166"/>
      <c r="BT99" s="336"/>
      <c r="BU99" s="336"/>
      <c r="BV99" s="336"/>
      <c r="BW99" s="166"/>
      <c r="BX99" s="166"/>
      <c r="BY99" s="166"/>
      <c r="BZ99" s="551"/>
      <c r="CA99" s="114"/>
      <c r="CB99" s="156">
        <f t="shared" si="56"/>
        <v>0</v>
      </c>
      <c r="CC99" s="151">
        <f t="shared" si="57"/>
        <v>0</v>
      </c>
      <c r="CE99" s="501"/>
      <c r="CF99" s="57"/>
      <c r="CG99" s="445"/>
      <c r="CH99" s="1021"/>
      <c r="CI99" s="102">
        <f t="shared" si="58"/>
        <v>0</v>
      </c>
      <c r="CJ99" s="102">
        <f t="shared" si="49"/>
        <v>0</v>
      </c>
    </row>
    <row r="100" spans="1:93" ht="16.2" customHeight="1" thickBot="1" x14ac:dyDescent="0.35">
      <c r="A100" s="456">
        <v>14</v>
      </c>
      <c r="B100" s="1402" t="s">
        <v>38</v>
      </c>
      <c r="C100" s="1284"/>
      <c r="D100" s="352"/>
      <c r="E100" s="614"/>
      <c r="F100" s="352"/>
      <c r="G100" s="267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5"/>
      <c r="AE100" s="84"/>
      <c r="AF100" s="267"/>
      <c r="AG100" s="267"/>
      <c r="AH100" s="114"/>
      <c r="AI100" s="84"/>
      <c r="AJ100" s="84"/>
      <c r="AK100" s="84"/>
      <c r="AL100" s="84"/>
      <c r="AM100" s="84"/>
      <c r="AN100" s="84"/>
      <c r="AO100" s="84"/>
      <c r="AP100" s="84"/>
      <c r="AQ100" s="40"/>
      <c r="AR100" s="265"/>
      <c r="AS100" s="166"/>
      <c r="AT100" s="166"/>
      <c r="AU100" s="166"/>
      <c r="AV100" s="166"/>
      <c r="AW100" s="166"/>
      <c r="AX100" s="166"/>
      <c r="AY100" s="166"/>
      <c r="AZ100" s="166"/>
      <c r="BA100" s="166"/>
      <c r="BB100" s="274"/>
      <c r="BC100" s="166"/>
      <c r="BD100" s="166"/>
      <c r="BE100" s="336"/>
      <c r="BF100" s="166"/>
      <c r="BG100" s="166"/>
      <c r="BH100" s="166"/>
      <c r="BI100" s="166"/>
      <c r="BJ100" s="166"/>
      <c r="BK100" s="166"/>
      <c r="BL100" s="166"/>
      <c r="BM100" s="335"/>
      <c r="BN100" s="336"/>
      <c r="BO100" s="166"/>
      <c r="BP100" s="166"/>
      <c r="BQ100" s="166"/>
      <c r="BR100" s="166"/>
      <c r="BS100" s="166"/>
      <c r="BT100" s="336"/>
      <c r="BU100" s="336"/>
      <c r="BV100" s="336"/>
      <c r="BW100" s="166"/>
      <c r="BX100" s="166"/>
      <c r="BY100" s="166"/>
      <c r="BZ100" s="84"/>
      <c r="CA100" s="114"/>
      <c r="CB100" s="156">
        <f t="shared" si="56"/>
        <v>0</v>
      </c>
      <c r="CC100" s="151">
        <f t="shared" si="57"/>
        <v>0</v>
      </c>
      <c r="CE100" s="501"/>
      <c r="CF100" s="57"/>
      <c r="CG100" s="445"/>
      <c r="CH100" s="1021"/>
      <c r="CI100" s="102">
        <f t="shared" si="58"/>
        <v>0</v>
      </c>
      <c r="CJ100" s="102">
        <f t="shared" si="49"/>
        <v>0</v>
      </c>
    </row>
    <row r="101" spans="1:93" ht="16.2" customHeight="1" thickBot="1" x14ac:dyDescent="0.35">
      <c r="A101" s="456">
        <v>15</v>
      </c>
      <c r="B101" s="1405" t="s">
        <v>20</v>
      </c>
      <c r="C101" s="1293"/>
      <c r="D101" s="534"/>
      <c r="E101" s="615"/>
      <c r="F101" s="534"/>
      <c r="G101" s="535"/>
      <c r="H101" s="292"/>
      <c r="I101" s="292"/>
      <c r="J101" s="292"/>
      <c r="K101" s="292"/>
      <c r="L101" s="292"/>
      <c r="M101" s="292"/>
      <c r="N101" s="292"/>
      <c r="O101" s="292"/>
      <c r="P101" s="292"/>
      <c r="Q101" s="292"/>
      <c r="R101" s="292"/>
      <c r="S101" s="292"/>
      <c r="T101" s="292"/>
      <c r="U101" s="292"/>
      <c r="V101" s="292"/>
      <c r="W101" s="292"/>
      <c r="X101" s="292"/>
      <c r="Y101" s="292"/>
      <c r="Z101" s="292"/>
      <c r="AA101" s="292"/>
      <c r="AB101" s="292"/>
      <c r="AC101" s="292"/>
      <c r="AD101" s="368"/>
      <c r="AE101" s="292"/>
      <c r="AF101" s="535"/>
      <c r="AG101" s="535"/>
      <c r="AH101" s="407"/>
      <c r="AI101" s="292"/>
      <c r="AJ101" s="292"/>
      <c r="AK101" s="292"/>
      <c r="AL101" s="292"/>
      <c r="AM101" s="292"/>
      <c r="AN101" s="292"/>
      <c r="AO101" s="292"/>
      <c r="AP101" s="292"/>
      <c r="AQ101" s="408"/>
      <c r="AR101" s="423"/>
      <c r="AS101" s="338"/>
      <c r="AT101" s="338"/>
      <c r="AU101" s="338"/>
      <c r="AV101" s="338"/>
      <c r="AW101" s="338"/>
      <c r="AX101" s="338"/>
      <c r="AY101" s="338"/>
      <c r="AZ101" s="338"/>
      <c r="BA101" s="338"/>
      <c r="BB101" s="562"/>
      <c r="BC101" s="338"/>
      <c r="BD101" s="338"/>
      <c r="BE101" s="339"/>
      <c r="BF101" s="338"/>
      <c r="BG101" s="338"/>
      <c r="BH101" s="338"/>
      <c r="BI101" s="338"/>
      <c r="BJ101" s="338"/>
      <c r="BK101" s="338"/>
      <c r="BL101" s="338"/>
      <c r="BM101" s="480"/>
      <c r="BN101" s="339"/>
      <c r="BO101" s="338"/>
      <c r="BP101" s="338"/>
      <c r="BQ101" s="338"/>
      <c r="BR101" s="338"/>
      <c r="BS101" s="338"/>
      <c r="BT101" s="339"/>
      <c r="BU101" s="339"/>
      <c r="BV101" s="339"/>
      <c r="BW101" s="338"/>
      <c r="BX101" s="338"/>
      <c r="BY101" s="338"/>
      <c r="BZ101" s="292"/>
      <c r="CA101" s="292"/>
      <c r="CB101" s="156">
        <f t="shared" si="56"/>
        <v>0</v>
      </c>
      <c r="CC101" s="151">
        <f t="shared" si="57"/>
        <v>0</v>
      </c>
      <c r="CE101" s="696"/>
      <c r="CF101" s="195"/>
      <c r="CG101" s="194"/>
      <c r="CH101" s="1025"/>
      <c r="CI101" s="102">
        <f t="shared" si="58"/>
        <v>0</v>
      </c>
      <c r="CJ101" s="102">
        <f t="shared" si="49"/>
        <v>0</v>
      </c>
    </row>
    <row r="102" spans="1:93" ht="16.2" customHeight="1" thickBot="1" x14ac:dyDescent="0.35">
      <c r="A102" s="456">
        <v>16</v>
      </c>
      <c r="B102" s="1406" t="s">
        <v>13</v>
      </c>
      <c r="C102" s="1301"/>
      <c r="D102" s="161">
        <f t="shared" ref="D102:BO102" si="59">SUM(D103:D110)</f>
        <v>0</v>
      </c>
      <c r="E102" s="161">
        <f t="shared" si="59"/>
        <v>0</v>
      </c>
      <c r="F102" s="161">
        <f t="shared" si="59"/>
        <v>0</v>
      </c>
      <c r="G102" s="161">
        <f t="shared" si="59"/>
        <v>0</v>
      </c>
      <c r="H102" s="161">
        <f t="shared" si="59"/>
        <v>0</v>
      </c>
      <c r="I102" s="161">
        <f t="shared" si="59"/>
        <v>0</v>
      </c>
      <c r="J102" s="161">
        <f t="shared" si="59"/>
        <v>0</v>
      </c>
      <c r="K102" s="161">
        <f t="shared" si="59"/>
        <v>0</v>
      </c>
      <c r="L102" s="161">
        <f t="shared" si="59"/>
        <v>0</v>
      </c>
      <c r="M102" s="161">
        <f t="shared" si="59"/>
        <v>0</v>
      </c>
      <c r="N102" s="487">
        <f t="shared" si="59"/>
        <v>0</v>
      </c>
      <c r="O102" s="487">
        <f t="shared" si="59"/>
        <v>0</v>
      </c>
      <c r="P102" s="487">
        <f t="shared" si="59"/>
        <v>0</v>
      </c>
      <c r="Q102" s="487">
        <f t="shared" si="59"/>
        <v>0</v>
      </c>
      <c r="R102" s="487">
        <f t="shared" si="59"/>
        <v>1</v>
      </c>
      <c r="S102" s="487">
        <f t="shared" si="59"/>
        <v>0</v>
      </c>
      <c r="T102" s="487">
        <f t="shared" si="59"/>
        <v>0</v>
      </c>
      <c r="U102" s="487">
        <f t="shared" si="59"/>
        <v>0</v>
      </c>
      <c r="V102" s="487">
        <f t="shared" si="59"/>
        <v>0</v>
      </c>
      <c r="W102" s="161">
        <f t="shared" si="59"/>
        <v>0</v>
      </c>
      <c r="X102" s="161">
        <f t="shared" si="59"/>
        <v>0</v>
      </c>
      <c r="Y102" s="161">
        <f t="shared" si="59"/>
        <v>0</v>
      </c>
      <c r="Z102" s="161">
        <f t="shared" si="59"/>
        <v>0</v>
      </c>
      <c r="AA102" s="161">
        <f t="shared" si="59"/>
        <v>0</v>
      </c>
      <c r="AB102" s="161">
        <f t="shared" si="59"/>
        <v>0</v>
      </c>
      <c r="AC102" s="161">
        <f t="shared" si="59"/>
        <v>0</v>
      </c>
      <c r="AD102" s="161">
        <f t="shared" si="59"/>
        <v>0</v>
      </c>
      <c r="AE102" s="161">
        <f t="shared" si="59"/>
        <v>0</v>
      </c>
      <c r="AF102" s="161">
        <f t="shared" si="59"/>
        <v>0</v>
      </c>
      <c r="AG102" s="161">
        <f t="shared" si="59"/>
        <v>0</v>
      </c>
      <c r="AH102" s="161">
        <f t="shared" si="59"/>
        <v>0</v>
      </c>
      <c r="AI102" s="161">
        <f t="shared" si="59"/>
        <v>0</v>
      </c>
      <c r="AJ102" s="161">
        <f t="shared" si="59"/>
        <v>0</v>
      </c>
      <c r="AK102" s="161">
        <f t="shared" si="59"/>
        <v>0</v>
      </c>
      <c r="AL102" s="161">
        <f t="shared" si="59"/>
        <v>0</v>
      </c>
      <c r="AM102" s="161">
        <f t="shared" si="59"/>
        <v>0</v>
      </c>
      <c r="AN102" s="161">
        <f t="shared" si="59"/>
        <v>0</v>
      </c>
      <c r="AO102" s="161">
        <f t="shared" si="59"/>
        <v>0</v>
      </c>
      <c r="AP102" s="161">
        <f t="shared" si="59"/>
        <v>0</v>
      </c>
      <c r="AQ102" s="489">
        <f t="shared" si="59"/>
        <v>0</v>
      </c>
      <c r="AR102" s="161">
        <f t="shared" si="59"/>
        <v>1</v>
      </c>
      <c r="AS102" s="161">
        <f t="shared" si="59"/>
        <v>0</v>
      </c>
      <c r="AT102" s="161">
        <f t="shared" si="59"/>
        <v>0</v>
      </c>
      <c r="AU102" s="161">
        <f t="shared" si="59"/>
        <v>0</v>
      </c>
      <c r="AV102" s="161">
        <f t="shared" si="59"/>
        <v>1</v>
      </c>
      <c r="AW102" s="161">
        <f t="shared" si="59"/>
        <v>1</v>
      </c>
      <c r="AX102" s="161">
        <f t="shared" si="59"/>
        <v>0</v>
      </c>
      <c r="AY102" s="161">
        <f t="shared" si="59"/>
        <v>0</v>
      </c>
      <c r="AZ102" s="161">
        <f t="shared" si="59"/>
        <v>0</v>
      </c>
      <c r="BA102" s="161">
        <f t="shared" si="59"/>
        <v>0</v>
      </c>
      <c r="BB102" s="161">
        <f t="shared" si="59"/>
        <v>0</v>
      </c>
      <c r="BC102" s="161">
        <f t="shared" si="59"/>
        <v>0</v>
      </c>
      <c r="BD102" s="161">
        <f t="shared" si="59"/>
        <v>0</v>
      </c>
      <c r="BE102" s="161">
        <f t="shared" si="59"/>
        <v>0</v>
      </c>
      <c r="BF102" s="161">
        <f t="shared" si="59"/>
        <v>1</v>
      </c>
      <c r="BG102" s="161">
        <f t="shared" si="59"/>
        <v>0</v>
      </c>
      <c r="BH102" s="161">
        <f t="shared" si="59"/>
        <v>0</v>
      </c>
      <c r="BI102" s="161">
        <f t="shared" si="59"/>
        <v>0</v>
      </c>
      <c r="BJ102" s="161">
        <f t="shared" si="59"/>
        <v>0</v>
      </c>
      <c r="BK102" s="161">
        <f t="shared" si="59"/>
        <v>0</v>
      </c>
      <c r="BL102" s="161">
        <f t="shared" si="59"/>
        <v>0</v>
      </c>
      <c r="BM102" s="161">
        <f t="shared" si="59"/>
        <v>0</v>
      </c>
      <c r="BN102" s="161">
        <f t="shared" si="59"/>
        <v>0</v>
      </c>
      <c r="BO102" s="161">
        <f t="shared" si="59"/>
        <v>0</v>
      </c>
      <c r="BP102" s="161">
        <f t="shared" ref="BP102:CA102" si="60">SUM(BP103:BP110)</f>
        <v>0</v>
      </c>
      <c r="BQ102" s="161">
        <f t="shared" si="60"/>
        <v>0</v>
      </c>
      <c r="BR102" s="161">
        <f t="shared" si="60"/>
        <v>0</v>
      </c>
      <c r="BS102" s="161">
        <f t="shared" si="60"/>
        <v>0</v>
      </c>
      <c r="BT102" s="161">
        <f t="shared" si="60"/>
        <v>0</v>
      </c>
      <c r="BU102" s="161">
        <f t="shared" si="60"/>
        <v>0</v>
      </c>
      <c r="BV102" s="161">
        <f t="shared" si="60"/>
        <v>0</v>
      </c>
      <c r="BW102" s="161">
        <f t="shared" si="60"/>
        <v>0</v>
      </c>
      <c r="BX102" s="161">
        <f t="shared" si="60"/>
        <v>0</v>
      </c>
      <c r="BY102" s="161">
        <f t="shared" si="60"/>
        <v>0</v>
      </c>
      <c r="BZ102" s="161">
        <f t="shared" si="60"/>
        <v>0</v>
      </c>
      <c r="CA102" s="161">
        <f t="shared" si="60"/>
        <v>0</v>
      </c>
      <c r="CB102" s="156">
        <f>SUM(D102+F102+H102+J102+L102+N102+P102+R102+T102+V102+X102+Z102+AB102+AD102+AF102+AH102+AJ102+AL102+AN102+AP102+AR102+AT102+AV102+AX102+AZ102+BB102+BD102+BF102+BH102+BJ102+BL102+BN102+BP102+BR102+BV102+BX102+BZ102+BT102)</f>
        <v>4</v>
      </c>
      <c r="CC102" s="151">
        <f>SUM(E102+G102+I102+K102+M102+O102+Q102+S102+U102+W102+Y102+AA102+AC102+AE102+AG102+AI102+AK102+AM102+AO102+AQ102+AS102+AU102+AW102+AY102+BA102+BC102+BE102+BG102+BI102+BK102+BM102+BO102+BQ102+BS102+BW102+BY102+CA102+BU102)</f>
        <v>1</v>
      </c>
      <c r="CE102" s="1031">
        <f>SUM(CE103:CE110)</f>
        <v>0</v>
      </c>
      <c r="CF102" s="1031">
        <f>SUM(CF103:CF110)</f>
        <v>0</v>
      </c>
      <c r="CG102" s="1031">
        <f>SUM(CG103:CG110)</f>
        <v>0</v>
      </c>
      <c r="CH102" s="1005">
        <f>SUM(CH103:CH110)</f>
        <v>0</v>
      </c>
      <c r="CI102" s="102">
        <f t="shared" si="58"/>
        <v>0</v>
      </c>
      <c r="CJ102" s="102">
        <f t="shared" si="49"/>
        <v>0</v>
      </c>
    </row>
    <row r="103" spans="1:93" ht="16.2" customHeight="1" thickBot="1" x14ac:dyDescent="0.35">
      <c r="A103" s="456">
        <v>17</v>
      </c>
      <c r="B103" s="1407" t="s">
        <v>21</v>
      </c>
      <c r="C103" s="1408"/>
      <c r="D103" s="536"/>
      <c r="E103" s="616"/>
      <c r="F103" s="536"/>
      <c r="G103" s="537"/>
      <c r="H103" s="230"/>
      <c r="I103" s="230"/>
      <c r="J103" s="230"/>
      <c r="K103" s="230"/>
      <c r="L103" s="230"/>
      <c r="M103" s="230"/>
      <c r="N103" s="230"/>
      <c r="O103" s="230"/>
      <c r="P103" s="230"/>
      <c r="Q103" s="230"/>
      <c r="R103" s="230">
        <v>1</v>
      </c>
      <c r="S103" s="230"/>
      <c r="T103" s="230"/>
      <c r="U103" s="230"/>
      <c r="V103" s="230"/>
      <c r="W103" s="230"/>
      <c r="X103" s="230"/>
      <c r="Y103" s="230"/>
      <c r="Z103" s="230"/>
      <c r="AA103" s="230"/>
      <c r="AB103" s="230"/>
      <c r="AC103" s="230"/>
      <c r="AD103" s="159"/>
      <c r="AE103" s="230"/>
      <c r="AF103" s="537"/>
      <c r="AG103" s="537"/>
      <c r="AH103" s="236"/>
      <c r="AI103" s="230"/>
      <c r="AJ103" s="230"/>
      <c r="AK103" s="230"/>
      <c r="AL103" s="230"/>
      <c r="AM103" s="230"/>
      <c r="AN103" s="230"/>
      <c r="AO103" s="230"/>
      <c r="AP103" s="230"/>
      <c r="AQ103" s="237"/>
      <c r="AR103" s="544"/>
      <c r="AS103" s="545"/>
      <c r="AT103" s="545"/>
      <c r="AU103" s="545"/>
      <c r="AV103" s="546">
        <v>1</v>
      </c>
      <c r="AW103" s="545"/>
      <c r="AX103" s="545"/>
      <c r="AY103" s="545"/>
      <c r="AZ103" s="545"/>
      <c r="BA103" s="545"/>
      <c r="BB103" s="619"/>
      <c r="BC103" s="545"/>
      <c r="BD103" s="546"/>
      <c r="BE103" s="622"/>
      <c r="BF103" s="546">
        <v>1</v>
      </c>
      <c r="BG103" s="545"/>
      <c r="BH103" s="545"/>
      <c r="BI103" s="545"/>
      <c r="BJ103" s="545"/>
      <c r="BK103" s="545"/>
      <c r="BL103" s="546"/>
      <c r="BM103" s="627"/>
      <c r="BN103" s="626"/>
      <c r="BO103" s="546"/>
      <c r="BP103" s="546"/>
      <c r="BQ103" s="546"/>
      <c r="BR103" s="546"/>
      <c r="BS103" s="546"/>
      <c r="BT103" s="626"/>
      <c r="BU103" s="626"/>
      <c r="BV103" s="626"/>
      <c r="BW103" s="546"/>
      <c r="BX103" s="546"/>
      <c r="BY103" s="546"/>
      <c r="BZ103" s="547"/>
      <c r="CA103" s="547"/>
      <c r="CB103" s="156">
        <f t="shared" ref="CB103:CB111" si="61">SUM(D103+F103+H103+J103+L103+N103+P103+R103+T103+V103+X103+Z103+AB103+AD103+AF103+AH103+AJ103+AL103+AN103+AP103+AR103+AT103+AV103+AX103+AZ103+BB103+BD103+BF103+BH103+BJ103+BL103+BN103+BP103+BR103+BV103+BX103+BZ103+BT103)</f>
        <v>3</v>
      </c>
      <c r="CC103" s="151">
        <f t="shared" ref="CC103:CC110" si="62">SUM(E103+G103+I103+K103+M103+O103+Q103+S103+U103+W103+Y103+AA103+AC103+AE103+AG103+AI103+AK103+AM103+AO103+AQ103+AS103+AU103+AW103+AY103+BA103+BC103+BE103+BG103+BI103+BK103+BM103+BO103+BQ103+BS103+BW103+BY103+CA103+BU103)</f>
        <v>0</v>
      </c>
      <c r="CE103" s="65"/>
      <c r="CF103" s="147"/>
      <c r="CG103" s="38"/>
      <c r="CH103" s="154"/>
      <c r="CI103" s="102">
        <f t="shared" si="58"/>
        <v>0</v>
      </c>
      <c r="CJ103" s="102">
        <f t="shared" si="49"/>
        <v>0</v>
      </c>
    </row>
    <row r="104" spans="1:93" ht="16.2" customHeight="1" thickBot="1" x14ac:dyDescent="0.35">
      <c r="A104" s="456">
        <v>18</v>
      </c>
      <c r="B104" s="1402" t="s">
        <v>51</v>
      </c>
      <c r="C104" s="1284"/>
      <c r="D104" s="352"/>
      <c r="E104" s="614"/>
      <c r="F104" s="352"/>
      <c r="G104" s="267"/>
      <c r="H104" s="550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5"/>
      <c r="AE104" s="84"/>
      <c r="AF104" s="267"/>
      <c r="AG104" s="267"/>
      <c r="AH104" s="114"/>
      <c r="AI104" s="84"/>
      <c r="AJ104" s="84"/>
      <c r="AK104" s="84"/>
      <c r="AL104" s="84"/>
      <c r="AM104" s="180"/>
      <c r="AN104" s="84"/>
      <c r="AO104" s="180"/>
      <c r="AP104" s="84"/>
      <c r="AQ104" s="40"/>
      <c r="AR104" s="548"/>
      <c r="AS104" s="549"/>
      <c r="AT104" s="549"/>
      <c r="AU104" s="554"/>
      <c r="AV104" s="550"/>
      <c r="AW104" s="550"/>
      <c r="AX104" s="550"/>
      <c r="AY104" s="559"/>
      <c r="AZ104" s="550"/>
      <c r="BA104" s="559"/>
      <c r="BB104" s="620"/>
      <c r="BC104" s="559"/>
      <c r="BD104" s="550"/>
      <c r="BE104" s="623"/>
      <c r="BF104" s="559"/>
      <c r="BG104" s="559"/>
      <c r="BH104" s="559"/>
      <c r="BI104" s="559"/>
      <c r="BJ104" s="559"/>
      <c r="BK104" s="559"/>
      <c r="BL104" s="550"/>
      <c r="BM104" s="628"/>
      <c r="BN104" s="630"/>
      <c r="BO104" s="554"/>
      <c r="BP104" s="554"/>
      <c r="BQ104" s="689"/>
      <c r="BR104" s="554"/>
      <c r="BS104" s="554"/>
      <c r="BT104" s="624"/>
      <c r="BU104" s="624"/>
      <c r="BV104" s="624"/>
      <c r="BW104" s="550"/>
      <c r="BX104" s="550"/>
      <c r="BY104" s="550"/>
      <c r="BZ104" s="273"/>
      <c r="CA104" s="561"/>
      <c r="CB104" s="156">
        <f t="shared" si="61"/>
        <v>0</v>
      </c>
      <c r="CC104" s="151">
        <f t="shared" si="62"/>
        <v>0</v>
      </c>
      <c r="CE104" s="501"/>
      <c r="CF104" s="57"/>
      <c r="CG104" s="445"/>
      <c r="CH104" s="1021"/>
      <c r="CI104" s="102">
        <f t="shared" si="58"/>
        <v>0</v>
      </c>
      <c r="CJ104" s="102">
        <f t="shared" si="49"/>
        <v>0</v>
      </c>
    </row>
    <row r="105" spans="1:93" ht="16.2" customHeight="1" thickBot="1" x14ac:dyDescent="0.35">
      <c r="A105" s="456">
        <v>19</v>
      </c>
      <c r="B105" s="1402" t="s">
        <v>22</v>
      </c>
      <c r="C105" s="1284"/>
      <c r="D105" s="352"/>
      <c r="E105" s="614"/>
      <c r="F105" s="352"/>
      <c r="G105" s="267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5"/>
      <c r="AE105" s="84"/>
      <c r="AF105" s="267"/>
      <c r="AG105" s="267"/>
      <c r="AH105" s="114"/>
      <c r="AI105" s="84"/>
      <c r="AJ105" s="84"/>
      <c r="AK105" s="84"/>
      <c r="AL105" s="84"/>
      <c r="AM105" s="84"/>
      <c r="AN105" s="84"/>
      <c r="AO105" s="84"/>
      <c r="AP105" s="84"/>
      <c r="AQ105" s="40"/>
      <c r="AR105" s="553"/>
      <c r="AS105" s="550"/>
      <c r="AT105" s="550"/>
      <c r="AU105" s="550"/>
      <c r="AV105" s="550"/>
      <c r="AW105" s="550"/>
      <c r="AX105" s="550"/>
      <c r="AY105" s="550"/>
      <c r="AZ105" s="550"/>
      <c r="BA105" s="550"/>
      <c r="BB105" s="620"/>
      <c r="BC105" s="550"/>
      <c r="BD105" s="550"/>
      <c r="BE105" s="624"/>
      <c r="BF105" s="550"/>
      <c r="BG105" s="550"/>
      <c r="BH105" s="550"/>
      <c r="BI105" s="550"/>
      <c r="BJ105" s="550"/>
      <c r="BK105" s="550"/>
      <c r="BL105" s="550"/>
      <c r="BM105" s="552"/>
      <c r="BN105" s="624"/>
      <c r="BO105" s="550"/>
      <c r="BP105" s="550"/>
      <c r="BQ105" s="550"/>
      <c r="BR105" s="550"/>
      <c r="BS105" s="550"/>
      <c r="BT105" s="624"/>
      <c r="BU105" s="624"/>
      <c r="BV105" s="624"/>
      <c r="BW105" s="550"/>
      <c r="BX105" s="550"/>
      <c r="BY105" s="550"/>
      <c r="BZ105" s="273"/>
      <c r="CA105" s="273"/>
      <c r="CB105" s="156">
        <f t="shared" si="61"/>
        <v>0</v>
      </c>
      <c r="CC105" s="151">
        <f t="shared" si="62"/>
        <v>0</v>
      </c>
      <c r="CE105" s="501"/>
      <c r="CF105" s="57"/>
      <c r="CG105" s="445"/>
      <c r="CH105" s="1021"/>
      <c r="CI105" s="102">
        <f t="shared" si="58"/>
        <v>0</v>
      </c>
      <c r="CJ105" s="102">
        <f t="shared" si="49"/>
        <v>0</v>
      </c>
      <c r="CL105" s="1024"/>
      <c r="CM105" s="1024" t="s">
        <v>243</v>
      </c>
      <c r="CN105" s="1024" t="s">
        <v>244</v>
      </c>
      <c r="CO105" s="1024" t="s">
        <v>245</v>
      </c>
    </row>
    <row r="106" spans="1:93" ht="16.2" customHeight="1" thickBot="1" x14ac:dyDescent="0.35">
      <c r="A106" s="456">
        <v>20</v>
      </c>
      <c r="B106" s="1402" t="s">
        <v>34</v>
      </c>
      <c r="C106" s="1284"/>
      <c r="D106" s="352"/>
      <c r="E106" s="614"/>
      <c r="F106" s="352"/>
      <c r="G106" s="267"/>
      <c r="H106" s="84"/>
      <c r="I106" s="84"/>
      <c r="J106" s="84"/>
      <c r="K106" s="84"/>
      <c r="L106" s="84"/>
      <c r="M106" s="84"/>
      <c r="N106" s="84"/>
      <c r="O106" s="84"/>
      <c r="P106" s="538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5"/>
      <c r="AE106" s="84"/>
      <c r="AF106" s="267"/>
      <c r="AG106" s="267"/>
      <c r="AH106" s="114"/>
      <c r="AI106" s="84"/>
      <c r="AJ106" s="84"/>
      <c r="AK106" s="84"/>
      <c r="AL106" s="84"/>
      <c r="AM106" s="84"/>
      <c r="AN106" s="538"/>
      <c r="AO106" s="84"/>
      <c r="AP106" s="84"/>
      <c r="AQ106" s="40"/>
      <c r="AR106" s="553"/>
      <c r="AS106" s="550"/>
      <c r="AT106" s="550"/>
      <c r="AU106" s="550"/>
      <c r="AV106" s="550"/>
      <c r="AW106" s="550">
        <v>1</v>
      </c>
      <c r="AX106" s="550"/>
      <c r="AY106" s="550"/>
      <c r="AZ106" s="550"/>
      <c r="BA106" s="550"/>
      <c r="BB106" s="620"/>
      <c r="BC106" s="550"/>
      <c r="BD106" s="550"/>
      <c r="BE106" s="624"/>
      <c r="BF106" s="550"/>
      <c r="BG106" s="550"/>
      <c r="BH106" s="550"/>
      <c r="BI106" s="550"/>
      <c r="BJ106" s="550"/>
      <c r="BK106" s="550"/>
      <c r="BL106" s="550"/>
      <c r="BM106" s="552"/>
      <c r="BN106" s="624"/>
      <c r="BO106" s="550"/>
      <c r="BP106" s="550"/>
      <c r="BQ106" s="550"/>
      <c r="BR106" s="550"/>
      <c r="BS106" s="550"/>
      <c r="BT106" s="624"/>
      <c r="BU106" s="624"/>
      <c r="BV106" s="624"/>
      <c r="BW106" s="550"/>
      <c r="BX106" s="550"/>
      <c r="BY106" s="550"/>
      <c r="BZ106" s="273"/>
      <c r="CA106" s="273"/>
      <c r="CB106" s="156">
        <f t="shared" si="61"/>
        <v>0</v>
      </c>
      <c r="CC106" s="151">
        <f t="shared" si="62"/>
        <v>1</v>
      </c>
      <c r="CE106" s="501"/>
      <c r="CF106" s="57"/>
      <c r="CG106" s="445"/>
      <c r="CH106" s="1021"/>
      <c r="CI106" s="102">
        <f t="shared" si="58"/>
        <v>0</v>
      </c>
      <c r="CJ106" s="102">
        <f t="shared" si="49"/>
        <v>0</v>
      </c>
      <c r="CL106" s="69">
        <v>2024</v>
      </c>
      <c r="CM106" s="69">
        <f>D111+F111+H111+N111+P111+R111+T111+AF111+AH111+AL111+AN111</f>
        <v>168</v>
      </c>
      <c r="CN106" s="69">
        <f>E111+G111+I111+O111+Q111+S111+U111+AG111+AI111+AM111+AO111</f>
        <v>69</v>
      </c>
      <c r="CO106" s="69">
        <f t="shared" ref="CO106:CO107" si="63">CM106+CN106</f>
        <v>237</v>
      </c>
    </row>
    <row r="107" spans="1:93" ht="16.2" customHeight="1" thickBot="1" x14ac:dyDescent="0.35">
      <c r="A107" s="456">
        <v>21</v>
      </c>
      <c r="B107" s="1402" t="s">
        <v>24</v>
      </c>
      <c r="C107" s="1284"/>
      <c r="D107" s="352"/>
      <c r="E107" s="614"/>
      <c r="F107" s="352"/>
      <c r="G107" s="267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5"/>
      <c r="AE107" s="84"/>
      <c r="AF107" s="267"/>
      <c r="AG107" s="267"/>
      <c r="AH107" s="114"/>
      <c r="AI107" s="84"/>
      <c r="AJ107" s="84"/>
      <c r="AK107" s="84"/>
      <c r="AL107" s="84"/>
      <c r="AM107" s="84"/>
      <c r="AN107" s="84"/>
      <c r="AO107" s="84"/>
      <c r="AP107" s="84"/>
      <c r="AQ107" s="40"/>
      <c r="AR107" s="553"/>
      <c r="AS107" s="550"/>
      <c r="AT107" s="550"/>
      <c r="AU107" s="550"/>
      <c r="AV107" s="550"/>
      <c r="AW107" s="550"/>
      <c r="AX107" s="550"/>
      <c r="AY107" s="550"/>
      <c r="AZ107" s="550"/>
      <c r="BA107" s="550"/>
      <c r="BB107" s="620"/>
      <c r="BC107" s="550"/>
      <c r="BD107" s="550"/>
      <c r="BE107" s="624"/>
      <c r="BF107" s="550"/>
      <c r="BG107" s="550"/>
      <c r="BH107" s="550"/>
      <c r="BI107" s="550"/>
      <c r="BJ107" s="550"/>
      <c r="BK107" s="550"/>
      <c r="BL107" s="550"/>
      <c r="BM107" s="552"/>
      <c r="BN107" s="624"/>
      <c r="BO107" s="550"/>
      <c r="BP107" s="550"/>
      <c r="BQ107" s="550"/>
      <c r="BR107" s="550"/>
      <c r="BS107" s="550"/>
      <c r="BT107" s="624"/>
      <c r="BU107" s="624"/>
      <c r="BV107" s="624"/>
      <c r="BW107" s="550"/>
      <c r="BX107" s="550"/>
      <c r="BY107" s="550"/>
      <c r="BZ107" s="273"/>
      <c r="CA107" s="273"/>
      <c r="CB107" s="156">
        <f t="shared" si="61"/>
        <v>0</v>
      </c>
      <c r="CC107" s="151">
        <f t="shared" si="62"/>
        <v>0</v>
      </c>
      <c r="CE107" s="501"/>
      <c r="CF107" s="57"/>
      <c r="CG107" s="445"/>
      <c r="CH107" s="1021"/>
      <c r="CI107" s="102">
        <f t="shared" si="58"/>
        <v>0</v>
      </c>
      <c r="CJ107" s="102">
        <f t="shared" si="49"/>
        <v>0</v>
      </c>
      <c r="CL107" s="69" t="s">
        <v>33</v>
      </c>
      <c r="CM107" s="69">
        <f>SUM(CM106:CM106)</f>
        <v>168</v>
      </c>
      <c r="CN107" s="69">
        <f>SUM(CN106:CN106)</f>
        <v>69</v>
      </c>
      <c r="CO107" s="69">
        <f t="shared" si="63"/>
        <v>237</v>
      </c>
    </row>
    <row r="108" spans="1:93" ht="16.2" customHeight="1" thickBot="1" x14ac:dyDescent="0.35">
      <c r="A108" s="456">
        <v>22</v>
      </c>
      <c r="B108" s="1402" t="s">
        <v>25</v>
      </c>
      <c r="C108" s="1284"/>
      <c r="D108" s="352"/>
      <c r="E108" s="614"/>
      <c r="F108" s="352"/>
      <c r="G108" s="267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5"/>
      <c r="AE108" s="84"/>
      <c r="AF108" s="267"/>
      <c r="AG108" s="267"/>
      <c r="AH108" s="114"/>
      <c r="AI108" s="84"/>
      <c r="AJ108" s="84"/>
      <c r="AK108" s="84"/>
      <c r="AL108" s="84"/>
      <c r="AM108" s="84"/>
      <c r="AN108" s="84"/>
      <c r="AO108" s="84"/>
      <c r="AP108" s="84"/>
      <c r="AQ108" s="40"/>
      <c r="AR108" s="553"/>
      <c r="AS108" s="550"/>
      <c r="AT108" s="550"/>
      <c r="AU108" s="550"/>
      <c r="AV108" s="550"/>
      <c r="AW108" s="550"/>
      <c r="AX108" s="550"/>
      <c r="AY108" s="550"/>
      <c r="AZ108" s="550"/>
      <c r="BA108" s="550"/>
      <c r="BB108" s="620"/>
      <c r="BC108" s="550"/>
      <c r="BD108" s="550"/>
      <c r="BE108" s="624"/>
      <c r="BF108" s="550"/>
      <c r="BG108" s="550"/>
      <c r="BH108" s="550"/>
      <c r="BI108" s="550"/>
      <c r="BJ108" s="550"/>
      <c r="BK108" s="550"/>
      <c r="BL108" s="550"/>
      <c r="BM108" s="552"/>
      <c r="BN108" s="624"/>
      <c r="BO108" s="550"/>
      <c r="BP108" s="550"/>
      <c r="BQ108" s="550"/>
      <c r="BR108" s="550"/>
      <c r="BS108" s="550"/>
      <c r="BT108" s="624"/>
      <c r="BU108" s="624"/>
      <c r="BV108" s="624"/>
      <c r="BW108" s="550"/>
      <c r="BX108" s="550"/>
      <c r="BY108" s="550"/>
      <c r="BZ108" s="273"/>
      <c r="CA108" s="273"/>
      <c r="CB108" s="156">
        <f t="shared" si="61"/>
        <v>0</v>
      </c>
      <c r="CC108" s="151">
        <f t="shared" si="62"/>
        <v>0</v>
      </c>
      <c r="CE108" s="501"/>
      <c r="CF108" s="57"/>
      <c r="CG108" s="445"/>
      <c r="CH108" s="1021"/>
      <c r="CI108" s="102">
        <f t="shared" si="58"/>
        <v>0</v>
      </c>
      <c r="CJ108" s="102">
        <f t="shared" si="49"/>
        <v>0</v>
      </c>
      <c r="CL108" s="20"/>
    </row>
    <row r="109" spans="1:93" ht="16.2" customHeight="1" thickBot="1" x14ac:dyDescent="0.35">
      <c r="A109" s="456">
        <v>23</v>
      </c>
      <c r="B109" s="1402" t="s">
        <v>26</v>
      </c>
      <c r="C109" s="1284"/>
      <c r="D109" s="352"/>
      <c r="E109" s="614"/>
      <c r="F109" s="352"/>
      <c r="G109" s="267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5"/>
      <c r="AE109" s="84"/>
      <c r="AF109" s="267"/>
      <c r="AG109" s="267"/>
      <c r="AH109" s="114"/>
      <c r="AI109" s="84"/>
      <c r="AJ109" s="84"/>
      <c r="AK109" s="84"/>
      <c r="AL109" s="84"/>
      <c r="AM109" s="84"/>
      <c r="AN109" s="84"/>
      <c r="AO109" s="84"/>
      <c r="AP109" s="84"/>
      <c r="AQ109" s="40"/>
      <c r="AR109" s="553"/>
      <c r="AS109" s="550"/>
      <c r="AT109" s="550"/>
      <c r="AU109" s="550"/>
      <c r="AV109" s="550"/>
      <c r="AW109" s="550"/>
      <c r="AX109" s="550"/>
      <c r="AY109" s="550"/>
      <c r="AZ109" s="550"/>
      <c r="BA109" s="550"/>
      <c r="BB109" s="620"/>
      <c r="BC109" s="550"/>
      <c r="BD109" s="550"/>
      <c r="BE109" s="624"/>
      <c r="BF109" s="550"/>
      <c r="BG109" s="550"/>
      <c r="BH109" s="550"/>
      <c r="BI109" s="550"/>
      <c r="BJ109" s="550"/>
      <c r="BK109" s="550"/>
      <c r="BL109" s="550"/>
      <c r="BM109" s="552"/>
      <c r="BN109" s="624"/>
      <c r="BO109" s="550"/>
      <c r="BP109" s="550"/>
      <c r="BQ109" s="550"/>
      <c r="BR109" s="550"/>
      <c r="BS109" s="550"/>
      <c r="BT109" s="624"/>
      <c r="BU109" s="624"/>
      <c r="BV109" s="624"/>
      <c r="BW109" s="550"/>
      <c r="BX109" s="550"/>
      <c r="BY109" s="550"/>
      <c r="BZ109" s="273"/>
      <c r="CA109" s="273"/>
      <c r="CB109" s="156">
        <f t="shared" si="61"/>
        <v>0</v>
      </c>
      <c r="CC109" s="151">
        <f t="shared" si="62"/>
        <v>0</v>
      </c>
      <c r="CE109" s="696"/>
      <c r="CF109" s="195"/>
      <c r="CG109" s="194"/>
      <c r="CH109" s="1025"/>
      <c r="CI109" s="102">
        <f t="shared" si="58"/>
        <v>0</v>
      </c>
      <c r="CJ109" s="102">
        <f t="shared" si="49"/>
        <v>0</v>
      </c>
    </row>
    <row r="110" spans="1:93" ht="16.2" customHeight="1" thickBot="1" x14ac:dyDescent="0.35">
      <c r="A110" s="456">
        <v>24</v>
      </c>
      <c r="B110" s="1402" t="s">
        <v>27</v>
      </c>
      <c r="C110" s="1284"/>
      <c r="D110" s="539"/>
      <c r="E110" s="617"/>
      <c r="F110" s="539"/>
      <c r="G110" s="540"/>
      <c r="H110" s="541"/>
      <c r="I110" s="541"/>
      <c r="J110" s="541"/>
      <c r="K110" s="541"/>
      <c r="L110" s="541"/>
      <c r="M110" s="541"/>
      <c r="N110" s="541"/>
      <c r="O110" s="541"/>
      <c r="P110" s="541"/>
      <c r="Q110" s="541"/>
      <c r="R110" s="541"/>
      <c r="S110" s="541"/>
      <c r="T110" s="541"/>
      <c r="U110" s="541"/>
      <c r="V110" s="541"/>
      <c r="W110" s="541"/>
      <c r="X110" s="541"/>
      <c r="Y110" s="541"/>
      <c r="Z110" s="541"/>
      <c r="AA110" s="541"/>
      <c r="AB110" s="541"/>
      <c r="AC110" s="541"/>
      <c r="AD110" s="560"/>
      <c r="AE110" s="541"/>
      <c r="AF110" s="540"/>
      <c r="AG110" s="540"/>
      <c r="AH110" s="563"/>
      <c r="AI110" s="541"/>
      <c r="AJ110" s="541"/>
      <c r="AK110" s="541"/>
      <c r="AL110" s="541"/>
      <c r="AM110" s="541"/>
      <c r="AN110" s="541"/>
      <c r="AO110" s="541"/>
      <c r="AP110" s="541"/>
      <c r="AQ110" s="673"/>
      <c r="AR110" s="555">
        <v>1</v>
      </c>
      <c r="AS110" s="556"/>
      <c r="AT110" s="556"/>
      <c r="AU110" s="556"/>
      <c r="AV110" s="556"/>
      <c r="AW110" s="556"/>
      <c r="AX110" s="556"/>
      <c r="AY110" s="556"/>
      <c r="AZ110" s="556"/>
      <c r="BA110" s="556"/>
      <c r="BB110" s="621"/>
      <c r="BC110" s="550"/>
      <c r="BD110" s="550"/>
      <c r="BE110" s="625"/>
      <c r="BF110" s="556"/>
      <c r="BG110" s="556"/>
      <c r="BH110" s="556"/>
      <c r="BI110" s="556"/>
      <c r="BJ110" s="556"/>
      <c r="BK110" s="556"/>
      <c r="BL110" s="556"/>
      <c r="BM110" s="557"/>
      <c r="BN110" s="624"/>
      <c r="BO110" s="550"/>
      <c r="BP110" s="550"/>
      <c r="BQ110" s="550"/>
      <c r="BR110" s="550"/>
      <c r="BS110" s="550"/>
      <c r="BT110" s="678"/>
      <c r="BU110" s="678"/>
      <c r="BV110" s="625"/>
      <c r="BW110" s="556"/>
      <c r="BX110" s="556"/>
      <c r="BY110" s="556"/>
      <c r="BZ110" s="558"/>
      <c r="CA110" s="558"/>
      <c r="CB110" s="156">
        <f t="shared" si="61"/>
        <v>1</v>
      </c>
      <c r="CC110" s="151">
        <f t="shared" si="62"/>
        <v>0</v>
      </c>
      <c r="CE110" s="1101"/>
      <c r="CF110" s="1102"/>
      <c r="CG110" s="1103"/>
      <c r="CH110" s="1104"/>
      <c r="CI110" s="102">
        <f t="shared" si="58"/>
        <v>0</v>
      </c>
      <c r="CJ110" s="102">
        <f t="shared" si="49"/>
        <v>0</v>
      </c>
    </row>
    <row r="111" spans="1:93" ht="15" customHeight="1" thickBot="1" x14ac:dyDescent="0.35">
      <c r="A111" s="1403" t="s">
        <v>28</v>
      </c>
      <c r="B111" s="1404"/>
      <c r="C111" s="1404"/>
      <c r="D111" s="187">
        <f t="shared" ref="D111:BO111" si="64">D90+D96-D102</f>
        <v>0</v>
      </c>
      <c r="E111" s="187">
        <f t="shared" si="64"/>
        <v>1</v>
      </c>
      <c r="F111" s="187">
        <f t="shared" si="64"/>
        <v>12</v>
      </c>
      <c r="G111" s="187">
        <f t="shared" si="64"/>
        <v>14</v>
      </c>
      <c r="H111" s="187">
        <f t="shared" si="64"/>
        <v>11</v>
      </c>
      <c r="I111" s="187">
        <f t="shared" si="64"/>
        <v>8</v>
      </c>
      <c r="J111" s="187">
        <f t="shared" si="64"/>
        <v>0</v>
      </c>
      <c r="K111" s="187">
        <f t="shared" si="64"/>
        <v>6</v>
      </c>
      <c r="L111" s="187">
        <f t="shared" si="64"/>
        <v>0</v>
      </c>
      <c r="M111" s="187">
        <f t="shared" si="64"/>
        <v>6</v>
      </c>
      <c r="N111" s="187">
        <f t="shared" si="64"/>
        <v>11</v>
      </c>
      <c r="O111" s="187">
        <f t="shared" si="64"/>
        <v>6</v>
      </c>
      <c r="P111" s="187">
        <f t="shared" si="64"/>
        <v>29</v>
      </c>
      <c r="Q111" s="187">
        <f t="shared" si="64"/>
        <v>1</v>
      </c>
      <c r="R111" s="187">
        <f t="shared" si="64"/>
        <v>23</v>
      </c>
      <c r="S111" s="187">
        <f t="shared" si="64"/>
        <v>2</v>
      </c>
      <c r="T111" s="187">
        <f t="shared" si="64"/>
        <v>11</v>
      </c>
      <c r="U111" s="187">
        <f t="shared" si="64"/>
        <v>17</v>
      </c>
      <c r="V111" s="187">
        <f t="shared" si="64"/>
        <v>0</v>
      </c>
      <c r="W111" s="187">
        <f t="shared" si="64"/>
        <v>6</v>
      </c>
      <c r="X111" s="187">
        <f t="shared" si="64"/>
        <v>0</v>
      </c>
      <c r="Y111" s="187">
        <f t="shared" si="64"/>
        <v>7</v>
      </c>
      <c r="Z111" s="187">
        <f t="shared" si="64"/>
        <v>0</v>
      </c>
      <c r="AA111" s="187">
        <f t="shared" si="64"/>
        <v>2</v>
      </c>
      <c r="AB111" s="187">
        <f t="shared" si="64"/>
        <v>0</v>
      </c>
      <c r="AC111" s="187">
        <f t="shared" si="64"/>
        <v>3</v>
      </c>
      <c r="AD111" s="187">
        <f t="shared" si="64"/>
        <v>0</v>
      </c>
      <c r="AE111" s="187">
        <f t="shared" si="64"/>
        <v>5</v>
      </c>
      <c r="AF111" s="187">
        <f t="shared" si="64"/>
        <v>20</v>
      </c>
      <c r="AG111" s="187">
        <f t="shared" si="64"/>
        <v>3</v>
      </c>
      <c r="AH111" s="187">
        <f t="shared" si="64"/>
        <v>27</v>
      </c>
      <c r="AI111" s="187">
        <f t="shared" si="64"/>
        <v>0</v>
      </c>
      <c r="AJ111" s="187">
        <f t="shared" si="64"/>
        <v>0</v>
      </c>
      <c r="AK111" s="187">
        <f t="shared" si="64"/>
        <v>1</v>
      </c>
      <c r="AL111" s="187">
        <f t="shared" si="64"/>
        <v>15</v>
      </c>
      <c r="AM111" s="187">
        <f t="shared" si="64"/>
        <v>8</v>
      </c>
      <c r="AN111" s="187">
        <f t="shared" si="64"/>
        <v>9</v>
      </c>
      <c r="AO111" s="187">
        <f t="shared" si="64"/>
        <v>9</v>
      </c>
      <c r="AP111" s="187">
        <f t="shared" si="64"/>
        <v>0</v>
      </c>
      <c r="AQ111" s="226">
        <f t="shared" si="64"/>
        <v>5</v>
      </c>
      <c r="AR111" s="187">
        <f t="shared" si="64"/>
        <v>18</v>
      </c>
      <c r="AS111" s="187">
        <f t="shared" si="64"/>
        <v>1</v>
      </c>
      <c r="AT111" s="187">
        <f t="shared" si="64"/>
        <v>5</v>
      </c>
      <c r="AU111" s="187">
        <f t="shared" si="64"/>
        <v>16</v>
      </c>
      <c r="AV111" s="187">
        <f t="shared" si="64"/>
        <v>16</v>
      </c>
      <c r="AW111" s="187">
        <f t="shared" si="64"/>
        <v>1</v>
      </c>
      <c r="AX111" s="187">
        <f t="shared" si="64"/>
        <v>15</v>
      </c>
      <c r="AY111" s="187">
        <f t="shared" si="64"/>
        <v>4</v>
      </c>
      <c r="AZ111" s="187">
        <f t="shared" si="64"/>
        <v>25</v>
      </c>
      <c r="BA111" s="187">
        <f t="shared" si="64"/>
        <v>4</v>
      </c>
      <c r="BB111" s="187">
        <f t="shared" si="64"/>
        <v>28</v>
      </c>
      <c r="BC111" s="187">
        <f t="shared" si="64"/>
        <v>0</v>
      </c>
      <c r="BD111" s="187">
        <f t="shared" si="64"/>
        <v>10</v>
      </c>
      <c r="BE111" s="187">
        <f t="shared" si="64"/>
        <v>15</v>
      </c>
      <c r="BF111" s="187">
        <f t="shared" si="64"/>
        <v>19</v>
      </c>
      <c r="BG111" s="187">
        <f t="shared" si="64"/>
        <v>2</v>
      </c>
      <c r="BH111" s="187">
        <f t="shared" si="64"/>
        <v>22</v>
      </c>
      <c r="BI111" s="187">
        <f t="shared" si="64"/>
        <v>1</v>
      </c>
      <c r="BJ111" s="187">
        <f t="shared" si="64"/>
        <v>20</v>
      </c>
      <c r="BK111" s="187">
        <f t="shared" si="64"/>
        <v>2</v>
      </c>
      <c r="BL111" s="187">
        <f t="shared" si="64"/>
        <v>17</v>
      </c>
      <c r="BM111" s="187">
        <f t="shared" si="64"/>
        <v>2</v>
      </c>
      <c r="BN111" s="187">
        <f t="shared" si="64"/>
        <v>17</v>
      </c>
      <c r="BO111" s="187">
        <f t="shared" si="64"/>
        <v>4</v>
      </c>
      <c r="BP111" s="187">
        <f t="shared" ref="BP111:CA111" si="65">BP90+BP96-BP102</f>
        <v>4</v>
      </c>
      <c r="BQ111" s="187">
        <f t="shared" si="65"/>
        <v>17</v>
      </c>
      <c r="BR111" s="187">
        <f t="shared" si="65"/>
        <v>20</v>
      </c>
      <c r="BS111" s="187">
        <f t="shared" si="65"/>
        <v>10</v>
      </c>
      <c r="BT111" s="187">
        <f t="shared" si="65"/>
        <v>0</v>
      </c>
      <c r="BU111" s="187">
        <f t="shared" si="65"/>
        <v>0</v>
      </c>
      <c r="BV111" s="187">
        <f t="shared" si="65"/>
        <v>22</v>
      </c>
      <c r="BW111" s="187">
        <f t="shared" si="65"/>
        <v>0</v>
      </c>
      <c r="BX111" s="187">
        <f t="shared" si="65"/>
        <v>10</v>
      </c>
      <c r="BY111" s="187">
        <f t="shared" si="65"/>
        <v>11</v>
      </c>
      <c r="BZ111" s="187">
        <f t="shared" si="65"/>
        <v>21</v>
      </c>
      <c r="CA111" s="187">
        <f t="shared" si="65"/>
        <v>8</v>
      </c>
      <c r="CB111" s="156">
        <f t="shared" si="61"/>
        <v>457</v>
      </c>
      <c r="CC111" s="151">
        <f>SUM(E111+G111+I111+K111+M111+O111+Q111+S111+U111+W111+Y111+AA111+AC111+AE111+AG111+AI111+AK111+AM111+AO111+AQ111+AS111+AU111+AW111+AY111+BA111+BC111+BE111+BG111+BI111+BK111+BM111+BO111+BQ111+BS111+BW111+BY111+CA111+BU111)</f>
        <v>208</v>
      </c>
      <c r="CE111" s="293">
        <f>CE90+CE96-CE102</f>
        <v>1</v>
      </c>
      <c r="CF111" s="293">
        <f>CF90+CF96-CF102</f>
        <v>1</v>
      </c>
      <c r="CG111" s="294">
        <f>CG90+CG96-CG102</f>
        <v>12</v>
      </c>
      <c r="CH111" s="862">
        <f>CH90+CH96-CH102</f>
        <v>3</v>
      </c>
      <c r="CI111" s="102">
        <f t="shared" si="58"/>
        <v>13</v>
      </c>
      <c r="CJ111" s="102">
        <f t="shared" si="49"/>
        <v>4</v>
      </c>
    </row>
    <row r="112" spans="1:93" ht="16.2" customHeight="1" thickBot="1" x14ac:dyDescent="0.35">
      <c r="A112" s="1291" t="s">
        <v>29</v>
      </c>
      <c r="B112" s="1292"/>
      <c r="C112" s="1292"/>
      <c r="D112" s="1269">
        <f>D111+E111</f>
        <v>1</v>
      </c>
      <c r="E112" s="1272"/>
      <c r="F112" s="1269">
        <f>SUM(F111:AQ111)</f>
        <v>277</v>
      </c>
      <c r="G112" s="1271"/>
      <c r="H112" s="1271"/>
      <c r="I112" s="1271"/>
      <c r="J112" s="1271"/>
      <c r="K112" s="1271"/>
      <c r="L112" s="1271"/>
      <c r="M112" s="1271"/>
      <c r="N112" s="1271"/>
      <c r="O112" s="1271"/>
      <c r="P112" s="1271"/>
      <c r="Q112" s="1271"/>
      <c r="R112" s="1271"/>
      <c r="S112" s="1271"/>
      <c r="T112" s="1271"/>
      <c r="U112" s="1271"/>
      <c r="V112" s="1271"/>
      <c r="W112" s="1271"/>
      <c r="X112" s="1271"/>
      <c r="Y112" s="1271"/>
      <c r="Z112" s="1271"/>
      <c r="AA112" s="1271"/>
      <c r="AB112" s="1271"/>
      <c r="AC112" s="1271"/>
      <c r="AD112" s="1271"/>
      <c r="AE112" s="1271"/>
      <c r="AF112" s="1271"/>
      <c r="AG112" s="1271"/>
      <c r="AH112" s="1271"/>
      <c r="AI112" s="1271"/>
      <c r="AJ112" s="1271"/>
      <c r="AK112" s="1271"/>
      <c r="AL112" s="1271"/>
      <c r="AM112" s="1271"/>
      <c r="AN112" s="1271"/>
      <c r="AO112" s="1271"/>
      <c r="AP112" s="1271"/>
      <c r="AQ112" s="1272"/>
      <c r="AR112" s="1269">
        <f>SUM(AR111:BM111)</f>
        <v>243</v>
      </c>
      <c r="AS112" s="1271"/>
      <c r="AT112" s="1271"/>
      <c r="AU112" s="1271"/>
      <c r="AV112" s="1271"/>
      <c r="AW112" s="1271"/>
      <c r="AX112" s="1271"/>
      <c r="AY112" s="1271"/>
      <c r="AZ112" s="1271"/>
      <c r="BA112" s="1271"/>
      <c r="BB112" s="1271"/>
      <c r="BC112" s="1271"/>
      <c r="BD112" s="1271"/>
      <c r="BE112" s="1271"/>
      <c r="BF112" s="1271"/>
      <c r="BG112" s="1271"/>
      <c r="BH112" s="1271"/>
      <c r="BI112" s="1271"/>
      <c r="BJ112" s="1271"/>
      <c r="BK112" s="1271"/>
      <c r="BL112" s="1271"/>
      <c r="BM112" s="1272"/>
      <c r="BN112" s="1269">
        <f>SUM(BN111:CA111)</f>
        <v>144</v>
      </c>
      <c r="BO112" s="1271"/>
      <c r="BP112" s="1271"/>
      <c r="BQ112" s="1271"/>
      <c r="BR112" s="1271"/>
      <c r="BS112" s="1271"/>
      <c r="BT112" s="1271"/>
      <c r="BU112" s="1271"/>
      <c r="BV112" s="1271"/>
      <c r="BW112" s="1271"/>
      <c r="BX112" s="1271"/>
      <c r="BY112" s="1271"/>
      <c r="BZ112" s="1271"/>
      <c r="CA112" s="1272"/>
      <c r="CB112" s="1269">
        <f>SUM(CB111:CC111)</f>
        <v>665</v>
      </c>
      <c r="CC112" s="1273"/>
      <c r="CE112" s="1387">
        <f>SUM(CE111:CF111)</f>
        <v>2</v>
      </c>
      <c r="CF112" s="1272"/>
      <c r="CG112" s="1392">
        <f>SUM(CG111:CH111)</f>
        <v>15</v>
      </c>
      <c r="CH112" s="1393"/>
      <c r="CI112" s="1387">
        <f>SUM(CI111:CJ111)</f>
        <v>17</v>
      </c>
      <c r="CJ112" s="1393"/>
    </row>
    <row r="113" spans="1:93" x14ac:dyDescent="0.3">
      <c r="A113" s="78"/>
      <c r="C113" s="69"/>
      <c r="D113" s="1394" t="s">
        <v>71</v>
      </c>
      <c r="E113" s="1394"/>
      <c r="F113" s="1394"/>
      <c r="G113" s="1394"/>
      <c r="H113" s="1394"/>
      <c r="I113" s="1395"/>
      <c r="J113" s="1395"/>
      <c r="K113" s="1395"/>
      <c r="L113" s="1395"/>
      <c r="M113" s="1395"/>
      <c r="N113" s="1395"/>
      <c r="O113" s="1396" t="s">
        <v>72</v>
      </c>
      <c r="P113" s="1397"/>
      <c r="Q113" s="1397"/>
      <c r="R113" s="1397"/>
      <c r="S113" s="1397"/>
      <c r="T113" s="1398"/>
      <c r="AC113" s="11"/>
      <c r="AD113" s="11"/>
      <c r="AE113" s="11"/>
      <c r="AF113" s="11"/>
      <c r="AG113" s="11"/>
      <c r="AH113" s="11"/>
      <c r="AI113" s="11"/>
      <c r="AJ113" s="11"/>
      <c r="AK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24"/>
      <c r="BB113" s="11"/>
      <c r="BC113" s="24"/>
      <c r="BD113" s="11"/>
      <c r="BE113" s="11"/>
      <c r="BF113" s="11"/>
      <c r="BG113" s="11"/>
      <c r="BH113" s="11"/>
      <c r="BI113" s="11"/>
      <c r="BJ113" s="11"/>
      <c r="BK113" s="11"/>
    </row>
    <row r="114" spans="1:93" ht="15.6" x14ac:dyDescent="0.3">
      <c r="A114" s="21"/>
      <c r="B114" s="21"/>
      <c r="C114" s="93" t="s">
        <v>69</v>
      </c>
      <c r="D114" s="250">
        <f>CB102+CC102</f>
        <v>5</v>
      </c>
      <c r="E114" s="1399">
        <f>D114/(CB90+CC90)</f>
        <v>7.462686567164179E-3</v>
      </c>
      <c r="F114" s="1399"/>
      <c r="G114" s="1399"/>
      <c r="H114" s="1400"/>
      <c r="I114" s="69"/>
      <c r="J114" s="69"/>
      <c r="K114" s="69"/>
      <c r="L114" s="250"/>
      <c r="M114" s="69"/>
      <c r="N114" s="250">
        <f>CI102+CJ102</f>
        <v>0</v>
      </c>
      <c r="O114" s="1399">
        <f>N114/(CI90+CJ90)</f>
        <v>0</v>
      </c>
      <c r="P114" s="1400"/>
      <c r="S114" s="1012"/>
      <c r="T114" s="1012"/>
      <c r="U114" s="1012"/>
      <c r="V114" s="183"/>
      <c r="W114" s="183"/>
      <c r="X114" s="183"/>
      <c r="Y114" s="183"/>
      <c r="Z114" s="1012"/>
      <c r="AA114" s="7"/>
      <c r="AB114" s="1012"/>
      <c r="AC114" s="584"/>
      <c r="AJ114" s="1003"/>
      <c r="AK114" s="1003"/>
      <c r="AL114" s="183"/>
      <c r="AM114" s="183"/>
      <c r="AN114" s="1012"/>
      <c r="AO114" s="7" t="s">
        <v>30</v>
      </c>
      <c r="AP114" s="1012"/>
      <c r="AQ114" s="584"/>
      <c r="AV114" s="1279">
        <f>CB111+CI111</f>
        <v>470</v>
      </c>
      <c r="AW114" s="1279"/>
      <c r="AX114" s="1003"/>
      <c r="AY114" s="1003"/>
      <c r="BB114" s="1401" t="s">
        <v>31</v>
      </c>
      <c r="BC114" s="1401"/>
      <c r="BD114" s="1012"/>
      <c r="BE114" s="1012">
        <f>CB111+CC111</f>
        <v>665</v>
      </c>
      <c r="BF114" s="1012"/>
      <c r="BG114" s="1012"/>
      <c r="BH114" s="1012"/>
      <c r="BI114" s="1012"/>
      <c r="BJ114" s="1012"/>
      <c r="BK114" s="1012"/>
      <c r="BL114" s="238">
        <f>SUM(AR88:BM88)</f>
        <v>29</v>
      </c>
      <c r="BM114" s="238"/>
      <c r="BN114" s="238"/>
      <c r="BO114" s="238"/>
      <c r="BP114" s="238"/>
      <c r="BQ114" s="238"/>
      <c r="BR114" s="238"/>
      <c r="BS114" s="238"/>
      <c r="BT114" s="238"/>
      <c r="BU114" s="238">
        <f>SUM(BN88:CA88)</f>
        <v>0</v>
      </c>
    </row>
    <row r="115" spans="1:93" ht="15.6" x14ac:dyDescent="0.3">
      <c r="A115" s="21"/>
      <c r="B115" s="21"/>
      <c r="C115" s="93" t="s">
        <v>70</v>
      </c>
      <c r="D115" s="250">
        <f>CB96+CC96</f>
        <v>0</v>
      </c>
      <c r="E115" s="1399">
        <f>D115/(CB90+CC90)</f>
        <v>0</v>
      </c>
      <c r="F115" s="1399"/>
      <c r="G115" s="1399"/>
      <c r="H115" s="1400"/>
      <c r="I115" s="69"/>
      <c r="J115" s="69"/>
      <c r="K115" s="69"/>
      <c r="L115" s="250"/>
      <c r="M115" s="69"/>
      <c r="N115" s="250">
        <f>CI96+CJ96</f>
        <v>0</v>
      </c>
      <c r="O115" s="1399">
        <f>N115/(CI90+CJ90)</f>
        <v>0</v>
      </c>
      <c r="P115" s="1400"/>
      <c r="S115" s="1012"/>
      <c r="T115" s="1012"/>
      <c r="U115" s="1012"/>
      <c r="V115" s="183"/>
      <c r="W115" s="183"/>
      <c r="X115" s="183"/>
      <c r="Y115" s="183"/>
      <c r="Z115" s="1012"/>
      <c r="AA115" s="7">
        <f>SUM(X111+Z111+AB111+AD111+AF111+AH111)</f>
        <v>47</v>
      </c>
      <c r="AB115" s="1012"/>
      <c r="AC115" s="584"/>
      <c r="AD115" s="49">
        <f>SUM(N111:U111,F111:I111,AF111:AI111,AL111:AO111)</f>
        <v>236</v>
      </c>
      <c r="AF115" s="852">
        <f>SUM(F88:AQ88)</f>
        <v>206</v>
      </c>
      <c r="AI115" s="6">
        <f>D111+J111+L111+V111+X111+Z111+AB111+AJ111+AP111</f>
        <v>0</v>
      </c>
      <c r="AJ115" s="6">
        <f>E111+K111+M111+W111+Y111+AA111+AC111+AK111+AQ111+AE111</f>
        <v>42</v>
      </c>
      <c r="AK115" s="1003">
        <f>G111+I111+O111+Q111+S111+U111+AG111+AI111+AM111+AO111+AS111+AU111+AW111+AY111+BA111+BC111+BE111+BG111+BI111+BK111+BM111+BO111+BQ111+BS111+BU111+BW111+BY111+CA111</f>
        <v>166</v>
      </c>
      <c r="AL115" s="183"/>
      <c r="AM115" s="183"/>
      <c r="AN115" s="1012"/>
      <c r="AO115" s="7" t="s">
        <v>8</v>
      </c>
      <c r="AP115" s="1012"/>
      <c r="AQ115" s="584"/>
      <c r="AV115" s="1279">
        <f>CC111+CJ111</f>
        <v>212</v>
      </c>
      <c r="AW115" s="1279"/>
      <c r="AX115" s="1003"/>
      <c r="AY115" s="1003"/>
      <c r="BB115" s="1401" t="s">
        <v>32</v>
      </c>
      <c r="BC115" s="1401"/>
      <c r="BD115" s="1012"/>
      <c r="BE115" s="1012">
        <f>CI111+CJ111</f>
        <v>17</v>
      </c>
      <c r="BF115" s="1012"/>
      <c r="BG115" s="1012"/>
      <c r="BH115" s="1012"/>
      <c r="BI115" s="1012"/>
      <c r="BJ115" s="1012"/>
      <c r="BK115" s="1012"/>
      <c r="BL115" s="215"/>
      <c r="BM115" s="215"/>
      <c r="BN115" s="215"/>
      <c r="BO115" s="215"/>
      <c r="BP115" s="215"/>
      <c r="BQ115" s="215"/>
      <c r="BR115" s="215"/>
      <c r="BS115" s="215"/>
      <c r="BT115" s="215"/>
      <c r="BU115" s="215"/>
    </row>
    <row r="116" spans="1:93" ht="15.6" x14ac:dyDescent="0.3">
      <c r="A116" s="21"/>
      <c r="B116" s="21"/>
      <c r="C116" s="179" t="s">
        <v>73</v>
      </c>
      <c r="D116" s="180">
        <f>SUM(BN111:CA111)</f>
        <v>144</v>
      </c>
      <c r="E116" s="1388"/>
      <c r="F116" s="1388"/>
      <c r="G116" s="1388"/>
      <c r="H116" s="1389"/>
      <c r="I116" s="116"/>
      <c r="J116" s="116"/>
      <c r="K116" s="116"/>
      <c r="L116" s="180"/>
      <c r="M116" s="250"/>
      <c r="N116" s="180">
        <f>SUM(CE111:CH111)</f>
        <v>17</v>
      </c>
      <c r="O116" s="250"/>
      <c r="P116" s="69"/>
      <c r="S116" s="1012">
        <f>SUM(D111:K111,P111:Q111,T111:W111)</f>
        <v>116</v>
      </c>
      <c r="T116" s="1012"/>
      <c r="U116" s="1012"/>
      <c r="V116" s="183"/>
      <c r="W116" s="183"/>
      <c r="X116" s="183"/>
      <c r="Y116" s="183"/>
      <c r="Z116" s="1012"/>
      <c r="AA116" s="16"/>
      <c r="AB116" s="1012"/>
      <c r="AC116" s="584"/>
      <c r="AJ116" s="1002"/>
      <c r="AK116" s="1002"/>
      <c r="AL116" s="183"/>
      <c r="AM116" s="183"/>
      <c r="AN116" s="1012"/>
      <c r="AO116" s="16" t="s">
        <v>33</v>
      </c>
      <c r="AP116" s="1012"/>
      <c r="AQ116" s="584"/>
      <c r="AV116" s="1283">
        <f>SUM(AV114:AW115)</f>
        <v>682</v>
      </c>
      <c r="AW116" s="1283"/>
      <c r="AX116" s="1002"/>
      <c r="AY116" s="1002"/>
      <c r="BB116" s="1023" t="s">
        <v>33</v>
      </c>
      <c r="BC116" s="1020"/>
      <c r="BD116" s="1012"/>
      <c r="BE116" s="1012">
        <f>BE114+BE115</f>
        <v>682</v>
      </c>
      <c r="BF116" s="1012"/>
      <c r="BG116" s="1012"/>
      <c r="BH116" s="1012"/>
      <c r="BI116" s="1012"/>
      <c r="BJ116" s="1012"/>
      <c r="BK116" s="1012"/>
      <c r="BL116" s="1008"/>
      <c r="BM116" s="1008"/>
      <c r="BN116" s="1008"/>
      <c r="BO116" s="1008"/>
      <c r="BP116" s="1008"/>
      <c r="BQ116" s="1008"/>
      <c r="BR116" s="1008"/>
      <c r="BS116" s="1008"/>
      <c r="BT116" s="1008"/>
      <c r="BU116" s="1008"/>
      <c r="CL116" s="20"/>
      <c r="CM116" s="20"/>
      <c r="CN116" s="20"/>
    </row>
    <row r="117" spans="1:93" x14ac:dyDescent="0.3">
      <c r="P117" s="6" t="s">
        <v>228</v>
      </c>
      <c r="Q117" s="6" t="s">
        <v>229</v>
      </c>
      <c r="AJ117" s="1014"/>
      <c r="AK117" s="1014"/>
      <c r="AL117" s="984"/>
      <c r="AM117" s="984"/>
      <c r="BZ117" s="28"/>
      <c r="CB117" s="28"/>
      <c r="CC117" s="28"/>
      <c r="CD117" s="28"/>
      <c r="CL117" s="1390"/>
      <c r="CM117" s="1391"/>
      <c r="CN117" s="1391"/>
    </row>
    <row r="118" spans="1:93" x14ac:dyDescent="0.3">
      <c r="E118" s="6" t="s">
        <v>87</v>
      </c>
      <c r="H118" s="6">
        <f>D111</f>
        <v>0</v>
      </c>
      <c r="I118" s="6">
        <f>E111</f>
        <v>1</v>
      </c>
      <c r="P118" s="49">
        <f>F111+G111+H111+I111++N111+O111+P111+Q111+R111+S111+T111+U111+AF111+AG111+AH111+AI111+AL111+AM111+AN111+AO111</f>
        <v>236</v>
      </c>
      <c r="Q118" s="49">
        <f>J111+K111+L111+M111+V111+W111+X111+Y111+Z111+AA111+AB111+AC111+AD111+AE111+AJ111+AK111+AP111+AQ111</f>
        <v>41</v>
      </c>
      <c r="AA118" s="6" t="s">
        <v>83</v>
      </c>
      <c r="AB118" s="6">
        <f>F111+H111+J111+L111+N111+P111+R111+T111+V111+X111+Z111+AB111+AD111+AF111+AH111+AJ111+AL111+AN111+AP111</f>
        <v>168</v>
      </c>
      <c r="AC118" s="6">
        <f>G111+I111+K111+M111+O111+Q111+S111+U111+W111+Y111+AA111+AC111+AE111+AG111+AI111+AK111+AM111+AO111+AQ111</f>
        <v>109</v>
      </c>
      <c r="AO118" s="6" t="s">
        <v>84</v>
      </c>
      <c r="AP118" s="6">
        <f>AR111+AT111+AV111+AX111+AZ111+BB111+BD111+BF111+BH111+BJ111+BL111</f>
        <v>195</v>
      </c>
      <c r="AQ118" s="6">
        <f>AS111+AU111+AW111+AY111+BA111+BC111+BE111+BG111+BI111+BK111+BM111</f>
        <v>48</v>
      </c>
      <c r="BB118" s="6" t="s">
        <v>88</v>
      </c>
      <c r="BC118" s="6">
        <f>BN111+BP111+BR111+BT111+BV111+BX111+BZ111</f>
        <v>94</v>
      </c>
      <c r="BD118" s="6">
        <f>BO111+BQ111+BS111+BU111+BW111+BY111+CA111</f>
        <v>50</v>
      </c>
      <c r="BZ118" s="28"/>
      <c r="CB118" s="28"/>
      <c r="CC118" s="28"/>
      <c r="CD118" s="28"/>
      <c r="CL118" s="20"/>
      <c r="CM118" s="20"/>
      <c r="CN118" s="20"/>
    </row>
    <row r="119" spans="1:93" x14ac:dyDescent="0.3">
      <c r="BZ119" s="28"/>
      <c r="CA119" s="28"/>
      <c r="CB119" s="28"/>
      <c r="CC119" s="28"/>
      <c r="CD119" s="28"/>
    </row>
    <row r="120" spans="1:93" x14ac:dyDescent="0.3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</row>
    <row r="121" spans="1:93" ht="18" x14ac:dyDescent="0.35">
      <c r="A121" s="15"/>
      <c r="B121" s="4"/>
      <c r="C121" s="240">
        <v>44501</v>
      </c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471"/>
      <c r="BW121" s="1471"/>
      <c r="BX121" s="1471"/>
      <c r="BY121" s="1471"/>
      <c r="BZ121" s="24"/>
      <c r="CB121" s="28"/>
      <c r="CC121" s="28"/>
      <c r="CD121" s="28"/>
      <c r="CE121" s="1125"/>
      <c r="CF121" s="856"/>
      <c r="CG121" s="493"/>
      <c r="CH121" s="494">
        <v>22</v>
      </c>
      <c r="CJ121" s="28"/>
    </row>
    <row r="122" spans="1:93" ht="16.2" thickBot="1" x14ac:dyDescent="0.35">
      <c r="A122" s="13" t="s">
        <v>185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321"/>
      <c r="W122" s="321"/>
      <c r="X122" s="321"/>
      <c r="Y122" s="321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321"/>
      <c r="AM122" s="321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54"/>
      <c r="CA122" s="13"/>
      <c r="CB122" s="54"/>
      <c r="CC122" s="54"/>
      <c r="CD122" s="54"/>
      <c r="CE122" s="1472" t="s">
        <v>0</v>
      </c>
      <c r="CF122" s="1473"/>
      <c r="CG122" s="1473"/>
      <c r="CH122" s="1473"/>
      <c r="CI122" s="13"/>
    </row>
    <row r="123" spans="1:93" ht="15" thickBot="1" x14ac:dyDescent="0.35">
      <c r="A123" s="1328" t="s">
        <v>1</v>
      </c>
      <c r="B123" s="1331" t="s">
        <v>2</v>
      </c>
      <c r="C123" s="1332"/>
      <c r="D123" s="1337" t="s">
        <v>3</v>
      </c>
      <c r="E123" s="1373"/>
      <c r="F123" s="1337" t="s">
        <v>4</v>
      </c>
      <c r="G123" s="1339"/>
      <c r="H123" s="1339"/>
      <c r="I123" s="1339"/>
      <c r="J123" s="1339"/>
      <c r="K123" s="1339"/>
      <c r="L123" s="1339"/>
      <c r="M123" s="1339"/>
      <c r="N123" s="1339"/>
      <c r="O123" s="1339"/>
      <c r="P123" s="1339"/>
      <c r="Q123" s="1339"/>
      <c r="R123" s="1339"/>
      <c r="S123" s="1339"/>
      <c r="T123" s="1339"/>
      <c r="U123" s="1339"/>
      <c r="V123" s="1339"/>
      <c r="W123" s="1339"/>
      <c r="X123" s="1339"/>
      <c r="Y123" s="1339"/>
      <c r="Z123" s="1339"/>
      <c r="AA123" s="1339"/>
      <c r="AB123" s="1339"/>
      <c r="AC123" s="1339"/>
      <c r="AD123" s="1339"/>
      <c r="AE123" s="1339"/>
      <c r="AF123" s="1339"/>
      <c r="AG123" s="1339"/>
      <c r="AH123" s="1339"/>
      <c r="AI123" s="1339"/>
      <c r="AJ123" s="1339"/>
      <c r="AK123" s="1339"/>
      <c r="AL123" s="1339"/>
      <c r="AM123" s="1339"/>
      <c r="AN123" s="1339"/>
      <c r="AO123" s="1339"/>
      <c r="AP123" s="1339"/>
      <c r="AQ123" s="1340"/>
      <c r="AR123" s="1337" t="s">
        <v>5</v>
      </c>
      <c r="AS123" s="1372"/>
      <c r="AT123" s="1372"/>
      <c r="AU123" s="1372"/>
      <c r="AV123" s="1372"/>
      <c r="AW123" s="1372"/>
      <c r="AX123" s="1372"/>
      <c r="AY123" s="1372"/>
      <c r="AZ123" s="1372"/>
      <c r="BA123" s="1372"/>
      <c r="BB123" s="1372"/>
      <c r="BC123" s="1372"/>
      <c r="BD123" s="1372"/>
      <c r="BE123" s="1372"/>
      <c r="BF123" s="1372"/>
      <c r="BG123" s="1372"/>
      <c r="BH123" s="1372"/>
      <c r="BI123" s="1372"/>
      <c r="BJ123" s="1372"/>
      <c r="BK123" s="1372"/>
      <c r="BL123" s="1372"/>
      <c r="BM123" s="1373"/>
      <c r="BN123" s="1485" t="s">
        <v>6</v>
      </c>
      <c r="BO123" s="1486"/>
      <c r="BP123" s="1486"/>
      <c r="BQ123" s="1486"/>
      <c r="BR123" s="1486"/>
      <c r="BS123" s="1486"/>
      <c r="BT123" s="1486"/>
      <c r="BU123" s="1486"/>
      <c r="BV123" s="1486"/>
      <c r="BW123" s="1486"/>
      <c r="BX123" s="1486"/>
      <c r="BY123" s="1486"/>
      <c r="BZ123" s="1486"/>
      <c r="CA123" s="1487"/>
      <c r="CB123" s="1341" t="s">
        <v>7</v>
      </c>
      <c r="CC123" s="1342"/>
      <c r="CE123" s="1488" t="s">
        <v>6</v>
      </c>
      <c r="CF123" s="1489"/>
      <c r="CG123" s="1490" t="s">
        <v>242</v>
      </c>
      <c r="CH123" s="1373"/>
      <c r="CI123" s="1269" t="s">
        <v>7</v>
      </c>
      <c r="CJ123" s="1273"/>
    </row>
    <row r="124" spans="1:93" ht="15" thickBot="1" x14ac:dyDescent="0.35">
      <c r="A124" s="1329"/>
      <c r="B124" s="1333"/>
      <c r="C124" s="1334"/>
      <c r="D124" s="1371" t="s">
        <v>45</v>
      </c>
      <c r="E124" s="1372"/>
      <c r="F124" s="1371" t="s">
        <v>39</v>
      </c>
      <c r="G124" s="1372"/>
      <c r="H124" s="1372"/>
      <c r="I124" s="1372"/>
      <c r="J124" s="1372"/>
      <c r="K124" s="1372"/>
      <c r="L124" s="1372"/>
      <c r="M124" s="1373"/>
      <c r="N124" s="1481" t="s">
        <v>91</v>
      </c>
      <c r="O124" s="1481"/>
      <c r="P124" s="1481"/>
      <c r="Q124" s="1481"/>
      <c r="R124" s="1481"/>
      <c r="S124" s="1481"/>
      <c r="T124" s="1481"/>
      <c r="U124" s="1481"/>
      <c r="V124" s="1482"/>
      <c r="W124" s="1482"/>
      <c r="X124" s="1482"/>
      <c r="Y124" s="1482"/>
      <c r="Z124" s="1482"/>
      <c r="AA124" s="1482"/>
      <c r="AB124" s="1482"/>
      <c r="AC124" s="1482"/>
      <c r="AD124" s="1481"/>
      <c r="AE124" s="1481"/>
      <c r="AF124" s="1371" t="s">
        <v>45</v>
      </c>
      <c r="AG124" s="1372"/>
      <c r="AH124" s="1372"/>
      <c r="AI124" s="1372"/>
      <c r="AJ124" s="1372"/>
      <c r="AK124" s="1373"/>
      <c r="AL124" s="1371" t="s">
        <v>97</v>
      </c>
      <c r="AM124" s="1372"/>
      <c r="AN124" s="1372"/>
      <c r="AO124" s="1372"/>
      <c r="AP124" s="1372"/>
      <c r="AQ124" s="1373"/>
      <c r="AR124" s="1371" t="s">
        <v>39</v>
      </c>
      <c r="AS124" s="1339"/>
      <c r="AT124" s="1339"/>
      <c r="AU124" s="1340"/>
      <c r="AV124" s="1380" t="s">
        <v>91</v>
      </c>
      <c r="AW124" s="1483"/>
      <c r="AX124" s="1483"/>
      <c r="AY124" s="1483"/>
      <c r="AZ124" s="1483"/>
      <c r="BA124" s="1483"/>
      <c r="BB124" s="1483"/>
      <c r="BC124" s="1483"/>
      <c r="BD124" s="1483"/>
      <c r="BE124" s="1484"/>
      <c r="BF124" s="1371" t="s">
        <v>45</v>
      </c>
      <c r="BG124" s="1481"/>
      <c r="BH124" s="1481"/>
      <c r="BI124" s="1481"/>
      <c r="BJ124" s="1481"/>
      <c r="BK124" s="1374"/>
      <c r="BL124" s="1371" t="s">
        <v>97</v>
      </c>
      <c r="BM124" s="1481"/>
      <c r="BN124" s="1441" t="s">
        <v>39</v>
      </c>
      <c r="BO124" s="1442"/>
      <c r="BP124" s="1443"/>
      <c r="BQ124" s="1444"/>
      <c r="BR124" s="1445" t="s">
        <v>91</v>
      </c>
      <c r="BS124" s="1446"/>
      <c r="BT124" s="1446"/>
      <c r="BU124" s="1446"/>
      <c r="BV124" s="1446"/>
      <c r="BW124" s="1446"/>
      <c r="BX124" s="1446"/>
      <c r="BY124" s="1446"/>
      <c r="BZ124" s="1447" t="s">
        <v>97</v>
      </c>
      <c r="CA124" s="1448"/>
      <c r="CB124" s="1303" t="s">
        <v>30</v>
      </c>
      <c r="CC124" s="1303" t="s">
        <v>8</v>
      </c>
      <c r="CE124" s="1371" t="s">
        <v>109</v>
      </c>
      <c r="CF124" s="1373"/>
      <c r="CG124" s="1450" t="s">
        <v>44</v>
      </c>
      <c r="CH124" s="1451"/>
      <c r="CI124" s="1459" t="s">
        <v>30</v>
      </c>
      <c r="CJ124" s="1462" t="s">
        <v>8</v>
      </c>
    </row>
    <row r="125" spans="1:93" ht="34.200000000000003" customHeight="1" thickBot="1" x14ac:dyDescent="0.35">
      <c r="A125" s="1330"/>
      <c r="B125" s="1335"/>
      <c r="C125" s="1336"/>
      <c r="D125" s="1464" t="s">
        <v>208</v>
      </c>
      <c r="E125" s="1465"/>
      <c r="F125" s="1466" t="s">
        <v>136</v>
      </c>
      <c r="G125" s="1467"/>
      <c r="H125" s="1466" t="s">
        <v>137</v>
      </c>
      <c r="I125" s="1467"/>
      <c r="J125" s="1468" t="s">
        <v>138</v>
      </c>
      <c r="K125" s="1469"/>
      <c r="L125" s="1468" t="s">
        <v>149</v>
      </c>
      <c r="M125" s="1470"/>
      <c r="N125" s="1491" t="s">
        <v>234</v>
      </c>
      <c r="O125" s="1492"/>
      <c r="P125" s="1491" t="s">
        <v>205</v>
      </c>
      <c r="Q125" s="1492"/>
      <c r="R125" s="1491" t="s">
        <v>206</v>
      </c>
      <c r="S125" s="1492"/>
      <c r="T125" s="1493" t="s">
        <v>207</v>
      </c>
      <c r="U125" s="1494"/>
      <c r="V125" s="1470" t="s">
        <v>170</v>
      </c>
      <c r="W125" s="1495"/>
      <c r="X125" s="1470" t="s">
        <v>171</v>
      </c>
      <c r="Y125" s="1495"/>
      <c r="Z125" s="1470" t="s">
        <v>172</v>
      </c>
      <c r="AA125" s="1495"/>
      <c r="AB125" s="1470" t="s">
        <v>173</v>
      </c>
      <c r="AC125" s="1495"/>
      <c r="AD125" s="1470" t="s">
        <v>150</v>
      </c>
      <c r="AE125" s="1495"/>
      <c r="AF125" s="1496" t="s">
        <v>247</v>
      </c>
      <c r="AG125" s="1497"/>
      <c r="AH125" s="1498" t="s">
        <v>156</v>
      </c>
      <c r="AI125" s="1499"/>
      <c r="AJ125" s="1500" t="s">
        <v>157</v>
      </c>
      <c r="AK125" s="1501"/>
      <c r="AL125" s="1502" t="s">
        <v>158</v>
      </c>
      <c r="AM125" s="1503"/>
      <c r="AN125" s="1313" t="s">
        <v>159</v>
      </c>
      <c r="AO125" s="1410"/>
      <c r="AP125" s="1411" t="s">
        <v>145</v>
      </c>
      <c r="AQ125" s="1412"/>
      <c r="AR125" s="1474" t="s">
        <v>129</v>
      </c>
      <c r="AS125" s="1475"/>
      <c r="AT125" s="1474" t="s">
        <v>125</v>
      </c>
      <c r="AU125" s="1476"/>
      <c r="AV125" s="1477" t="s">
        <v>147</v>
      </c>
      <c r="AW125" s="1478"/>
      <c r="AX125" s="1477" t="s">
        <v>148</v>
      </c>
      <c r="AY125" s="1478"/>
      <c r="AZ125" s="1477" t="s">
        <v>126</v>
      </c>
      <c r="BA125" s="1478"/>
      <c r="BB125" s="1477" t="s">
        <v>127</v>
      </c>
      <c r="BC125" s="1478"/>
      <c r="BD125" s="1479" t="s">
        <v>128</v>
      </c>
      <c r="BE125" s="1480"/>
      <c r="BF125" s="1417" t="s">
        <v>134</v>
      </c>
      <c r="BG125" s="1418"/>
      <c r="BH125" s="1419" t="s">
        <v>113</v>
      </c>
      <c r="BI125" s="1420"/>
      <c r="BJ125" s="1421" t="s">
        <v>114</v>
      </c>
      <c r="BK125" s="1422"/>
      <c r="BL125" s="1423" t="s">
        <v>117</v>
      </c>
      <c r="BM125" s="1424"/>
      <c r="BN125" s="1425" t="s">
        <v>89</v>
      </c>
      <c r="BO125" s="1426"/>
      <c r="BP125" s="1425" t="s">
        <v>90</v>
      </c>
      <c r="BQ125" s="1427"/>
      <c r="BR125" s="1428" t="s">
        <v>235</v>
      </c>
      <c r="BS125" s="1429"/>
      <c r="BT125" s="1430" t="s">
        <v>227</v>
      </c>
      <c r="BU125" s="1431"/>
      <c r="BV125" s="1432" t="s">
        <v>92</v>
      </c>
      <c r="BW125" s="1426"/>
      <c r="BX125" s="1452" t="s">
        <v>146</v>
      </c>
      <c r="BY125" s="1453"/>
      <c r="BZ125" s="1454" t="s">
        <v>101</v>
      </c>
      <c r="CA125" s="1455"/>
      <c r="CB125" s="1304"/>
      <c r="CC125" s="1304"/>
      <c r="CE125" s="1423" t="s">
        <v>110</v>
      </c>
      <c r="CF125" s="1456"/>
      <c r="CG125" s="1457" t="s">
        <v>85</v>
      </c>
      <c r="CH125" s="1458"/>
      <c r="CI125" s="1460"/>
      <c r="CJ125" s="1463"/>
    </row>
    <row r="126" spans="1:93" ht="16.2" thickBot="1" x14ac:dyDescent="0.35">
      <c r="A126" s="1148"/>
      <c r="B126" s="1310"/>
      <c r="C126" s="1311"/>
      <c r="D126" s="417" t="s">
        <v>9</v>
      </c>
      <c r="E126" s="418" t="s">
        <v>10</v>
      </c>
      <c r="F126" s="244" t="s">
        <v>9</v>
      </c>
      <c r="G126" s="218" t="s">
        <v>10</v>
      </c>
      <c r="H126" s="218" t="s">
        <v>9</v>
      </c>
      <c r="I126" s="218" t="s">
        <v>10</v>
      </c>
      <c r="J126" s="218" t="s">
        <v>9</v>
      </c>
      <c r="K126" s="218" t="s">
        <v>10</v>
      </c>
      <c r="L126" s="218" t="s">
        <v>9</v>
      </c>
      <c r="M126" s="218" t="s">
        <v>10</v>
      </c>
      <c r="N126" s="218" t="s">
        <v>9</v>
      </c>
      <c r="O126" s="218" t="s">
        <v>10</v>
      </c>
      <c r="P126" s="218" t="s">
        <v>9</v>
      </c>
      <c r="Q126" s="218" t="s">
        <v>10</v>
      </c>
      <c r="R126" s="218" t="s">
        <v>9</v>
      </c>
      <c r="S126" s="218" t="s">
        <v>10</v>
      </c>
      <c r="T126" s="218" t="s">
        <v>9</v>
      </c>
      <c r="U126" s="218" t="s">
        <v>10</v>
      </c>
      <c r="V126" s="218" t="s">
        <v>9</v>
      </c>
      <c r="W126" s="218" t="s">
        <v>10</v>
      </c>
      <c r="X126" s="218" t="s">
        <v>9</v>
      </c>
      <c r="Y126" s="218" t="s">
        <v>10</v>
      </c>
      <c r="Z126" s="218" t="s">
        <v>9</v>
      </c>
      <c r="AA126" s="218" t="s">
        <v>10</v>
      </c>
      <c r="AB126" s="218" t="s">
        <v>9</v>
      </c>
      <c r="AC126" s="218" t="s">
        <v>10</v>
      </c>
      <c r="AD126" s="218" t="s">
        <v>9</v>
      </c>
      <c r="AE126" s="245" t="s">
        <v>10</v>
      </c>
      <c r="AF126" s="244" t="s">
        <v>9</v>
      </c>
      <c r="AG126" s="219" t="s">
        <v>10</v>
      </c>
      <c r="AH126" s="244" t="s">
        <v>9</v>
      </c>
      <c r="AI126" s="219" t="s">
        <v>10</v>
      </c>
      <c r="AJ126" s="244" t="s">
        <v>9</v>
      </c>
      <c r="AK126" s="219" t="s">
        <v>10</v>
      </c>
      <c r="AL126" s="244" t="s">
        <v>9</v>
      </c>
      <c r="AM126" s="219" t="s">
        <v>10</v>
      </c>
      <c r="AN126" s="244" t="s">
        <v>9</v>
      </c>
      <c r="AO126" s="219" t="s">
        <v>10</v>
      </c>
      <c r="AP126" s="208" t="s">
        <v>9</v>
      </c>
      <c r="AQ126" s="295" t="s">
        <v>10</v>
      </c>
      <c r="AR126" s="221" t="s">
        <v>9</v>
      </c>
      <c r="AS126" s="206" t="s">
        <v>10</v>
      </c>
      <c r="AT126" s="866" t="s">
        <v>9</v>
      </c>
      <c r="AU126" s="866" t="s">
        <v>10</v>
      </c>
      <c r="AV126" s="206" t="s">
        <v>9</v>
      </c>
      <c r="AW126" s="206" t="s">
        <v>10</v>
      </c>
      <c r="AX126" s="206" t="s">
        <v>9</v>
      </c>
      <c r="AY126" s="206" t="s">
        <v>10</v>
      </c>
      <c r="AZ126" s="866" t="s">
        <v>9</v>
      </c>
      <c r="BA126" s="866" t="s">
        <v>10</v>
      </c>
      <c r="BB126" s="206" t="s">
        <v>9</v>
      </c>
      <c r="BC126" s="206" t="s">
        <v>10</v>
      </c>
      <c r="BD126" s="866" t="s">
        <v>9</v>
      </c>
      <c r="BE126" s="866" t="s">
        <v>10</v>
      </c>
      <c r="BF126" s="866" t="s">
        <v>9</v>
      </c>
      <c r="BG126" s="866" t="s">
        <v>10</v>
      </c>
      <c r="BH126" s="206" t="s">
        <v>9</v>
      </c>
      <c r="BI126" s="206" t="s">
        <v>10</v>
      </c>
      <c r="BJ126" s="866" t="s">
        <v>9</v>
      </c>
      <c r="BK126" s="866" t="s">
        <v>10</v>
      </c>
      <c r="BL126" s="206" t="s">
        <v>9</v>
      </c>
      <c r="BM126" s="77" t="s">
        <v>10</v>
      </c>
      <c r="BN126" s="276" t="s">
        <v>9</v>
      </c>
      <c r="BO126" s="206" t="s">
        <v>10</v>
      </c>
      <c r="BP126" s="866" t="s">
        <v>9</v>
      </c>
      <c r="BQ126" s="866" t="s">
        <v>10</v>
      </c>
      <c r="BR126" s="206" t="s">
        <v>9</v>
      </c>
      <c r="BS126" s="206" t="s">
        <v>10</v>
      </c>
      <c r="BT126" s="866" t="s">
        <v>9</v>
      </c>
      <c r="BU126" s="866" t="s">
        <v>10</v>
      </c>
      <c r="BV126" s="206" t="s">
        <v>9</v>
      </c>
      <c r="BW126" s="206" t="s">
        <v>10</v>
      </c>
      <c r="BX126" s="866" t="s">
        <v>9</v>
      </c>
      <c r="BY126" s="866" t="s">
        <v>10</v>
      </c>
      <c r="BZ126" s="206" t="s">
        <v>9</v>
      </c>
      <c r="CA126" s="77" t="s">
        <v>10</v>
      </c>
      <c r="CB126" s="1449"/>
      <c r="CC126" s="1305"/>
      <c r="CE126" s="221" t="s">
        <v>9</v>
      </c>
      <c r="CF126" s="77" t="s">
        <v>10</v>
      </c>
      <c r="CG126" s="221" t="s">
        <v>9</v>
      </c>
      <c r="CH126" s="77" t="s">
        <v>10</v>
      </c>
      <c r="CI126" s="1461"/>
      <c r="CJ126" s="1449"/>
    </row>
    <row r="127" spans="1:93" ht="16.2" thickBot="1" x14ac:dyDescent="0.35">
      <c r="A127" s="456">
        <v>1</v>
      </c>
      <c r="B127" s="1402" t="s">
        <v>11</v>
      </c>
      <c r="C127" s="1284"/>
      <c r="D127" s="1433">
        <v>0</v>
      </c>
      <c r="E127" s="1360"/>
      <c r="F127" s="1433">
        <v>10</v>
      </c>
      <c r="G127" s="1434"/>
      <c r="H127" s="1434"/>
      <c r="I127" s="1434"/>
      <c r="J127" s="1434"/>
      <c r="K127" s="1434"/>
      <c r="L127" s="1434"/>
      <c r="M127" s="1434"/>
      <c r="N127" s="1434"/>
      <c r="O127" s="1434"/>
      <c r="P127" s="1434"/>
      <c r="Q127" s="1434"/>
      <c r="R127" s="1434"/>
      <c r="S127" s="1434"/>
      <c r="T127" s="1434"/>
      <c r="U127" s="1434"/>
      <c r="V127" s="1434"/>
      <c r="W127" s="1434"/>
      <c r="X127" s="1434"/>
      <c r="Y127" s="1434"/>
      <c r="Z127" s="1434"/>
      <c r="AA127" s="1434"/>
      <c r="AB127" s="1434"/>
      <c r="AC127" s="1434"/>
      <c r="AD127" s="1434"/>
      <c r="AE127" s="1434"/>
      <c r="AF127" s="1434"/>
      <c r="AG127" s="1434"/>
      <c r="AH127" s="1434"/>
      <c r="AI127" s="1434"/>
      <c r="AJ127" s="1434"/>
      <c r="AK127" s="1434"/>
      <c r="AL127" s="1434"/>
      <c r="AM127" s="1434"/>
      <c r="AN127" s="1434"/>
      <c r="AO127" s="1434"/>
      <c r="AP127" s="1434"/>
      <c r="AQ127" s="1360"/>
      <c r="AR127" s="1435">
        <v>11</v>
      </c>
      <c r="AS127" s="1436"/>
      <c r="AT127" s="1436"/>
      <c r="AU127" s="1436"/>
      <c r="AV127" s="1436"/>
      <c r="AW127" s="1436"/>
      <c r="AX127" s="1436"/>
      <c r="AY127" s="1436"/>
      <c r="AZ127" s="1436"/>
      <c r="BA127" s="1436"/>
      <c r="BB127" s="1436"/>
      <c r="BC127" s="1436"/>
      <c r="BD127" s="1436"/>
      <c r="BE127" s="1436"/>
      <c r="BF127" s="1436"/>
      <c r="BG127" s="1436"/>
      <c r="BH127" s="1436"/>
      <c r="BI127" s="1436"/>
      <c r="BJ127" s="1436"/>
      <c r="BK127" s="1436"/>
      <c r="BL127" s="1436"/>
      <c r="BM127" s="1437"/>
      <c r="BN127" s="1435">
        <v>6</v>
      </c>
      <c r="BO127" s="1436"/>
      <c r="BP127" s="1436"/>
      <c r="BQ127" s="1436"/>
      <c r="BR127" s="1436"/>
      <c r="BS127" s="1436"/>
      <c r="BT127" s="1436"/>
      <c r="BU127" s="1436"/>
      <c r="BV127" s="1436"/>
      <c r="BW127" s="1436"/>
      <c r="BX127" s="1436"/>
      <c r="BY127" s="1436"/>
      <c r="BZ127" s="1436"/>
      <c r="CA127" s="1437"/>
      <c r="CB127" s="1269">
        <f>SUM(D127:CA127)</f>
        <v>27</v>
      </c>
      <c r="CC127" s="1273"/>
      <c r="CE127" s="1438">
        <v>0</v>
      </c>
      <c r="CF127" s="1383"/>
      <c r="CG127" s="1439">
        <v>1</v>
      </c>
      <c r="CH127" s="1440"/>
      <c r="CI127" s="1413">
        <f>SUM(CE127:CH127)</f>
        <v>1</v>
      </c>
      <c r="CJ127" s="1414"/>
    </row>
    <row r="128" spans="1:93" ht="16.2" thickBot="1" x14ac:dyDescent="0.35">
      <c r="A128" s="456">
        <v>2</v>
      </c>
      <c r="B128" s="1402" t="s">
        <v>52</v>
      </c>
      <c r="C128" s="1284"/>
      <c r="D128" s="748">
        <v>0</v>
      </c>
      <c r="E128" s="750">
        <v>0</v>
      </c>
      <c r="F128" s="748">
        <v>9</v>
      </c>
      <c r="G128" s="749">
        <v>11</v>
      </c>
      <c r="H128" s="749">
        <v>10</v>
      </c>
      <c r="I128" s="749">
        <v>4</v>
      </c>
      <c r="J128" s="749">
        <v>0</v>
      </c>
      <c r="K128" s="749">
        <v>0</v>
      </c>
      <c r="L128" s="749">
        <v>0</v>
      </c>
      <c r="M128" s="749">
        <v>0</v>
      </c>
      <c r="N128" s="749">
        <v>6</v>
      </c>
      <c r="O128" s="749">
        <v>5</v>
      </c>
      <c r="P128" s="749">
        <v>29</v>
      </c>
      <c r="Q128" s="749">
        <v>1</v>
      </c>
      <c r="R128" s="749">
        <v>22</v>
      </c>
      <c r="S128" s="749">
        <v>2</v>
      </c>
      <c r="T128" s="749">
        <v>9</v>
      </c>
      <c r="U128" s="749">
        <v>14</v>
      </c>
      <c r="V128" s="749">
        <v>0</v>
      </c>
      <c r="W128" s="749">
        <v>0</v>
      </c>
      <c r="X128" s="749">
        <v>0</v>
      </c>
      <c r="Y128" s="749">
        <v>0</v>
      </c>
      <c r="Z128" s="749">
        <v>0</v>
      </c>
      <c r="AA128" s="749">
        <v>0</v>
      </c>
      <c r="AB128" s="749">
        <v>0</v>
      </c>
      <c r="AC128" s="749">
        <v>0</v>
      </c>
      <c r="AD128" s="749">
        <v>0</v>
      </c>
      <c r="AE128" s="749">
        <v>0</v>
      </c>
      <c r="AF128" s="749">
        <v>17</v>
      </c>
      <c r="AG128" s="749">
        <v>4</v>
      </c>
      <c r="AH128" s="749">
        <v>21</v>
      </c>
      <c r="AI128" s="749">
        <v>0</v>
      </c>
      <c r="AJ128" s="749">
        <v>0</v>
      </c>
      <c r="AK128" s="749">
        <v>0</v>
      </c>
      <c r="AL128" s="749">
        <v>11</v>
      </c>
      <c r="AM128" s="749">
        <v>8</v>
      </c>
      <c r="AN128" s="749">
        <v>9</v>
      </c>
      <c r="AO128" s="749">
        <v>6</v>
      </c>
      <c r="AP128" s="749">
        <v>0</v>
      </c>
      <c r="AQ128" s="750">
        <v>0</v>
      </c>
      <c r="AR128" s="748">
        <v>1</v>
      </c>
      <c r="AS128" s="749">
        <v>0</v>
      </c>
      <c r="AT128" s="749">
        <v>1</v>
      </c>
      <c r="AU128" s="749">
        <v>1</v>
      </c>
      <c r="AV128" s="749">
        <v>2</v>
      </c>
      <c r="AW128" s="749">
        <v>0</v>
      </c>
      <c r="AX128" s="749">
        <v>1</v>
      </c>
      <c r="AY128" s="749">
        <v>0</v>
      </c>
      <c r="AZ128" s="749">
        <v>1</v>
      </c>
      <c r="BA128" s="749">
        <v>0</v>
      </c>
      <c r="BB128" s="749">
        <v>2</v>
      </c>
      <c r="BC128" s="749">
        <v>0</v>
      </c>
      <c r="BD128" s="749">
        <v>1</v>
      </c>
      <c r="BE128" s="749">
        <v>1</v>
      </c>
      <c r="BF128" s="749">
        <v>2</v>
      </c>
      <c r="BG128" s="749">
        <v>0</v>
      </c>
      <c r="BH128" s="749">
        <v>2</v>
      </c>
      <c r="BI128" s="749">
        <v>0</v>
      </c>
      <c r="BJ128" s="749">
        <v>2</v>
      </c>
      <c r="BK128" s="749">
        <v>1</v>
      </c>
      <c r="BL128" s="761">
        <v>2</v>
      </c>
      <c r="BM128" s="762">
        <v>0</v>
      </c>
      <c r="BN128" s="763">
        <v>0</v>
      </c>
      <c r="BO128" s="761">
        <v>0</v>
      </c>
      <c r="BP128" s="761">
        <v>0</v>
      </c>
      <c r="BQ128" s="761">
        <v>0</v>
      </c>
      <c r="BR128" s="761">
        <v>0</v>
      </c>
      <c r="BS128" s="761">
        <v>0</v>
      </c>
      <c r="BT128" s="761">
        <v>0</v>
      </c>
      <c r="BU128" s="761">
        <v>0</v>
      </c>
      <c r="BV128" s="749">
        <v>0</v>
      </c>
      <c r="BW128" s="749">
        <v>0</v>
      </c>
      <c r="BX128" s="749">
        <v>0</v>
      </c>
      <c r="BY128" s="749">
        <v>0</v>
      </c>
      <c r="BZ128" s="757">
        <v>0</v>
      </c>
      <c r="CA128" s="758">
        <v>0</v>
      </c>
      <c r="CB128" s="1269">
        <f>SUM(D128:CA128)</f>
        <v>218</v>
      </c>
      <c r="CC128" s="1273"/>
      <c r="CE128" s="1149">
        <v>0</v>
      </c>
      <c r="CF128" s="158">
        <v>0</v>
      </c>
      <c r="CG128" s="157">
        <v>0</v>
      </c>
      <c r="CH128" s="1117">
        <v>0</v>
      </c>
      <c r="CI128" s="1415">
        <f>SUM(CE128:CH128)</f>
        <v>0</v>
      </c>
      <c r="CJ128" s="1416"/>
    </row>
    <row r="129" spans="1:88" ht="16.2" thickBot="1" x14ac:dyDescent="0.35">
      <c r="A129" s="456">
        <v>3</v>
      </c>
      <c r="B129" s="1402" t="s">
        <v>55</v>
      </c>
      <c r="C129" s="1284"/>
      <c r="D129" s="752">
        <v>0</v>
      </c>
      <c r="E129" s="752">
        <v>1</v>
      </c>
      <c r="F129" s="752">
        <v>9</v>
      </c>
      <c r="G129" s="752">
        <v>12</v>
      </c>
      <c r="H129" s="752">
        <v>9</v>
      </c>
      <c r="I129" s="752">
        <v>6</v>
      </c>
      <c r="J129" s="752">
        <v>0</v>
      </c>
      <c r="K129" s="752">
        <v>5</v>
      </c>
      <c r="L129" s="752">
        <v>0</v>
      </c>
      <c r="M129" s="754">
        <v>6</v>
      </c>
      <c r="N129" s="752">
        <v>6</v>
      </c>
      <c r="O129" s="752">
        <v>4</v>
      </c>
      <c r="P129" s="752">
        <v>17</v>
      </c>
      <c r="Q129" s="752">
        <v>1</v>
      </c>
      <c r="R129" s="752">
        <v>14</v>
      </c>
      <c r="S129" s="753">
        <v>0</v>
      </c>
      <c r="T129" s="752">
        <v>6</v>
      </c>
      <c r="U129" s="752">
        <v>16</v>
      </c>
      <c r="V129" s="752">
        <v>0</v>
      </c>
      <c r="W129" s="752">
        <v>4</v>
      </c>
      <c r="X129" s="752">
        <v>0</v>
      </c>
      <c r="Y129" s="752">
        <v>7</v>
      </c>
      <c r="Z129" s="752">
        <v>0</v>
      </c>
      <c r="AA129" s="752">
        <v>2</v>
      </c>
      <c r="AB129" s="752">
        <v>0</v>
      </c>
      <c r="AC129" s="752">
        <v>3</v>
      </c>
      <c r="AD129" s="754">
        <v>0</v>
      </c>
      <c r="AE129" s="749">
        <v>5</v>
      </c>
      <c r="AF129" s="749">
        <v>20</v>
      </c>
      <c r="AG129" s="749">
        <v>3</v>
      </c>
      <c r="AH129" s="751">
        <v>25</v>
      </c>
      <c r="AI129" s="752">
        <v>0</v>
      </c>
      <c r="AJ129" s="752">
        <v>0</v>
      </c>
      <c r="AK129" s="752">
        <v>1</v>
      </c>
      <c r="AL129" s="752">
        <v>13</v>
      </c>
      <c r="AM129" s="752">
        <v>8</v>
      </c>
      <c r="AN129" s="752">
        <v>8</v>
      </c>
      <c r="AO129" s="752">
        <v>8</v>
      </c>
      <c r="AP129" s="752">
        <v>0</v>
      </c>
      <c r="AQ129" s="751">
        <v>5</v>
      </c>
      <c r="AR129" s="752">
        <v>14</v>
      </c>
      <c r="AS129" s="755">
        <v>2</v>
      </c>
      <c r="AT129" s="755">
        <v>4</v>
      </c>
      <c r="AU129" s="755">
        <v>16</v>
      </c>
      <c r="AV129" s="749">
        <v>13</v>
      </c>
      <c r="AW129" s="749">
        <v>2</v>
      </c>
      <c r="AX129" s="749">
        <v>12</v>
      </c>
      <c r="AY129" s="749">
        <v>3</v>
      </c>
      <c r="AZ129" s="749">
        <v>16</v>
      </c>
      <c r="BA129" s="749">
        <v>4</v>
      </c>
      <c r="BB129" s="764">
        <v>22</v>
      </c>
      <c r="BC129" s="749">
        <v>1</v>
      </c>
      <c r="BD129" s="749">
        <v>8</v>
      </c>
      <c r="BE129" s="755">
        <v>12</v>
      </c>
      <c r="BF129" s="748">
        <v>19</v>
      </c>
      <c r="BG129" s="748">
        <v>2</v>
      </c>
      <c r="BH129" s="748">
        <v>21</v>
      </c>
      <c r="BI129" s="748">
        <v>1</v>
      </c>
      <c r="BJ129" s="748">
        <v>20</v>
      </c>
      <c r="BK129" s="748">
        <v>2</v>
      </c>
      <c r="BL129" s="748">
        <v>16</v>
      </c>
      <c r="BM129" s="752">
        <v>2</v>
      </c>
      <c r="BN129" s="755">
        <v>12</v>
      </c>
      <c r="BO129" s="749">
        <v>3</v>
      </c>
      <c r="BP129" s="749">
        <v>2</v>
      </c>
      <c r="BQ129" s="749">
        <v>17</v>
      </c>
      <c r="BR129" s="749">
        <v>14</v>
      </c>
      <c r="BS129" s="749">
        <v>9</v>
      </c>
      <c r="BT129" s="755">
        <v>0</v>
      </c>
      <c r="BU129" s="755">
        <v>0</v>
      </c>
      <c r="BV129" s="755">
        <v>12</v>
      </c>
      <c r="BW129" s="748">
        <v>0</v>
      </c>
      <c r="BX129" s="748">
        <v>5</v>
      </c>
      <c r="BY129" s="748">
        <v>9</v>
      </c>
      <c r="BZ129" s="748">
        <v>18</v>
      </c>
      <c r="CA129" s="752">
        <v>8</v>
      </c>
      <c r="CB129" s="1269">
        <f>SUM(D129:CA129)</f>
        <v>545</v>
      </c>
      <c r="CC129" s="1273"/>
      <c r="CE129" s="152">
        <v>0</v>
      </c>
      <c r="CF129" s="347">
        <v>1</v>
      </c>
      <c r="CG129" s="348">
        <v>9</v>
      </c>
      <c r="CH129" s="347">
        <v>2</v>
      </c>
      <c r="CI129" s="1415">
        <f>SUM(CE129:CH129)</f>
        <v>12</v>
      </c>
      <c r="CJ129" s="1416"/>
    </row>
    <row r="130" spans="1:88" ht="16.2" thickBot="1" x14ac:dyDescent="0.35">
      <c r="A130" s="456">
        <v>4</v>
      </c>
      <c r="B130" s="1405" t="s">
        <v>12</v>
      </c>
      <c r="C130" s="1293"/>
      <c r="D130" s="765">
        <f>D111</f>
        <v>0</v>
      </c>
      <c r="E130" s="765">
        <f t="shared" ref="E130:BP130" si="66">E111</f>
        <v>1</v>
      </c>
      <c r="F130" s="765">
        <f t="shared" si="66"/>
        <v>12</v>
      </c>
      <c r="G130" s="765">
        <f t="shared" si="66"/>
        <v>14</v>
      </c>
      <c r="H130" s="765">
        <f t="shared" si="66"/>
        <v>11</v>
      </c>
      <c r="I130" s="765">
        <f t="shared" si="66"/>
        <v>8</v>
      </c>
      <c r="J130" s="765">
        <f t="shared" si="66"/>
        <v>0</v>
      </c>
      <c r="K130" s="765">
        <f t="shared" si="66"/>
        <v>6</v>
      </c>
      <c r="L130" s="765">
        <f t="shared" si="66"/>
        <v>0</v>
      </c>
      <c r="M130" s="765">
        <f t="shared" si="66"/>
        <v>6</v>
      </c>
      <c r="N130" s="765">
        <f t="shared" si="66"/>
        <v>11</v>
      </c>
      <c r="O130" s="765">
        <f t="shared" si="66"/>
        <v>6</v>
      </c>
      <c r="P130" s="765">
        <f t="shared" si="66"/>
        <v>29</v>
      </c>
      <c r="Q130" s="765">
        <f t="shared" si="66"/>
        <v>1</v>
      </c>
      <c r="R130" s="765">
        <f t="shared" si="66"/>
        <v>23</v>
      </c>
      <c r="S130" s="765">
        <f t="shared" si="66"/>
        <v>2</v>
      </c>
      <c r="T130" s="765">
        <f t="shared" si="66"/>
        <v>11</v>
      </c>
      <c r="U130" s="765">
        <f t="shared" si="66"/>
        <v>17</v>
      </c>
      <c r="V130" s="765">
        <f t="shared" si="66"/>
        <v>0</v>
      </c>
      <c r="W130" s="765">
        <f t="shared" si="66"/>
        <v>6</v>
      </c>
      <c r="X130" s="765">
        <f t="shared" si="66"/>
        <v>0</v>
      </c>
      <c r="Y130" s="765">
        <f t="shared" si="66"/>
        <v>7</v>
      </c>
      <c r="Z130" s="765">
        <f t="shared" si="66"/>
        <v>0</v>
      </c>
      <c r="AA130" s="765">
        <f t="shared" si="66"/>
        <v>2</v>
      </c>
      <c r="AB130" s="765">
        <f t="shared" si="66"/>
        <v>0</v>
      </c>
      <c r="AC130" s="765">
        <f t="shared" si="66"/>
        <v>3</v>
      </c>
      <c r="AD130" s="765">
        <f t="shared" si="66"/>
        <v>0</v>
      </c>
      <c r="AE130" s="765">
        <f t="shared" si="66"/>
        <v>5</v>
      </c>
      <c r="AF130" s="765">
        <f t="shared" si="66"/>
        <v>20</v>
      </c>
      <c r="AG130" s="765">
        <f t="shared" si="66"/>
        <v>3</v>
      </c>
      <c r="AH130" s="765">
        <f t="shared" si="66"/>
        <v>27</v>
      </c>
      <c r="AI130" s="765">
        <f t="shared" si="66"/>
        <v>0</v>
      </c>
      <c r="AJ130" s="765">
        <f t="shared" si="66"/>
        <v>0</v>
      </c>
      <c r="AK130" s="765">
        <f t="shared" si="66"/>
        <v>1</v>
      </c>
      <c r="AL130" s="765">
        <f t="shared" si="66"/>
        <v>15</v>
      </c>
      <c r="AM130" s="765">
        <f t="shared" si="66"/>
        <v>8</v>
      </c>
      <c r="AN130" s="765">
        <f t="shared" si="66"/>
        <v>9</v>
      </c>
      <c r="AO130" s="765">
        <f t="shared" si="66"/>
        <v>9</v>
      </c>
      <c r="AP130" s="765">
        <f t="shared" si="66"/>
        <v>0</v>
      </c>
      <c r="AQ130" s="765">
        <f t="shared" si="66"/>
        <v>5</v>
      </c>
      <c r="AR130" s="765">
        <f t="shared" si="66"/>
        <v>18</v>
      </c>
      <c r="AS130" s="765">
        <f t="shared" si="66"/>
        <v>1</v>
      </c>
      <c r="AT130" s="765">
        <f t="shared" si="66"/>
        <v>5</v>
      </c>
      <c r="AU130" s="765">
        <f t="shared" si="66"/>
        <v>16</v>
      </c>
      <c r="AV130" s="765">
        <f t="shared" si="66"/>
        <v>16</v>
      </c>
      <c r="AW130" s="765">
        <f t="shared" si="66"/>
        <v>1</v>
      </c>
      <c r="AX130" s="765">
        <f t="shared" si="66"/>
        <v>15</v>
      </c>
      <c r="AY130" s="765">
        <f t="shared" si="66"/>
        <v>4</v>
      </c>
      <c r="AZ130" s="765">
        <f t="shared" si="66"/>
        <v>25</v>
      </c>
      <c r="BA130" s="765">
        <f t="shared" si="66"/>
        <v>4</v>
      </c>
      <c r="BB130" s="765">
        <f t="shared" si="66"/>
        <v>28</v>
      </c>
      <c r="BC130" s="765">
        <f t="shared" si="66"/>
        <v>0</v>
      </c>
      <c r="BD130" s="765">
        <f t="shared" si="66"/>
        <v>10</v>
      </c>
      <c r="BE130" s="765">
        <f t="shared" si="66"/>
        <v>15</v>
      </c>
      <c r="BF130" s="765">
        <f t="shared" si="66"/>
        <v>19</v>
      </c>
      <c r="BG130" s="765">
        <f t="shared" si="66"/>
        <v>2</v>
      </c>
      <c r="BH130" s="765">
        <f t="shared" si="66"/>
        <v>22</v>
      </c>
      <c r="BI130" s="765">
        <f t="shared" si="66"/>
        <v>1</v>
      </c>
      <c r="BJ130" s="765">
        <f t="shared" si="66"/>
        <v>20</v>
      </c>
      <c r="BK130" s="765">
        <f t="shared" si="66"/>
        <v>2</v>
      </c>
      <c r="BL130" s="765">
        <f t="shared" si="66"/>
        <v>17</v>
      </c>
      <c r="BM130" s="765">
        <f t="shared" si="66"/>
        <v>2</v>
      </c>
      <c r="BN130" s="765">
        <f t="shared" si="66"/>
        <v>17</v>
      </c>
      <c r="BO130" s="765">
        <f t="shared" si="66"/>
        <v>4</v>
      </c>
      <c r="BP130" s="765">
        <f t="shared" si="66"/>
        <v>4</v>
      </c>
      <c r="BQ130" s="765">
        <f t="shared" ref="BQ130:CA130" si="67">BQ111</f>
        <v>17</v>
      </c>
      <c r="BR130" s="765">
        <f t="shared" si="67"/>
        <v>20</v>
      </c>
      <c r="BS130" s="765">
        <f t="shared" si="67"/>
        <v>10</v>
      </c>
      <c r="BT130" s="765">
        <f t="shared" si="67"/>
        <v>0</v>
      </c>
      <c r="BU130" s="765">
        <f t="shared" si="67"/>
        <v>0</v>
      </c>
      <c r="BV130" s="765">
        <f t="shared" si="67"/>
        <v>22</v>
      </c>
      <c r="BW130" s="765">
        <f t="shared" si="67"/>
        <v>0</v>
      </c>
      <c r="BX130" s="765">
        <f t="shared" si="67"/>
        <v>10</v>
      </c>
      <c r="BY130" s="765">
        <f t="shared" si="67"/>
        <v>11</v>
      </c>
      <c r="BZ130" s="765">
        <f t="shared" si="67"/>
        <v>21</v>
      </c>
      <c r="CA130" s="765">
        <f t="shared" si="67"/>
        <v>8</v>
      </c>
      <c r="CB130" s="156">
        <f>SUM(D130+F130+H130+J130+L130+N130+P130+R130+T130+V130+X130+Z130+AB130+AD130+AF130+AH130+AJ130+AL130+AN130+AP130+AR130+AT130+AV130+AX130+AZ130+BB130+BD130+BF130+BH130+BJ130+BL130+BN130+BP130+BR130+BV130+BX130+BZ130+BT130)</f>
        <v>457</v>
      </c>
      <c r="CC130" s="151">
        <f>SUM(E130+G130+I130+K130+M130+O130+Q130+S130+U130+W130+Y130+AA130+AC130+AE130+AG130+AI130+AK130+AM130+AO130+AQ130+AS130+AU130+AW130+AY130+BA130+BC130+BE130+BG130+BI130+BK130+BM130+BO130+BQ130+BS130+BW130+BY130+CA130+BU130)</f>
        <v>208</v>
      </c>
      <c r="CE130" s="102">
        <f>CE111</f>
        <v>1</v>
      </c>
      <c r="CF130" s="102">
        <f t="shared" ref="CF130:CH130" si="68">CF111</f>
        <v>1</v>
      </c>
      <c r="CG130" s="102">
        <f t="shared" si="68"/>
        <v>12</v>
      </c>
      <c r="CH130" s="102">
        <f t="shared" si="68"/>
        <v>3</v>
      </c>
      <c r="CI130" s="102">
        <f>CE130+CG130</f>
        <v>13</v>
      </c>
      <c r="CJ130" s="102">
        <f>CF130+CH130</f>
        <v>4</v>
      </c>
    </row>
    <row r="131" spans="1:88" ht="16.2" thickBot="1" x14ac:dyDescent="0.35">
      <c r="A131" s="456">
        <v>5</v>
      </c>
      <c r="B131" s="1406" t="s">
        <v>13</v>
      </c>
      <c r="C131" s="1301"/>
      <c r="D131" s="341">
        <f>SUM(D132:D134)</f>
        <v>0</v>
      </c>
      <c r="E131" s="341">
        <f t="shared" ref="E131:BP131" si="69">SUM(E132:E134)</f>
        <v>0</v>
      </c>
      <c r="F131" s="341">
        <f t="shared" si="69"/>
        <v>0</v>
      </c>
      <c r="G131" s="341">
        <f t="shared" si="69"/>
        <v>0</v>
      </c>
      <c r="H131" s="341">
        <f t="shared" si="69"/>
        <v>0</v>
      </c>
      <c r="I131" s="341">
        <f t="shared" si="69"/>
        <v>0</v>
      </c>
      <c r="J131" s="341">
        <f t="shared" si="69"/>
        <v>0</v>
      </c>
      <c r="K131" s="341">
        <f t="shared" si="69"/>
        <v>0</v>
      </c>
      <c r="L131" s="341">
        <f t="shared" si="69"/>
        <v>0</v>
      </c>
      <c r="M131" s="341">
        <f t="shared" si="69"/>
        <v>0</v>
      </c>
      <c r="N131" s="341">
        <f t="shared" si="69"/>
        <v>0</v>
      </c>
      <c r="O131" s="341">
        <f t="shared" si="69"/>
        <v>0</v>
      </c>
      <c r="P131" s="341">
        <f t="shared" si="69"/>
        <v>0</v>
      </c>
      <c r="Q131" s="341">
        <f t="shared" si="69"/>
        <v>0</v>
      </c>
      <c r="R131" s="341">
        <f t="shared" si="69"/>
        <v>0</v>
      </c>
      <c r="S131" s="341">
        <f t="shared" si="69"/>
        <v>0</v>
      </c>
      <c r="T131" s="341">
        <f t="shared" si="69"/>
        <v>0</v>
      </c>
      <c r="U131" s="341">
        <f t="shared" si="69"/>
        <v>0</v>
      </c>
      <c r="V131" s="341">
        <f t="shared" si="69"/>
        <v>0</v>
      </c>
      <c r="W131" s="341">
        <f t="shared" si="69"/>
        <v>0</v>
      </c>
      <c r="X131" s="341">
        <f t="shared" si="69"/>
        <v>0</v>
      </c>
      <c r="Y131" s="341">
        <f t="shared" si="69"/>
        <v>0</v>
      </c>
      <c r="Z131" s="341">
        <f t="shared" si="69"/>
        <v>0</v>
      </c>
      <c r="AA131" s="341">
        <f t="shared" si="69"/>
        <v>0</v>
      </c>
      <c r="AB131" s="341">
        <f t="shared" si="69"/>
        <v>0</v>
      </c>
      <c r="AC131" s="341">
        <f t="shared" si="69"/>
        <v>0</v>
      </c>
      <c r="AD131" s="341">
        <f t="shared" si="69"/>
        <v>0</v>
      </c>
      <c r="AE131" s="341">
        <f t="shared" si="69"/>
        <v>0</v>
      </c>
      <c r="AF131" s="341">
        <f t="shared" si="69"/>
        <v>0</v>
      </c>
      <c r="AG131" s="341">
        <f t="shared" si="69"/>
        <v>0</v>
      </c>
      <c r="AH131" s="341">
        <f t="shared" si="69"/>
        <v>1</v>
      </c>
      <c r="AI131" s="341">
        <f t="shared" si="69"/>
        <v>0</v>
      </c>
      <c r="AJ131" s="341">
        <f t="shared" si="69"/>
        <v>0</v>
      </c>
      <c r="AK131" s="341">
        <f t="shared" si="69"/>
        <v>0</v>
      </c>
      <c r="AL131" s="341">
        <f t="shared" si="69"/>
        <v>0</v>
      </c>
      <c r="AM131" s="341">
        <f t="shared" si="69"/>
        <v>0</v>
      </c>
      <c r="AN131" s="341">
        <f t="shared" si="69"/>
        <v>0</v>
      </c>
      <c r="AO131" s="341">
        <f t="shared" si="69"/>
        <v>0</v>
      </c>
      <c r="AP131" s="341">
        <f t="shared" si="69"/>
        <v>0</v>
      </c>
      <c r="AQ131" s="671">
        <f t="shared" si="69"/>
        <v>0</v>
      </c>
      <c r="AR131" s="341">
        <f t="shared" si="69"/>
        <v>1</v>
      </c>
      <c r="AS131" s="341">
        <f t="shared" si="69"/>
        <v>0</v>
      </c>
      <c r="AT131" s="341">
        <f t="shared" si="69"/>
        <v>0</v>
      </c>
      <c r="AU131" s="341">
        <f t="shared" si="69"/>
        <v>0</v>
      </c>
      <c r="AV131" s="341">
        <f t="shared" si="69"/>
        <v>0</v>
      </c>
      <c r="AW131" s="341">
        <f t="shared" si="69"/>
        <v>0</v>
      </c>
      <c r="AX131" s="341">
        <f t="shared" si="69"/>
        <v>0</v>
      </c>
      <c r="AY131" s="341">
        <f t="shared" si="69"/>
        <v>0</v>
      </c>
      <c r="AZ131" s="341">
        <f t="shared" si="69"/>
        <v>2</v>
      </c>
      <c r="BA131" s="341">
        <f t="shared" si="69"/>
        <v>0</v>
      </c>
      <c r="BB131" s="341">
        <f t="shared" si="69"/>
        <v>2</v>
      </c>
      <c r="BC131" s="341">
        <f t="shared" si="69"/>
        <v>0</v>
      </c>
      <c r="BD131" s="341">
        <f t="shared" si="69"/>
        <v>0</v>
      </c>
      <c r="BE131" s="341">
        <f t="shared" si="69"/>
        <v>2</v>
      </c>
      <c r="BF131" s="341">
        <f t="shared" si="69"/>
        <v>0</v>
      </c>
      <c r="BG131" s="341">
        <f t="shared" si="69"/>
        <v>0</v>
      </c>
      <c r="BH131" s="341">
        <f t="shared" si="69"/>
        <v>0</v>
      </c>
      <c r="BI131" s="341">
        <f t="shared" si="69"/>
        <v>0</v>
      </c>
      <c r="BJ131" s="341">
        <f t="shared" si="69"/>
        <v>0</v>
      </c>
      <c r="BK131" s="341">
        <f t="shared" si="69"/>
        <v>0</v>
      </c>
      <c r="BL131" s="341">
        <f t="shared" si="69"/>
        <v>0</v>
      </c>
      <c r="BM131" s="341">
        <f t="shared" si="69"/>
        <v>0</v>
      </c>
      <c r="BN131" s="341">
        <f t="shared" si="69"/>
        <v>0</v>
      </c>
      <c r="BO131" s="341">
        <f t="shared" si="69"/>
        <v>0</v>
      </c>
      <c r="BP131" s="341">
        <f t="shared" si="69"/>
        <v>0</v>
      </c>
      <c r="BQ131" s="341">
        <f t="shared" ref="BQ131:CA131" si="70">SUM(BQ132:BQ134)</f>
        <v>2</v>
      </c>
      <c r="BR131" s="341">
        <f t="shared" si="70"/>
        <v>0</v>
      </c>
      <c r="BS131" s="341">
        <f t="shared" si="70"/>
        <v>0</v>
      </c>
      <c r="BT131" s="341">
        <f t="shared" si="70"/>
        <v>0</v>
      </c>
      <c r="BU131" s="341">
        <f t="shared" si="70"/>
        <v>0</v>
      </c>
      <c r="BV131" s="341">
        <f t="shared" si="70"/>
        <v>0</v>
      </c>
      <c r="BW131" s="341">
        <f t="shared" si="70"/>
        <v>0</v>
      </c>
      <c r="BX131" s="341">
        <f t="shared" si="70"/>
        <v>0</v>
      </c>
      <c r="BY131" s="341">
        <f t="shared" si="70"/>
        <v>0</v>
      </c>
      <c r="BZ131" s="341">
        <f t="shared" si="70"/>
        <v>2</v>
      </c>
      <c r="CA131" s="341">
        <f t="shared" si="70"/>
        <v>0</v>
      </c>
      <c r="CB131" s="156">
        <f>SUM(D131+F131+H131+J131+L131+N131+P131+R131+T131+V131+X131+Z131+AB131+AD131+AF131+AH131+AJ131+AL131+AN131+AP131+AR131+AT131+AV131+AX131+AZ131+BB131+BD131+BF131+BH131+BJ131+BL131+BN131+BP131+BR131+BV131+BX131+BZ131+BT131)</f>
        <v>8</v>
      </c>
      <c r="CC131" s="151">
        <f>SUM(E131+G131+I131+K131+M131+O131+Q131+S131+U131+W131+Y131+AA131+AC131+AE131+AG131+AI131+AK131+AM131+AO131+AQ131+AS131+AU131+AW131+AY131+BA131+BC131+BE131+BG131+BI131+BK131+BM131+BO131+BQ131+BS131+BW131+BY131+CA131+BU131)</f>
        <v>4</v>
      </c>
      <c r="CE131" s="1140">
        <f>SUM(CE132:CE134)</f>
        <v>0</v>
      </c>
      <c r="CF131" s="1140">
        <f t="shared" ref="CF131:CH131" si="71">SUM(CF132:CF134)</f>
        <v>0</v>
      </c>
      <c r="CG131" s="1140">
        <f t="shared" si="71"/>
        <v>0</v>
      </c>
      <c r="CH131" s="1140">
        <f t="shared" si="71"/>
        <v>0</v>
      </c>
      <c r="CI131" s="102">
        <f>CE131+CG131</f>
        <v>0</v>
      </c>
      <c r="CJ131" s="102">
        <f t="shared" ref="CJ131:CJ151" si="72">CF131+CH131</f>
        <v>0</v>
      </c>
    </row>
    <row r="132" spans="1:88" ht="16.2" thickBot="1" x14ac:dyDescent="0.35">
      <c r="A132" s="456">
        <v>6</v>
      </c>
      <c r="B132" s="1409" t="s">
        <v>14</v>
      </c>
      <c r="C132" s="1297"/>
      <c r="D132" s="371"/>
      <c r="E132" s="612"/>
      <c r="F132" s="371"/>
      <c r="G132" s="369"/>
      <c r="H132" s="100"/>
      <c r="I132" s="100"/>
      <c r="J132" s="100"/>
      <c r="K132" s="100"/>
      <c r="L132" s="100"/>
      <c r="M132" s="100"/>
      <c r="N132" s="372"/>
      <c r="O132" s="143"/>
      <c r="P132" s="100"/>
      <c r="Q132" s="143"/>
      <c r="R132" s="143"/>
      <c r="S132" s="143"/>
      <c r="T132" s="143"/>
      <c r="U132" s="143"/>
      <c r="V132" s="143"/>
      <c r="W132" s="143"/>
      <c r="X132" s="143"/>
      <c r="Y132" s="143"/>
      <c r="Z132" s="143"/>
      <c r="AA132" s="143"/>
      <c r="AB132" s="143"/>
      <c r="AC132" s="143"/>
      <c r="AD132" s="464"/>
      <c r="AE132" s="100"/>
      <c r="AF132" s="369"/>
      <c r="AG132" s="369"/>
      <c r="AH132" s="485"/>
      <c r="AI132" s="100"/>
      <c r="AJ132" s="100"/>
      <c r="AK132" s="100"/>
      <c r="AL132" s="372"/>
      <c r="AM132" s="143"/>
      <c r="AN132" s="100"/>
      <c r="AO132" s="143"/>
      <c r="AP132" s="143"/>
      <c r="AQ132" s="147"/>
      <c r="AR132" s="345">
        <v>1</v>
      </c>
      <c r="AS132" s="311"/>
      <c r="AT132" s="311"/>
      <c r="AU132" s="311"/>
      <c r="AV132" s="311"/>
      <c r="AW132" s="311"/>
      <c r="AX132" s="311"/>
      <c r="AY132" s="311"/>
      <c r="AZ132" s="311"/>
      <c r="BA132" s="311"/>
      <c r="BB132" s="344">
        <v>1</v>
      </c>
      <c r="BC132" s="311"/>
      <c r="BD132" s="311"/>
      <c r="BE132" s="343"/>
      <c r="BF132" s="311"/>
      <c r="BG132" s="311"/>
      <c r="BH132" s="311"/>
      <c r="BI132" s="311"/>
      <c r="BJ132" s="311"/>
      <c r="BK132" s="311"/>
      <c r="BL132" s="311"/>
      <c r="BM132" s="373"/>
      <c r="BN132" s="343"/>
      <c r="BO132" s="311"/>
      <c r="BP132" s="311"/>
      <c r="BQ132" s="311">
        <v>1</v>
      </c>
      <c r="BR132" s="311"/>
      <c r="BS132" s="311"/>
      <c r="BT132" s="343"/>
      <c r="BU132" s="343"/>
      <c r="BV132" s="343"/>
      <c r="BW132" s="311"/>
      <c r="BX132" s="311"/>
      <c r="BY132" s="311"/>
      <c r="BZ132" s="230"/>
      <c r="CA132" s="230"/>
      <c r="CB132" s="156">
        <f t="shared" ref="CB132:CB135" si="73">SUM(D132+F132+H132+J132+L132+N132+P132+R132+T132+V132+X132+Z132+AB132+AD132+AF132+AH132+AJ132+AL132+AN132+AP132+AR132+AT132+AV132+AX132+AZ132+BB132+BD132+BF132+BH132+BJ132+BL132+BN132+BP132+BR132+BV132+BX132+BZ132+BT132)</f>
        <v>2</v>
      </c>
      <c r="CC132" s="151">
        <f t="shared" ref="CC132:CC135" si="74">SUM(E132+G132+I132+K132+M132+O132+Q132+S132+U132+W132+Y132+AA132+AC132+AE132+AG132+AI132+AK132+AM132+AO132+AQ132+AS132+AU132+AW132+AY132+BA132+BC132+BE132+BG132+BI132+BK132+BM132+BO132+BQ132+BS132+BW132+BY132+CA132+BU132)</f>
        <v>1</v>
      </c>
      <c r="CE132" s="501"/>
      <c r="CF132" s="57"/>
      <c r="CG132" s="445"/>
      <c r="CH132" s="1139"/>
      <c r="CI132" s="102">
        <f t="shared" ref="CI132:CI135" si="75">CE132+CG132</f>
        <v>0</v>
      </c>
      <c r="CJ132" s="102">
        <f t="shared" si="72"/>
        <v>0</v>
      </c>
    </row>
    <row r="133" spans="1:88" ht="16.2" thickBot="1" x14ac:dyDescent="0.35">
      <c r="A133" s="456">
        <v>7</v>
      </c>
      <c r="B133" s="1402" t="s">
        <v>15</v>
      </c>
      <c r="C133" s="1284"/>
      <c r="D133" s="353"/>
      <c r="E133" s="596"/>
      <c r="F133" s="353"/>
      <c r="G133" s="191"/>
      <c r="H133" s="58"/>
      <c r="I133" s="58"/>
      <c r="J133" s="58"/>
      <c r="K133" s="58"/>
      <c r="L133" s="58"/>
      <c r="M133" s="58"/>
      <c r="N133" s="255"/>
      <c r="O133" s="255"/>
      <c r="P133" s="58"/>
      <c r="Q133" s="255"/>
      <c r="R133" s="255"/>
      <c r="S133" s="255"/>
      <c r="T133" s="255"/>
      <c r="U133" s="255"/>
      <c r="V133" s="255"/>
      <c r="W133" s="255"/>
      <c r="X133" s="255"/>
      <c r="Y133" s="255"/>
      <c r="Z133" s="255"/>
      <c r="AA133" s="255"/>
      <c r="AB133" s="255"/>
      <c r="AC133" s="255"/>
      <c r="AD133" s="31"/>
      <c r="AE133" s="58"/>
      <c r="AF133" s="191"/>
      <c r="AG133" s="191"/>
      <c r="AH133" s="30"/>
      <c r="AI133" s="58"/>
      <c r="AJ133" s="58"/>
      <c r="AK133" s="58"/>
      <c r="AL133" s="255"/>
      <c r="AM133" s="255"/>
      <c r="AN133" s="58"/>
      <c r="AO133" s="255"/>
      <c r="AP133" s="255"/>
      <c r="AQ133" s="57"/>
      <c r="AR133" s="265"/>
      <c r="AS133" s="166"/>
      <c r="AT133" s="166"/>
      <c r="AU133" s="166"/>
      <c r="AV133" s="166"/>
      <c r="AW133" s="166"/>
      <c r="AX133" s="166"/>
      <c r="AY133" s="166"/>
      <c r="AZ133" s="166">
        <v>2</v>
      </c>
      <c r="BA133" s="166"/>
      <c r="BB133" s="274">
        <v>1</v>
      </c>
      <c r="BC133" s="166"/>
      <c r="BD133" s="166"/>
      <c r="BE133" s="336"/>
      <c r="BF133" s="166"/>
      <c r="BG133" s="166"/>
      <c r="BH133" s="166"/>
      <c r="BI133" s="166"/>
      <c r="BJ133" s="166"/>
      <c r="BK133" s="166"/>
      <c r="BL133" s="166"/>
      <c r="BM133" s="335"/>
      <c r="BN133" s="336"/>
      <c r="BO133" s="166"/>
      <c r="BP133" s="166"/>
      <c r="BQ133" s="166"/>
      <c r="BR133" s="166"/>
      <c r="BS133" s="166"/>
      <c r="BT133" s="336"/>
      <c r="BU133" s="336"/>
      <c r="BV133" s="336"/>
      <c r="BW133" s="166"/>
      <c r="BX133" s="166"/>
      <c r="BY133" s="166"/>
      <c r="BZ133" s="84"/>
      <c r="CA133" s="84"/>
      <c r="CB133" s="156">
        <f t="shared" si="73"/>
        <v>3</v>
      </c>
      <c r="CC133" s="151">
        <f t="shared" si="74"/>
        <v>0</v>
      </c>
      <c r="CE133" s="501"/>
      <c r="CF133" s="57"/>
      <c r="CG133" s="445"/>
      <c r="CH133" s="1139"/>
      <c r="CI133" s="102">
        <f t="shared" si="75"/>
        <v>0</v>
      </c>
      <c r="CJ133" s="102">
        <f t="shared" si="72"/>
        <v>0</v>
      </c>
    </row>
    <row r="134" spans="1:88" ht="16.2" thickBot="1" x14ac:dyDescent="0.35">
      <c r="A134" s="456">
        <v>8</v>
      </c>
      <c r="B134" s="1402" t="s">
        <v>22</v>
      </c>
      <c r="C134" s="1284"/>
      <c r="D134" s="353"/>
      <c r="E134" s="596"/>
      <c r="F134" s="353"/>
      <c r="G134" s="191"/>
      <c r="H134" s="204"/>
      <c r="I134" s="58"/>
      <c r="J134" s="58"/>
      <c r="K134" s="58"/>
      <c r="L134" s="58"/>
      <c r="M134" s="58"/>
      <c r="N134" s="213"/>
      <c r="O134" s="58"/>
      <c r="P134" s="58"/>
      <c r="Q134" s="213"/>
      <c r="R134" s="213"/>
      <c r="S134" s="213"/>
      <c r="T134" s="213"/>
      <c r="U134" s="213"/>
      <c r="V134" s="213"/>
      <c r="W134" s="213"/>
      <c r="X134" s="213"/>
      <c r="Y134" s="213"/>
      <c r="Z134" s="213"/>
      <c r="AA134" s="213"/>
      <c r="AB134" s="213"/>
      <c r="AC134" s="213"/>
      <c r="AD134" s="31"/>
      <c r="AE134" s="58"/>
      <c r="AF134" s="191"/>
      <c r="AG134" s="191"/>
      <c r="AH134" s="592">
        <v>1</v>
      </c>
      <c r="AI134" s="58"/>
      <c r="AJ134" s="58"/>
      <c r="AK134" s="58"/>
      <c r="AL134" s="213"/>
      <c r="AM134" s="58"/>
      <c r="AN134" s="58"/>
      <c r="AO134" s="213"/>
      <c r="AP134" s="213"/>
      <c r="AQ134" s="672"/>
      <c r="AR134" s="265"/>
      <c r="AS134" s="166"/>
      <c r="AT134" s="166"/>
      <c r="AU134" s="166"/>
      <c r="AV134" s="166"/>
      <c r="AW134" s="166"/>
      <c r="AX134" s="166"/>
      <c r="AY134" s="166"/>
      <c r="AZ134" s="166"/>
      <c r="BA134" s="166"/>
      <c r="BB134" s="274"/>
      <c r="BC134" s="166"/>
      <c r="BD134" s="166"/>
      <c r="BE134" s="336">
        <v>2</v>
      </c>
      <c r="BF134" s="166"/>
      <c r="BG134" s="166"/>
      <c r="BH134" s="166"/>
      <c r="BI134" s="166"/>
      <c r="BJ134" s="166"/>
      <c r="BK134" s="166"/>
      <c r="BL134" s="166"/>
      <c r="BM134" s="335"/>
      <c r="BN134" s="336"/>
      <c r="BO134" s="166"/>
      <c r="BP134" s="166"/>
      <c r="BQ134" s="166">
        <v>1</v>
      </c>
      <c r="BR134" s="166"/>
      <c r="BS134" s="166"/>
      <c r="BT134" s="336"/>
      <c r="BU134" s="336"/>
      <c r="BV134" s="336"/>
      <c r="BW134" s="166"/>
      <c r="BX134" s="166"/>
      <c r="BY134" s="166"/>
      <c r="BZ134" s="84">
        <v>2</v>
      </c>
      <c r="CA134" s="84"/>
      <c r="CB134" s="156">
        <f t="shared" si="73"/>
        <v>3</v>
      </c>
      <c r="CC134" s="151">
        <f t="shared" si="74"/>
        <v>3</v>
      </c>
      <c r="CE134" s="501"/>
      <c r="CF134" s="57"/>
      <c r="CG134" s="445"/>
      <c r="CH134" s="1139"/>
      <c r="CI134" s="102">
        <f t="shared" si="75"/>
        <v>0</v>
      </c>
      <c r="CJ134" s="102">
        <f t="shared" si="72"/>
        <v>0</v>
      </c>
    </row>
    <row r="135" spans="1:88" ht="16.2" thickBot="1" x14ac:dyDescent="0.35">
      <c r="A135" s="456">
        <v>9</v>
      </c>
      <c r="B135" s="1405" t="s">
        <v>16</v>
      </c>
      <c r="C135" s="1293"/>
      <c r="D135" s="470"/>
      <c r="E135" s="597"/>
      <c r="F135" s="470"/>
      <c r="G135" s="465"/>
      <c r="H135" s="471"/>
      <c r="I135" s="471"/>
      <c r="J135" s="471"/>
      <c r="K135" s="471"/>
      <c r="L135" s="471"/>
      <c r="M135" s="471"/>
      <c r="N135" s="209"/>
      <c r="O135" s="209"/>
      <c r="P135" s="471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  <c r="AA135" s="209"/>
      <c r="AB135" s="209"/>
      <c r="AC135" s="209"/>
      <c r="AD135" s="599"/>
      <c r="AE135" s="471"/>
      <c r="AF135" s="465"/>
      <c r="AG135" s="465"/>
      <c r="AH135" s="370"/>
      <c r="AI135" s="471"/>
      <c r="AJ135" s="471"/>
      <c r="AK135" s="471"/>
      <c r="AL135" s="209"/>
      <c r="AM135" s="209"/>
      <c r="AN135" s="471"/>
      <c r="AO135" s="209"/>
      <c r="AP135" s="209"/>
      <c r="AQ135" s="195"/>
      <c r="AR135" s="430"/>
      <c r="AS135" s="297"/>
      <c r="AT135" s="297"/>
      <c r="AU135" s="297"/>
      <c r="AV135" s="297"/>
      <c r="AW135" s="297"/>
      <c r="AX135" s="297"/>
      <c r="AY135" s="297"/>
      <c r="AZ135" s="297"/>
      <c r="BA135" s="297"/>
      <c r="BB135" s="298"/>
      <c r="BC135" s="297"/>
      <c r="BD135" s="297"/>
      <c r="BE135" s="603"/>
      <c r="BF135" s="297"/>
      <c r="BG135" s="297"/>
      <c r="BH135" s="297"/>
      <c r="BI135" s="297"/>
      <c r="BJ135" s="297"/>
      <c r="BK135" s="297"/>
      <c r="BL135" s="297"/>
      <c r="BM135" s="472"/>
      <c r="BN135" s="603"/>
      <c r="BO135" s="297"/>
      <c r="BP135" s="297"/>
      <c r="BQ135" s="297"/>
      <c r="BR135" s="297"/>
      <c r="BS135" s="297"/>
      <c r="BT135" s="603"/>
      <c r="BU135" s="603"/>
      <c r="BV135" s="603"/>
      <c r="BW135" s="297"/>
      <c r="BX135" s="297"/>
      <c r="BY135" s="297"/>
      <c r="BZ135" s="209"/>
      <c r="CA135" s="209"/>
      <c r="CB135" s="156">
        <f t="shared" si="73"/>
        <v>0</v>
      </c>
      <c r="CC135" s="151">
        <f t="shared" si="74"/>
        <v>0</v>
      </c>
      <c r="CE135" s="696"/>
      <c r="CF135" s="195"/>
      <c r="CG135" s="194"/>
      <c r="CH135" s="1145"/>
      <c r="CI135" s="102">
        <f t="shared" si="75"/>
        <v>0</v>
      </c>
      <c r="CJ135" s="102">
        <f t="shared" si="72"/>
        <v>0</v>
      </c>
    </row>
    <row r="136" spans="1:88" ht="16.2" thickBot="1" x14ac:dyDescent="0.35">
      <c r="A136" s="456">
        <v>10</v>
      </c>
      <c r="B136" s="1406" t="s">
        <v>13</v>
      </c>
      <c r="C136" s="1301"/>
      <c r="D136" s="161">
        <f>SUM(D137:D140)</f>
        <v>0</v>
      </c>
      <c r="E136" s="161">
        <f t="shared" ref="E136:BP136" si="76">SUM(E137:E140)</f>
        <v>0</v>
      </c>
      <c r="F136" s="161">
        <f t="shared" si="76"/>
        <v>1</v>
      </c>
      <c r="G136" s="161">
        <f t="shared" si="76"/>
        <v>0</v>
      </c>
      <c r="H136" s="161">
        <f t="shared" si="76"/>
        <v>1</v>
      </c>
      <c r="I136" s="161">
        <f t="shared" si="76"/>
        <v>0</v>
      </c>
      <c r="J136" s="161">
        <f t="shared" si="76"/>
        <v>0</v>
      </c>
      <c r="K136" s="161">
        <f t="shared" si="76"/>
        <v>0</v>
      </c>
      <c r="L136" s="161">
        <f t="shared" si="76"/>
        <v>0</v>
      </c>
      <c r="M136" s="161">
        <f t="shared" si="76"/>
        <v>0</v>
      </c>
      <c r="N136" s="161">
        <f t="shared" si="76"/>
        <v>0</v>
      </c>
      <c r="O136" s="161">
        <f t="shared" si="76"/>
        <v>0</v>
      </c>
      <c r="P136" s="161">
        <f t="shared" si="76"/>
        <v>0</v>
      </c>
      <c r="Q136" s="161">
        <f t="shared" si="76"/>
        <v>0</v>
      </c>
      <c r="R136" s="161">
        <f t="shared" si="76"/>
        <v>0</v>
      </c>
      <c r="S136" s="161">
        <f t="shared" si="76"/>
        <v>0</v>
      </c>
      <c r="T136" s="161">
        <f t="shared" si="76"/>
        <v>0</v>
      </c>
      <c r="U136" s="161">
        <f t="shared" si="76"/>
        <v>0</v>
      </c>
      <c r="V136" s="161">
        <f t="shared" si="76"/>
        <v>0</v>
      </c>
      <c r="W136" s="161">
        <f t="shared" si="76"/>
        <v>0</v>
      </c>
      <c r="X136" s="161">
        <f t="shared" si="76"/>
        <v>0</v>
      </c>
      <c r="Y136" s="161">
        <f t="shared" si="76"/>
        <v>0</v>
      </c>
      <c r="Z136" s="161">
        <f t="shared" si="76"/>
        <v>0</v>
      </c>
      <c r="AA136" s="161">
        <f t="shared" si="76"/>
        <v>0</v>
      </c>
      <c r="AB136" s="161">
        <f t="shared" si="76"/>
        <v>0</v>
      </c>
      <c r="AC136" s="161">
        <f t="shared" si="76"/>
        <v>0</v>
      </c>
      <c r="AD136" s="161">
        <f t="shared" si="76"/>
        <v>0</v>
      </c>
      <c r="AE136" s="161">
        <f t="shared" si="76"/>
        <v>0</v>
      </c>
      <c r="AF136" s="161">
        <f t="shared" si="76"/>
        <v>0</v>
      </c>
      <c r="AG136" s="161">
        <f t="shared" si="76"/>
        <v>0</v>
      </c>
      <c r="AH136" s="161">
        <f t="shared" si="76"/>
        <v>0</v>
      </c>
      <c r="AI136" s="161">
        <f t="shared" si="76"/>
        <v>0</v>
      </c>
      <c r="AJ136" s="161">
        <f t="shared" si="76"/>
        <v>0</v>
      </c>
      <c r="AK136" s="161">
        <f t="shared" si="76"/>
        <v>0</v>
      </c>
      <c r="AL136" s="161">
        <f t="shared" si="76"/>
        <v>1</v>
      </c>
      <c r="AM136" s="161">
        <f t="shared" si="76"/>
        <v>0</v>
      </c>
      <c r="AN136" s="161">
        <f t="shared" si="76"/>
        <v>0</v>
      </c>
      <c r="AO136" s="161">
        <f t="shared" si="76"/>
        <v>0</v>
      </c>
      <c r="AP136" s="161">
        <f t="shared" si="76"/>
        <v>0</v>
      </c>
      <c r="AQ136" s="161">
        <f t="shared" si="76"/>
        <v>0</v>
      </c>
      <c r="AR136" s="161">
        <f t="shared" si="76"/>
        <v>0</v>
      </c>
      <c r="AS136" s="161">
        <f t="shared" si="76"/>
        <v>0</v>
      </c>
      <c r="AT136" s="161">
        <f t="shared" si="76"/>
        <v>0</v>
      </c>
      <c r="AU136" s="161">
        <f t="shared" si="76"/>
        <v>1</v>
      </c>
      <c r="AV136" s="161">
        <f t="shared" si="76"/>
        <v>1</v>
      </c>
      <c r="AW136" s="161">
        <f t="shared" si="76"/>
        <v>1</v>
      </c>
      <c r="AX136" s="161">
        <f t="shared" si="76"/>
        <v>1</v>
      </c>
      <c r="AY136" s="161">
        <f t="shared" si="76"/>
        <v>0</v>
      </c>
      <c r="AZ136" s="161">
        <f t="shared" si="76"/>
        <v>0</v>
      </c>
      <c r="BA136" s="161">
        <f t="shared" si="76"/>
        <v>1</v>
      </c>
      <c r="BB136" s="161">
        <f t="shared" si="76"/>
        <v>0</v>
      </c>
      <c r="BC136" s="161">
        <f t="shared" si="76"/>
        <v>1</v>
      </c>
      <c r="BD136" s="161">
        <f t="shared" si="76"/>
        <v>0</v>
      </c>
      <c r="BE136" s="161">
        <f t="shared" si="76"/>
        <v>0</v>
      </c>
      <c r="BF136" s="161">
        <f t="shared" si="76"/>
        <v>0</v>
      </c>
      <c r="BG136" s="161">
        <f t="shared" si="76"/>
        <v>0</v>
      </c>
      <c r="BH136" s="161">
        <f t="shared" si="76"/>
        <v>0</v>
      </c>
      <c r="BI136" s="161">
        <f t="shared" si="76"/>
        <v>0</v>
      </c>
      <c r="BJ136" s="161">
        <f t="shared" si="76"/>
        <v>0</v>
      </c>
      <c r="BK136" s="161">
        <f t="shared" si="76"/>
        <v>0</v>
      </c>
      <c r="BL136" s="161">
        <f t="shared" si="76"/>
        <v>1</v>
      </c>
      <c r="BM136" s="161">
        <f t="shared" si="76"/>
        <v>0</v>
      </c>
      <c r="BN136" s="161">
        <f t="shared" si="76"/>
        <v>0</v>
      </c>
      <c r="BO136" s="161">
        <f t="shared" si="76"/>
        <v>0</v>
      </c>
      <c r="BP136" s="161">
        <f t="shared" si="76"/>
        <v>0</v>
      </c>
      <c r="BQ136" s="161">
        <f t="shared" ref="BQ136:CA136" si="77">SUM(BQ137:BQ140)</f>
        <v>0</v>
      </c>
      <c r="BR136" s="161">
        <f t="shared" si="77"/>
        <v>1</v>
      </c>
      <c r="BS136" s="161">
        <f t="shared" si="77"/>
        <v>0</v>
      </c>
      <c r="BT136" s="161">
        <f t="shared" si="77"/>
        <v>0</v>
      </c>
      <c r="BU136" s="161">
        <f t="shared" si="77"/>
        <v>0</v>
      </c>
      <c r="BV136" s="161">
        <f t="shared" si="77"/>
        <v>0</v>
      </c>
      <c r="BW136" s="161">
        <f t="shared" si="77"/>
        <v>0</v>
      </c>
      <c r="BX136" s="161">
        <f t="shared" si="77"/>
        <v>0</v>
      </c>
      <c r="BY136" s="161">
        <f t="shared" si="77"/>
        <v>0</v>
      </c>
      <c r="BZ136" s="161">
        <f t="shared" si="77"/>
        <v>0</v>
      </c>
      <c r="CA136" s="161">
        <f t="shared" si="77"/>
        <v>0</v>
      </c>
      <c r="CB136" s="156">
        <f>SUM(D136+F136+H136+J136+L136+N136+P136+R136+T136+V136+X136+Z136+AB136+AD136+AF136+AH136+AJ136+AL136+AN136+AP136+AR136+AT136+AV136+AX136+AZ136+BB136+BD136+BF136+BH136+BJ136+BL136+BN136+BP136+BR136+BV136+BX136+BZ136+BT136)</f>
        <v>7</v>
      </c>
      <c r="CC136" s="151">
        <f>SUM(E136+G136+I136+K136+M136+O136+Q136+S136+U136+W136+Y136+AA136+AC136+AE136+AG136+AI136+AK136+AM136+AO136+AQ136+AS136+AU136+AW136+AY136+BA136+BC136+BE136+BG136+BI136+BK136+BM136+BO136+BQ136+BS136+BW136+BY136+CA136+BU136)</f>
        <v>4</v>
      </c>
      <c r="CE136" s="1149">
        <f>SUM(CE137:CE140)</f>
        <v>0</v>
      </c>
      <c r="CF136" s="1149">
        <f t="shared" ref="CF136:CH136" si="78">SUM(CF137:CF140)</f>
        <v>0</v>
      </c>
      <c r="CG136" s="1149">
        <f t="shared" si="78"/>
        <v>0</v>
      </c>
      <c r="CH136" s="1149">
        <f t="shared" si="78"/>
        <v>0</v>
      </c>
      <c r="CI136" s="102">
        <f>CE136+CG136</f>
        <v>0</v>
      </c>
      <c r="CJ136" s="102">
        <f t="shared" si="72"/>
        <v>0</v>
      </c>
    </row>
    <row r="137" spans="1:88" ht="16.2" thickBot="1" x14ac:dyDescent="0.35">
      <c r="A137" s="456">
        <v>11</v>
      </c>
      <c r="B137" s="1409" t="s">
        <v>17</v>
      </c>
      <c r="C137" s="1297"/>
      <c r="D137" s="527"/>
      <c r="E137" s="529"/>
      <c r="F137" s="527"/>
      <c r="G137" s="528"/>
      <c r="H137" s="528"/>
      <c r="I137" s="528"/>
      <c r="J137" s="528"/>
      <c r="K137" s="528"/>
      <c r="L137" s="528"/>
      <c r="M137" s="528"/>
      <c r="N137" s="528"/>
      <c r="O137" s="528"/>
      <c r="P137" s="528"/>
      <c r="Q137" s="528"/>
      <c r="R137" s="528"/>
      <c r="S137" s="528"/>
      <c r="T137" s="528"/>
      <c r="U137" s="528"/>
      <c r="V137" s="528"/>
      <c r="W137" s="528"/>
      <c r="X137" s="528"/>
      <c r="Y137" s="528"/>
      <c r="Z137" s="528"/>
      <c r="AA137" s="528"/>
      <c r="AB137" s="528"/>
      <c r="AC137" s="528"/>
      <c r="AD137" s="565"/>
      <c r="AE137" s="528"/>
      <c r="AF137" s="528"/>
      <c r="AG137" s="528"/>
      <c r="AH137" s="530"/>
      <c r="AI137" s="528"/>
      <c r="AJ137" s="528"/>
      <c r="AK137" s="528"/>
      <c r="AL137" s="528"/>
      <c r="AM137" s="528"/>
      <c r="AN137" s="528"/>
      <c r="AO137" s="528"/>
      <c r="AP137" s="528"/>
      <c r="AQ137" s="529"/>
      <c r="AR137" s="345"/>
      <c r="AS137" s="311"/>
      <c r="AT137" s="311"/>
      <c r="AU137" s="311"/>
      <c r="AV137" s="311"/>
      <c r="AW137" s="311"/>
      <c r="AX137" s="311"/>
      <c r="AY137" s="311"/>
      <c r="AZ137" s="311"/>
      <c r="BA137" s="311"/>
      <c r="BB137" s="344"/>
      <c r="BC137" s="311"/>
      <c r="BD137" s="311"/>
      <c r="BE137" s="343"/>
      <c r="BF137" s="311"/>
      <c r="BG137" s="311"/>
      <c r="BH137" s="311"/>
      <c r="BI137" s="311"/>
      <c r="BJ137" s="311"/>
      <c r="BK137" s="311"/>
      <c r="BL137" s="311"/>
      <c r="BM137" s="373"/>
      <c r="BN137" s="343"/>
      <c r="BO137" s="311"/>
      <c r="BP137" s="311"/>
      <c r="BQ137" s="311"/>
      <c r="BR137" s="311"/>
      <c r="BS137" s="311"/>
      <c r="BT137" s="343"/>
      <c r="BU137" s="343"/>
      <c r="BV137" s="343"/>
      <c r="BW137" s="311"/>
      <c r="BX137" s="311"/>
      <c r="BY137" s="311"/>
      <c r="BZ137" s="230"/>
      <c r="CA137" s="230"/>
      <c r="CB137" s="156">
        <f t="shared" ref="CB137:CB141" si="79">SUM(D137+F137+H137+J137+L137+N137+P137+R137+T137+V137+X137+Z137+AB137+AD137+AF137+AH137+AJ137+AL137+AN137+AP137+AR137+AT137+AV137+AX137+AZ137+BB137+BD137+BF137+BH137+BJ137+BL137+BN137+BP137+BR137+BV137+BX137+BZ137+BT137)</f>
        <v>0</v>
      </c>
      <c r="CC137" s="151">
        <f t="shared" ref="CC137:CC141" si="80">SUM(E137+G137+I137+K137+M137+O137+Q137+S137+U137+W137+Y137+AA137+AC137+AE137+AG137+AI137+AK137+AM137+AO137+AQ137+AS137+AU137+AW137+AY137+BA137+BC137+BE137+BG137+BI137+BK137+BM137+BO137+BQ137+BS137+BW137+BY137+CA137+BU137)</f>
        <v>0</v>
      </c>
      <c r="CE137" s="65"/>
      <c r="CF137" s="147"/>
      <c r="CG137" s="38"/>
      <c r="CH137" s="154"/>
      <c r="CI137" s="102">
        <f t="shared" ref="CI137:CI151" si="81">CE137+CG137</f>
        <v>0</v>
      </c>
      <c r="CJ137" s="102">
        <f t="shared" si="72"/>
        <v>0</v>
      </c>
    </row>
    <row r="138" spans="1:88" ht="16.2" thickBot="1" x14ac:dyDescent="0.35">
      <c r="A138" s="456">
        <v>12</v>
      </c>
      <c r="B138" s="1402" t="s">
        <v>18</v>
      </c>
      <c r="C138" s="1284"/>
      <c r="D138" s="531"/>
      <c r="E138" s="613"/>
      <c r="F138" s="531"/>
      <c r="G138" s="532"/>
      <c r="H138" s="230"/>
      <c r="I138" s="230"/>
      <c r="J138" s="230"/>
      <c r="K138" s="230"/>
      <c r="L138" s="84"/>
      <c r="M138" s="84"/>
      <c r="N138" s="84"/>
      <c r="O138" s="230"/>
      <c r="P138" s="230"/>
      <c r="Q138" s="230"/>
      <c r="R138" s="230"/>
      <c r="S138" s="550"/>
      <c r="T138" s="230"/>
      <c r="U138" s="230"/>
      <c r="V138" s="230"/>
      <c r="W138" s="230"/>
      <c r="X138" s="230"/>
      <c r="Y138" s="230"/>
      <c r="Z138" s="230"/>
      <c r="AA138" s="230"/>
      <c r="AB138" s="230"/>
      <c r="AC138" s="230"/>
      <c r="AD138" s="159"/>
      <c r="AE138" s="84"/>
      <c r="AF138" s="267"/>
      <c r="AG138" s="267"/>
      <c r="AH138" s="236"/>
      <c r="AI138" s="84"/>
      <c r="AJ138" s="84"/>
      <c r="AK138" s="84"/>
      <c r="AL138" s="84"/>
      <c r="AM138" s="84"/>
      <c r="AN138" s="84"/>
      <c r="AO138" s="84"/>
      <c r="AP138" s="84"/>
      <c r="AQ138" s="40"/>
      <c r="AR138" s="265"/>
      <c r="AS138" s="166"/>
      <c r="AT138" s="166"/>
      <c r="AU138" s="166"/>
      <c r="AV138" s="166"/>
      <c r="AW138" s="166"/>
      <c r="AX138" s="166"/>
      <c r="AY138" s="166"/>
      <c r="AZ138" s="166"/>
      <c r="BA138" s="166"/>
      <c r="BB138" s="274"/>
      <c r="BC138" s="166"/>
      <c r="BD138" s="166"/>
      <c r="BE138" s="336"/>
      <c r="BF138" s="166"/>
      <c r="BG138" s="166"/>
      <c r="BH138" s="166"/>
      <c r="BI138" s="166"/>
      <c r="BJ138" s="166"/>
      <c r="BK138" s="166"/>
      <c r="BL138" s="550"/>
      <c r="BM138" s="335"/>
      <c r="BN138" s="336"/>
      <c r="BO138" s="166"/>
      <c r="BP138" s="166"/>
      <c r="BQ138" s="166"/>
      <c r="BR138" s="166"/>
      <c r="BS138" s="166"/>
      <c r="BT138" s="336"/>
      <c r="BU138" s="336"/>
      <c r="BV138" s="336"/>
      <c r="BW138" s="166"/>
      <c r="BX138" s="166"/>
      <c r="BY138" s="166"/>
      <c r="BZ138" s="84"/>
      <c r="CA138" s="114"/>
      <c r="CB138" s="156">
        <f t="shared" si="79"/>
        <v>0</v>
      </c>
      <c r="CC138" s="151">
        <f t="shared" si="80"/>
        <v>0</v>
      </c>
      <c r="CE138" s="501"/>
      <c r="CF138" s="57"/>
      <c r="CG138" s="445"/>
      <c r="CH138" s="1139"/>
      <c r="CI138" s="102">
        <f t="shared" si="81"/>
        <v>0</v>
      </c>
      <c r="CJ138" s="102">
        <f t="shared" si="72"/>
        <v>0</v>
      </c>
    </row>
    <row r="139" spans="1:88" ht="16.2" thickBot="1" x14ac:dyDescent="0.35">
      <c r="A139" s="456">
        <v>13</v>
      </c>
      <c r="B139" s="1402" t="s">
        <v>19</v>
      </c>
      <c r="C139" s="1284"/>
      <c r="D139" s="352"/>
      <c r="E139" s="614"/>
      <c r="F139" s="1205">
        <v>1</v>
      </c>
      <c r="G139" s="267"/>
      <c r="H139" s="1206">
        <v>1</v>
      </c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5"/>
      <c r="AE139" s="84"/>
      <c r="AF139" s="267"/>
      <c r="AG139" s="267"/>
      <c r="AH139" s="564"/>
      <c r="AI139" s="84"/>
      <c r="AJ139" s="84"/>
      <c r="AK139" s="84"/>
      <c r="AL139" s="1206">
        <v>1</v>
      </c>
      <c r="AM139" s="84"/>
      <c r="AN139" s="180"/>
      <c r="AO139" s="84"/>
      <c r="AP139" s="84"/>
      <c r="AQ139" s="40"/>
      <c r="AR139" s="265"/>
      <c r="AS139" s="166"/>
      <c r="AT139" s="554"/>
      <c r="AU139" s="166">
        <v>1</v>
      </c>
      <c r="AV139" s="166"/>
      <c r="AW139" s="166"/>
      <c r="AX139" s="1206">
        <v>1</v>
      </c>
      <c r="AY139" s="166"/>
      <c r="AZ139" s="559"/>
      <c r="BA139" s="166">
        <v>1</v>
      </c>
      <c r="BB139" s="618"/>
      <c r="BC139" s="166">
        <v>1</v>
      </c>
      <c r="BD139" s="84"/>
      <c r="BE139" s="550"/>
      <c r="BF139" s="166"/>
      <c r="BG139" s="166"/>
      <c r="BH139" s="166"/>
      <c r="BI139" s="166"/>
      <c r="BJ139" s="166"/>
      <c r="BK139" s="166"/>
      <c r="BL139" s="1206">
        <v>1</v>
      </c>
      <c r="BM139" s="335"/>
      <c r="BN139" s="336"/>
      <c r="BO139" s="166"/>
      <c r="BP139" s="690"/>
      <c r="BQ139" s="166"/>
      <c r="BR139" s="1206">
        <v>1</v>
      </c>
      <c r="BS139" s="166"/>
      <c r="BT139" s="336"/>
      <c r="BU139" s="336"/>
      <c r="BV139" s="336"/>
      <c r="BW139" s="166"/>
      <c r="BX139" s="166"/>
      <c r="BY139" s="166"/>
      <c r="BZ139" s="559"/>
      <c r="CA139" s="114"/>
      <c r="CB139" s="156">
        <f t="shared" si="79"/>
        <v>6</v>
      </c>
      <c r="CC139" s="151">
        <f t="shared" si="80"/>
        <v>3</v>
      </c>
      <c r="CE139" s="501"/>
      <c r="CF139" s="57"/>
      <c r="CG139" s="445"/>
      <c r="CH139" s="1139"/>
      <c r="CI139" s="102">
        <f t="shared" si="81"/>
        <v>0</v>
      </c>
      <c r="CJ139" s="102">
        <f t="shared" si="72"/>
        <v>0</v>
      </c>
    </row>
    <row r="140" spans="1:88" ht="16.2" thickBot="1" x14ac:dyDescent="0.35">
      <c r="A140" s="456">
        <v>14</v>
      </c>
      <c r="B140" s="1402" t="s">
        <v>38</v>
      </c>
      <c r="C140" s="1284"/>
      <c r="D140" s="352"/>
      <c r="E140" s="614"/>
      <c r="F140" s="352"/>
      <c r="G140" s="267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5"/>
      <c r="AE140" s="84"/>
      <c r="AF140" s="267"/>
      <c r="AG140" s="267"/>
      <c r="AH140" s="114"/>
      <c r="AI140" s="84"/>
      <c r="AJ140" s="84"/>
      <c r="AK140" s="84"/>
      <c r="AL140" s="84"/>
      <c r="AM140" s="84"/>
      <c r="AN140" s="84"/>
      <c r="AO140" s="84"/>
      <c r="AP140" s="84"/>
      <c r="AQ140" s="40"/>
      <c r="AR140" s="265"/>
      <c r="AS140" s="166"/>
      <c r="AT140" s="166"/>
      <c r="AU140" s="166"/>
      <c r="AV140" s="166">
        <v>1</v>
      </c>
      <c r="AW140" s="166">
        <v>1</v>
      </c>
      <c r="AX140" s="166"/>
      <c r="AY140" s="166"/>
      <c r="AZ140" s="166"/>
      <c r="BA140" s="166"/>
      <c r="BB140" s="274"/>
      <c r="BC140" s="166"/>
      <c r="BD140" s="166"/>
      <c r="BE140" s="336"/>
      <c r="BF140" s="166"/>
      <c r="BG140" s="166"/>
      <c r="BH140" s="166"/>
      <c r="BI140" s="166"/>
      <c r="BJ140" s="166"/>
      <c r="BK140" s="166"/>
      <c r="BL140" s="166"/>
      <c r="BM140" s="335"/>
      <c r="BN140" s="336"/>
      <c r="BO140" s="166"/>
      <c r="BP140" s="166"/>
      <c r="BQ140" s="166"/>
      <c r="BR140" s="166"/>
      <c r="BS140" s="166"/>
      <c r="BT140" s="336"/>
      <c r="BU140" s="336"/>
      <c r="BV140" s="336"/>
      <c r="BW140" s="166"/>
      <c r="BX140" s="166"/>
      <c r="BY140" s="166"/>
      <c r="BZ140" s="84"/>
      <c r="CA140" s="114"/>
      <c r="CB140" s="156">
        <f t="shared" si="79"/>
        <v>1</v>
      </c>
      <c r="CC140" s="151">
        <f t="shared" si="80"/>
        <v>1</v>
      </c>
      <c r="CE140" s="501"/>
      <c r="CF140" s="57"/>
      <c r="CG140" s="445"/>
      <c r="CH140" s="1139"/>
      <c r="CI140" s="102">
        <f t="shared" si="81"/>
        <v>0</v>
      </c>
      <c r="CJ140" s="102">
        <f t="shared" si="72"/>
        <v>0</v>
      </c>
    </row>
    <row r="141" spans="1:88" ht="16.2" thickBot="1" x14ac:dyDescent="0.35">
      <c r="A141" s="456">
        <v>15</v>
      </c>
      <c r="B141" s="1405" t="s">
        <v>20</v>
      </c>
      <c r="C141" s="1293"/>
      <c r="D141" s="534"/>
      <c r="E141" s="615"/>
      <c r="F141" s="534"/>
      <c r="G141" s="535"/>
      <c r="H141" s="292"/>
      <c r="I141" s="292"/>
      <c r="J141" s="292"/>
      <c r="K141" s="292"/>
      <c r="L141" s="292"/>
      <c r="M141" s="292"/>
      <c r="N141" s="292"/>
      <c r="O141" s="292"/>
      <c r="P141" s="292"/>
      <c r="Q141" s="292"/>
      <c r="R141" s="292"/>
      <c r="S141" s="292"/>
      <c r="T141" s="292"/>
      <c r="U141" s="292"/>
      <c r="V141" s="292"/>
      <c r="W141" s="292"/>
      <c r="X141" s="292"/>
      <c r="Y141" s="292"/>
      <c r="Z141" s="292"/>
      <c r="AA141" s="292"/>
      <c r="AB141" s="292"/>
      <c r="AC141" s="292"/>
      <c r="AD141" s="368"/>
      <c r="AE141" s="292"/>
      <c r="AF141" s="535"/>
      <c r="AG141" s="535"/>
      <c r="AH141" s="407"/>
      <c r="AI141" s="292"/>
      <c r="AJ141" s="292"/>
      <c r="AK141" s="292"/>
      <c r="AL141" s="292"/>
      <c r="AM141" s="292"/>
      <c r="AN141" s="292"/>
      <c r="AO141" s="292"/>
      <c r="AP141" s="292"/>
      <c r="AQ141" s="408"/>
      <c r="AR141" s="423"/>
      <c r="AS141" s="338"/>
      <c r="AT141" s="338"/>
      <c r="AU141" s="338"/>
      <c r="AV141" s="338"/>
      <c r="AW141" s="338"/>
      <c r="AX141" s="338"/>
      <c r="AY141" s="338"/>
      <c r="AZ141" s="338"/>
      <c r="BA141" s="338"/>
      <c r="BB141" s="562"/>
      <c r="BC141" s="338"/>
      <c r="BD141" s="338"/>
      <c r="BE141" s="339"/>
      <c r="BF141" s="338"/>
      <c r="BG141" s="338"/>
      <c r="BH141" s="338"/>
      <c r="BI141" s="338"/>
      <c r="BJ141" s="338"/>
      <c r="BK141" s="338"/>
      <c r="BL141" s="338"/>
      <c r="BM141" s="480"/>
      <c r="BN141" s="339"/>
      <c r="BO141" s="338"/>
      <c r="BP141" s="338"/>
      <c r="BQ141" s="338"/>
      <c r="BR141" s="338"/>
      <c r="BS141" s="338"/>
      <c r="BT141" s="339"/>
      <c r="BU141" s="339"/>
      <c r="BV141" s="339"/>
      <c r="BW141" s="338"/>
      <c r="BX141" s="338"/>
      <c r="BY141" s="338"/>
      <c r="BZ141" s="292"/>
      <c r="CA141" s="292"/>
      <c r="CB141" s="156">
        <f t="shared" si="79"/>
        <v>0</v>
      </c>
      <c r="CC141" s="151">
        <f t="shared" si="80"/>
        <v>0</v>
      </c>
      <c r="CE141" s="696"/>
      <c r="CF141" s="195"/>
      <c r="CG141" s="194"/>
      <c r="CH141" s="1145"/>
      <c r="CI141" s="102">
        <f t="shared" si="81"/>
        <v>0</v>
      </c>
      <c r="CJ141" s="102">
        <f t="shared" si="72"/>
        <v>0</v>
      </c>
    </row>
    <row r="142" spans="1:88" ht="16.2" thickBot="1" x14ac:dyDescent="0.35">
      <c r="A142" s="456">
        <v>16</v>
      </c>
      <c r="B142" s="1406" t="s">
        <v>13</v>
      </c>
      <c r="C142" s="1301"/>
      <c r="D142" s="161">
        <f t="shared" ref="D142:BO142" si="82">SUM(D143:D150)</f>
        <v>0</v>
      </c>
      <c r="E142" s="161">
        <f t="shared" si="82"/>
        <v>0</v>
      </c>
      <c r="F142" s="161">
        <f t="shared" si="82"/>
        <v>1</v>
      </c>
      <c r="G142" s="161">
        <f t="shared" si="82"/>
        <v>1</v>
      </c>
      <c r="H142" s="161">
        <f t="shared" si="82"/>
        <v>0</v>
      </c>
      <c r="I142" s="161">
        <f t="shared" si="82"/>
        <v>2</v>
      </c>
      <c r="J142" s="161">
        <f t="shared" si="82"/>
        <v>0</v>
      </c>
      <c r="K142" s="161">
        <f t="shared" si="82"/>
        <v>0</v>
      </c>
      <c r="L142" s="161">
        <f t="shared" si="82"/>
        <v>0</v>
      </c>
      <c r="M142" s="161">
        <f t="shared" si="82"/>
        <v>0</v>
      </c>
      <c r="N142" s="487">
        <f t="shared" si="82"/>
        <v>0</v>
      </c>
      <c r="O142" s="487">
        <f t="shared" si="82"/>
        <v>0</v>
      </c>
      <c r="P142" s="487">
        <f t="shared" si="82"/>
        <v>1</v>
      </c>
      <c r="Q142" s="487">
        <f t="shared" si="82"/>
        <v>0</v>
      </c>
      <c r="R142" s="487">
        <f t="shared" si="82"/>
        <v>0</v>
      </c>
      <c r="S142" s="487">
        <f t="shared" si="82"/>
        <v>0</v>
      </c>
      <c r="T142" s="487">
        <f t="shared" si="82"/>
        <v>0</v>
      </c>
      <c r="U142" s="487">
        <f t="shared" si="82"/>
        <v>0</v>
      </c>
      <c r="V142" s="487">
        <f t="shared" si="82"/>
        <v>0</v>
      </c>
      <c r="W142" s="161">
        <f t="shared" si="82"/>
        <v>0</v>
      </c>
      <c r="X142" s="161">
        <f t="shared" si="82"/>
        <v>0</v>
      </c>
      <c r="Y142" s="161">
        <f t="shared" si="82"/>
        <v>0</v>
      </c>
      <c r="Z142" s="161">
        <f t="shared" si="82"/>
        <v>0</v>
      </c>
      <c r="AA142" s="161">
        <f t="shared" si="82"/>
        <v>0</v>
      </c>
      <c r="AB142" s="161">
        <f t="shared" si="82"/>
        <v>0</v>
      </c>
      <c r="AC142" s="161">
        <f t="shared" si="82"/>
        <v>0</v>
      </c>
      <c r="AD142" s="161">
        <f t="shared" si="82"/>
        <v>0</v>
      </c>
      <c r="AE142" s="161">
        <f t="shared" si="82"/>
        <v>0</v>
      </c>
      <c r="AF142" s="161">
        <f t="shared" si="82"/>
        <v>0</v>
      </c>
      <c r="AG142" s="161">
        <f t="shared" si="82"/>
        <v>0</v>
      </c>
      <c r="AH142" s="161">
        <f t="shared" si="82"/>
        <v>1</v>
      </c>
      <c r="AI142" s="161">
        <f t="shared" si="82"/>
        <v>0</v>
      </c>
      <c r="AJ142" s="161">
        <f t="shared" si="82"/>
        <v>0</v>
      </c>
      <c r="AK142" s="161">
        <f t="shared" si="82"/>
        <v>0</v>
      </c>
      <c r="AL142" s="161">
        <f t="shared" si="82"/>
        <v>0</v>
      </c>
      <c r="AM142" s="161">
        <f t="shared" si="82"/>
        <v>1</v>
      </c>
      <c r="AN142" s="161">
        <f t="shared" si="82"/>
        <v>0</v>
      </c>
      <c r="AO142" s="161">
        <f t="shared" si="82"/>
        <v>0</v>
      </c>
      <c r="AP142" s="161">
        <f t="shared" si="82"/>
        <v>0</v>
      </c>
      <c r="AQ142" s="489">
        <f t="shared" si="82"/>
        <v>0</v>
      </c>
      <c r="AR142" s="161">
        <f t="shared" si="82"/>
        <v>0</v>
      </c>
      <c r="AS142" s="161">
        <f t="shared" si="82"/>
        <v>0</v>
      </c>
      <c r="AT142" s="161">
        <f t="shared" si="82"/>
        <v>0</v>
      </c>
      <c r="AU142" s="161">
        <f t="shared" si="82"/>
        <v>1</v>
      </c>
      <c r="AV142" s="161">
        <f t="shared" si="82"/>
        <v>0</v>
      </c>
      <c r="AW142" s="161">
        <f t="shared" si="82"/>
        <v>0</v>
      </c>
      <c r="AX142" s="161">
        <f t="shared" si="82"/>
        <v>0</v>
      </c>
      <c r="AY142" s="161">
        <f t="shared" si="82"/>
        <v>1</v>
      </c>
      <c r="AZ142" s="161">
        <f t="shared" si="82"/>
        <v>0</v>
      </c>
      <c r="BA142" s="161">
        <f t="shared" si="82"/>
        <v>1</v>
      </c>
      <c r="BB142" s="161">
        <f t="shared" si="82"/>
        <v>0</v>
      </c>
      <c r="BC142" s="161">
        <f t="shared" si="82"/>
        <v>0</v>
      </c>
      <c r="BD142" s="161">
        <f t="shared" si="82"/>
        <v>0</v>
      </c>
      <c r="BE142" s="161">
        <f t="shared" si="82"/>
        <v>0</v>
      </c>
      <c r="BF142" s="161">
        <f t="shared" si="82"/>
        <v>0</v>
      </c>
      <c r="BG142" s="161">
        <f t="shared" si="82"/>
        <v>0</v>
      </c>
      <c r="BH142" s="161">
        <f t="shared" si="82"/>
        <v>0</v>
      </c>
      <c r="BI142" s="161">
        <f t="shared" si="82"/>
        <v>0</v>
      </c>
      <c r="BJ142" s="161">
        <f t="shared" si="82"/>
        <v>0</v>
      </c>
      <c r="BK142" s="161">
        <f t="shared" si="82"/>
        <v>0</v>
      </c>
      <c r="BL142" s="161">
        <f t="shared" si="82"/>
        <v>0</v>
      </c>
      <c r="BM142" s="161">
        <f t="shared" si="82"/>
        <v>1</v>
      </c>
      <c r="BN142" s="161">
        <f t="shared" si="82"/>
        <v>0</v>
      </c>
      <c r="BO142" s="161">
        <f t="shared" si="82"/>
        <v>0</v>
      </c>
      <c r="BP142" s="161">
        <f t="shared" ref="BP142:CA142" si="83">SUM(BP143:BP150)</f>
        <v>1</v>
      </c>
      <c r="BQ142" s="161">
        <f t="shared" si="83"/>
        <v>0</v>
      </c>
      <c r="BR142" s="161">
        <f t="shared" si="83"/>
        <v>0</v>
      </c>
      <c r="BS142" s="161">
        <f t="shared" si="83"/>
        <v>1</v>
      </c>
      <c r="BT142" s="161">
        <f t="shared" si="83"/>
        <v>0</v>
      </c>
      <c r="BU142" s="161">
        <f t="shared" si="83"/>
        <v>0</v>
      </c>
      <c r="BV142" s="161">
        <f t="shared" si="83"/>
        <v>0</v>
      </c>
      <c r="BW142" s="161">
        <f t="shared" si="83"/>
        <v>0</v>
      </c>
      <c r="BX142" s="161">
        <f t="shared" si="83"/>
        <v>0</v>
      </c>
      <c r="BY142" s="161">
        <f t="shared" si="83"/>
        <v>2</v>
      </c>
      <c r="BZ142" s="161">
        <f t="shared" si="83"/>
        <v>0</v>
      </c>
      <c r="CA142" s="161">
        <f t="shared" si="83"/>
        <v>0</v>
      </c>
      <c r="CB142" s="156">
        <f>SUM(D142+F142+H142+J142+L142+N142+P142+R142+T142+V142+X142+Z142+AB142+AD142+AF142+AH142+AJ142+AL142+AN142+AP142+AR142+AT142+AV142+AX142+AZ142+BB142+BD142+BF142+BH142+BJ142+BL142+BN142+BP142+BR142+BV142+BX142+BZ142+BT142)</f>
        <v>4</v>
      </c>
      <c r="CC142" s="151">
        <f>SUM(E142+G142+I142+K142+M142+O142+Q142+S142+U142+W142+Y142+AA142+AC142+AE142+AG142+AI142+AK142+AM142+AO142+AQ142+AS142+AU142+AW142+AY142+BA142+BC142+BE142+BG142+BI142+BK142+BM142+BO142+BQ142+BS142+BW142+BY142+CA142+BU142)</f>
        <v>11</v>
      </c>
      <c r="CE142" s="1196">
        <f>SUM(CE143:CE150)</f>
        <v>0</v>
      </c>
      <c r="CF142" s="1196">
        <f>SUM(CF143:CF150)</f>
        <v>0</v>
      </c>
      <c r="CG142" s="1196">
        <f>SUM(CG143:CG150)</f>
        <v>2</v>
      </c>
      <c r="CH142" s="1195">
        <f>SUM(CH143:CH150)</f>
        <v>1</v>
      </c>
      <c r="CI142" s="102">
        <f t="shared" si="81"/>
        <v>2</v>
      </c>
      <c r="CJ142" s="102">
        <f t="shared" si="72"/>
        <v>1</v>
      </c>
    </row>
    <row r="143" spans="1:88" ht="16.2" thickBot="1" x14ac:dyDescent="0.35">
      <c r="A143" s="456">
        <v>17</v>
      </c>
      <c r="B143" s="1407" t="s">
        <v>21</v>
      </c>
      <c r="C143" s="1408"/>
      <c r="D143" s="536"/>
      <c r="E143" s="616"/>
      <c r="F143" s="536"/>
      <c r="G143" s="537"/>
      <c r="H143" s="230"/>
      <c r="I143" s="230"/>
      <c r="J143" s="230"/>
      <c r="K143" s="230"/>
      <c r="L143" s="230"/>
      <c r="M143" s="230"/>
      <c r="N143" s="230"/>
      <c r="O143" s="230"/>
      <c r="P143" s="230"/>
      <c r="Q143" s="230"/>
      <c r="R143" s="230"/>
      <c r="S143" s="230"/>
      <c r="T143" s="230"/>
      <c r="U143" s="230"/>
      <c r="V143" s="230"/>
      <c r="W143" s="230"/>
      <c r="X143" s="230"/>
      <c r="Y143" s="230"/>
      <c r="Z143" s="230"/>
      <c r="AA143" s="230"/>
      <c r="AB143" s="230"/>
      <c r="AC143" s="230"/>
      <c r="AD143" s="159"/>
      <c r="AE143" s="230"/>
      <c r="AF143" s="537"/>
      <c r="AG143" s="537"/>
      <c r="AH143" s="236"/>
      <c r="AI143" s="230"/>
      <c r="AJ143" s="230"/>
      <c r="AK143" s="230"/>
      <c r="AL143" s="230"/>
      <c r="AM143" s="230"/>
      <c r="AN143" s="230"/>
      <c r="AO143" s="230"/>
      <c r="AP143" s="230"/>
      <c r="AQ143" s="237"/>
      <c r="AR143" s="544"/>
      <c r="AS143" s="545"/>
      <c r="AT143" s="545"/>
      <c r="AU143" s="545"/>
      <c r="AV143" s="546"/>
      <c r="AW143" s="545"/>
      <c r="AX143" s="545"/>
      <c r="AY143" s="545"/>
      <c r="AZ143" s="545"/>
      <c r="BA143" s="545"/>
      <c r="BB143" s="619"/>
      <c r="BC143" s="545"/>
      <c r="BD143" s="546"/>
      <c r="BE143" s="622"/>
      <c r="BF143" s="546"/>
      <c r="BG143" s="545"/>
      <c r="BH143" s="545"/>
      <c r="BI143" s="545"/>
      <c r="BJ143" s="545"/>
      <c r="BK143" s="545"/>
      <c r="BL143" s="546"/>
      <c r="BM143" s="627"/>
      <c r="BN143" s="626"/>
      <c r="BO143" s="546"/>
      <c r="BP143" s="546"/>
      <c r="BQ143" s="546"/>
      <c r="BR143" s="546"/>
      <c r="BS143" s="546"/>
      <c r="BT143" s="626"/>
      <c r="BU143" s="626"/>
      <c r="BV143" s="626"/>
      <c r="BW143" s="546"/>
      <c r="BX143" s="546"/>
      <c r="BY143" s="546"/>
      <c r="BZ143" s="547"/>
      <c r="CA143" s="547"/>
      <c r="CB143" s="156">
        <f t="shared" ref="CB143:CB151" si="84">SUM(D143+F143+H143+J143+L143+N143+P143+R143+T143+V143+X143+Z143+AB143+AD143+AF143+AH143+AJ143+AL143+AN143+AP143+AR143+AT143+AV143+AX143+AZ143+BB143+BD143+BF143+BH143+BJ143+BL143+BN143+BP143+BR143+BV143+BX143+BZ143+BT143)</f>
        <v>0</v>
      </c>
      <c r="CC143" s="151">
        <f t="shared" ref="CC143:CC150" si="85">SUM(E143+G143+I143+K143+M143+O143+Q143+S143+U143+W143+Y143+AA143+AC143+AE143+AG143+AI143+AK143+AM143+AO143+AQ143+AS143+AU143+AW143+AY143+BA143+BC143+BE143+BG143+BI143+BK143+BM143+BO143+BQ143+BS143+BW143+BY143+CA143+BU143)</f>
        <v>0</v>
      </c>
      <c r="CE143" s="1197"/>
      <c r="CF143" s="1198"/>
      <c r="CG143" s="1203"/>
      <c r="CH143" s="1198"/>
      <c r="CI143" s="1199">
        <f t="shared" si="81"/>
        <v>0</v>
      </c>
      <c r="CJ143" s="102">
        <f t="shared" si="72"/>
        <v>0</v>
      </c>
    </row>
    <row r="144" spans="1:88" ht="16.2" thickBot="1" x14ac:dyDescent="0.35">
      <c r="A144" s="456">
        <v>18</v>
      </c>
      <c r="B144" s="1402" t="s">
        <v>51</v>
      </c>
      <c r="C144" s="1284"/>
      <c r="D144" s="352"/>
      <c r="E144" s="614"/>
      <c r="F144" s="352"/>
      <c r="G144" s="1205">
        <v>1</v>
      </c>
      <c r="H144" s="550"/>
      <c r="I144" s="1206">
        <v>1</v>
      </c>
      <c r="J144" s="84"/>
      <c r="K144" s="84"/>
      <c r="L144" s="84"/>
      <c r="M144" s="84"/>
      <c r="N144" s="84"/>
      <c r="O144" s="84"/>
      <c r="P144" s="1268">
        <v>1</v>
      </c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5"/>
      <c r="AE144" s="84"/>
      <c r="AF144" s="267"/>
      <c r="AG144" s="1267"/>
      <c r="AH144" s="114">
        <v>1</v>
      </c>
      <c r="AI144" s="84"/>
      <c r="AJ144" s="84"/>
      <c r="AK144" s="84"/>
      <c r="AL144" s="84"/>
      <c r="AM144" s="1206">
        <v>1</v>
      </c>
      <c r="AN144" s="84"/>
      <c r="AO144" s="180"/>
      <c r="AP144" s="84"/>
      <c r="AQ144" s="40"/>
      <c r="AR144" s="548"/>
      <c r="AS144" s="549"/>
      <c r="AT144" s="549"/>
      <c r="AU144" s="554"/>
      <c r="AV144" s="550"/>
      <c r="AW144" s="550"/>
      <c r="AX144" s="550"/>
      <c r="AY144" s="1206">
        <v>1</v>
      </c>
      <c r="AZ144" s="550"/>
      <c r="BA144" s="559"/>
      <c r="BB144" s="620"/>
      <c r="BC144" s="559"/>
      <c r="BD144" s="550"/>
      <c r="BE144" s="623"/>
      <c r="BF144" s="559"/>
      <c r="BG144" s="559"/>
      <c r="BH144" s="559"/>
      <c r="BI144" s="559"/>
      <c r="BJ144" s="559"/>
      <c r="BK144" s="559"/>
      <c r="BL144" s="550"/>
      <c r="BM144" s="1206">
        <v>1</v>
      </c>
      <c r="BN144" s="630"/>
      <c r="BO144" s="554"/>
      <c r="BP144" s="550">
        <v>1</v>
      </c>
      <c r="BQ144" s="689"/>
      <c r="BR144" s="554"/>
      <c r="BS144" s="1206">
        <v>1</v>
      </c>
      <c r="BT144" s="624"/>
      <c r="BU144" s="624"/>
      <c r="BV144" s="624"/>
      <c r="BW144" s="550"/>
      <c r="BX144" s="550"/>
      <c r="BY144" s="550">
        <v>2</v>
      </c>
      <c r="BZ144" s="273"/>
      <c r="CA144" s="561"/>
      <c r="CB144" s="156">
        <f t="shared" si="84"/>
        <v>3</v>
      </c>
      <c r="CC144" s="151">
        <f t="shared" si="85"/>
        <v>8</v>
      </c>
      <c r="CE144" s="501"/>
      <c r="CF144" s="57"/>
      <c r="CG144" s="445"/>
      <c r="CH144" s="57"/>
      <c r="CI144" s="1199">
        <f t="shared" si="81"/>
        <v>0</v>
      </c>
      <c r="CJ144" s="102">
        <f t="shared" si="72"/>
        <v>0</v>
      </c>
    </row>
    <row r="145" spans="1:93" ht="16.2" thickBot="1" x14ac:dyDescent="0.35">
      <c r="A145" s="456">
        <v>19</v>
      </c>
      <c r="B145" s="1402" t="s">
        <v>22</v>
      </c>
      <c r="C145" s="1284"/>
      <c r="D145" s="352"/>
      <c r="E145" s="614"/>
      <c r="F145" s="352"/>
      <c r="G145" s="267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5"/>
      <c r="AE145" s="84"/>
      <c r="AF145" s="267"/>
      <c r="AG145" s="267"/>
      <c r="AH145" s="114"/>
      <c r="AI145" s="84"/>
      <c r="AJ145" s="84"/>
      <c r="AK145" s="84"/>
      <c r="AL145" s="84"/>
      <c r="AM145" s="84"/>
      <c r="AN145" s="84"/>
      <c r="AO145" s="84"/>
      <c r="AP145" s="84"/>
      <c r="AQ145" s="40"/>
      <c r="AR145" s="553"/>
      <c r="AS145" s="550"/>
      <c r="AT145" s="550"/>
      <c r="AU145" s="550"/>
      <c r="AV145" s="550"/>
      <c r="AW145" s="550"/>
      <c r="AX145" s="550"/>
      <c r="AY145" s="550"/>
      <c r="AZ145" s="550"/>
      <c r="BA145" s="550"/>
      <c r="BB145" s="620"/>
      <c r="BC145" s="550"/>
      <c r="BD145" s="550"/>
      <c r="BE145" s="624"/>
      <c r="BF145" s="550"/>
      <c r="BG145" s="550"/>
      <c r="BH145" s="550"/>
      <c r="BI145" s="550"/>
      <c r="BJ145" s="550"/>
      <c r="BK145" s="550"/>
      <c r="BL145" s="550"/>
      <c r="BM145" s="552"/>
      <c r="BN145" s="624"/>
      <c r="BO145" s="550"/>
      <c r="BP145" s="550"/>
      <c r="BQ145" s="550"/>
      <c r="BR145" s="550"/>
      <c r="BS145" s="550"/>
      <c r="BT145" s="624"/>
      <c r="BU145" s="624"/>
      <c r="BV145" s="624"/>
      <c r="BW145" s="550"/>
      <c r="BX145" s="550"/>
      <c r="BY145" s="550"/>
      <c r="BZ145" s="273"/>
      <c r="CA145" s="273"/>
      <c r="CB145" s="156">
        <f t="shared" si="84"/>
        <v>0</v>
      </c>
      <c r="CC145" s="151">
        <f t="shared" si="85"/>
        <v>0</v>
      </c>
      <c r="CE145" s="501"/>
      <c r="CF145" s="57"/>
      <c r="CG145" s="445"/>
      <c r="CH145" s="57"/>
      <c r="CI145" s="1199">
        <f t="shared" si="81"/>
        <v>0</v>
      </c>
      <c r="CJ145" s="102">
        <f t="shared" si="72"/>
        <v>0</v>
      </c>
      <c r="CL145" s="1144"/>
      <c r="CM145" s="1144" t="s">
        <v>243</v>
      </c>
      <c r="CN145" s="1144" t="s">
        <v>244</v>
      </c>
      <c r="CO145" s="1144" t="s">
        <v>245</v>
      </c>
    </row>
    <row r="146" spans="1:93" ht="16.2" thickBot="1" x14ac:dyDescent="0.35">
      <c r="A146" s="456">
        <v>20</v>
      </c>
      <c r="B146" s="1402" t="s">
        <v>34</v>
      </c>
      <c r="C146" s="1284"/>
      <c r="D146" s="352"/>
      <c r="E146" s="614"/>
      <c r="F146" s="352"/>
      <c r="G146" s="267"/>
      <c r="H146" s="84"/>
      <c r="I146" s="84">
        <v>1</v>
      </c>
      <c r="J146" s="84"/>
      <c r="K146" s="84"/>
      <c r="L146" s="84"/>
      <c r="M146" s="84"/>
      <c r="N146" s="84"/>
      <c r="O146" s="84"/>
      <c r="P146" s="538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5"/>
      <c r="AE146" s="84"/>
      <c r="AF146" s="267"/>
      <c r="AG146" s="267"/>
      <c r="AH146" s="114"/>
      <c r="AI146" s="84"/>
      <c r="AJ146" s="84"/>
      <c r="AK146" s="84"/>
      <c r="AL146" s="84"/>
      <c r="AM146" s="84"/>
      <c r="AN146" s="538"/>
      <c r="AO146" s="84"/>
      <c r="AP146" s="84"/>
      <c r="AQ146" s="40"/>
      <c r="AR146" s="553"/>
      <c r="AS146" s="550"/>
      <c r="AT146" s="550"/>
      <c r="AU146" s="550">
        <v>1</v>
      </c>
      <c r="AV146" s="550"/>
      <c r="AW146" s="550"/>
      <c r="AX146" s="550"/>
      <c r="AY146" s="550"/>
      <c r="AZ146" s="550"/>
      <c r="BA146" s="550">
        <v>1</v>
      </c>
      <c r="BB146" s="620"/>
      <c r="BC146" s="550"/>
      <c r="BD146" s="550"/>
      <c r="BE146" s="624"/>
      <c r="BF146" s="550"/>
      <c r="BG146" s="550"/>
      <c r="BH146" s="550"/>
      <c r="BI146" s="550"/>
      <c r="BJ146" s="550"/>
      <c r="BK146" s="550"/>
      <c r="BL146" s="550"/>
      <c r="BM146" s="552"/>
      <c r="BN146" s="624"/>
      <c r="BO146" s="550"/>
      <c r="BP146" s="550"/>
      <c r="BQ146" s="550"/>
      <c r="BR146" s="550"/>
      <c r="BS146" s="550"/>
      <c r="BT146" s="624"/>
      <c r="BU146" s="624"/>
      <c r="BV146" s="624"/>
      <c r="BW146" s="550"/>
      <c r="BX146" s="550"/>
      <c r="BY146" s="550"/>
      <c r="BZ146" s="273"/>
      <c r="CA146" s="273"/>
      <c r="CB146" s="156">
        <f t="shared" si="84"/>
        <v>0</v>
      </c>
      <c r="CC146" s="151">
        <f t="shared" si="85"/>
        <v>3</v>
      </c>
      <c r="CE146" s="501"/>
      <c r="CF146" s="57"/>
      <c r="CG146" s="445"/>
      <c r="CH146" s="57"/>
      <c r="CI146" s="1199">
        <f t="shared" si="81"/>
        <v>0</v>
      </c>
      <c r="CJ146" s="102">
        <f t="shared" si="72"/>
        <v>0</v>
      </c>
      <c r="CL146" s="69">
        <v>2024</v>
      </c>
      <c r="CM146" s="69">
        <f>D151+F151+H151+N151+P151+R151+T151+AF151+AH151+AL151+AN151</f>
        <v>168</v>
      </c>
      <c r="CN146" s="69">
        <f>E151+G151+I151+O151+Q151+S151+U151+AG151+AI151+AM151+AO151</f>
        <v>65</v>
      </c>
      <c r="CO146" s="69">
        <f t="shared" ref="CO146:CO147" si="86">CM146+CN146</f>
        <v>233</v>
      </c>
    </row>
    <row r="147" spans="1:93" ht="16.2" thickBot="1" x14ac:dyDescent="0.35">
      <c r="A147" s="456">
        <v>21</v>
      </c>
      <c r="B147" s="1402" t="s">
        <v>24</v>
      </c>
      <c r="C147" s="1284"/>
      <c r="D147" s="352"/>
      <c r="E147" s="614"/>
      <c r="F147" s="352"/>
      <c r="G147" s="267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5"/>
      <c r="AE147" s="84"/>
      <c r="AF147" s="267"/>
      <c r="AG147" s="267"/>
      <c r="AH147" s="114"/>
      <c r="AI147" s="84"/>
      <c r="AJ147" s="84"/>
      <c r="AK147" s="84"/>
      <c r="AL147" s="84"/>
      <c r="AM147" s="84"/>
      <c r="AN147" s="84"/>
      <c r="AO147" s="84"/>
      <c r="AP147" s="84"/>
      <c r="AQ147" s="40"/>
      <c r="AR147" s="553"/>
      <c r="AS147" s="550"/>
      <c r="AT147" s="550"/>
      <c r="AU147" s="550"/>
      <c r="AV147" s="550"/>
      <c r="AW147" s="550"/>
      <c r="AX147" s="550"/>
      <c r="AY147" s="550"/>
      <c r="AZ147" s="550"/>
      <c r="BA147" s="550"/>
      <c r="BB147" s="620"/>
      <c r="BC147" s="550"/>
      <c r="BD147" s="550"/>
      <c r="BE147" s="624"/>
      <c r="BF147" s="550"/>
      <c r="BG147" s="550"/>
      <c r="BH147" s="550"/>
      <c r="BI147" s="550"/>
      <c r="BJ147" s="550"/>
      <c r="BK147" s="550"/>
      <c r="BL147" s="550"/>
      <c r="BM147" s="552"/>
      <c r="BN147" s="624"/>
      <c r="BO147" s="550"/>
      <c r="BP147" s="550"/>
      <c r="BQ147" s="550"/>
      <c r="BR147" s="550"/>
      <c r="BS147" s="550"/>
      <c r="BT147" s="624"/>
      <c r="BU147" s="624"/>
      <c r="BV147" s="624"/>
      <c r="BW147" s="550"/>
      <c r="BX147" s="550"/>
      <c r="BY147" s="550"/>
      <c r="BZ147" s="273"/>
      <c r="CA147" s="273"/>
      <c r="CB147" s="156">
        <f t="shared" si="84"/>
        <v>0</v>
      </c>
      <c r="CC147" s="151">
        <f t="shared" si="85"/>
        <v>0</v>
      </c>
      <c r="CE147" s="501"/>
      <c r="CF147" s="57"/>
      <c r="CG147" s="445"/>
      <c r="CH147" s="57"/>
      <c r="CI147" s="1199">
        <f t="shared" si="81"/>
        <v>0</v>
      </c>
      <c r="CJ147" s="102">
        <f t="shared" si="72"/>
        <v>0</v>
      </c>
      <c r="CL147" s="69" t="s">
        <v>33</v>
      </c>
      <c r="CM147" s="69">
        <f>SUM(CM146:CM146)</f>
        <v>168</v>
      </c>
      <c r="CN147" s="69">
        <f>SUM(CN146:CN146)</f>
        <v>65</v>
      </c>
      <c r="CO147" s="69">
        <f t="shared" si="86"/>
        <v>233</v>
      </c>
    </row>
    <row r="148" spans="1:93" ht="16.2" thickBot="1" x14ac:dyDescent="0.35">
      <c r="A148" s="456">
        <v>22</v>
      </c>
      <c r="B148" s="1402" t="s">
        <v>25</v>
      </c>
      <c r="C148" s="1284"/>
      <c r="D148" s="352"/>
      <c r="E148" s="614"/>
      <c r="F148" s="352"/>
      <c r="G148" s="267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5"/>
      <c r="AE148" s="84"/>
      <c r="AF148" s="267"/>
      <c r="AG148" s="267"/>
      <c r="AH148" s="114"/>
      <c r="AI148" s="84"/>
      <c r="AJ148" s="84"/>
      <c r="AK148" s="84"/>
      <c r="AL148" s="84"/>
      <c r="AM148" s="84"/>
      <c r="AN148" s="84"/>
      <c r="AO148" s="84"/>
      <c r="AP148" s="84"/>
      <c r="AQ148" s="40"/>
      <c r="AR148" s="553"/>
      <c r="AS148" s="550"/>
      <c r="AT148" s="550"/>
      <c r="AU148" s="550"/>
      <c r="AV148" s="550"/>
      <c r="AW148" s="550"/>
      <c r="AX148" s="550"/>
      <c r="AY148" s="550"/>
      <c r="AZ148" s="550"/>
      <c r="BA148" s="550"/>
      <c r="BB148" s="620"/>
      <c r="BC148" s="550"/>
      <c r="BD148" s="550"/>
      <c r="BE148" s="624"/>
      <c r="BF148" s="550"/>
      <c r="BG148" s="550"/>
      <c r="BH148" s="550"/>
      <c r="BI148" s="550"/>
      <c r="BJ148" s="550"/>
      <c r="BK148" s="550"/>
      <c r="BL148" s="550"/>
      <c r="BM148" s="552"/>
      <c r="BN148" s="624"/>
      <c r="BO148" s="550"/>
      <c r="BP148" s="550"/>
      <c r="BQ148" s="550"/>
      <c r="BR148" s="550"/>
      <c r="BS148" s="550"/>
      <c r="BT148" s="624"/>
      <c r="BU148" s="624"/>
      <c r="BV148" s="624"/>
      <c r="BW148" s="550"/>
      <c r="BX148" s="550"/>
      <c r="BY148" s="550"/>
      <c r="BZ148" s="273"/>
      <c r="CA148" s="273"/>
      <c r="CB148" s="156">
        <f t="shared" si="84"/>
        <v>0</v>
      </c>
      <c r="CC148" s="151">
        <f t="shared" si="85"/>
        <v>0</v>
      </c>
      <c r="CE148" s="501"/>
      <c r="CF148" s="57"/>
      <c r="CG148" s="445"/>
      <c r="CH148" s="57"/>
      <c r="CI148" s="1199">
        <f t="shared" si="81"/>
        <v>0</v>
      </c>
      <c r="CJ148" s="102">
        <f t="shared" si="72"/>
        <v>0</v>
      </c>
      <c r="CL148" s="20"/>
    </row>
    <row r="149" spans="1:93" ht="16.2" thickBot="1" x14ac:dyDescent="0.35">
      <c r="A149" s="456">
        <v>23</v>
      </c>
      <c r="B149" s="1402" t="s">
        <v>26</v>
      </c>
      <c r="C149" s="1284"/>
      <c r="D149" s="352"/>
      <c r="E149" s="614"/>
      <c r="F149" s="352"/>
      <c r="G149" s="267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5"/>
      <c r="AE149" s="84"/>
      <c r="AF149" s="267"/>
      <c r="AG149" s="267"/>
      <c r="AH149" s="114"/>
      <c r="AI149" s="84"/>
      <c r="AJ149" s="84"/>
      <c r="AK149" s="84"/>
      <c r="AL149" s="84"/>
      <c r="AM149" s="84"/>
      <c r="AN149" s="84"/>
      <c r="AO149" s="84"/>
      <c r="AP149" s="84"/>
      <c r="AQ149" s="40"/>
      <c r="AR149" s="553"/>
      <c r="AS149" s="550"/>
      <c r="AT149" s="550"/>
      <c r="AU149" s="550"/>
      <c r="AV149" s="550"/>
      <c r="AW149" s="550"/>
      <c r="AX149" s="550"/>
      <c r="AY149" s="550"/>
      <c r="AZ149" s="550"/>
      <c r="BA149" s="550"/>
      <c r="BB149" s="620"/>
      <c r="BC149" s="550"/>
      <c r="BD149" s="550"/>
      <c r="BE149" s="624"/>
      <c r="BF149" s="550"/>
      <c r="BG149" s="550"/>
      <c r="BH149" s="550"/>
      <c r="BI149" s="550"/>
      <c r="BJ149" s="550"/>
      <c r="BK149" s="550"/>
      <c r="BL149" s="550"/>
      <c r="BM149" s="552"/>
      <c r="BN149" s="624"/>
      <c r="BO149" s="550"/>
      <c r="BP149" s="550"/>
      <c r="BQ149" s="550"/>
      <c r="BR149" s="550"/>
      <c r="BS149" s="550"/>
      <c r="BT149" s="624"/>
      <c r="BU149" s="624"/>
      <c r="BV149" s="624"/>
      <c r="BW149" s="550"/>
      <c r="BX149" s="550"/>
      <c r="BY149" s="550"/>
      <c r="BZ149" s="273"/>
      <c r="CA149" s="273"/>
      <c r="CB149" s="156">
        <f t="shared" si="84"/>
        <v>0</v>
      </c>
      <c r="CC149" s="151">
        <f t="shared" si="85"/>
        <v>0</v>
      </c>
      <c r="CE149" s="501"/>
      <c r="CF149" s="57"/>
      <c r="CG149" s="445"/>
      <c r="CH149" s="57"/>
      <c r="CI149" s="1199">
        <f t="shared" si="81"/>
        <v>0</v>
      </c>
      <c r="CJ149" s="102">
        <f t="shared" si="72"/>
        <v>0</v>
      </c>
    </row>
    <row r="150" spans="1:93" ht="16.2" thickBot="1" x14ac:dyDescent="0.35">
      <c r="A150" s="456">
        <v>24</v>
      </c>
      <c r="B150" s="1402" t="s">
        <v>27</v>
      </c>
      <c r="C150" s="1284"/>
      <c r="D150" s="539"/>
      <c r="E150" s="617"/>
      <c r="F150" s="539">
        <v>1</v>
      </c>
      <c r="G150" s="540"/>
      <c r="H150" s="541"/>
      <c r="I150" s="541"/>
      <c r="J150" s="541"/>
      <c r="K150" s="541"/>
      <c r="L150" s="541"/>
      <c r="M150" s="541"/>
      <c r="N150" s="541"/>
      <c r="O150" s="541"/>
      <c r="P150" s="541"/>
      <c r="Q150" s="541"/>
      <c r="R150" s="541"/>
      <c r="S150" s="541"/>
      <c r="T150" s="541"/>
      <c r="U150" s="541"/>
      <c r="V150" s="541"/>
      <c r="W150" s="541"/>
      <c r="X150" s="541"/>
      <c r="Y150" s="541"/>
      <c r="Z150" s="541"/>
      <c r="AA150" s="541"/>
      <c r="AB150" s="541"/>
      <c r="AC150" s="541"/>
      <c r="AD150" s="560"/>
      <c r="AE150" s="541"/>
      <c r="AF150" s="540"/>
      <c r="AG150" s="540"/>
      <c r="AH150" s="563"/>
      <c r="AI150" s="541"/>
      <c r="AJ150" s="541"/>
      <c r="AK150" s="541"/>
      <c r="AL150" s="541"/>
      <c r="AM150" s="541"/>
      <c r="AN150" s="541"/>
      <c r="AO150" s="541"/>
      <c r="AP150" s="541"/>
      <c r="AQ150" s="673"/>
      <c r="AR150" s="555"/>
      <c r="AS150" s="556"/>
      <c r="AT150" s="556"/>
      <c r="AU150" s="556"/>
      <c r="AV150" s="556"/>
      <c r="AW150" s="556"/>
      <c r="AX150" s="556"/>
      <c r="AY150" s="556"/>
      <c r="AZ150" s="556"/>
      <c r="BA150" s="556"/>
      <c r="BB150" s="621"/>
      <c r="BC150" s="550"/>
      <c r="BD150" s="550"/>
      <c r="BE150" s="625"/>
      <c r="BF150" s="556"/>
      <c r="BG150" s="556"/>
      <c r="BH150" s="556"/>
      <c r="BI150" s="556"/>
      <c r="BJ150" s="556"/>
      <c r="BK150" s="556"/>
      <c r="BL150" s="556"/>
      <c r="BM150" s="557"/>
      <c r="BN150" s="624"/>
      <c r="BO150" s="550"/>
      <c r="BP150" s="550"/>
      <c r="BQ150" s="550"/>
      <c r="BR150" s="550"/>
      <c r="BS150" s="550"/>
      <c r="BT150" s="678"/>
      <c r="BU150" s="678"/>
      <c r="BV150" s="625"/>
      <c r="BW150" s="556"/>
      <c r="BX150" s="556"/>
      <c r="BY150" s="556"/>
      <c r="BZ150" s="558"/>
      <c r="CA150" s="558"/>
      <c r="CB150" s="156">
        <f t="shared" si="84"/>
        <v>1</v>
      </c>
      <c r="CC150" s="151">
        <f t="shared" si="85"/>
        <v>0</v>
      </c>
      <c r="CE150" s="723"/>
      <c r="CF150" s="743"/>
      <c r="CG150" s="1204">
        <v>2</v>
      </c>
      <c r="CH150" s="1202">
        <v>1</v>
      </c>
      <c r="CI150" s="1199">
        <f t="shared" si="81"/>
        <v>2</v>
      </c>
      <c r="CJ150" s="102">
        <f t="shared" si="72"/>
        <v>1</v>
      </c>
    </row>
    <row r="151" spans="1:93" ht="15" thickBot="1" x14ac:dyDescent="0.35">
      <c r="A151" s="1403" t="s">
        <v>28</v>
      </c>
      <c r="B151" s="1404"/>
      <c r="C151" s="1404"/>
      <c r="D151" s="187">
        <f t="shared" ref="D151:BO151" si="87">D130+D136-D142</f>
        <v>0</v>
      </c>
      <c r="E151" s="187">
        <f t="shared" si="87"/>
        <v>1</v>
      </c>
      <c r="F151" s="187">
        <f t="shared" si="87"/>
        <v>12</v>
      </c>
      <c r="G151" s="187">
        <f t="shared" si="87"/>
        <v>13</v>
      </c>
      <c r="H151" s="187">
        <f t="shared" si="87"/>
        <v>12</v>
      </c>
      <c r="I151" s="187">
        <f t="shared" si="87"/>
        <v>6</v>
      </c>
      <c r="J151" s="187">
        <f t="shared" si="87"/>
        <v>0</v>
      </c>
      <c r="K151" s="187">
        <f t="shared" si="87"/>
        <v>6</v>
      </c>
      <c r="L151" s="187">
        <f t="shared" si="87"/>
        <v>0</v>
      </c>
      <c r="M151" s="187">
        <f t="shared" si="87"/>
        <v>6</v>
      </c>
      <c r="N151" s="187">
        <f t="shared" si="87"/>
        <v>11</v>
      </c>
      <c r="O151" s="187">
        <f t="shared" si="87"/>
        <v>6</v>
      </c>
      <c r="P151" s="187">
        <f t="shared" si="87"/>
        <v>28</v>
      </c>
      <c r="Q151" s="187">
        <f t="shared" si="87"/>
        <v>1</v>
      </c>
      <c r="R151" s="187">
        <f t="shared" si="87"/>
        <v>23</v>
      </c>
      <c r="S151" s="187">
        <f t="shared" si="87"/>
        <v>2</v>
      </c>
      <c r="T151" s="187">
        <f t="shared" si="87"/>
        <v>11</v>
      </c>
      <c r="U151" s="187">
        <f t="shared" si="87"/>
        <v>17</v>
      </c>
      <c r="V151" s="187">
        <f t="shared" si="87"/>
        <v>0</v>
      </c>
      <c r="W151" s="187">
        <f t="shared" si="87"/>
        <v>6</v>
      </c>
      <c r="X151" s="187">
        <f t="shared" si="87"/>
        <v>0</v>
      </c>
      <c r="Y151" s="187">
        <f t="shared" si="87"/>
        <v>7</v>
      </c>
      <c r="Z151" s="187">
        <f t="shared" si="87"/>
        <v>0</v>
      </c>
      <c r="AA151" s="187">
        <f t="shared" si="87"/>
        <v>2</v>
      </c>
      <c r="AB151" s="187">
        <f t="shared" si="87"/>
        <v>0</v>
      </c>
      <c r="AC151" s="187">
        <f t="shared" si="87"/>
        <v>3</v>
      </c>
      <c r="AD151" s="187">
        <f t="shared" si="87"/>
        <v>0</v>
      </c>
      <c r="AE151" s="187">
        <f t="shared" si="87"/>
        <v>5</v>
      </c>
      <c r="AF151" s="187">
        <f t="shared" si="87"/>
        <v>20</v>
      </c>
      <c r="AG151" s="187">
        <f t="shared" si="87"/>
        <v>3</v>
      </c>
      <c r="AH151" s="187">
        <f t="shared" si="87"/>
        <v>26</v>
      </c>
      <c r="AI151" s="187">
        <f t="shared" si="87"/>
        <v>0</v>
      </c>
      <c r="AJ151" s="187">
        <f t="shared" si="87"/>
        <v>0</v>
      </c>
      <c r="AK151" s="187">
        <f t="shared" si="87"/>
        <v>1</v>
      </c>
      <c r="AL151" s="187">
        <f t="shared" si="87"/>
        <v>16</v>
      </c>
      <c r="AM151" s="187">
        <f t="shared" si="87"/>
        <v>7</v>
      </c>
      <c r="AN151" s="187">
        <f t="shared" si="87"/>
        <v>9</v>
      </c>
      <c r="AO151" s="187">
        <f t="shared" si="87"/>
        <v>9</v>
      </c>
      <c r="AP151" s="187">
        <f t="shared" si="87"/>
        <v>0</v>
      </c>
      <c r="AQ151" s="226">
        <f t="shared" si="87"/>
        <v>5</v>
      </c>
      <c r="AR151" s="187">
        <f t="shared" si="87"/>
        <v>18</v>
      </c>
      <c r="AS151" s="187">
        <f t="shared" si="87"/>
        <v>1</v>
      </c>
      <c r="AT151" s="187">
        <f t="shared" si="87"/>
        <v>5</v>
      </c>
      <c r="AU151" s="187">
        <f t="shared" si="87"/>
        <v>16</v>
      </c>
      <c r="AV151" s="187">
        <f t="shared" si="87"/>
        <v>17</v>
      </c>
      <c r="AW151" s="187">
        <f t="shared" si="87"/>
        <v>2</v>
      </c>
      <c r="AX151" s="187">
        <f t="shared" si="87"/>
        <v>16</v>
      </c>
      <c r="AY151" s="187">
        <f t="shared" si="87"/>
        <v>3</v>
      </c>
      <c r="AZ151" s="187">
        <f t="shared" si="87"/>
        <v>25</v>
      </c>
      <c r="BA151" s="187">
        <f t="shared" si="87"/>
        <v>4</v>
      </c>
      <c r="BB151" s="187">
        <f t="shared" si="87"/>
        <v>28</v>
      </c>
      <c r="BC151" s="187">
        <f t="shared" si="87"/>
        <v>1</v>
      </c>
      <c r="BD151" s="187">
        <f t="shared" si="87"/>
        <v>10</v>
      </c>
      <c r="BE151" s="187">
        <f t="shared" si="87"/>
        <v>15</v>
      </c>
      <c r="BF151" s="187">
        <f t="shared" si="87"/>
        <v>19</v>
      </c>
      <c r="BG151" s="187">
        <f t="shared" si="87"/>
        <v>2</v>
      </c>
      <c r="BH151" s="187">
        <f t="shared" si="87"/>
        <v>22</v>
      </c>
      <c r="BI151" s="187">
        <f t="shared" si="87"/>
        <v>1</v>
      </c>
      <c r="BJ151" s="187">
        <f t="shared" si="87"/>
        <v>20</v>
      </c>
      <c r="BK151" s="187">
        <f t="shared" si="87"/>
        <v>2</v>
      </c>
      <c r="BL151" s="187">
        <f t="shared" si="87"/>
        <v>18</v>
      </c>
      <c r="BM151" s="187">
        <f t="shared" si="87"/>
        <v>1</v>
      </c>
      <c r="BN151" s="187">
        <f t="shared" si="87"/>
        <v>17</v>
      </c>
      <c r="BO151" s="187">
        <f t="shared" si="87"/>
        <v>4</v>
      </c>
      <c r="BP151" s="187">
        <f t="shared" ref="BP151:CA151" si="88">BP130+BP136-BP142</f>
        <v>3</v>
      </c>
      <c r="BQ151" s="187">
        <f t="shared" si="88"/>
        <v>17</v>
      </c>
      <c r="BR151" s="187">
        <f t="shared" si="88"/>
        <v>21</v>
      </c>
      <c r="BS151" s="187">
        <f t="shared" si="88"/>
        <v>9</v>
      </c>
      <c r="BT151" s="187">
        <f t="shared" si="88"/>
        <v>0</v>
      </c>
      <c r="BU151" s="187">
        <f t="shared" si="88"/>
        <v>0</v>
      </c>
      <c r="BV151" s="187">
        <f t="shared" si="88"/>
        <v>22</v>
      </c>
      <c r="BW151" s="187">
        <f t="shared" si="88"/>
        <v>0</v>
      </c>
      <c r="BX151" s="187">
        <f t="shared" si="88"/>
        <v>10</v>
      </c>
      <c r="BY151" s="187">
        <f t="shared" si="88"/>
        <v>9</v>
      </c>
      <c r="BZ151" s="187">
        <f t="shared" si="88"/>
        <v>21</v>
      </c>
      <c r="CA151" s="187">
        <f t="shared" si="88"/>
        <v>8</v>
      </c>
      <c r="CB151" s="156">
        <f t="shared" si="84"/>
        <v>460</v>
      </c>
      <c r="CC151" s="151">
        <f>SUM(E151+G151+I151+K151+M151+O151+Q151+S151+U151+W151+Y151+AA151+AC151+AE151+AG151+AI151+AK151+AM151+AO151+AQ151+AS151+AU151+AW151+AY151+BA151+BC151+BE151+BG151+BI151+BK151+BM151+BO151+BQ151+BS151+BW151+BY151+CA151+BU151)</f>
        <v>201</v>
      </c>
      <c r="CE151" s="697">
        <f>CE130+CE136-CE142</f>
        <v>1</v>
      </c>
      <c r="CF151" s="697">
        <f>CF130+CF136-CF142</f>
        <v>1</v>
      </c>
      <c r="CG151" s="1200">
        <f>CG130+CG136-CG142</f>
        <v>10</v>
      </c>
      <c r="CH151" s="1201">
        <f>CH130+CH136-CH142</f>
        <v>2</v>
      </c>
      <c r="CI151" s="102">
        <f t="shared" si="81"/>
        <v>11</v>
      </c>
      <c r="CJ151" s="102">
        <f t="shared" si="72"/>
        <v>3</v>
      </c>
    </row>
    <row r="152" spans="1:93" ht="16.2" thickBot="1" x14ac:dyDescent="0.35">
      <c r="A152" s="1291" t="s">
        <v>29</v>
      </c>
      <c r="B152" s="1292"/>
      <c r="C152" s="1292"/>
      <c r="D152" s="1269">
        <f>D151+E151</f>
        <v>1</v>
      </c>
      <c r="E152" s="1272"/>
      <c r="F152" s="1269">
        <f>SUM(F151:AQ151)</f>
        <v>273</v>
      </c>
      <c r="G152" s="1271"/>
      <c r="H152" s="1271"/>
      <c r="I152" s="1271"/>
      <c r="J152" s="1271"/>
      <c r="K152" s="1271"/>
      <c r="L152" s="1271"/>
      <c r="M152" s="1271"/>
      <c r="N152" s="1271"/>
      <c r="O152" s="1271"/>
      <c r="P152" s="1271"/>
      <c r="Q152" s="1271"/>
      <c r="R152" s="1271"/>
      <c r="S152" s="1271"/>
      <c r="T152" s="1271"/>
      <c r="U152" s="1271"/>
      <c r="V152" s="1271"/>
      <c r="W152" s="1271"/>
      <c r="X152" s="1271"/>
      <c r="Y152" s="1271"/>
      <c r="Z152" s="1271"/>
      <c r="AA152" s="1271"/>
      <c r="AB152" s="1271"/>
      <c r="AC152" s="1271"/>
      <c r="AD152" s="1271"/>
      <c r="AE152" s="1271"/>
      <c r="AF152" s="1271"/>
      <c r="AG152" s="1271"/>
      <c r="AH152" s="1271"/>
      <c r="AI152" s="1271"/>
      <c r="AJ152" s="1271"/>
      <c r="AK152" s="1271"/>
      <c r="AL152" s="1271"/>
      <c r="AM152" s="1271"/>
      <c r="AN152" s="1271"/>
      <c r="AO152" s="1271"/>
      <c r="AP152" s="1271"/>
      <c r="AQ152" s="1272"/>
      <c r="AR152" s="1269">
        <f>SUM(AR151:BM151)</f>
        <v>246</v>
      </c>
      <c r="AS152" s="1271"/>
      <c r="AT152" s="1271"/>
      <c r="AU152" s="1271"/>
      <c r="AV152" s="1271"/>
      <c r="AW152" s="1271"/>
      <c r="AX152" s="1271"/>
      <c r="AY152" s="1271"/>
      <c r="AZ152" s="1271"/>
      <c r="BA152" s="1271"/>
      <c r="BB152" s="1271"/>
      <c r="BC152" s="1271"/>
      <c r="BD152" s="1271"/>
      <c r="BE152" s="1271"/>
      <c r="BF152" s="1271"/>
      <c r="BG152" s="1271"/>
      <c r="BH152" s="1271"/>
      <c r="BI152" s="1271"/>
      <c r="BJ152" s="1271"/>
      <c r="BK152" s="1271"/>
      <c r="BL152" s="1271"/>
      <c r="BM152" s="1272"/>
      <c r="BN152" s="1269">
        <f>SUM(BN151:CA151)</f>
        <v>141</v>
      </c>
      <c r="BO152" s="1271"/>
      <c r="BP152" s="1271"/>
      <c r="BQ152" s="1271"/>
      <c r="BR152" s="1271"/>
      <c r="BS152" s="1271"/>
      <c r="BT152" s="1271"/>
      <c r="BU152" s="1271"/>
      <c r="BV152" s="1271"/>
      <c r="BW152" s="1271"/>
      <c r="BX152" s="1271"/>
      <c r="BY152" s="1271"/>
      <c r="BZ152" s="1271"/>
      <c r="CA152" s="1272"/>
      <c r="CB152" s="1269">
        <f>SUM(CB151:CC151)</f>
        <v>661</v>
      </c>
      <c r="CC152" s="1273"/>
      <c r="CE152" s="1387">
        <f>SUM(CE151:CF151)</f>
        <v>2</v>
      </c>
      <c r="CF152" s="1272"/>
      <c r="CG152" s="1392">
        <f>SUM(CG151:CH151)</f>
        <v>12</v>
      </c>
      <c r="CH152" s="1393"/>
      <c r="CI152" s="1387">
        <f>SUM(CI151:CJ151)</f>
        <v>14</v>
      </c>
      <c r="CJ152" s="1393"/>
    </row>
    <row r="153" spans="1:93" x14ac:dyDescent="0.3">
      <c r="A153" s="78"/>
      <c r="C153" s="69"/>
      <c r="D153" s="1394" t="s">
        <v>71</v>
      </c>
      <c r="E153" s="1394"/>
      <c r="F153" s="1394"/>
      <c r="G153" s="1394"/>
      <c r="H153" s="1394"/>
      <c r="I153" s="1395"/>
      <c r="J153" s="1395"/>
      <c r="K153" s="1395"/>
      <c r="L153" s="1395"/>
      <c r="M153" s="1395"/>
      <c r="N153" s="1395"/>
      <c r="O153" s="1396" t="s">
        <v>72</v>
      </c>
      <c r="P153" s="1397"/>
      <c r="Q153" s="1397"/>
      <c r="R153" s="1397"/>
      <c r="S153" s="1397"/>
      <c r="T153" s="1398"/>
      <c r="AC153" s="11"/>
      <c r="AD153" s="11"/>
      <c r="AE153" s="11"/>
      <c r="AF153" s="11"/>
      <c r="AG153" s="11"/>
      <c r="AH153" s="11"/>
      <c r="AI153" s="11"/>
      <c r="AJ153" s="11"/>
      <c r="AK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24"/>
      <c r="BB153" s="11"/>
      <c r="BC153" s="24"/>
      <c r="BD153" s="11"/>
      <c r="BE153" s="11"/>
      <c r="BF153" s="11"/>
      <c r="BG153" s="11"/>
      <c r="BH153" s="11"/>
      <c r="BI153" s="11"/>
      <c r="BJ153" s="11"/>
      <c r="BK153" s="11"/>
    </row>
    <row r="154" spans="1:93" ht="15.6" x14ac:dyDescent="0.3">
      <c r="A154" s="21"/>
      <c r="B154" s="21"/>
      <c r="C154" s="93" t="s">
        <v>69</v>
      </c>
      <c r="D154" s="250">
        <f>CB142+CC142</f>
        <v>15</v>
      </c>
      <c r="E154" s="1399">
        <f>D154/(CB130+CC130)</f>
        <v>2.2556390977443608E-2</v>
      </c>
      <c r="F154" s="1399"/>
      <c r="G154" s="1399"/>
      <c r="H154" s="1400"/>
      <c r="I154" s="69"/>
      <c r="J154" s="69"/>
      <c r="K154" s="69"/>
      <c r="L154" s="250"/>
      <c r="M154" s="69"/>
      <c r="N154" s="250">
        <f>CI142+CJ142</f>
        <v>3</v>
      </c>
      <c r="O154" s="1399">
        <f>N154/(CI130+CJ130)</f>
        <v>0.17647058823529413</v>
      </c>
      <c r="P154" s="1400"/>
      <c r="S154" s="1124"/>
      <c r="T154" s="1124"/>
      <c r="U154" s="1124"/>
      <c r="V154" s="183"/>
      <c r="W154" s="183"/>
      <c r="X154" s="183"/>
      <c r="Y154" s="183"/>
      <c r="Z154" s="1124"/>
      <c r="AA154" s="7"/>
      <c r="AB154" s="1124"/>
      <c r="AC154" s="584"/>
      <c r="AJ154" s="1111"/>
      <c r="AK154" s="1111"/>
      <c r="AL154" s="183"/>
      <c r="AM154" s="183"/>
      <c r="AN154" s="1124"/>
      <c r="AO154" s="7" t="s">
        <v>30</v>
      </c>
      <c r="AP154" s="1124"/>
      <c r="AQ154" s="584"/>
      <c r="AV154" s="1279">
        <f>CB151+CI151</f>
        <v>471</v>
      </c>
      <c r="AW154" s="1279"/>
      <c r="AX154" s="1111"/>
      <c r="AY154" s="1111"/>
      <c r="BB154" s="1401" t="s">
        <v>31</v>
      </c>
      <c r="BC154" s="1401"/>
      <c r="BD154" s="1124"/>
      <c r="BE154" s="1124">
        <f>CB151+CC151</f>
        <v>661</v>
      </c>
      <c r="BF154" s="1124"/>
      <c r="BG154" s="1124"/>
      <c r="BH154" s="1124"/>
      <c r="BI154" s="1124"/>
      <c r="BJ154" s="1124"/>
      <c r="BK154" s="1124"/>
      <c r="BL154" s="238">
        <f>SUM(AR128:BM128)</f>
        <v>20</v>
      </c>
      <c r="BM154" s="238"/>
      <c r="BN154" s="238"/>
      <c r="BO154" s="238"/>
      <c r="BP154" s="238"/>
      <c r="BQ154" s="238"/>
      <c r="BR154" s="238"/>
      <c r="BS154" s="238"/>
      <c r="BT154" s="238"/>
      <c r="BU154" s="238">
        <f>SUM(BN128:CA128)</f>
        <v>0</v>
      </c>
    </row>
    <row r="155" spans="1:93" ht="15.6" x14ac:dyDescent="0.3">
      <c r="A155" s="21"/>
      <c r="B155" s="21"/>
      <c r="C155" s="93" t="s">
        <v>70</v>
      </c>
      <c r="D155" s="250">
        <f>CB136+CC136</f>
        <v>11</v>
      </c>
      <c r="E155" s="1399">
        <f>D155/(CB130+CC130)</f>
        <v>1.6541353383458645E-2</v>
      </c>
      <c r="F155" s="1399"/>
      <c r="G155" s="1399"/>
      <c r="H155" s="1400"/>
      <c r="I155" s="69"/>
      <c r="J155" s="69"/>
      <c r="K155" s="69"/>
      <c r="L155" s="250"/>
      <c r="M155" s="69"/>
      <c r="N155" s="250">
        <f>CI136+CJ136</f>
        <v>0</v>
      </c>
      <c r="O155" s="1399">
        <f>N155/(CI130+CJ130)</f>
        <v>0</v>
      </c>
      <c r="P155" s="1400"/>
      <c r="S155" s="1124"/>
      <c r="T155" s="1124"/>
      <c r="U155" s="1124"/>
      <c r="V155" s="183"/>
      <c r="W155" s="183"/>
      <c r="X155" s="183"/>
      <c r="Y155" s="183"/>
      <c r="Z155" s="1124"/>
      <c r="AA155" s="7">
        <f>SUM(X151+Z151+AB151+AD151+AF151+AH151)</f>
        <v>46</v>
      </c>
      <c r="AB155" s="1124"/>
      <c r="AC155" s="584"/>
      <c r="AD155" s="49">
        <f>SUM(N151:U151,F151:I151,AF151:AI151,AL151:AO151)</f>
        <v>232</v>
      </c>
      <c r="AF155" s="852">
        <f>SUM(F128:AQ128)</f>
        <v>198</v>
      </c>
      <c r="AI155" s="6">
        <f>D151+J151+L151+V151+X151+Z151+AB151+AJ151+AP151</f>
        <v>0</v>
      </c>
      <c r="AJ155" s="6">
        <f>E151+K151+M151+W151+Y151+AA151+AC151+AK151+AQ151+AE151</f>
        <v>42</v>
      </c>
      <c r="AK155" s="1111">
        <f>G151+I151+O151+Q151+S151+U151+AG151+AI151+AM151+AO151+AS151+AU151+AW151+AY151+BA151+BC151+BE151+BG151+BI151+BK151+BM151+BO151+BQ151+BS151+BU151+BW151+BY151+CA151</f>
        <v>159</v>
      </c>
      <c r="AL155" s="183"/>
      <c r="AM155" s="183"/>
      <c r="AN155" s="1124"/>
      <c r="AO155" s="7" t="s">
        <v>8</v>
      </c>
      <c r="AP155" s="1124"/>
      <c r="AQ155" s="584"/>
      <c r="AV155" s="1279">
        <f>CC151+CJ151</f>
        <v>204</v>
      </c>
      <c r="AW155" s="1279"/>
      <c r="AX155" s="1111"/>
      <c r="AY155" s="1111"/>
      <c r="BB155" s="1401" t="s">
        <v>32</v>
      </c>
      <c r="BC155" s="1401"/>
      <c r="BD155" s="1124"/>
      <c r="BE155" s="1124">
        <f>CI151+CJ151</f>
        <v>14</v>
      </c>
      <c r="BF155" s="1124"/>
      <c r="BG155" s="1124"/>
      <c r="BH155" s="1124"/>
      <c r="BI155" s="1124"/>
      <c r="BJ155" s="1124"/>
      <c r="BK155" s="1124"/>
      <c r="BL155" s="215"/>
      <c r="BM155" s="215"/>
      <c r="BN155" s="215"/>
      <c r="BO155" s="215"/>
      <c r="BP155" s="215"/>
      <c r="BQ155" s="215"/>
      <c r="BR155" s="215"/>
      <c r="BS155" s="215"/>
      <c r="BT155" s="215"/>
      <c r="BU155" s="215"/>
    </row>
    <row r="156" spans="1:93" ht="15.6" x14ac:dyDescent="0.3">
      <c r="A156" s="21"/>
      <c r="B156" s="21"/>
      <c r="C156" s="179" t="s">
        <v>73</v>
      </c>
      <c r="D156" s="180">
        <f>SUM(BN151:CA151)</f>
        <v>141</v>
      </c>
      <c r="E156" s="1388"/>
      <c r="F156" s="1388"/>
      <c r="G156" s="1388"/>
      <c r="H156" s="1389"/>
      <c r="I156" s="116"/>
      <c r="J156" s="116"/>
      <c r="K156" s="116"/>
      <c r="L156" s="180"/>
      <c r="M156" s="250"/>
      <c r="N156" s="180">
        <f>SUM(CE151:CH151)</f>
        <v>14</v>
      </c>
      <c r="O156" s="250"/>
      <c r="P156" s="69"/>
      <c r="S156" s="1124">
        <f>SUM(D151:K151,P151:Q151,T151:W151)</f>
        <v>113</v>
      </c>
      <c r="T156" s="1124"/>
      <c r="U156" s="1124"/>
      <c r="V156" s="183"/>
      <c r="W156" s="183"/>
      <c r="X156" s="183"/>
      <c r="Y156" s="183"/>
      <c r="Z156" s="1124"/>
      <c r="AA156" s="16"/>
      <c r="AB156" s="1124"/>
      <c r="AC156" s="584"/>
      <c r="AJ156" s="1112"/>
      <c r="AK156" s="1112"/>
      <c r="AL156" s="183"/>
      <c r="AM156" s="183"/>
      <c r="AN156" s="1124"/>
      <c r="AO156" s="16" t="s">
        <v>33</v>
      </c>
      <c r="AP156" s="1124"/>
      <c r="AQ156" s="584"/>
      <c r="AV156" s="1283">
        <f>SUM(AV154:AW155)</f>
        <v>675</v>
      </c>
      <c r="AW156" s="1283"/>
      <c r="AX156" s="1112"/>
      <c r="AY156" s="1112"/>
      <c r="BB156" s="1142" t="s">
        <v>33</v>
      </c>
      <c r="BC156" s="1138"/>
      <c r="BD156" s="1124"/>
      <c r="BE156" s="1124">
        <f>BE154+BE155</f>
        <v>675</v>
      </c>
      <c r="BF156" s="1124"/>
      <c r="BG156" s="1124"/>
      <c r="BH156" s="1124"/>
      <c r="BI156" s="1124"/>
      <c r="BJ156" s="1124"/>
      <c r="BK156" s="1124"/>
      <c r="BL156" s="1118"/>
      <c r="BM156" s="1118"/>
      <c r="BN156" s="1118"/>
      <c r="BO156" s="1118"/>
      <c r="BP156" s="1118"/>
      <c r="BQ156" s="1118"/>
      <c r="BR156" s="1118"/>
      <c r="BS156" s="1118"/>
      <c r="BT156" s="1118"/>
      <c r="BU156" s="1118"/>
      <c r="CL156" s="20"/>
      <c r="CM156" s="20"/>
      <c r="CN156" s="20"/>
    </row>
    <row r="157" spans="1:93" x14ac:dyDescent="0.3">
      <c r="P157" s="6" t="s">
        <v>228</v>
      </c>
      <c r="Q157" s="6" t="s">
        <v>229</v>
      </c>
      <c r="AJ157" s="1126"/>
      <c r="AK157" s="1126"/>
      <c r="AL157" s="984"/>
      <c r="AM157" s="984"/>
      <c r="BZ157" s="28"/>
      <c r="CB157" s="28"/>
      <c r="CC157" s="28"/>
      <c r="CD157" s="28"/>
      <c r="CL157" s="1390"/>
      <c r="CM157" s="1391"/>
      <c r="CN157" s="1391"/>
    </row>
    <row r="158" spans="1:93" x14ac:dyDescent="0.3">
      <c r="E158" s="6" t="s">
        <v>87</v>
      </c>
      <c r="H158" s="6">
        <f>D151</f>
        <v>0</v>
      </c>
      <c r="I158" s="6">
        <f>E151</f>
        <v>1</v>
      </c>
      <c r="P158" s="49">
        <f>F151+G151+H151+I151++N151+O151+P151+Q151+R151+S151+T151+U151+AF151+AG151+AH151+AI151+AL151+AM151+AN151+AO151</f>
        <v>232</v>
      </c>
      <c r="Q158" s="49">
        <f>J151+K151+L151+M151+V151+W151+X151+Y151+Z151+AA151+AB151+AC151+AD151+AE151+AJ151+AK151+AP151+AQ151</f>
        <v>41</v>
      </c>
      <c r="AA158" s="6" t="s">
        <v>83</v>
      </c>
      <c r="AB158" s="6">
        <f>F151+H151+J151+L151+N151+P151+R151+T151+V151+X151+Z151+AB151+AD151+AF151+AH151+AJ151+AL151+AN151+AP151</f>
        <v>168</v>
      </c>
      <c r="AC158" s="6">
        <f>G151+I151+K151+M151+O151+Q151+S151+U151+W151+Y151+AA151+AC151+AE151+AG151+AI151+AK151+AM151+AO151+AQ151</f>
        <v>105</v>
      </c>
      <c r="AO158" s="6" t="s">
        <v>84</v>
      </c>
      <c r="AP158" s="6">
        <f>AR151+AT151+AV151+AX151+AZ151+BB151+BD151+BF151+BH151+BJ151+BL151</f>
        <v>198</v>
      </c>
      <c r="AQ158" s="6">
        <f>AS151+AU151+AW151+AY151+BA151+BC151+BE151+BG151+BI151+BK151+BM151</f>
        <v>48</v>
      </c>
      <c r="BB158" s="6" t="s">
        <v>88</v>
      </c>
      <c r="BC158" s="6">
        <f>BN151+BP151+BR151+BT151+BV151+BX151+BZ151</f>
        <v>94</v>
      </c>
      <c r="BD158" s="6">
        <f>BO151+BQ151+BS151+BU151+BW151+BY151+CA151</f>
        <v>47</v>
      </c>
      <c r="BZ158" s="28"/>
      <c r="CB158" s="28"/>
      <c r="CC158" s="28"/>
      <c r="CD158" s="28"/>
      <c r="CL158" s="20"/>
      <c r="CM158" s="20"/>
      <c r="CN158" s="20"/>
    </row>
    <row r="159" spans="1:93" x14ac:dyDescent="0.3">
      <c r="BZ159" s="28"/>
      <c r="CA159" s="28"/>
      <c r="CB159" s="28"/>
      <c r="CC159" s="28"/>
      <c r="CD159" s="28"/>
    </row>
    <row r="160" spans="1:93" x14ac:dyDescent="0.3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  <c r="CF160" s="49"/>
      <c r="CG160" s="49"/>
      <c r="CH160" s="49"/>
      <c r="CI160" s="49"/>
      <c r="CJ160" s="49"/>
      <c r="CK160" s="49"/>
      <c r="CL160" s="49"/>
      <c r="CM160" s="49"/>
      <c r="CN160" s="49"/>
      <c r="CO160" s="49"/>
    </row>
  </sheetData>
  <mergeCells count="523">
    <mergeCell ref="E75:H75"/>
    <mergeCell ref="O75:P75"/>
    <mergeCell ref="AV75:AW75"/>
    <mergeCell ref="BB75:BC75"/>
    <mergeCell ref="E76:H76"/>
    <mergeCell ref="AV76:AW76"/>
    <mergeCell ref="CG72:CH72"/>
    <mergeCell ref="B68:C68"/>
    <mergeCell ref="B69:C69"/>
    <mergeCell ref="CI72:CJ72"/>
    <mergeCell ref="D73:N73"/>
    <mergeCell ref="O73:T73"/>
    <mergeCell ref="E74:H74"/>
    <mergeCell ref="O74:P74"/>
    <mergeCell ref="AV74:AW74"/>
    <mergeCell ref="BB74:BC74"/>
    <mergeCell ref="B70:C70"/>
    <mergeCell ref="A71:C71"/>
    <mergeCell ref="A72:C72"/>
    <mergeCell ref="D72:E72"/>
    <mergeCell ref="F72:AQ72"/>
    <mergeCell ref="AR72:BM72"/>
    <mergeCell ref="BN72:CA72"/>
    <mergeCell ref="CB72:CC72"/>
    <mergeCell ref="CE72:CF72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N45:AO45"/>
    <mergeCell ref="AP45:AQ45"/>
    <mergeCell ref="CI47:CJ47"/>
    <mergeCell ref="B48:C48"/>
    <mergeCell ref="CB48:CC48"/>
    <mergeCell ref="CI48:CJ48"/>
    <mergeCell ref="B49:C49"/>
    <mergeCell ref="CB49:CC49"/>
    <mergeCell ref="CI49:CJ49"/>
    <mergeCell ref="BF45:BG45"/>
    <mergeCell ref="BH45:BI45"/>
    <mergeCell ref="BJ45:BK45"/>
    <mergeCell ref="BL45:BM45"/>
    <mergeCell ref="BN45:BO45"/>
    <mergeCell ref="BP45:BQ45"/>
    <mergeCell ref="BR45:BS45"/>
    <mergeCell ref="BT45:BU45"/>
    <mergeCell ref="BV45:BW45"/>
    <mergeCell ref="B46:C46"/>
    <mergeCell ref="B47:C47"/>
    <mergeCell ref="D47:E47"/>
    <mergeCell ref="F47:AQ47"/>
    <mergeCell ref="AR47:BM47"/>
    <mergeCell ref="BN47:CA47"/>
    <mergeCell ref="CB47:CC47"/>
    <mergeCell ref="CE47:CF47"/>
    <mergeCell ref="CG47:CH47"/>
    <mergeCell ref="BN44:BQ44"/>
    <mergeCell ref="BR44:BY44"/>
    <mergeCell ref="BZ44:CA44"/>
    <mergeCell ref="CB44:CB46"/>
    <mergeCell ref="CC44:CC46"/>
    <mergeCell ref="CE44:CF44"/>
    <mergeCell ref="CG44:CH44"/>
    <mergeCell ref="BX45:BY45"/>
    <mergeCell ref="BZ45:CA45"/>
    <mergeCell ref="CE45:CF45"/>
    <mergeCell ref="CG45:CH45"/>
    <mergeCell ref="CI44:CI46"/>
    <mergeCell ref="CJ44:CJ46"/>
    <mergeCell ref="D45:E45"/>
    <mergeCell ref="F45:G45"/>
    <mergeCell ref="H45:I45"/>
    <mergeCell ref="J45:K45"/>
    <mergeCell ref="L45:M45"/>
    <mergeCell ref="BV41:BY41"/>
    <mergeCell ref="CE42:CH42"/>
    <mergeCell ref="AR45:AS45"/>
    <mergeCell ref="AT45:AU45"/>
    <mergeCell ref="AV45:AW45"/>
    <mergeCell ref="AX45:AY45"/>
    <mergeCell ref="AZ45:BA45"/>
    <mergeCell ref="BB45:BC45"/>
    <mergeCell ref="BD45:BE45"/>
    <mergeCell ref="CI43:CJ43"/>
    <mergeCell ref="D44:E44"/>
    <mergeCell ref="F44:M44"/>
    <mergeCell ref="N44:AE44"/>
    <mergeCell ref="AF44:AK44"/>
    <mergeCell ref="AL44:AQ44"/>
    <mergeCell ref="AR44:AU44"/>
    <mergeCell ref="AV44:BE44"/>
    <mergeCell ref="A43:A45"/>
    <mergeCell ref="B43:C45"/>
    <mergeCell ref="D43:E43"/>
    <mergeCell ref="F43:AQ43"/>
    <mergeCell ref="AR43:BM43"/>
    <mergeCell ref="BN43:CA43"/>
    <mergeCell ref="CB43:CC43"/>
    <mergeCell ref="CE43:CF43"/>
    <mergeCell ref="CG43:CH43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J45:AK45"/>
    <mergeCell ref="AL45:AM45"/>
    <mergeCell ref="BF44:BK44"/>
    <mergeCell ref="BL44:BM44"/>
    <mergeCell ref="CE2:CH2"/>
    <mergeCell ref="CE3:CF3"/>
    <mergeCell ref="CI3:CJ3"/>
    <mergeCell ref="CE4:CF4"/>
    <mergeCell ref="CG4:CH4"/>
    <mergeCell ref="CI4:CI6"/>
    <mergeCell ref="CJ4:CJ6"/>
    <mergeCell ref="CE5:CF5"/>
    <mergeCell ref="CG5:CH5"/>
    <mergeCell ref="CE7:CF7"/>
    <mergeCell ref="CG7:CH7"/>
    <mergeCell ref="CI7:CJ7"/>
    <mergeCell ref="CI8:CJ8"/>
    <mergeCell ref="CI9:CJ9"/>
    <mergeCell ref="CG3:CH3"/>
    <mergeCell ref="CB8:CC8"/>
    <mergeCell ref="CB9:CC9"/>
    <mergeCell ref="CB32:CC32"/>
    <mergeCell ref="CG32:CH32"/>
    <mergeCell ref="CI32:CJ32"/>
    <mergeCell ref="CE32:CF32"/>
    <mergeCell ref="BZ4:CA4"/>
    <mergeCell ref="BN3:CA3"/>
    <mergeCell ref="D32:E32"/>
    <mergeCell ref="CB3:CC3"/>
    <mergeCell ref="N4:AE4"/>
    <mergeCell ref="AR4:AU4"/>
    <mergeCell ref="CB4:CB6"/>
    <mergeCell ref="CC4:CC6"/>
    <mergeCell ref="BZ5:CA5"/>
    <mergeCell ref="CB7:CC7"/>
    <mergeCell ref="D7:E7"/>
    <mergeCell ref="F7:AQ7"/>
    <mergeCell ref="AR7:BM7"/>
    <mergeCell ref="BN7:CA7"/>
    <mergeCell ref="F5:G5"/>
    <mergeCell ref="D3:E3"/>
    <mergeCell ref="AF4:AK4"/>
    <mergeCell ref="AL4:AQ4"/>
    <mergeCell ref="F3:AQ3"/>
    <mergeCell ref="AV4:BE4"/>
    <mergeCell ref="AR3:BM3"/>
    <mergeCell ref="BF4:BK4"/>
    <mergeCell ref="BF5:BG5"/>
    <mergeCell ref="BH5:BI5"/>
    <mergeCell ref="A3:A5"/>
    <mergeCell ref="B3:C5"/>
    <mergeCell ref="N5:O5"/>
    <mergeCell ref="R5:S5"/>
    <mergeCell ref="B6:C6"/>
    <mergeCell ref="BX5:BY5"/>
    <mergeCell ref="BB5:BC5"/>
    <mergeCell ref="V5:W5"/>
    <mergeCell ref="AR5:AS5"/>
    <mergeCell ref="D5:E5"/>
    <mergeCell ref="BV5:BW5"/>
    <mergeCell ref="H5:I5"/>
    <mergeCell ref="P5:Q5"/>
    <mergeCell ref="T5:U5"/>
    <mergeCell ref="AP5:AQ5"/>
    <mergeCell ref="AX5:AY5"/>
    <mergeCell ref="BN4:BQ4"/>
    <mergeCell ref="BN5:BO5"/>
    <mergeCell ref="BP5:BQ5"/>
    <mergeCell ref="BR5:BS5"/>
    <mergeCell ref="BR4:BY4"/>
    <mergeCell ref="BJ5:BK5"/>
    <mergeCell ref="BL4:BM4"/>
    <mergeCell ref="BT5:BU5"/>
    <mergeCell ref="B7:C7"/>
    <mergeCell ref="D4:E4"/>
    <mergeCell ref="F4:M4"/>
    <mergeCell ref="BV1:BY1"/>
    <mergeCell ref="AV5:AW5"/>
    <mergeCell ref="AZ5:BA5"/>
    <mergeCell ref="BL5:BM5"/>
    <mergeCell ref="BD5:BE5"/>
    <mergeCell ref="AN5:AO5"/>
    <mergeCell ref="AL5:AM5"/>
    <mergeCell ref="AT5:AU5"/>
    <mergeCell ref="J5:K5"/>
    <mergeCell ref="L5:M5"/>
    <mergeCell ref="X5:Y5"/>
    <mergeCell ref="Z5:AA5"/>
    <mergeCell ref="AB5:AC5"/>
    <mergeCell ref="AD5:AE5"/>
    <mergeCell ref="AF5:AG5"/>
    <mergeCell ref="AH5:AI5"/>
    <mergeCell ref="AJ5:AK5"/>
    <mergeCell ref="B9:C9"/>
    <mergeCell ref="B10:C10"/>
    <mergeCell ref="B11:C11"/>
    <mergeCell ref="B12:C12"/>
    <mergeCell ref="B28:C28"/>
    <mergeCell ref="B29:C29"/>
    <mergeCell ref="B13:C13"/>
    <mergeCell ref="B14:C14"/>
    <mergeCell ref="B15:C15"/>
    <mergeCell ref="B16:C16"/>
    <mergeCell ref="B17:C17"/>
    <mergeCell ref="B18:C18"/>
    <mergeCell ref="B19:C19"/>
    <mergeCell ref="B21:C21"/>
    <mergeCell ref="B22:C22"/>
    <mergeCell ref="B20:C20"/>
    <mergeCell ref="B24:C24"/>
    <mergeCell ref="B25:C25"/>
    <mergeCell ref="B26:C26"/>
    <mergeCell ref="B27:C27"/>
    <mergeCell ref="B23:C23"/>
    <mergeCell ref="CL77:CN77"/>
    <mergeCell ref="O33:T33"/>
    <mergeCell ref="B8:C8"/>
    <mergeCell ref="F32:AQ32"/>
    <mergeCell ref="AR32:BM32"/>
    <mergeCell ref="CL37:CN37"/>
    <mergeCell ref="B30:C30"/>
    <mergeCell ref="A31:C31"/>
    <mergeCell ref="A32:C32"/>
    <mergeCell ref="E36:H36"/>
    <mergeCell ref="AV36:AW36"/>
    <mergeCell ref="D33:N33"/>
    <mergeCell ref="E34:H34"/>
    <mergeCell ref="O34:P34"/>
    <mergeCell ref="AV34:AW34"/>
    <mergeCell ref="BB34:BC34"/>
    <mergeCell ref="E35:H35"/>
    <mergeCell ref="O35:P35"/>
    <mergeCell ref="AV35:AW35"/>
    <mergeCell ref="BB35:BC35"/>
    <mergeCell ref="AJ34:AK34"/>
    <mergeCell ref="AJ35:AK35"/>
    <mergeCell ref="AJ36:AK36"/>
    <mergeCell ref="BN32:CA32"/>
    <mergeCell ref="A83:A85"/>
    <mergeCell ref="B83:C85"/>
    <mergeCell ref="D83:E83"/>
    <mergeCell ref="F83:AQ83"/>
    <mergeCell ref="AR83:BM83"/>
    <mergeCell ref="BN83:CA83"/>
    <mergeCell ref="CB83:CC83"/>
    <mergeCell ref="CE83:CF83"/>
    <mergeCell ref="CG83:CH83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J85:AK85"/>
    <mergeCell ref="AL85:AM85"/>
    <mergeCell ref="BF84:BK84"/>
    <mergeCell ref="BL84:BM84"/>
    <mergeCell ref="CI84:CI86"/>
    <mergeCell ref="CJ84:CJ86"/>
    <mergeCell ref="D85:E85"/>
    <mergeCell ref="F85:G85"/>
    <mergeCell ref="H85:I85"/>
    <mergeCell ref="J85:K85"/>
    <mergeCell ref="L85:M85"/>
    <mergeCell ref="BV81:BY81"/>
    <mergeCell ref="CE82:CH82"/>
    <mergeCell ref="AR85:AS85"/>
    <mergeCell ref="AT85:AU85"/>
    <mergeCell ref="AV85:AW85"/>
    <mergeCell ref="AX85:AY85"/>
    <mergeCell ref="AZ85:BA85"/>
    <mergeCell ref="BB85:BC85"/>
    <mergeCell ref="BD85:BE85"/>
    <mergeCell ref="CI83:CJ83"/>
    <mergeCell ref="D84:E84"/>
    <mergeCell ref="F84:M84"/>
    <mergeCell ref="N84:AE84"/>
    <mergeCell ref="AF84:AK84"/>
    <mergeCell ref="AL84:AQ84"/>
    <mergeCell ref="AR84:AU84"/>
    <mergeCell ref="AV84:BE84"/>
    <mergeCell ref="CB87:CC87"/>
    <mergeCell ref="CE87:CF87"/>
    <mergeCell ref="CG87:CH87"/>
    <mergeCell ref="BN84:BQ84"/>
    <mergeCell ref="BR84:BY84"/>
    <mergeCell ref="BZ84:CA84"/>
    <mergeCell ref="CB84:CB86"/>
    <mergeCell ref="CC84:CC86"/>
    <mergeCell ref="CE84:CF84"/>
    <mergeCell ref="CG84:CH84"/>
    <mergeCell ref="BX85:BY85"/>
    <mergeCell ref="BZ85:CA85"/>
    <mergeCell ref="CE85:CF85"/>
    <mergeCell ref="CG85:CH85"/>
    <mergeCell ref="AN85:AO85"/>
    <mergeCell ref="AP85:AQ85"/>
    <mergeCell ref="CI87:CJ87"/>
    <mergeCell ref="B88:C88"/>
    <mergeCell ref="CB88:CC88"/>
    <mergeCell ref="CI88:CJ88"/>
    <mergeCell ref="B89:C89"/>
    <mergeCell ref="CB89:CC89"/>
    <mergeCell ref="CI89:CJ89"/>
    <mergeCell ref="BF85:BG85"/>
    <mergeCell ref="BH85:BI85"/>
    <mergeCell ref="BJ85:BK85"/>
    <mergeCell ref="BL85:BM85"/>
    <mergeCell ref="BN85:BO85"/>
    <mergeCell ref="BP85:BQ85"/>
    <mergeCell ref="BR85:BS85"/>
    <mergeCell ref="BT85:BU85"/>
    <mergeCell ref="BV85:BW85"/>
    <mergeCell ref="B86:C86"/>
    <mergeCell ref="B87:C87"/>
    <mergeCell ref="D87:E87"/>
    <mergeCell ref="F87:AQ87"/>
    <mergeCell ref="AR87:BM87"/>
    <mergeCell ref="BN87:CA87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A111:C111"/>
    <mergeCell ref="A112:C112"/>
    <mergeCell ref="D112:E112"/>
    <mergeCell ref="F112:AQ112"/>
    <mergeCell ref="AR112:BM112"/>
    <mergeCell ref="BN112:CA112"/>
    <mergeCell ref="CB112:CC112"/>
    <mergeCell ref="CE112:CF112"/>
    <mergeCell ref="E116:H116"/>
    <mergeCell ref="AV116:AW116"/>
    <mergeCell ref="CL117:CN117"/>
    <mergeCell ref="CG112:CH112"/>
    <mergeCell ref="CI112:CJ112"/>
    <mergeCell ref="D113:N113"/>
    <mergeCell ref="O113:T113"/>
    <mergeCell ref="E114:H114"/>
    <mergeCell ref="O114:P114"/>
    <mergeCell ref="AV114:AW114"/>
    <mergeCell ref="BB114:BC114"/>
    <mergeCell ref="E115:H115"/>
    <mergeCell ref="O115:P115"/>
    <mergeCell ref="AV115:AW115"/>
    <mergeCell ref="BB115:BC115"/>
    <mergeCell ref="A123:A125"/>
    <mergeCell ref="B123:C125"/>
    <mergeCell ref="D123:E123"/>
    <mergeCell ref="F123:AQ123"/>
    <mergeCell ref="AR123:BM123"/>
    <mergeCell ref="BN123:CA123"/>
    <mergeCell ref="CB123:CC123"/>
    <mergeCell ref="CE123:CF123"/>
    <mergeCell ref="CG123:CH123"/>
    <mergeCell ref="N125:O125"/>
    <mergeCell ref="P125:Q125"/>
    <mergeCell ref="R125:S125"/>
    <mergeCell ref="T125:U125"/>
    <mergeCell ref="V125:W125"/>
    <mergeCell ref="X125:Y125"/>
    <mergeCell ref="Z125:AA125"/>
    <mergeCell ref="AB125:AC125"/>
    <mergeCell ref="AD125:AE125"/>
    <mergeCell ref="AF125:AG125"/>
    <mergeCell ref="AH125:AI125"/>
    <mergeCell ref="AJ125:AK125"/>
    <mergeCell ref="AL125:AM125"/>
    <mergeCell ref="BF124:BK124"/>
    <mergeCell ref="BL124:BM124"/>
    <mergeCell ref="CI124:CI126"/>
    <mergeCell ref="CJ124:CJ126"/>
    <mergeCell ref="D125:E125"/>
    <mergeCell ref="F125:G125"/>
    <mergeCell ref="H125:I125"/>
    <mergeCell ref="J125:K125"/>
    <mergeCell ref="L125:M125"/>
    <mergeCell ref="BV121:BY121"/>
    <mergeCell ref="CE122:CH122"/>
    <mergeCell ref="AR125:AS125"/>
    <mergeCell ref="AT125:AU125"/>
    <mergeCell ref="AV125:AW125"/>
    <mergeCell ref="AX125:AY125"/>
    <mergeCell ref="AZ125:BA125"/>
    <mergeCell ref="BB125:BC125"/>
    <mergeCell ref="BD125:BE125"/>
    <mergeCell ref="CI123:CJ123"/>
    <mergeCell ref="D124:E124"/>
    <mergeCell ref="F124:M124"/>
    <mergeCell ref="N124:AE124"/>
    <mergeCell ref="AF124:AK124"/>
    <mergeCell ref="AL124:AQ124"/>
    <mergeCell ref="AR124:AU124"/>
    <mergeCell ref="AV124:BE124"/>
    <mergeCell ref="CB127:CC127"/>
    <mergeCell ref="CE127:CF127"/>
    <mergeCell ref="CG127:CH127"/>
    <mergeCell ref="BN124:BQ124"/>
    <mergeCell ref="BR124:BY124"/>
    <mergeCell ref="BZ124:CA124"/>
    <mergeCell ref="CB124:CB126"/>
    <mergeCell ref="CC124:CC126"/>
    <mergeCell ref="CE124:CF124"/>
    <mergeCell ref="CG124:CH124"/>
    <mergeCell ref="BX125:BY125"/>
    <mergeCell ref="BZ125:CA125"/>
    <mergeCell ref="CE125:CF125"/>
    <mergeCell ref="CG125:CH125"/>
    <mergeCell ref="AN125:AO125"/>
    <mergeCell ref="AP125:AQ125"/>
    <mergeCell ref="CI127:CJ127"/>
    <mergeCell ref="B128:C128"/>
    <mergeCell ref="CB128:CC128"/>
    <mergeCell ref="CI128:CJ128"/>
    <mergeCell ref="B129:C129"/>
    <mergeCell ref="CB129:CC129"/>
    <mergeCell ref="CI129:CJ129"/>
    <mergeCell ref="BF125:BG125"/>
    <mergeCell ref="BH125:BI125"/>
    <mergeCell ref="BJ125:BK125"/>
    <mergeCell ref="BL125:BM125"/>
    <mergeCell ref="BN125:BO125"/>
    <mergeCell ref="BP125:BQ125"/>
    <mergeCell ref="BR125:BS125"/>
    <mergeCell ref="BT125:BU125"/>
    <mergeCell ref="BV125:BW125"/>
    <mergeCell ref="B126:C126"/>
    <mergeCell ref="B127:C127"/>
    <mergeCell ref="D127:E127"/>
    <mergeCell ref="F127:AQ127"/>
    <mergeCell ref="AR127:BM127"/>
    <mergeCell ref="BN127:CA127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A151:C151"/>
    <mergeCell ref="A152:C152"/>
    <mergeCell ref="D152:E152"/>
    <mergeCell ref="F152:AQ152"/>
    <mergeCell ref="AR152:BM152"/>
    <mergeCell ref="BN152:CA152"/>
    <mergeCell ref="CB152:CC152"/>
    <mergeCell ref="CE152:CF152"/>
    <mergeCell ref="E156:H156"/>
    <mergeCell ref="AV156:AW156"/>
    <mergeCell ref="CL157:CN157"/>
    <mergeCell ref="CG152:CH152"/>
    <mergeCell ref="CI152:CJ152"/>
    <mergeCell ref="D153:N153"/>
    <mergeCell ref="O153:T153"/>
    <mergeCell ref="E154:H154"/>
    <mergeCell ref="O154:P154"/>
    <mergeCell ref="AV154:AW154"/>
    <mergeCell ref="BB154:BC154"/>
    <mergeCell ref="E155:H155"/>
    <mergeCell ref="O155:P155"/>
    <mergeCell ref="AV155:AW155"/>
    <mergeCell ref="BB155:BC155"/>
  </mergeCells>
  <pageMargins left="0.19685039370078741" right="0.70866141732283472" top="0.35433070866141736" bottom="0.15748031496062992" header="0.31496062992125984" footer="0.31496062992125984"/>
  <pageSetup paperSize="9" scale="5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P160"/>
  <sheetViews>
    <sheetView topLeftCell="A110" zoomScale="60" zoomScaleNormal="60" workbookViewId="0">
      <pane xSplit="3" topLeftCell="D1" activePane="topRight" state="frozen"/>
      <selection pane="topRight" activeCell="J125" sqref="J125:K125"/>
    </sheetView>
  </sheetViews>
  <sheetFormatPr defaultRowHeight="14.4" x14ac:dyDescent="0.3"/>
  <cols>
    <col min="1" max="1" width="3.88671875" customWidth="1"/>
    <col min="3" max="3" width="18.5546875" customWidth="1"/>
    <col min="4" max="4" width="4.33203125" style="6" customWidth="1"/>
    <col min="5" max="11" width="5.6640625" style="6" customWidth="1"/>
    <col min="12" max="12" width="4.33203125" style="6" customWidth="1"/>
    <col min="13" max="13" width="5.109375" style="6" customWidth="1"/>
    <col min="14" max="14" width="5.33203125" style="6" customWidth="1"/>
    <col min="15" max="15" width="4.6640625" style="6" customWidth="1"/>
    <col min="16" max="16" width="4.33203125" style="6" customWidth="1"/>
    <col min="17" max="17" width="4.6640625" style="6" customWidth="1"/>
    <col min="18" max="18" width="4.33203125" style="6" customWidth="1"/>
    <col min="19" max="27" width="5.6640625" style="6" customWidth="1"/>
    <col min="28" max="28" width="4.88671875" style="6" customWidth="1"/>
    <col min="29" max="29" width="4.44140625" style="6" customWidth="1"/>
    <col min="30" max="30" width="4.77734375" style="6" customWidth="1"/>
    <col min="31" max="31" width="4.33203125" style="6" customWidth="1"/>
    <col min="32" max="35" width="4.44140625" style="6" customWidth="1"/>
    <col min="36" max="36" width="4.77734375" style="6" customWidth="1"/>
    <col min="37" max="37" width="4.44140625" style="6" customWidth="1"/>
    <col min="38" max="39" width="4.44140625" customWidth="1"/>
    <col min="40" max="51" width="4.88671875" style="6" customWidth="1"/>
    <col min="52" max="52" width="5.6640625" style="6" customWidth="1"/>
    <col min="53" max="71" width="4.88671875" style="6" customWidth="1"/>
    <col min="72" max="72" width="3.6640625" style="6" customWidth="1"/>
    <col min="73" max="73" width="3.109375" style="6" customWidth="1"/>
    <col min="74" max="74" width="3.6640625" customWidth="1"/>
    <col min="75" max="75" width="5.6640625" style="6" customWidth="1"/>
    <col min="76" max="76" width="7.6640625" style="6" customWidth="1"/>
    <col min="77" max="77" width="4.88671875" customWidth="1"/>
    <col min="78" max="79" width="4.88671875" style="6" customWidth="1"/>
    <col min="80" max="81" width="5.33203125" customWidth="1"/>
    <col min="82" max="82" width="4.109375" customWidth="1"/>
    <col min="83" max="83" width="14.33203125" customWidth="1"/>
    <col min="84" max="84" width="10.109375" customWidth="1"/>
    <col min="85" max="85" width="7" style="6" customWidth="1"/>
    <col min="86" max="86" width="8.109375" style="6" customWidth="1"/>
    <col min="87" max="87" width="3" customWidth="1"/>
    <col min="88" max="88" width="10" customWidth="1"/>
    <col min="89" max="89" width="5.88671875" customWidth="1"/>
    <col min="90" max="90" width="4.6640625" customWidth="1"/>
    <col min="93" max="93" width="10.88671875" customWidth="1"/>
  </cols>
  <sheetData>
    <row r="1" spans="1:94" ht="18" x14ac:dyDescent="0.35">
      <c r="A1" s="6"/>
      <c r="B1" s="6"/>
      <c r="C1" s="287">
        <v>44409</v>
      </c>
      <c r="AL1" s="6"/>
      <c r="AM1" s="6"/>
      <c r="BR1" s="451"/>
      <c r="BS1" s="451"/>
      <c r="BT1" s="451"/>
      <c r="BU1" s="451"/>
      <c r="BV1" s="451"/>
      <c r="BW1" s="635"/>
      <c r="BX1" s="635"/>
      <c r="BY1" s="636"/>
      <c r="BZ1" s="637"/>
      <c r="CA1" s="20"/>
      <c r="CB1" s="214"/>
      <c r="CC1" s="28"/>
      <c r="CD1" s="28"/>
      <c r="CE1" s="28"/>
      <c r="CF1" s="28"/>
      <c r="CI1" s="6"/>
      <c r="CJ1" s="6"/>
      <c r="CK1" s="6"/>
      <c r="CL1" s="6"/>
      <c r="CM1" s="6"/>
      <c r="CN1" s="6"/>
      <c r="CO1" s="6"/>
      <c r="CP1" s="6"/>
    </row>
    <row r="2" spans="1:94" ht="16.2" thickBot="1" x14ac:dyDescent="0.35">
      <c r="A2" s="13" t="s">
        <v>186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472"/>
      <c r="BX2" s="1565"/>
      <c r="BY2" s="1565"/>
      <c r="BZ2" s="1565"/>
      <c r="CA2" s="13"/>
      <c r="CB2" s="20"/>
      <c r="CC2" s="13"/>
      <c r="CD2" s="6"/>
      <c r="CE2" s="6"/>
      <c r="CF2" s="71"/>
      <c r="CH2" s="71"/>
      <c r="CI2" s="198"/>
      <c r="CJ2" s="198"/>
      <c r="CK2" s="7"/>
      <c r="CL2" s="7"/>
      <c r="CM2" s="6"/>
      <c r="CN2" s="6"/>
      <c r="CO2" s="6"/>
      <c r="CP2" s="6"/>
    </row>
    <row r="3" spans="1:94" ht="15" thickBot="1" x14ac:dyDescent="0.35">
      <c r="A3" s="1566" t="s">
        <v>1</v>
      </c>
      <c r="B3" s="1569" t="s">
        <v>2</v>
      </c>
      <c r="C3" s="1570"/>
      <c r="D3" s="1337" t="s">
        <v>3</v>
      </c>
      <c r="E3" s="1372"/>
      <c r="F3" s="1372"/>
      <c r="G3" s="1372"/>
      <c r="H3" s="1372"/>
      <c r="I3" s="1373"/>
      <c r="J3" s="1485" t="s">
        <v>4</v>
      </c>
      <c r="K3" s="1372"/>
      <c r="L3" s="1372"/>
      <c r="M3" s="1372"/>
      <c r="N3" s="1372"/>
      <c r="O3" s="1372"/>
      <c r="P3" s="1372"/>
      <c r="Q3" s="1372"/>
      <c r="R3" s="1372"/>
      <c r="S3" s="1372"/>
      <c r="T3" s="1372"/>
      <c r="U3" s="1372"/>
      <c r="V3" s="1372"/>
      <c r="W3" s="1372"/>
      <c r="X3" s="1372"/>
      <c r="Y3" s="1372"/>
      <c r="Z3" s="1372"/>
      <c r="AA3" s="1372"/>
      <c r="AB3" s="1372"/>
      <c r="AC3" s="1372"/>
      <c r="AD3" s="1372"/>
      <c r="AE3" s="1373"/>
      <c r="AF3" s="1575" t="s">
        <v>5</v>
      </c>
      <c r="AG3" s="1372"/>
      <c r="AH3" s="1372"/>
      <c r="AI3" s="1372"/>
      <c r="AJ3" s="1372"/>
      <c r="AK3" s="1372"/>
      <c r="AL3" s="1372"/>
      <c r="AM3" s="1372"/>
      <c r="AN3" s="1372"/>
      <c r="AO3" s="1372"/>
      <c r="AP3" s="1372"/>
      <c r="AQ3" s="1372"/>
      <c r="AR3" s="1372"/>
      <c r="AS3" s="1372"/>
      <c r="AT3" s="1372"/>
      <c r="AU3" s="1372"/>
      <c r="AV3" s="1372"/>
      <c r="AW3" s="1372"/>
      <c r="AX3" s="1372"/>
      <c r="AY3" s="1372"/>
      <c r="AZ3" s="1372"/>
      <c r="BA3" s="1373"/>
      <c r="BB3" s="1485" t="s">
        <v>6</v>
      </c>
      <c r="BC3" s="1486"/>
      <c r="BD3" s="1486"/>
      <c r="BE3" s="1486"/>
      <c r="BF3" s="1486"/>
      <c r="BG3" s="1486"/>
      <c r="BH3" s="1486"/>
      <c r="BI3" s="1486"/>
      <c r="BJ3" s="1486"/>
      <c r="BK3" s="1486"/>
      <c r="BL3" s="1486"/>
      <c r="BM3" s="1486"/>
      <c r="BN3" s="1486"/>
      <c r="BO3" s="1486"/>
      <c r="BP3" s="1486"/>
      <c r="BQ3" s="1487"/>
      <c r="BR3" s="1269" t="s">
        <v>7</v>
      </c>
      <c r="BS3" s="1273"/>
      <c r="BU3" s="72"/>
      <c r="BV3" s="72"/>
      <c r="BW3" s="1576"/>
      <c r="BX3" s="1577"/>
      <c r="BY3" s="1578"/>
      <c r="BZ3" s="1579"/>
      <c r="CA3" s="1439"/>
      <c r="CB3" s="1439"/>
      <c r="CC3" s="6"/>
      <c r="CD3" s="6"/>
      <c r="CE3" s="6"/>
      <c r="CF3" s="6"/>
      <c r="CG3"/>
      <c r="CH3" s="20"/>
    </row>
    <row r="4" spans="1:94" ht="15.75" customHeight="1" thickBot="1" x14ac:dyDescent="0.35">
      <c r="A4" s="1567"/>
      <c r="B4" s="1571"/>
      <c r="C4" s="1572"/>
      <c r="D4" s="1552" t="s">
        <v>93</v>
      </c>
      <c r="E4" s="1373"/>
      <c r="F4" s="1552" t="s">
        <v>143</v>
      </c>
      <c r="G4" s="1373"/>
      <c r="H4" s="1552" t="s">
        <v>41</v>
      </c>
      <c r="I4" s="1373"/>
      <c r="J4" s="1552" t="s">
        <v>43</v>
      </c>
      <c r="K4" s="1372"/>
      <c r="L4" s="1372"/>
      <c r="M4" s="1373"/>
      <c r="N4" s="1552" t="s">
        <v>93</v>
      </c>
      <c r="O4" s="1372"/>
      <c r="P4" s="1372"/>
      <c r="Q4" s="1372"/>
      <c r="R4" s="1372"/>
      <c r="S4" s="1373"/>
      <c r="T4" s="1371" t="s">
        <v>143</v>
      </c>
      <c r="U4" s="1372"/>
      <c r="V4" s="1372"/>
      <c r="W4" s="1373"/>
      <c r="X4" s="1371" t="s">
        <v>42</v>
      </c>
      <c r="Y4" s="1481"/>
      <c r="Z4" s="1481"/>
      <c r="AA4" s="1374"/>
      <c r="AB4" s="1371" t="s">
        <v>41</v>
      </c>
      <c r="AC4" s="1481"/>
      <c r="AD4" s="1481"/>
      <c r="AE4" s="1374"/>
      <c r="AF4" s="1553" t="s">
        <v>43</v>
      </c>
      <c r="AG4" s="1554"/>
      <c r="AH4" s="1552" t="s">
        <v>93</v>
      </c>
      <c r="AI4" s="1555"/>
      <c r="AJ4" s="1555"/>
      <c r="AK4" s="1555"/>
      <c r="AL4" s="1555"/>
      <c r="AM4" s="1556"/>
      <c r="AN4" s="1371" t="s">
        <v>112</v>
      </c>
      <c r="AO4" s="1481"/>
      <c r="AP4" s="1481"/>
      <c r="AQ4" s="1481"/>
      <c r="AR4" s="1481"/>
      <c r="AS4" s="1374"/>
      <c r="AT4" s="1380" t="s">
        <v>42</v>
      </c>
      <c r="AU4" s="1381"/>
      <c r="AV4" s="1371" t="s">
        <v>41</v>
      </c>
      <c r="AW4" s="1481"/>
      <c r="AX4" s="1481"/>
      <c r="AY4" s="1481"/>
      <c r="AZ4" s="1481"/>
      <c r="BA4" s="1374"/>
      <c r="BB4" s="1555" t="s">
        <v>43</v>
      </c>
      <c r="BC4" s="1557"/>
      <c r="BD4" s="1558" t="s">
        <v>93</v>
      </c>
      <c r="BE4" s="1559"/>
      <c r="BF4" s="1445" t="s">
        <v>94</v>
      </c>
      <c r="BG4" s="1560"/>
      <c r="BH4" s="1560"/>
      <c r="BI4" s="1561"/>
      <c r="BJ4" s="1380" t="s">
        <v>42</v>
      </c>
      <c r="BK4" s="1381"/>
      <c r="BL4" s="1380" t="s">
        <v>41</v>
      </c>
      <c r="BM4" s="1372"/>
      <c r="BN4" s="1372"/>
      <c r="BO4" s="1372"/>
      <c r="BP4" s="1372"/>
      <c r="BQ4" s="1373"/>
      <c r="BR4" s="1459" t="s">
        <v>30</v>
      </c>
      <c r="BS4" s="1462" t="s">
        <v>8</v>
      </c>
      <c r="BU4" s="1562"/>
      <c r="BV4" s="1562"/>
      <c r="BW4" s="1563"/>
      <c r="BX4" s="1564"/>
      <c r="BY4" s="1562"/>
      <c r="BZ4" s="1562"/>
      <c r="CA4" s="1524"/>
      <c r="CB4" s="1524"/>
      <c r="CC4" s="6"/>
      <c r="CD4" s="6"/>
      <c r="CE4" s="6"/>
      <c r="CF4" s="6"/>
      <c r="CG4"/>
      <c r="CH4"/>
    </row>
    <row r="5" spans="1:94" ht="33.6" customHeight="1" thickBot="1" x14ac:dyDescent="0.35">
      <c r="A5" s="1568"/>
      <c r="B5" s="1573"/>
      <c r="C5" s="1574"/>
      <c r="D5" s="1525" t="s">
        <v>209</v>
      </c>
      <c r="E5" s="1526"/>
      <c r="F5" s="1411" t="s">
        <v>210</v>
      </c>
      <c r="G5" s="1412"/>
      <c r="H5" s="1411" t="s">
        <v>211</v>
      </c>
      <c r="I5" s="1412"/>
      <c r="J5" s="1527" t="s">
        <v>141</v>
      </c>
      <c r="K5" s="1528"/>
      <c r="L5" s="1529" t="s">
        <v>142</v>
      </c>
      <c r="M5" s="1530"/>
      <c r="N5" s="1531" t="s">
        <v>154</v>
      </c>
      <c r="O5" s="1528"/>
      <c r="P5" s="1531" t="s">
        <v>153</v>
      </c>
      <c r="Q5" s="1528"/>
      <c r="R5" s="1532" t="s">
        <v>152</v>
      </c>
      <c r="S5" s="1530"/>
      <c r="T5" s="1533" t="s">
        <v>144</v>
      </c>
      <c r="U5" s="1534"/>
      <c r="V5" s="1533" t="s">
        <v>155</v>
      </c>
      <c r="W5" s="1534"/>
      <c r="X5" s="1535" t="s">
        <v>169</v>
      </c>
      <c r="Y5" s="1536"/>
      <c r="Z5" s="1537" t="s">
        <v>151</v>
      </c>
      <c r="AA5" s="1538"/>
      <c r="AB5" s="1317" t="s">
        <v>139</v>
      </c>
      <c r="AC5" s="1319"/>
      <c r="AD5" s="1539" t="s">
        <v>140</v>
      </c>
      <c r="AE5" s="1540"/>
      <c r="AF5" s="1541" t="s">
        <v>132</v>
      </c>
      <c r="AG5" s="1542"/>
      <c r="AH5" s="1543" t="s">
        <v>174</v>
      </c>
      <c r="AI5" s="1544"/>
      <c r="AJ5" s="1545" t="s">
        <v>175</v>
      </c>
      <c r="AK5" s="1546"/>
      <c r="AL5" s="1547" t="s">
        <v>176</v>
      </c>
      <c r="AM5" s="1542"/>
      <c r="AN5" s="1317" t="s">
        <v>133</v>
      </c>
      <c r="AO5" s="1318"/>
      <c r="AP5" s="1548" t="s">
        <v>115</v>
      </c>
      <c r="AQ5" s="1549"/>
      <c r="AR5" s="1548" t="s">
        <v>116</v>
      </c>
      <c r="AS5" s="1549"/>
      <c r="AT5" s="1550" t="s">
        <v>178</v>
      </c>
      <c r="AU5" s="1551"/>
      <c r="AV5" s="1539" t="s">
        <v>130</v>
      </c>
      <c r="AW5" s="1540"/>
      <c r="AX5" s="1539" t="s">
        <v>131</v>
      </c>
      <c r="AY5" s="1540"/>
      <c r="AZ5" s="1580" t="s">
        <v>108</v>
      </c>
      <c r="BA5" s="1581"/>
      <c r="BB5" s="1582" t="s">
        <v>111</v>
      </c>
      <c r="BC5" s="1583"/>
      <c r="BD5" s="1543" t="s">
        <v>177</v>
      </c>
      <c r="BE5" s="1584"/>
      <c r="BF5" s="1411" t="s">
        <v>95</v>
      </c>
      <c r="BG5" s="1412"/>
      <c r="BH5" s="1548" t="s">
        <v>96</v>
      </c>
      <c r="BI5" s="1549"/>
      <c r="BJ5" s="1585" t="s">
        <v>105</v>
      </c>
      <c r="BK5" s="1586"/>
      <c r="BL5" s="1585" t="s">
        <v>106</v>
      </c>
      <c r="BM5" s="1587"/>
      <c r="BN5" s="1588" t="s">
        <v>107</v>
      </c>
      <c r="BO5" s="1586"/>
      <c r="BP5" s="1589" t="s">
        <v>226</v>
      </c>
      <c r="BQ5" s="1590"/>
      <c r="BR5" s="1460"/>
      <c r="BS5" s="1463"/>
      <c r="BU5" s="1591"/>
      <c r="BV5" s="1591"/>
      <c r="BW5" s="1592"/>
      <c r="BX5" s="1564"/>
      <c r="BY5" s="1592"/>
      <c r="BZ5" s="1592"/>
      <c r="CA5" s="1524"/>
      <c r="CB5" s="1524"/>
      <c r="CC5" s="6"/>
      <c r="CD5" s="6"/>
      <c r="CE5" s="6"/>
      <c r="CF5" s="6"/>
      <c r="CG5"/>
      <c r="CH5"/>
    </row>
    <row r="6" spans="1:94" ht="16.2" customHeight="1" thickBot="1" x14ac:dyDescent="0.35">
      <c r="A6" s="200"/>
      <c r="B6" s="1310"/>
      <c r="C6" s="1311"/>
      <c r="D6" s="244" t="s">
        <v>9</v>
      </c>
      <c r="E6" s="219" t="s">
        <v>10</v>
      </c>
      <c r="F6" s="244" t="s">
        <v>9</v>
      </c>
      <c r="G6" s="245" t="s">
        <v>10</v>
      </c>
      <c r="H6" s="244" t="s">
        <v>9</v>
      </c>
      <c r="I6" s="245" t="s">
        <v>10</v>
      </c>
      <c r="J6" s="61" t="s">
        <v>9</v>
      </c>
      <c r="K6" s="64" t="s">
        <v>10</v>
      </c>
      <c r="L6" s="61" t="s">
        <v>9</v>
      </c>
      <c r="M6" s="64" t="s">
        <v>10</v>
      </c>
      <c r="N6" s="61" t="s">
        <v>9</v>
      </c>
      <c r="O6" s="64" t="s">
        <v>10</v>
      </c>
      <c r="P6" s="61" t="s">
        <v>9</v>
      </c>
      <c r="Q6" s="64" t="s">
        <v>10</v>
      </c>
      <c r="R6" s="61" t="s">
        <v>9</v>
      </c>
      <c r="S6" s="64" t="s">
        <v>10</v>
      </c>
      <c r="T6" s="61" t="s">
        <v>9</v>
      </c>
      <c r="U6" s="64" t="s">
        <v>10</v>
      </c>
      <c r="V6" s="61" t="s">
        <v>9</v>
      </c>
      <c r="W6" s="64" t="s">
        <v>10</v>
      </c>
      <c r="X6" s="244" t="s">
        <v>9</v>
      </c>
      <c r="Y6" s="211" t="s">
        <v>10</v>
      </c>
      <c r="Z6" s="244" t="s">
        <v>9</v>
      </c>
      <c r="AA6" s="211" t="s">
        <v>10</v>
      </c>
      <c r="AB6" s="208" t="s">
        <v>9</v>
      </c>
      <c r="AC6" s="211" t="s">
        <v>10</v>
      </c>
      <c r="AD6" s="364" t="s">
        <v>9</v>
      </c>
      <c r="AE6" s="365" t="s">
        <v>10</v>
      </c>
      <c r="AF6" s="208" t="s">
        <v>9</v>
      </c>
      <c r="AG6" s="295" t="s">
        <v>10</v>
      </c>
      <c r="AH6" s="1" t="s">
        <v>9</v>
      </c>
      <c r="AI6" s="3" t="s">
        <v>10</v>
      </c>
      <c r="AJ6" s="1" t="s">
        <v>9</v>
      </c>
      <c r="AK6" s="48" t="s">
        <v>10</v>
      </c>
      <c r="AL6" s="1" t="s">
        <v>9</v>
      </c>
      <c r="AM6" s="48" t="s">
        <v>10</v>
      </c>
      <c r="AN6" s="244" t="s">
        <v>9</v>
      </c>
      <c r="AO6" s="219" t="s">
        <v>10</v>
      </c>
      <c r="AP6" s="244" t="s">
        <v>9</v>
      </c>
      <c r="AQ6" s="219" t="s">
        <v>10</v>
      </c>
      <c r="AR6" s="244" t="s">
        <v>9</v>
      </c>
      <c r="AS6" s="219" t="s">
        <v>10</v>
      </c>
      <c r="AT6" s="221" t="s">
        <v>9</v>
      </c>
      <c r="AU6" s="206" t="s">
        <v>10</v>
      </c>
      <c r="AV6" s="424" t="s">
        <v>9</v>
      </c>
      <c r="AW6" s="425" t="s">
        <v>10</v>
      </c>
      <c r="AX6" s="424" t="s">
        <v>9</v>
      </c>
      <c r="AY6" s="426" t="s">
        <v>10</v>
      </c>
      <c r="AZ6" s="221" t="s">
        <v>9</v>
      </c>
      <c r="BA6" s="77" t="s">
        <v>10</v>
      </c>
      <c r="BB6" s="281" t="s">
        <v>9</v>
      </c>
      <c r="BC6" s="282" t="s">
        <v>10</v>
      </c>
      <c r="BD6" s="208" t="s">
        <v>9</v>
      </c>
      <c r="BE6" s="295" t="s">
        <v>10</v>
      </c>
      <c r="BF6" s="208" t="s">
        <v>9</v>
      </c>
      <c r="BG6" s="211" t="s">
        <v>10</v>
      </c>
      <c r="BH6" s="208" t="s">
        <v>9</v>
      </c>
      <c r="BI6" s="211" t="s">
        <v>10</v>
      </c>
      <c r="BJ6" s="1" t="s">
        <v>9</v>
      </c>
      <c r="BK6" s="2" t="s">
        <v>10</v>
      </c>
      <c r="BL6" s="1" t="s">
        <v>9</v>
      </c>
      <c r="BM6" s="2" t="s">
        <v>10</v>
      </c>
      <c r="BN6" s="1" t="s">
        <v>9</v>
      </c>
      <c r="BO6" s="2" t="s">
        <v>10</v>
      </c>
      <c r="BP6" s="1" t="s">
        <v>9</v>
      </c>
      <c r="BQ6" s="2" t="s">
        <v>10</v>
      </c>
      <c r="BR6" s="1461"/>
      <c r="BS6" s="1449"/>
      <c r="BU6" s="199"/>
      <c r="BV6" s="199"/>
      <c r="BW6" s="641"/>
      <c r="BX6" s="641"/>
      <c r="BY6" s="570"/>
      <c r="BZ6" s="570"/>
      <c r="CA6" s="1524"/>
      <c r="CB6" s="1524"/>
      <c r="CC6" s="6"/>
      <c r="CD6" s="6"/>
      <c r="CE6" s="6"/>
      <c r="CF6" s="6"/>
      <c r="CG6"/>
      <c r="CH6"/>
    </row>
    <row r="7" spans="1:94" ht="16.2" thickBot="1" x14ac:dyDescent="0.35">
      <c r="A7" s="8">
        <v>1</v>
      </c>
      <c r="B7" s="1284" t="s">
        <v>11</v>
      </c>
      <c r="C7" s="1285"/>
      <c r="D7" s="1269">
        <v>0</v>
      </c>
      <c r="E7" s="1271"/>
      <c r="F7" s="1271"/>
      <c r="G7" s="1271"/>
      <c r="H7" s="1271"/>
      <c r="I7" s="1272"/>
      <c r="J7" s="1511">
        <v>8</v>
      </c>
      <c r="K7" s="1512"/>
      <c r="L7" s="1512"/>
      <c r="M7" s="1512"/>
      <c r="N7" s="1512"/>
      <c r="O7" s="1512"/>
      <c r="P7" s="1512"/>
      <c r="Q7" s="1512"/>
      <c r="R7" s="1512"/>
      <c r="S7" s="1512"/>
      <c r="T7" s="1512"/>
      <c r="U7" s="1512"/>
      <c r="V7" s="1512"/>
      <c r="W7" s="1512"/>
      <c r="X7" s="1512"/>
      <c r="Y7" s="1512"/>
      <c r="Z7" s="1512"/>
      <c r="AA7" s="1512"/>
      <c r="AB7" s="1512"/>
      <c r="AC7" s="1512"/>
      <c r="AD7" s="1512"/>
      <c r="AE7" s="1513"/>
      <c r="AF7" s="1269">
        <v>8</v>
      </c>
      <c r="AG7" s="1271"/>
      <c r="AH7" s="1271"/>
      <c r="AI7" s="1271"/>
      <c r="AJ7" s="1271"/>
      <c r="AK7" s="1271"/>
      <c r="AL7" s="1271"/>
      <c r="AM7" s="1271"/>
      <c r="AN7" s="1271"/>
      <c r="AO7" s="1271"/>
      <c r="AP7" s="1271"/>
      <c r="AQ7" s="1271"/>
      <c r="AR7" s="1271"/>
      <c r="AS7" s="1271"/>
      <c r="AT7" s="1271"/>
      <c r="AU7" s="1271"/>
      <c r="AV7" s="1271"/>
      <c r="AW7" s="1271"/>
      <c r="AX7" s="1271"/>
      <c r="AY7" s="1271"/>
      <c r="AZ7" s="1271"/>
      <c r="BA7" s="1272"/>
      <c r="BB7" s="1512">
        <v>7</v>
      </c>
      <c r="BC7" s="1512"/>
      <c r="BD7" s="1512"/>
      <c r="BE7" s="1512"/>
      <c r="BF7" s="1512"/>
      <c r="BG7" s="1512"/>
      <c r="BH7" s="1512"/>
      <c r="BI7" s="1512"/>
      <c r="BJ7" s="1512"/>
      <c r="BK7" s="1512"/>
      <c r="BL7" s="1512"/>
      <c r="BM7" s="1512"/>
      <c r="BN7" s="1512"/>
      <c r="BO7" s="1512"/>
      <c r="BP7" s="1512"/>
      <c r="BQ7" s="1513"/>
      <c r="BR7" s="1438">
        <f>SUM(D7:BQ7)</f>
        <v>23</v>
      </c>
      <c r="BS7" s="1383"/>
      <c r="BU7" s="44"/>
      <c r="BV7" s="44"/>
      <c r="BW7" s="1522"/>
      <c r="BX7" s="1523"/>
      <c r="BY7" s="1439"/>
      <c r="BZ7" s="1439"/>
      <c r="CA7" s="1515"/>
      <c r="CB7" s="1505"/>
      <c r="CC7" s="6"/>
      <c r="CD7" s="6"/>
      <c r="CE7" s="6"/>
      <c r="CF7" s="6"/>
      <c r="CG7"/>
      <c r="CH7"/>
    </row>
    <row r="8" spans="1:94" ht="16.2" thickBot="1" x14ac:dyDescent="0.35">
      <c r="A8" s="8">
        <v>2</v>
      </c>
      <c r="B8" s="1516" t="s">
        <v>52</v>
      </c>
      <c r="C8" s="1517"/>
      <c r="D8" s="487">
        <v>0</v>
      </c>
      <c r="E8" s="774">
        <v>1</v>
      </c>
      <c r="F8" s="774">
        <v>0</v>
      </c>
      <c r="G8" s="774">
        <v>3</v>
      </c>
      <c r="H8" s="774">
        <v>0</v>
      </c>
      <c r="I8" s="775">
        <v>5</v>
      </c>
      <c r="J8" s="488">
        <v>22</v>
      </c>
      <c r="K8" s="774">
        <v>12</v>
      </c>
      <c r="L8" s="774">
        <v>0</v>
      </c>
      <c r="M8" s="774">
        <v>0</v>
      </c>
      <c r="N8" s="774">
        <v>20</v>
      </c>
      <c r="O8" s="774">
        <v>3</v>
      </c>
      <c r="P8" s="774">
        <v>23</v>
      </c>
      <c r="Q8" s="774">
        <v>0</v>
      </c>
      <c r="R8" s="774">
        <v>0</v>
      </c>
      <c r="S8" s="774">
        <v>0</v>
      </c>
      <c r="T8" s="774">
        <v>14</v>
      </c>
      <c r="U8" s="774">
        <v>3</v>
      </c>
      <c r="V8" s="774">
        <v>7</v>
      </c>
      <c r="W8" s="774">
        <v>7</v>
      </c>
      <c r="X8" s="774">
        <v>20</v>
      </c>
      <c r="Y8" s="774">
        <v>10</v>
      </c>
      <c r="Z8" s="774">
        <v>0</v>
      </c>
      <c r="AA8" s="774">
        <v>0</v>
      </c>
      <c r="AB8" s="774">
        <v>21</v>
      </c>
      <c r="AC8" s="774">
        <v>5</v>
      </c>
      <c r="AD8" s="774">
        <v>22</v>
      </c>
      <c r="AE8" s="774">
        <v>8</v>
      </c>
      <c r="AF8" s="776">
        <v>5</v>
      </c>
      <c r="AG8" s="777">
        <v>0</v>
      </c>
      <c r="AH8" s="777">
        <v>5</v>
      </c>
      <c r="AI8" s="777">
        <v>0</v>
      </c>
      <c r="AJ8" s="777">
        <v>6</v>
      </c>
      <c r="AK8" s="777">
        <v>0</v>
      </c>
      <c r="AL8" s="778">
        <v>6</v>
      </c>
      <c r="AM8" s="779">
        <v>1</v>
      </c>
      <c r="AN8" s="779">
        <v>5</v>
      </c>
      <c r="AO8" s="780">
        <v>0</v>
      </c>
      <c r="AP8" s="779">
        <v>0</v>
      </c>
      <c r="AQ8" s="779">
        <v>0</v>
      </c>
      <c r="AR8" s="779">
        <v>0</v>
      </c>
      <c r="AS8" s="779">
        <v>0</v>
      </c>
      <c r="AT8" s="779">
        <v>5</v>
      </c>
      <c r="AU8" s="779">
        <v>1</v>
      </c>
      <c r="AV8" s="781">
        <v>7</v>
      </c>
      <c r="AW8" s="779">
        <v>1</v>
      </c>
      <c r="AX8" s="781">
        <v>3</v>
      </c>
      <c r="AY8" s="782">
        <v>0</v>
      </c>
      <c r="AZ8" s="779">
        <v>0</v>
      </c>
      <c r="BA8" s="783">
        <v>0</v>
      </c>
      <c r="BB8" s="784">
        <v>0</v>
      </c>
      <c r="BC8" s="779">
        <v>0</v>
      </c>
      <c r="BD8" s="779">
        <v>0</v>
      </c>
      <c r="BE8" s="779">
        <v>0</v>
      </c>
      <c r="BF8" s="779">
        <v>0</v>
      </c>
      <c r="BG8" s="779">
        <v>0</v>
      </c>
      <c r="BH8" s="785">
        <v>0</v>
      </c>
      <c r="BI8" s="786">
        <v>0</v>
      </c>
      <c r="BJ8" s="786">
        <v>0</v>
      </c>
      <c r="BK8" s="786">
        <v>0</v>
      </c>
      <c r="BL8" s="786">
        <v>0</v>
      </c>
      <c r="BM8" s="786">
        <v>0</v>
      </c>
      <c r="BN8" s="786">
        <v>0</v>
      </c>
      <c r="BO8" s="786">
        <v>0</v>
      </c>
      <c r="BP8" s="785">
        <v>0</v>
      </c>
      <c r="BQ8" s="787">
        <v>0</v>
      </c>
      <c r="BR8" s="1341">
        <f>SUM(D8:BQ8)</f>
        <v>251</v>
      </c>
      <c r="BS8" s="1342"/>
      <c r="BU8" s="44"/>
      <c r="BV8" s="44"/>
      <c r="BW8" s="378"/>
      <c r="BX8" s="378"/>
      <c r="BY8" s="400"/>
      <c r="BZ8" s="399"/>
      <c r="CA8" s="1515"/>
      <c r="CB8" s="1505"/>
      <c r="CC8" s="6"/>
      <c r="CD8" s="6"/>
      <c r="CE8" s="6"/>
      <c r="CF8" s="6"/>
      <c r="CG8"/>
      <c r="CH8"/>
    </row>
    <row r="9" spans="1:94" ht="16.2" thickBot="1" x14ac:dyDescent="0.35">
      <c r="A9" s="8">
        <v>3</v>
      </c>
      <c r="B9" s="1516" t="s">
        <v>55</v>
      </c>
      <c r="C9" s="1517"/>
      <c r="D9" s="788">
        <v>0</v>
      </c>
      <c r="E9" s="789">
        <v>2</v>
      </c>
      <c r="F9" s="789">
        <v>0</v>
      </c>
      <c r="G9" s="789">
        <v>10</v>
      </c>
      <c r="H9" s="789">
        <v>0</v>
      </c>
      <c r="I9" s="790">
        <v>7</v>
      </c>
      <c r="J9" s="791">
        <v>23</v>
      </c>
      <c r="K9" s="792">
        <v>13</v>
      </c>
      <c r="L9" s="792">
        <v>0</v>
      </c>
      <c r="M9" s="792">
        <v>2</v>
      </c>
      <c r="N9" s="792">
        <v>21</v>
      </c>
      <c r="O9" s="792">
        <v>4</v>
      </c>
      <c r="P9" s="792">
        <v>24</v>
      </c>
      <c r="Q9" s="792">
        <v>0</v>
      </c>
      <c r="R9" s="792">
        <v>0</v>
      </c>
      <c r="S9" s="792">
        <v>5</v>
      </c>
      <c r="T9" s="792">
        <v>10</v>
      </c>
      <c r="U9" s="792">
        <v>4</v>
      </c>
      <c r="V9" s="792">
        <v>9</v>
      </c>
      <c r="W9" s="792">
        <v>7</v>
      </c>
      <c r="X9" s="792">
        <v>20</v>
      </c>
      <c r="Y9" s="792">
        <v>10</v>
      </c>
      <c r="Z9" s="792">
        <v>0</v>
      </c>
      <c r="AA9" s="792">
        <v>7</v>
      </c>
      <c r="AB9" s="792">
        <v>22</v>
      </c>
      <c r="AC9" s="792">
        <v>4</v>
      </c>
      <c r="AD9" s="792">
        <v>23</v>
      </c>
      <c r="AE9" s="792">
        <v>9</v>
      </c>
      <c r="AF9" s="793">
        <v>19</v>
      </c>
      <c r="AG9" s="794">
        <v>0</v>
      </c>
      <c r="AH9" s="794">
        <v>20</v>
      </c>
      <c r="AI9" s="794">
        <v>2</v>
      </c>
      <c r="AJ9" s="794">
        <v>18</v>
      </c>
      <c r="AK9" s="794">
        <v>1</v>
      </c>
      <c r="AL9" s="795">
        <v>21</v>
      </c>
      <c r="AM9" s="796">
        <v>1</v>
      </c>
      <c r="AN9" s="796">
        <v>18</v>
      </c>
      <c r="AO9" s="797">
        <v>5</v>
      </c>
      <c r="AP9" s="796">
        <v>0</v>
      </c>
      <c r="AQ9" s="796">
        <v>5</v>
      </c>
      <c r="AR9" s="796">
        <v>1</v>
      </c>
      <c r="AS9" s="796">
        <v>8</v>
      </c>
      <c r="AT9" s="796">
        <v>17</v>
      </c>
      <c r="AU9" s="796">
        <v>6</v>
      </c>
      <c r="AV9" s="798">
        <v>17</v>
      </c>
      <c r="AW9" s="796">
        <v>9</v>
      </c>
      <c r="AX9" s="798">
        <v>11</v>
      </c>
      <c r="AY9" s="799">
        <v>10</v>
      </c>
      <c r="AZ9" s="796">
        <v>0</v>
      </c>
      <c r="BA9" s="800">
        <v>8</v>
      </c>
      <c r="BB9" s="801">
        <v>0</v>
      </c>
      <c r="BC9" s="796">
        <v>20</v>
      </c>
      <c r="BD9" s="796">
        <v>20</v>
      </c>
      <c r="BE9" s="796">
        <v>4</v>
      </c>
      <c r="BF9" s="796">
        <v>15</v>
      </c>
      <c r="BG9" s="796">
        <v>3</v>
      </c>
      <c r="BH9" s="802">
        <v>3</v>
      </c>
      <c r="BI9" s="803">
        <v>14</v>
      </c>
      <c r="BJ9" s="803">
        <v>18</v>
      </c>
      <c r="BK9" s="803">
        <v>5</v>
      </c>
      <c r="BL9" s="803">
        <v>17</v>
      </c>
      <c r="BM9" s="803">
        <v>2</v>
      </c>
      <c r="BN9" s="803">
        <v>10</v>
      </c>
      <c r="BO9" s="803">
        <v>7</v>
      </c>
      <c r="BP9" s="802">
        <v>4</v>
      </c>
      <c r="BQ9" s="804">
        <v>1</v>
      </c>
      <c r="BR9" s="1341">
        <f>SUM(D9:BQ9)</f>
        <v>576</v>
      </c>
      <c r="BS9" s="1342"/>
      <c r="BU9" s="44"/>
      <c r="BV9" s="44"/>
      <c r="BW9" s="569"/>
      <c r="BX9" s="569"/>
      <c r="BY9" s="569"/>
      <c r="BZ9" s="569"/>
      <c r="CA9" s="1515"/>
      <c r="CB9" s="1505"/>
      <c r="CC9" s="6"/>
      <c r="CD9" s="6"/>
      <c r="CE9" s="6"/>
      <c r="CF9" s="6"/>
      <c r="CG9"/>
      <c r="CH9"/>
    </row>
    <row r="10" spans="1:94" ht="16.2" thickBot="1" x14ac:dyDescent="0.35">
      <c r="A10" s="8">
        <v>4</v>
      </c>
      <c r="B10" s="1518" t="s">
        <v>12</v>
      </c>
      <c r="C10" s="1519"/>
      <c r="D10" s="805">
        <v>0</v>
      </c>
      <c r="E10" s="805">
        <v>0</v>
      </c>
      <c r="F10" s="805">
        <v>0</v>
      </c>
      <c r="G10" s="805">
        <v>0</v>
      </c>
      <c r="H10" s="805">
        <v>0</v>
      </c>
      <c r="I10" s="805">
        <v>0</v>
      </c>
      <c r="J10" s="806">
        <v>25</v>
      </c>
      <c r="K10" s="805">
        <v>13</v>
      </c>
      <c r="L10" s="805">
        <v>0</v>
      </c>
      <c r="M10" s="805">
        <v>2</v>
      </c>
      <c r="N10" s="805">
        <v>24</v>
      </c>
      <c r="O10" s="805">
        <v>4</v>
      </c>
      <c r="P10" s="805">
        <v>24</v>
      </c>
      <c r="Q10" s="805">
        <v>0</v>
      </c>
      <c r="R10" s="805">
        <v>0</v>
      </c>
      <c r="S10" s="805">
        <v>5</v>
      </c>
      <c r="T10" s="805">
        <v>16</v>
      </c>
      <c r="U10" s="805">
        <v>4</v>
      </c>
      <c r="V10" s="805">
        <v>9</v>
      </c>
      <c r="W10" s="805">
        <v>7</v>
      </c>
      <c r="X10" s="805">
        <v>23</v>
      </c>
      <c r="Y10" s="805">
        <v>10</v>
      </c>
      <c r="Z10" s="805">
        <v>0</v>
      </c>
      <c r="AA10" s="805">
        <v>11</v>
      </c>
      <c r="AB10" s="805">
        <v>25</v>
      </c>
      <c r="AC10" s="805">
        <v>4</v>
      </c>
      <c r="AD10" s="805">
        <v>25</v>
      </c>
      <c r="AE10" s="805">
        <v>9</v>
      </c>
      <c r="AF10" s="805">
        <v>19</v>
      </c>
      <c r="AG10" s="805">
        <v>0</v>
      </c>
      <c r="AH10" s="805">
        <v>22</v>
      </c>
      <c r="AI10" s="805">
        <v>2</v>
      </c>
      <c r="AJ10" s="805">
        <v>21</v>
      </c>
      <c r="AK10" s="805">
        <v>1</v>
      </c>
      <c r="AL10" s="805">
        <v>21</v>
      </c>
      <c r="AM10" s="805">
        <v>1</v>
      </c>
      <c r="AN10" s="805">
        <v>19</v>
      </c>
      <c r="AO10" s="807">
        <v>6</v>
      </c>
      <c r="AP10" s="808">
        <v>0</v>
      </c>
      <c r="AQ10" s="808">
        <v>5</v>
      </c>
      <c r="AR10" s="808">
        <v>1</v>
      </c>
      <c r="AS10" s="808">
        <v>8</v>
      </c>
      <c r="AT10" s="808">
        <v>19</v>
      </c>
      <c r="AU10" s="808">
        <v>6</v>
      </c>
      <c r="AV10" s="806">
        <v>17</v>
      </c>
      <c r="AW10" s="805">
        <v>10</v>
      </c>
      <c r="AX10" s="805">
        <v>17</v>
      </c>
      <c r="AY10" s="805">
        <v>10</v>
      </c>
      <c r="AZ10" s="805">
        <v>0</v>
      </c>
      <c r="BA10" s="809">
        <v>9</v>
      </c>
      <c r="BB10" s="806">
        <v>0</v>
      </c>
      <c r="BC10" s="805">
        <v>20</v>
      </c>
      <c r="BD10" s="805">
        <v>20</v>
      </c>
      <c r="BE10" s="805">
        <v>4</v>
      </c>
      <c r="BF10" s="805">
        <v>16</v>
      </c>
      <c r="BG10" s="805">
        <v>3</v>
      </c>
      <c r="BH10" s="805">
        <v>3</v>
      </c>
      <c r="BI10" s="805">
        <v>14</v>
      </c>
      <c r="BJ10" s="805">
        <v>18</v>
      </c>
      <c r="BK10" s="805">
        <v>7</v>
      </c>
      <c r="BL10" s="805">
        <v>18</v>
      </c>
      <c r="BM10" s="805">
        <v>3</v>
      </c>
      <c r="BN10" s="805">
        <v>14</v>
      </c>
      <c r="BO10" s="805">
        <v>7</v>
      </c>
      <c r="BP10" s="805">
        <v>7</v>
      </c>
      <c r="BQ10" s="809">
        <v>1</v>
      </c>
      <c r="BR10" s="676">
        <f>SUM(D10+F10+H10+J10+L10+N10+P10+R10+T10+V10+X10+Z10+AB10+AD10+AF10+AH10+AJ10+AL10+AN10+AP10+AR10+AT10+AV10+AX10+AZ10+BB10+BD10+BF10+BH10+BJ10+BL10+BN10+BP10)</f>
        <v>423</v>
      </c>
      <c r="BS10" s="691">
        <f>SUM(E10+G10+I10+K10+M10+O10+Q10+S10+U10+W10+Y10+AA10+AC10+AE10+AG10+AI10+AK10+AM10+AO10+AQ10+AS10+AU10+AW10+AY10+BA10+BC10+BE10+BG10+BI10+BK10+BM10+BO10+BQ10)</f>
        <v>186</v>
      </c>
      <c r="BU10" s="68"/>
      <c r="BV10" s="68"/>
      <c r="BW10" s="569"/>
      <c r="BX10" s="569"/>
      <c r="BY10" s="639"/>
      <c r="BZ10" s="639"/>
      <c r="CA10" s="569"/>
      <c r="CB10" s="569"/>
      <c r="CC10" s="6"/>
      <c r="CD10" s="6"/>
      <c r="CE10" s="6"/>
      <c r="CF10" s="6"/>
      <c r="CG10"/>
      <c r="CH10"/>
    </row>
    <row r="11" spans="1:94" ht="16.2" thickBot="1" x14ac:dyDescent="0.35">
      <c r="A11" s="8">
        <v>5</v>
      </c>
      <c r="B11" s="1520" t="s">
        <v>13</v>
      </c>
      <c r="C11" s="1521"/>
      <c r="D11" s="730">
        <f>SUM(D12:D14)</f>
        <v>0</v>
      </c>
      <c r="E11" s="730">
        <f t="shared" ref="E11:BQ11" si="0">SUM(E12:E14)</f>
        <v>0</v>
      </c>
      <c r="F11" s="730">
        <f t="shared" si="0"/>
        <v>0</v>
      </c>
      <c r="G11" s="730">
        <f t="shared" si="0"/>
        <v>0</v>
      </c>
      <c r="H11" s="730">
        <f t="shared" si="0"/>
        <v>0</v>
      </c>
      <c r="I11" s="730">
        <f t="shared" si="0"/>
        <v>0</v>
      </c>
      <c r="J11" s="730">
        <f t="shared" si="0"/>
        <v>0</v>
      </c>
      <c r="K11" s="730">
        <f t="shared" si="0"/>
        <v>0</v>
      </c>
      <c r="L11" s="730">
        <f t="shared" si="0"/>
        <v>0</v>
      </c>
      <c r="M11" s="730">
        <f t="shared" si="0"/>
        <v>0</v>
      </c>
      <c r="N11" s="730">
        <f t="shared" si="0"/>
        <v>0</v>
      </c>
      <c r="O11" s="730">
        <f t="shared" si="0"/>
        <v>0</v>
      </c>
      <c r="P11" s="730">
        <f t="shared" si="0"/>
        <v>0</v>
      </c>
      <c r="Q11" s="730">
        <f t="shared" si="0"/>
        <v>0</v>
      </c>
      <c r="R11" s="730">
        <f t="shared" si="0"/>
        <v>0</v>
      </c>
      <c r="S11" s="730">
        <f t="shared" si="0"/>
        <v>0</v>
      </c>
      <c r="T11" s="730">
        <f t="shared" si="0"/>
        <v>0</v>
      </c>
      <c r="U11" s="730">
        <f t="shared" si="0"/>
        <v>0</v>
      </c>
      <c r="V11" s="730">
        <f t="shared" si="0"/>
        <v>0</v>
      </c>
      <c r="W11" s="730">
        <f t="shared" si="0"/>
        <v>0</v>
      </c>
      <c r="X11" s="730">
        <f t="shared" si="0"/>
        <v>0</v>
      </c>
      <c r="Y11" s="730">
        <f t="shared" si="0"/>
        <v>0</v>
      </c>
      <c r="Z11" s="730">
        <f t="shared" si="0"/>
        <v>0</v>
      </c>
      <c r="AA11" s="730">
        <f t="shared" si="0"/>
        <v>0</v>
      </c>
      <c r="AB11" s="730">
        <f t="shared" si="0"/>
        <v>0</v>
      </c>
      <c r="AC11" s="730">
        <f t="shared" si="0"/>
        <v>0</v>
      </c>
      <c r="AD11" s="730">
        <f t="shared" si="0"/>
        <v>0</v>
      </c>
      <c r="AE11" s="730">
        <f t="shared" si="0"/>
        <v>0</v>
      </c>
      <c r="AF11" s="730">
        <f t="shared" si="0"/>
        <v>0</v>
      </c>
      <c r="AG11" s="730">
        <f t="shared" si="0"/>
        <v>0</v>
      </c>
      <c r="AH11" s="730">
        <f t="shared" si="0"/>
        <v>0</v>
      </c>
      <c r="AI11" s="730">
        <f t="shared" si="0"/>
        <v>0</v>
      </c>
      <c r="AJ11" s="730">
        <f t="shared" si="0"/>
        <v>1</v>
      </c>
      <c r="AK11" s="730">
        <f t="shared" si="0"/>
        <v>0</v>
      </c>
      <c r="AL11" s="730">
        <f t="shared" si="0"/>
        <v>0</v>
      </c>
      <c r="AM11" s="730">
        <f t="shared" si="0"/>
        <v>0</v>
      </c>
      <c r="AN11" s="730">
        <f t="shared" si="0"/>
        <v>0</v>
      </c>
      <c r="AO11" s="730">
        <f t="shared" si="0"/>
        <v>0</v>
      </c>
      <c r="AP11" s="730">
        <f t="shared" si="0"/>
        <v>0</v>
      </c>
      <c r="AQ11" s="730">
        <f t="shared" si="0"/>
        <v>0</v>
      </c>
      <c r="AR11" s="730">
        <f t="shared" si="0"/>
        <v>0</v>
      </c>
      <c r="AS11" s="730">
        <f t="shared" si="0"/>
        <v>0</v>
      </c>
      <c r="AT11" s="730">
        <f t="shared" si="0"/>
        <v>0</v>
      </c>
      <c r="AU11" s="730">
        <f t="shared" si="0"/>
        <v>1</v>
      </c>
      <c r="AV11" s="730">
        <f t="shared" si="0"/>
        <v>0</v>
      </c>
      <c r="AW11" s="730">
        <f t="shared" si="0"/>
        <v>0</v>
      </c>
      <c r="AX11" s="730">
        <f t="shared" si="0"/>
        <v>0</v>
      </c>
      <c r="AY11" s="730">
        <f t="shared" si="0"/>
        <v>0</v>
      </c>
      <c r="AZ11" s="730">
        <f t="shared" si="0"/>
        <v>0</v>
      </c>
      <c r="BA11" s="607">
        <f t="shared" si="0"/>
        <v>0</v>
      </c>
      <c r="BB11" s="481">
        <f t="shared" si="0"/>
        <v>0</v>
      </c>
      <c r="BC11" s="730">
        <f t="shared" si="0"/>
        <v>0</v>
      </c>
      <c r="BD11" s="730">
        <f t="shared" si="0"/>
        <v>1</v>
      </c>
      <c r="BE11" s="730">
        <f t="shared" si="0"/>
        <v>0</v>
      </c>
      <c r="BF11" s="730">
        <f t="shared" si="0"/>
        <v>0</v>
      </c>
      <c r="BG11" s="730">
        <f t="shared" si="0"/>
        <v>0</v>
      </c>
      <c r="BH11" s="730">
        <f t="shared" si="0"/>
        <v>0</v>
      </c>
      <c r="BI11" s="730">
        <f t="shared" si="0"/>
        <v>0</v>
      </c>
      <c r="BJ11" s="730">
        <f t="shared" si="0"/>
        <v>0</v>
      </c>
      <c r="BK11" s="730">
        <f t="shared" si="0"/>
        <v>0</v>
      </c>
      <c r="BL11" s="730">
        <f t="shared" si="0"/>
        <v>1</v>
      </c>
      <c r="BM11" s="730">
        <f t="shared" si="0"/>
        <v>0</v>
      </c>
      <c r="BN11" s="730">
        <f t="shared" si="0"/>
        <v>0</v>
      </c>
      <c r="BO11" s="730">
        <f t="shared" si="0"/>
        <v>0</v>
      </c>
      <c r="BP11" s="730">
        <f t="shared" si="0"/>
        <v>1</v>
      </c>
      <c r="BQ11" s="607">
        <f t="shared" si="0"/>
        <v>0</v>
      </c>
      <c r="BR11" s="676">
        <f t="shared" ref="BR11:BR31" si="1">SUM(D11+F11+H11+J11+L11+N11+P11+R11+T11+V11+X11+Z11+AB11+AD11+AF11+AH11+AJ11+AL11+AN11+AP11+AR11+AT11+AV11+AX11+AZ11+BB11+BD11+BF11+BH11+BJ11+BL11+BN11+BP11)</f>
        <v>4</v>
      </c>
      <c r="BS11" s="691">
        <f t="shared" ref="BS11:BS31" si="2">SUM(E11+G11+I11+K11+M11+O11+Q11+S11+U11+W11+Y11+AA11+AC11+AE11+AG11+AI11+AK11+AM11+AO11+AQ11+AS11+AU11+AW11+AY11+BA11+BC11+BE11+BG11+BI11+BK11+BM11+BO11+BQ11)</f>
        <v>1</v>
      </c>
      <c r="BU11" s="44"/>
      <c r="BV11" s="44"/>
      <c r="BW11" s="400"/>
      <c r="BX11" s="400"/>
      <c r="BY11" s="400"/>
      <c r="BZ11" s="400"/>
      <c r="CA11" s="569"/>
      <c r="CB11" s="569"/>
      <c r="CC11" s="6"/>
      <c r="CD11" s="6"/>
      <c r="CE11" s="6"/>
      <c r="CF11" s="6"/>
      <c r="CG11"/>
      <c r="CH11"/>
    </row>
    <row r="12" spans="1:94" ht="16.2" thickBot="1" x14ac:dyDescent="0.35">
      <c r="A12" s="8">
        <v>6</v>
      </c>
      <c r="B12" s="1284" t="s">
        <v>14</v>
      </c>
      <c r="C12" s="1285"/>
      <c r="D12" s="65"/>
      <c r="E12" s="143"/>
      <c r="F12" s="143"/>
      <c r="G12" s="143"/>
      <c r="H12" s="143"/>
      <c r="I12" s="147"/>
      <c r="J12" s="38"/>
      <c r="K12" s="143"/>
      <c r="L12" s="143"/>
      <c r="M12" s="143"/>
      <c r="N12" s="143"/>
      <c r="O12" s="143"/>
      <c r="P12" s="143"/>
      <c r="Q12" s="143"/>
      <c r="R12" s="143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810"/>
      <c r="AG12" s="662"/>
      <c r="AH12" s="662"/>
      <c r="AI12" s="662"/>
      <c r="AJ12" s="662"/>
      <c r="AK12" s="662"/>
      <c r="AL12" s="230"/>
      <c r="AM12" s="230"/>
      <c r="AN12" s="230"/>
      <c r="AO12" s="159"/>
      <c r="AP12" s="230"/>
      <c r="AQ12" s="230"/>
      <c r="AR12" s="230"/>
      <c r="AS12" s="230"/>
      <c r="AT12" s="230"/>
      <c r="AU12" s="230">
        <v>1</v>
      </c>
      <c r="AV12" s="236"/>
      <c r="AW12" s="230"/>
      <c r="AX12" s="236"/>
      <c r="AY12" s="486"/>
      <c r="AZ12" s="230"/>
      <c r="BA12" s="237"/>
      <c r="BB12" s="236"/>
      <c r="BC12" s="230"/>
      <c r="BD12" s="230"/>
      <c r="BE12" s="230"/>
      <c r="BF12" s="230"/>
      <c r="BG12" s="230"/>
      <c r="BH12" s="230"/>
      <c r="BI12" s="159"/>
      <c r="BJ12" s="159"/>
      <c r="BK12" s="159"/>
      <c r="BL12" s="159"/>
      <c r="BM12" s="159"/>
      <c r="BN12" s="159"/>
      <c r="BO12" s="159"/>
      <c r="BP12" s="230"/>
      <c r="BQ12" s="237"/>
      <c r="BR12" s="676">
        <f>SUM(D12+F12+H12+J12+L12+N12+P12+R12+T12+V12+X12+Z12+AB12+AD12+AF12+AH12+AJ12+AL12+AN12+AP12+AR12+AT12+AV12+AX12+AZ12+BB12+BD12+BF12+BH12+BJ12+BL12+BN12+BP12)</f>
        <v>0</v>
      </c>
      <c r="BS12" s="691">
        <f t="shared" si="2"/>
        <v>1</v>
      </c>
      <c r="BU12" s="44"/>
      <c r="BV12" s="44"/>
      <c r="BW12" s="400"/>
      <c r="BX12" s="400"/>
      <c r="BY12" s="400"/>
      <c r="BZ12" s="400"/>
      <c r="CA12" s="569"/>
      <c r="CB12" s="569"/>
      <c r="CC12" s="6"/>
      <c r="CD12" s="6"/>
      <c r="CE12" s="6"/>
      <c r="CF12" s="6"/>
      <c r="CG12"/>
      <c r="CH12"/>
    </row>
    <row r="13" spans="1:94" ht="16.2" thickBot="1" x14ac:dyDescent="0.35">
      <c r="A13" s="8">
        <v>7</v>
      </c>
      <c r="B13" s="1514" t="s">
        <v>15</v>
      </c>
      <c r="C13" s="1285"/>
      <c r="D13" s="501"/>
      <c r="E13" s="255"/>
      <c r="F13" s="255"/>
      <c r="G13" s="255"/>
      <c r="H13" s="255"/>
      <c r="I13" s="57"/>
      <c r="J13" s="445"/>
      <c r="K13" s="255"/>
      <c r="L13" s="255"/>
      <c r="M13" s="255"/>
      <c r="N13" s="255"/>
      <c r="O13" s="255"/>
      <c r="P13" s="255"/>
      <c r="Q13" s="255"/>
      <c r="R13" s="255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  <c r="AC13" s="283"/>
      <c r="AD13" s="283"/>
      <c r="AE13" s="283"/>
      <c r="AF13" s="351"/>
      <c r="AG13" s="266"/>
      <c r="AH13" s="266"/>
      <c r="AI13" s="266"/>
      <c r="AJ13" s="266">
        <v>1</v>
      </c>
      <c r="AK13" s="266"/>
      <c r="AL13" s="84"/>
      <c r="AM13" s="84"/>
      <c r="AN13" s="84"/>
      <c r="AO13" s="85"/>
      <c r="AP13" s="84"/>
      <c r="AQ13" s="84"/>
      <c r="AR13" s="84"/>
      <c r="AS13" s="84"/>
      <c r="AT13" s="84"/>
      <c r="AU13" s="84"/>
      <c r="AV13" s="114"/>
      <c r="AW13" s="84"/>
      <c r="AX13" s="114"/>
      <c r="AY13" s="578"/>
      <c r="AZ13" s="84"/>
      <c r="BA13" s="40"/>
      <c r="BB13" s="114"/>
      <c r="BC13" s="84"/>
      <c r="BD13" s="84"/>
      <c r="BE13" s="84"/>
      <c r="BF13" s="84"/>
      <c r="BG13" s="84"/>
      <c r="BH13" s="84"/>
      <c r="BI13" s="85"/>
      <c r="BJ13" s="85"/>
      <c r="BK13" s="85"/>
      <c r="BL13" s="85"/>
      <c r="BM13" s="85"/>
      <c r="BN13" s="85"/>
      <c r="BO13" s="85"/>
      <c r="BP13" s="84">
        <v>1</v>
      </c>
      <c r="BQ13" s="40"/>
      <c r="BR13" s="676">
        <f t="shared" si="1"/>
        <v>2</v>
      </c>
      <c r="BS13" s="691">
        <f t="shared" si="2"/>
        <v>0</v>
      </c>
      <c r="BT13" s="20"/>
      <c r="BU13" s="44"/>
      <c r="BV13" s="44"/>
      <c r="BW13" s="400"/>
      <c r="BX13" s="400"/>
      <c r="BY13" s="400"/>
      <c r="BZ13" s="400"/>
      <c r="CA13" s="569"/>
      <c r="CB13" s="569"/>
      <c r="CC13" s="6"/>
      <c r="CD13" s="6"/>
      <c r="CE13" s="6"/>
      <c r="CF13" s="6"/>
      <c r="CG13"/>
      <c r="CH13"/>
    </row>
    <row r="14" spans="1:94" ht="16.2" thickBot="1" x14ac:dyDescent="0.35">
      <c r="A14" s="8">
        <v>8</v>
      </c>
      <c r="B14" s="1284" t="s">
        <v>22</v>
      </c>
      <c r="C14" s="1285"/>
      <c r="D14" s="501"/>
      <c r="E14" s="255"/>
      <c r="F14" s="255"/>
      <c r="G14" s="255"/>
      <c r="H14" s="255"/>
      <c r="I14" s="57"/>
      <c r="J14" s="445"/>
      <c r="K14" s="255"/>
      <c r="L14" s="255"/>
      <c r="M14" s="255"/>
      <c r="N14" s="255"/>
      <c r="O14" s="255"/>
      <c r="P14" s="255"/>
      <c r="Q14" s="255"/>
      <c r="R14" s="255"/>
      <c r="S14" s="283"/>
      <c r="T14" s="196"/>
      <c r="U14" s="196"/>
      <c r="V14" s="196"/>
      <c r="W14" s="196"/>
      <c r="X14" s="196"/>
      <c r="Y14" s="196"/>
      <c r="Z14" s="196"/>
      <c r="AA14" s="196"/>
      <c r="AB14" s="196"/>
      <c r="AC14" s="196"/>
      <c r="AD14" s="196"/>
      <c r="AE14" s="196"/>
      <c r="AF14" s="352"/>
      <c r="AG14" s="267"/>
      <c r="AH14" s="266"/>
      <c r="AI14" s="266"/>
      <c r="AJ14" s="266"/>
      <c r="AK14" s="266"/>
      <c r="AL14" s="84"/>
      <c r="AM14" s="84"/>
      <c r="AN14" s="273"/>
      <c r="AO14" s="633"/>
      <c r="AP14" s="273"/>
      <c r="AQ14" s="273"/>
      <c r="AR14" s="273"/>
      <c r="AS14" s="273"/>
      <c r="AT14" s="273"/>
      <c r="AU14" s="273"/>
      <c r="AV14" s="634"/>
      <c r="AW14" s="84"/>
      <c r="AX14" s="114"/>
      <c r="AY14" s="578"/>
      <c r="AZ14" s="84"/>
      <c r="BA14" s="40"/>
      <c r="BB14" s="114"/>
      <c r="BC14" s="84"/>
      <c r="BD14" s="84">
        <v>1</v>
      </c>
      <c r="BE14" s="84"/>
      <c r="BF14" s="84"/>
      <c r="BG14" s="84"/>
      <c r="BH14" s="84"/>
      <c r="BI14" s="85"/>
      <c r="BJ14" s="85"/>
      <c r="BK14" s="85"/>
      <c r="BL14" s="85">
        <v>1</v>
      </c>
      <c r="BM14" s="85"/>
      <c r="BN14" s="85"/>
      <c r="BO14" s="85"/>
      <c r="BP14" s="84"/>
      <c r="BQ14" s="40"/>
      <c r="BR14" s="676">
        <f t="shared" si="1"/>
        <v>2</v>
      </c>
      <c r="BS14" s="691">
        <f t="shared" si="2"/>
        <v>0</v>
      </c>
      <c r="BU14" s="44"/>
      <c r="BV14" s="44"/>
      <c r="BW14" s="400"/>
      <c r="BX14" s="400"/>
      <c r="BY14" s="400"/>
      <c r="BZ14" s="400"/>
      <c r="CA14" s="569"/>
      <c r="CB14" s="569"/>
      <c r="CC14" s="6"/>
      <c r="CD14" s="6"/>
      <c r="CE14" s="6"/>
      <c r="CF14" s="6"/>
      <c r="CG14"/>
      <c r="CH14"/>
    </row>
    <row r="15" spans="1:94" ht="16.2" thickBot="1" x14ac:dyDescent="0.35">
      <c r="A15" s="8">
        <v>9</v>
      </c>
      <c r="B15" s="1293" t="s">
        <v>16</v>
      </c>
      <c r="C15" s="1294"/>
      <c r="D15" s="580"/>
      <c r="E15" s="209"/>
      <c r="F15" s="209"/>
      <c r="G15" s="209"/>
      <c r="H15" s="209"/>
      <c r="I15" s="195"/>
      <c r="J15" s="194"/>
      <c r="K15" s="209"/>
      <c r="L15" s="209"/>
      <c r="M15" s="209"/>
      <c r="N15" s="209"/>
      <c r="O15" s="209"/>
      <c r="P15" s="209"/>
      <c r="Q15" s="209"/>
      <c r="R15" s="209"/>
      <c r="S15" s="196"/>
      <c r="T15" s="196"/>
      <c r="U15" s="196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482"/>
      <c r="AG15" s="457"/>
      <c r="AH15" s="457"/>
      <c r="AI15" s="457"/>
      <c r="AJ15" s="457"/>
      <c r="AK15" s="457"/>
      <c r="AL15" s="292"/>
      <c r="AM15" s="292"/>
      <c r="AN15" s="292"/>
      <c r="AO15" s="368"/>
      <c r="AP15" s="84"/>
      <c r="AQ15" s="84"/>
      <c r="AR15" s="84"/>
      <c r="AS15" s="84"/>
      <c r="AT15" s="84"/>
      <c r="AU15" s="84"/>
      <c r="AV15" s="407"/>
      <c r="AW15" s="292"/>
      <c r="AX15" s="407"/>
      <c r="AY15" s="333"/>
      <c r="AZ15" s="292"/>
      <c r="BA15" s="408"/>
      <c r="BB15" s="407"/>
      <c r="BC15" s="292"/>
      <c r="BD15" s="292"/>
      <c r="BE15" s="292"/>
      <c r="BF15" s="292"/>
      <c r="BG15" s="292"/>
      <c r="BH15" s="292"/>
      <c r="BI15" s="368"/>
      <c r="BJ15" s="368"/>
      <c r="BK15" s="368"/>
      <c r="BL15" s="368"/>
      <c r="BM15" s="368"/>
      <c r="BN15" s="368"/>
      <c r="BO15" s="368"/>
      <c r="BP15" s="292"/>
      <c r="BQ15" s="408"/>
      <c r="BR15" s="676">
        <f t="shared" si="1"/>
        <v>0</v>
      </c>
      <c r="BS15" s="691">
        <f t="shared" si="2"/>
        <v>0</v>
      </c>
      <c r="BU15" s="44"/>
      <c r="BV15" s="44"/>
      <c r="BW15" s="400"/>
      <c r="BX15" s="400"/>
      <c r="BY15" s="400"/>
      <c r="BZ15" s="400"/>
      <c r="CA15" s="569"/>
      <c r="CB15" s="569"/>
      <c r="CC15" s="6"/>
      <c r="CD15" s="6"/>
      <c r="CE15" s="6"/>
      <c r="CF15" s="6"/>
      <c r="CG15"/>
      <c r="CH15"/>
    </row>
    <row r="16" spans="1:94" ht="16.2" thickBot="1" x14ac:dyDescent="0.35">
      <c r="A16" s="456">
        <v>10</v>
      </c>
      <c r="B16" s="1295" t="s">
        <v>13</v>
      </c>
      <c r="C16" s="1296"/>
      <c r="D16" s="487">
        <f>SUM(D17:D21)</f>
        <v>0</v>
      </c>
      <c r="E16" s="487">
        <f t="shared" ref="E16:BQ16" si="3">SUM(E17:E21)</f>
        <v>2</v>
      </c>
      <c r="F16" s="487">
        <f t="shared" si="3"/>
        <v>0</v>
      </c>
      <c r="G16" s="487">
        <f t="shared" si="3"/>
        <v>11</v>
      </c>
      <c r="H16" s="487">
        <f t="shared" si="3"/>
        <v>0</v>
      </c>
      <c r="I16" s="487">
        <f t="shared" si="3"/>
        <v>7</v>
      </c>
      <c r="J16" s="487">
        <f t="shared" si="3"/>
        <v>0</v>
      </c>
      <c r="K16" s="487">
        <f t="shared" si="3"/>
        <v>0</v>
      </c>
      <c r="L16" s="487">
        <f t="shared" si="3"/>
        <v>0</v>
      </c>
      <c r="M16" s="487">
        <f t="shared" si="3"/>
        <v>0</v>
      </c>
      <c r="N16" s="487">
        <f t="shared" si="3"/>
        <v>0</v>
      </c>
      <c r="O16" s="487">
        <f t="shared" si="3"/>
        <v>0</v>
      </c>
      <c r="P16" s="487">
        <f t="shared" si="3"/>
        <v>0</v>
      </c>
      <c r="Q16" s="487">
        <f t="shared" si="3"/>
        <v>0</v>
      </c>
      <c r="R16" s="487">
        <f t="shared" si="3"/>
        <v>0</v>
      </c>
      <c r="S16" s="487">
        <f t="shared" si="3"/>
        <v>0</v>
      </c>
      <c r="T16" s="487">
        <f t="shared" si="3"/>
        <v>0</v>
      </c>
      <c r="U16" s="487">
        <f t="shared" si="3"/>
        <v>0</v>
      </c>
      <c r="V16" s="487">
        <f t="shared" si="3"/>
        <v>0</v>
      </c>
      <c r="W16" s="487">
        <f t="shared" si="3"/>
        <v>0</v>
      </c>
      <c r="X16" s="487">
        <f t="shared" si="3"/>
        <v>0</v>
      </c>
      <c r="Y16" s="487">
        <f t="shared" si="3"/>
        <v>0</v>
      </c>
      <c r="Z16" s="487">
        <f t="shared" si="3"/>
        <v>0</v>
      </c>
      <c r="AA16" s="487">
        <f t="shared" si="3"/>
        <v>0</v>
      </c>
      <c r="AB16" s="487">
        <f t="shared" si="3"/>
        <v>0</v>
      </c>
      <c r="AC16" s="487">
        <f t="shared" si="3"/>
        <v>0</v>
      </c>
      <c r="AD16" s="487">
        <f t="shared" si="3"/>
        <v>0</v>
      </c>
      <c r="AE16" s="487">
        <f t="shared" si="3"/>
        <v>0</v>
      </c>
      <c r="AF16" s="487">
        <f t="shared" si="3"/>
        <v>0</v>
      </c>
      <c r="AG16" s="487">
        <f t="shared" si="3"/>
        <v>0</v>
      </c>
      <c r="AH16" s="487">
        <f t="shared" si="3"/>
        <v>0</v>
      </c>
      <c r="AI16" s="487">
        <f t="shared" si="3"/>
        <v>0</v>
      </c>
      <c r="AJ16" s="487">
        <f t="shared" si="3"/>
        <v>0</v>
      </c>
      <c r="AK16" s="487">
        <f t="shared" si="3"/>
        <v>0</v>
      </c>
      <c r="AL16" s="487">
        <f t="shared" si="3"/>
        <v>0</v>
      </c>
      <c r="AM16" s="487">
        <f t="shared" si="3"/>
        <v>0</v>
      </c>
      <c r="AN16" s="487">
        <f t="shared" si="3"/>
        <v>0</v>
      </c>
      <c r="AO16" s="487">
        <f t="shared" si="3"/>
        <v>0</v>
      </c>
      <c r="AP16" s="487">
        <f t="shared" si="3"/>
        <v>0</v>
      </c>
      <c r="AQ16" s="487">
        <f t="shared" si="3"/>
        <v>0</v>
      </c>
      <c r="AR16" s="487">
        <f t="shared" si="3"/>
        <v>0</v>
      </c>
      <c r="AS16" s="487">
        <f t="shared" si="3"/>
        <v>0</v>
      </c>
      <c r="AT16" s="487">
        <f t="shared" si="3"/>
        <v>0</v>
      </c>
      <c r="AU16" s="487">
        <f t="shared" si="3"/>
        <v>0</v>
      </c>
      <c r="AV16" s="487">
        <f t="shared" si="3"/>
        <v>1</v>
      </c>
      <c r="AW16" s="487">
        <f t="shared" si="3"/>
        <v>0</v>
      </c>
      <c r="AX16" s="487">
        <f t="shared" si="3"/>
        <v>0</v>
      </c>
      <c r="AY16" s="487">
        <f t="shared" si="3"/>
        <v>0</v>
      </c>
      <c r="AZ16" s="487">
        <f t="shared" si="3"/>
        <v>0</v>
      </c>
      <c r="BA16" s="643">
        <f t="shared" si="3"/>
        <v>0</v>
      </c>
      <c r="BB16" s="488">
        <f t="shared" si="3"/>
        <v>0</v>
      </c>
      <c r="BC16" s="488">
        <f t="shared" si="3"/>
        <v>0</v>
      </c>
      <c r="BD16" s="488">
        <f t="shared" si="3"/>
        <v>0</v>
      </c>
      <c r="BE16" s="488">
        <f t="shared" si="3"/>
        <v>0</v>
      </c>
      <c r="BF16" s="488">
        <f t="shared" si="3"/>
        <v>0</v>
      </c>
      <c r="BG16" s="488">
        <f t="shared" si="3"/>
        <v>0</v>
      </c>
      <c r="BH16" s="488">
        <f t="shared" si="3"/>
        <v>0</v>
      </c>
      <c r="BI16" s="488">
        <f t="shared" si="3"/>
        <v>0</v>
      </c>
      <c r="BJ16" s="488">
        <f t="shared" si="3"/>
        <v>2</v>
      </c>
      <c r="BK16" s="488">
        <f t="shared" si="3"/>
        <v>0</v>
      </c>
      <c r="BL16" s="488">
        <f t="shared" si="3"/>
        <v>0</v>
      </c>
      <c r="BM16" s="488">
        <f t="shared" si="3"/>
        <v>0</v>
      </c>
      <c r="BN16" s="488">
        <f t="shared" si="3"/>
        <v>0</v>
      </c>
      <c r="BO16" s="488">
        <f t="shared" si="3"/>
        <v>0</v>
      </c>
      <c r="BP16" s="488">
        <f t="shared" si="3"/>
        <v>0</v>
      </c>
      <c r="BQ16" s="488">
        <f t="shared" si="3"/>
        <v>0</v>
      </c>
      <c r="BR16" s="676">
        <f t="shared" si="1"/>
        <v>3</v>
      </c>
      <c r="BS16" s="691">
        <f t="shared" si="2"/>
        <v>20</v>
      </c>
      <c r="BU16" s="44"/>
      <c r="BV16" s="44"/>
      <c r="BW16" s="400"/>
      <c r="BX16" s="400"/>
      <c r="BY16" s="400"/>
      <c r="BZ16" s="400"/>
      <c r="CA16" s="569"/>
      <c r="CB16" s="569"/>
      <c r="CC16" s="6"/>
      <c r="CD16" s="6"/>
      <c r="CE16" s="6"/>
      <c r="CF16" s="6"/>
      <c r="CG16"/>
      <c r="CH16"/>
    </row>
    <row r="17" spans="1:86" ht="16.2" thickBot="1" x14ac:dyDescent="0.35">
      <c r="A17" s="8">
        <v>11</v>
      </c>
      <c r="B17" s="1297" t="s">
        <v>17</v>
      </c>
      <c r="C17" s="1298"/>
      <c r="D17" s="811">
        <v>0</v>
      </c>
      <c r="E17" s="812">
        <v>2</v>
      </c>
      <c r="F17" s="812">
        <v>0</v>
      </c>
      <c r="G17" s="812">
        <v>11</v>
      </c>
      <c r="H17" s="812">
        <v>0</v>
      </c>
      <c r="I17" s="813">
        <v>7</v>
      </c>
      <c r="J17" s="814"/>
      <c r="K17" s="812"/>
      <c r="L17" s="483"/>
      <c r="M17" s="483"/>
      <c r="N17" s="483"/>
      <c r="O17" s="483"/>
      <c r="P17" s="483"/>
      <c r="Q17" s="483"/>
      <c r="R17" s="483"/>
      <c r="S17" s="483"/>
      <c r="T17" s="483"/>
      <c r="U17" s="483"/>
      <c r="V17" s="483"/>
      <c r="W17" s="483"/>
      <c r="X17" s="483"/>
      <c r="Y17" s="483"/>
      <c r="Z17" s="483"/>
      <c r="AA17" s="483"/>
      <c r="AB17" s="483"/>
      <c r="AC17" s="483"/>
      <c r="AD17" s="483"/>
      <c r="AE17" s="483"/>
      <c r="AF17" s="484"/>
      <c r="AG17" s="461"/>
      <c r="AH17" s="461"/>
      <c r="AI17" s="461"/>
      <c r="AJ17" s="461"/>
      <c r="AK17" s="461"/>
      <c r="AL17" s="100"/>
      <c r="AM17" s="100"/>
      <c r="AN17" s="100"/>
      <c r="AO17" s="464"/>
      <c r="AP17" s="58"/>
      <c r="AQ17" s="58"/>
      <c r="AR17" s="58"/>
      <c r="AS17" s="58"/>
      <c r="AT17" s="58"/>
      <c r="AU17" s="58"/>
      <c r="AV17" s="485"/>
      <c r="AW17" s="100"/>
      <c r="AX17" s="485"/>
      <c r="AY17" s="486"/>
      <c r="AZ17" s="230"/>
      <c r="BA17" s="237"/>
      <c r="BB17" s="485"/>
      <c r="BC17" s="100"/>
      <c r="BD17" s="100"/>
      <c r="BE17" s="100"/>
      <c r="BF17" s="100"/>
      <c r="BG17" s="100"/>
      <c r="BH17" s="100"/>
      <c r="BI17" s="100"/>
      <c r="BJ17" s="485"/>
      <c r="BK17" s="485"/>
      <c r="BL17" s="485"/>
      <c r="BM17" s="485"/>
      <c r="BN17" s="485"/>
      <c r="BO17" s="485"/>
      <c r="BP17" s="485"/>
      <c r="BQ17" s="88"/>
      <c r="BR17" s="676">
        <f t="shared" si="1"/>
        <v>0</v>
      </c>
      <c r="BS17" s="691">
        <f t="shared" si="2"/>
        <v>20</v>
      </c>
      <c r="BU17" s="44"/>
      <c r="BV17" s="44"/>
      <c r="BW17" s="400"/>
      <c r="BX17" s="400"/>
      <c r="BY17" s="400"/>
      <c r="BZ17" s="400"/>
      <c r="CA17" s="569"/>
      <c r="CB17" s="569"/>
      <c r="CC17" s="6"/>
      <c r="CD17" s="6"/>
      <c r="CE17" s="6"/>
      <c r="CF17" s="6"/>
      <c r="CG17"/>
      <c r="CH17"/>
    </row>
    <row r="18" spans="1:86" ht="16.2" thickBot="1" x14ac:dyDescent="0.35">
      <c r="A18" s="8">
        <v>12</v>
      </c>
      <c r="B18" s="1284" t="s">
        <v>18</v>
      </c>
      <c r="C18" s="1285"/>
      <c r="D18" s="463"/>
      <c r="E18" s="230"/>
      <c r="F18" s="230"/>
      <c r="G18" s="230"/>
      <c r="H18" s="230"/>
      <c r="I18" s="237"/>
      <c r="J18" s="236"/>
      <c r="K18" s="230"/>
      <c r="L18" s="143"/>
      <c r="M18" s="143"/>
      <c r="N18" s="143"/>
      <c r="O18" s="143"/>
      <c r="P18" s="143"/>
      <c r="Q18" s="143"/>
      <c r="R18" s="143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353"/>
      <c r="AG18" s="191"/>
      <c r="AH18" s="191"/>
      <c r="AI18" s="191"/>
      <c r="AJ18" s="191"/>
      <c r="AK18" s="191"/>
      <c r="AL18" s="255"/>
      <c r="AM18" s="255"/>
      <c r="AN18" s="255"/>
      <c r="AO18" s="283"/>
      <c r="AP18" s="255"/>
      <c r="AQ18" s="255"/>
      <c r="AR18" s="255"/>
      <c r="AS18" s="255"/>
      <c r="AT18" s="255"/>
      <c r="AU18" s="255"/>
      <c r="AV18" s="445"/>
      <c r="AW18" s="255"/>
      <c r="AX18" s="445"/>
      <c r="AY18" s="578"/>
      <c r="AZ18" s="84"/>
      <c r="BA18" s="40"/>
      <c r="BB18" s="334"/>
      <c r="BC18" s="255"/>
      <c r="BD18" s="255"/>
      <c r="BE18" s="255"/>
      <c r="BF18" s="255"/>
      <c r="BG18" s="255"/>
      <c r="BH18" s="255"/>
      <c r="BI18" s="255"/>
      <c r="BJ18" s="445"/>
      <c r="BK18" s="445"/>
      <c r="BL18" s="445"/>
      <c r="BM18" s="445"/>
      <c r="BN18" s="445"/>
      <c r="BO18" s="445"/>
      <c r="BP18" s="334"/>
      <c r="BQ18" s="330"/>
      <c r="BR18" s="676">
        <f t="shared" si="1"/>
        <v>0</v>
      </c>
      <c r="BS18" s="691">
        <f t="shared" si="2"/>
        <v>0</v>
      </c>
      <c r="BU18" s="44"/>
      <c r="BV18" s="44"/>
      <c r="BW18" s="400"/>
      <c r="BX18" s="400"/>
      <c r="BY18" s="400"/>
      <c r="BZ18" s="400"/>
      <c r="CA18" s="569"/>
      <c r="CB18" s="569"/>
      <c r="CC18" s="6"/>
      <c r="CD18" s="6"/>
      <c r="CE18" s="6"/>
      <c r="CF18" s="6"/>
      <c r="CG18"/>
      <c r="CH18"/>
    </row>
    <row r="19" spans="1:86" ht="16.2" thickBot="1" x14ac:dyDescent="0.35">
      <c r="A19" s="8">
        <v>13</v>
      </c>
      <c r="B19" s="1284" t="s">
        <v>19</v>
      </c>
      <c r="C19" s="1285"/>
      <c r="D19" s="501"/>
      <c r="E19" s="255"/>
      <c r="F19" s="255"/>
      <c r="G19" s="255"/>
      <c r="H19" s="255"/>
      <c r="I19" s="57"/>
      <c r="J19" s="445"/>
      <c r="K19" s="255"/>
      <c r="L19" s="255"/>
      <c r="M19" s="255"/>
      <c r="N19" s="255"/>
      <c r="O19" s="255"/>
      <c r="P19" s="255"/>
      <c r="Q19" s="255"/>
      <c r="R19" s="255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  <c r="AC19" s="283"/>
      <c r="AD19" s="283"/>
      <c r="AE19" s="283"/>
      <c r="AF19" s="353"/>
      <c r="AG19" s="191"/>
      <c r="AH19" s="191"/>
      <c r="AI19" s="191"/>
      <c r="AJ19" s="191"/>
      <c r="AK19" s="191"/>
      <c r="AL19" s="255"/>
      <c r="AM19" s="255"/>
      <c r="AN19" s="255"/>
      <c r="AO19" s="283"/>
      <c r="AP19" s="255"/>
      <c r="AQ19" s="255"/>
      <c r="AR19" s="255"/>
      <c r="AS19" s="255"/>
      <c r="AT19" s="255"/>
      <c r="AU19" s="255"/>
      <c r="AV19" s="250">
        <v>1</v>
      </c>
      <c r="AW19" s="255"/>
      <c r="AX19" s="445"/>
      <c r="AY19" s="578"/>
      <c r="AZ19" s="84"/>
      <c r="BA19" s="40"/>
      <c r="BB19" s="334"/>
      <c r="BC19" s="255"/>
      <c r="BD19" s="255"/>
      <c r="BE19" s="255"/>
      <c r="BF19" s="255"/>
      <c r="BG19" s="255"/>
      <c r="BH19" s="255"/>
      <c r="BI19" s="255"/>
      <c r="BJ19" s="688">
        <v>2</v>
      </c>
      <c r="BK19" s="445"/>
      <c r="BL19" s="445"/>
      <c r="BM19" s="445"/>
      <c r="BN19" s="445"/>
      <c r="BO19" s="445"/>
      <c r="BP19" s="334"/>
      <c r="BQ19" s="330"/>
      <c r="BR19" s="676">
        <f t="shared" si="1"/>
        <v>3</v>
      </c>
      <c r="BS19" s="691">
        <f t="shared" si="2"/>
        <v>0</v>
      </c>
      <c r="BU19" s="44"/>
      <c r="BV19" s="44"/>
      <c r="BW19" s="400"/>
      <c r="BX19" s="400"/>
      <c r="BY19" s="400"/>
      <c r="BZ19" s="400"/>
      <c r="CA19" s="569"/>
      <c r="CB19" s="569"/>
      <c r="CC19" s="6"/>
      <c r="CD19" s="6"/>
      <c r="CE19" s="6"/>
      <c r="CF19" s="6"/>
      <c r="CG19"/>
      <c r="CH19"/>
    </row>
    <row r="20" spans="1:86" ht="16.2" thickBot="1" x14ac:dyDescent="0.35">
      <c r="A20" s="8">
        <v>14</v>
      </c>
      <c r="B20" s="1284" t="s">
        <v>38</v>
      </c>
      <c r="C20" s="1285"/>
      <c r="D20" s="501"/>
      <c r="E20" s="255"/>
      <c r="F20" s="255"/>
      <c r="G20" s="255"/>
      <c r="H20" s="255"/>
      <c r="I20" s="57"/>
      <c r="J20" s="445"/>
      <c r="K20" s="255"/>
      <c r="L20" s="255"/>
      <c r="M20" s="255"/>
      <c r="N20" s="255"/>
      <c r="O20" s="255"/>
      <c r="P20" s="255"/>
      <c r="Q20" s="255"/>
      <c r="R20" s="255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353"/>
      <c r="AG20" s="191"/>
      <c r="AH20" s="191"/>
      <c r="AI20" s="191"/>
      <c r="AJ20" s="191"/>
      <c r="AK20" s="191"/>
      <c r="AL20" s="255"/>
      <c r="AM20" s="255"/>
      <c r="AN20" s="255"/>
      <c r="AO20" s="283"/>
      <c r="AP20" s="255"/>
      <c r="AQ20" s="255"/>
      <c r="AR20" s="255"/>
      <c r="AS20" s="255"/>
      <c r="AT20" s="255"/>
      <c r="AU20" s="255"/>
      <c r="AV20" s="445"/>
      <c r="AW20" s="255"/>
      <c r="AX20" s="445"/>
      <c r="AY20" s="578"/>
      <c r="AZ20" s="84"/>
      <c r="BA20" s="40"/>
      <c r="BB20" s="334"/>
      <c r="BC20" s="255"/>
      <c r="BD20" s="255"/>
      <c r="BE20" s="255"/>
      <c r="BF20" s="255"/>
      <c r="BG20" s="255"/>
      <c r="BH20" s="255"/>
      <c r="BI20" s="255"/>
      <c r="BJ20" s="445"/>
      <c r="BK20" s="445"/>
      <c r="BL20" s="445"/>
      <c r="BM20" s="445"/>
      <c r="BN20" s="445"/>
      <c r="BO20" s="445"/>
      <c r="BP20" s="334"/>
      <c r="BQ20" s="330"/>
      <c r="BR20" s="676">
        <f t="shared" si="1"/>
        <v>0</v>
      </c>
      <c r="BS20" s="691">
        <f t="shared" si="2"/>
        <v>0</v>
      </c>
      <c r="BU20" s="44"/>
      <c r="BV20" s="44"/>
      <c r="BW20" s="400"/>
      <c r="BX20" s="400"/>
      <c r="BY20" s="400"/>
      <c r="BZ20" s="400"/>
      <c r="CA20" s="569"/>
      <c r="CB20" s="569"/>
      <c r="CC20" s="6"/>
      <c r="CD20" s="6"/>
      <c r="CE20" s="6"/>
      <c r="CF20" s="6"/>
      <c r="CG20"/>
      <c r="CH20"/>
    </row>
    <row r="21" spans="1:86" ht="16.2" thickBot="1" x14ac:dyDescent="0.35">
      <c r="A21" s="8">
        <v>15</v>
      </c>
      <c r="B21" s="1293" t="s">
        <v>20</v>
      </c>
      <c r="C21" s="1294"/>
      <c r="D21" s="580"/>
      <c r="E21" s="209"/>
      <c r="F21" s="209"/>
      <c r="G21" s="209"/>
      <c r="H21" s="209"/>
      <c r="I21" s="195"/>
      <c r="J21" s="194"/>
      <c r="K21" s="209"/>
      <c r="L21" s="209"/>
      <c r="M21" s="209"/>
      <c r="N21" s="209"/>
      <c r="O21" s="209"/>
      <c r="P21" s="209"/>
      <c r="Q21" s="209"/>
      <c r="R21" s="209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470"/>
      <c r="AG21" s="465"/>
      <c r="AH21" s="465"/>
      <c r="AI21" s="465"/>
      <c r="AJ21" s="465"/>
      <c r="AK21" s="465"/>
      <c r="AL21" s="209"/>
      <c r="AM21" s="209"/>
      <c r="AN21" s="209"/>
      <c r="AO21" s="196"/>
      <c r="AP21" s="255"/>
      <c r="AQ21" s="255"/>
      <c r="AR21" s="255"/>
      <c r="AS21" s="255"/>
      <c r="AT21" s="255"/>
      <c r="AU21" s="255"/>
      <c r="AV21" s="194"/>
      <c r="AW21" s="209"/>
      <c r="AX21" s="194"/>
      <c r="AY21" s="333"/>
      <c r="AZ21" s="292"/>
      <c r="BA21" s="408"/>
      <c r="BB21" s="194"/>
      <c r="BC21" s="209"/>
      <c r="BD21" s="209"/>
      <c r="BE21" s="209"/>
      <c r="BF21" s="209"/>
      <c r="BG21" s="209"/>
      <c r="BH21" s="209"/>
      <c r="BI21" s="209"/>
      <c r="BJ21" s="194"/>
      <c r="BK21" s="194"/>
      <c r="BL21" s="194"/>
      <c r="BM21" s="194"/>
      <c r="BN21" s="194"/>
      <c r="BO21" s="194"/>
      <c r="BP21" s="194"/>
      <c r="BQ21" s="354"/>
      <c r="BR21" s="676">
        <f t="shared" si="1"/>
        <v>0</v>
      </c>
      <c r="BS21" s="691">
        <f t="shared" si="2"/>
        <v>0</v>
      </c>
      <c r="BU21" s="44"/>
      <c r="BV21" s="44"/>
      <c r="BW21" s="400"/>
      <c r="BX21" s="400"/>
      <c r="BY21" s="400"/>
      <c r="BZ21" s="400"/>
      <c r="CA21" s="569"/>
      <c r="CB21" s="569"/>
      <c r="CC21" s="6"/>
      <c r="CD21" s="6"/>
      <c r="CE21" s="6"/>
      <c r="CF21" s="6"/>
      <c r="CG21"/>
      <c r="CH21"/>
    </row>
    <row r="22" spans="1:86" ht="16.2" thickBot="1" x14ac:dyDescent="0.35">
      <c r="A22" s="456">
        <v>16</v>
      </c>
      <c r="B22" s="1295" t="s">
        <v>13</v>
      </c>
      <c r="C22" s="1296"/>
      <c r="D22" s="579">
        <f>SUM(D23:D30)</f>
        <v>0</v>
      </c>
      <c r="E22" s="579">
        <f t="shared" ref="E22:BQ22" si="4">SUM(E23:E30)</f>
        <v>0</v>
      </c>
      <c r="F22" s="579">
        <f t="shared" si="4"/>
        <v>0</v>
      </c>
      <c r="G22" s="579">
        <f t="shared" si="4"/>
        <v>0</v>
      </c>
      <c r="H22" s="579">
        <f t="shared" si="4"/>
        <v>0</v>
      </c>
      <c r="I22" s="579">
        <f t="shared" si="4"/>
        <v>0</v>
      </c>
      <c r="J22" s="579">
        <f t="shared" si="4"/>
        <v>1</v>
      </c>
      <c r="K22" s="579">
        <f t="shared" si="4"/>
        <v>0</v>
      </c>
      <c r="L22" s="579">
        <f t="shared" si="4"/>
        <v>0</v>
      </c>
      <c r="M22" s="579">
        <f t="shared" si="4"/>
        <v>0</v>
      </c>
      <c r="N22" s="579">
        <f t="shared" si="4"/>
        <v>0</v>
      </c>
      <c r="O22" s="579">
        <f t="shared" si="4"/>
        <v>0</v>
      </c>
      <c r="P22" s="579">
        <f t="shared" si="4"/>
        <v>0</v>
      </c>
      <c r="Q22" s="579">
        <f t="shared" si="4"/>
        <v>0</v>
      </c>
      <c r="R22" s="579">
        <f t="shared" si="4"/>
        <v>0</v>
      </c>
      <c r="S22" s="579">
        <f t="shared" si="4"/>
        <v>0</v>
      </c>
      <c r="T22" s="579">
        <f t="shared" si="4"/>
        <v>1</v>
      </c>
      <c r="U22" s="579">
        <f t="shared" si="4"/>
        <v>0</v>
      </c>
      <c r="V22" s="579">
        <f t="shared" si="4"/>
        <v>0</v>
      </c>
      <c r="W22" s="579">
        <f t="shared" si="4"/>
        <v>0</v>
      </c>
      <c r="X22" s="579">
        <f t="shared" si="4"/>
        <v>0</v>
      </c>
      <c r="Y22" s="579">
        <f t="shared" si="4"/>
        <v>0</v>
      </c>
      <c r="Z22" s="579">
        <f t="shared" si="4"/>
        <v>0</v>
      </c>
      <c r="AA22" s="579">
        <f t="shared" si="4"/>
        <v>1</v>
      </c>
      <c r="AB22" s="579">
        <f t="shared" si="4"/>
        <v>0</v>
      </c>
      <c r="AC22" s="579">
        <f t="shared" si="4"/>
        <v>0</v>
      </c>
      <c r="AD22" s="579">
        <f t="shared" si="4"/>
        <v>0</v>
      </c>
      <c r="AE22" s="579">
        <f t="shared" si="4"/>
        <v>0</v>
      </c>
      <c r="AF22" s="579">
        <f t="shared" si="4"/>
        <v>0</v>
      </c>
      <c r="AG22" s="579">
        <f t="shared" si="4"/>
        <v>0</v>
      </c>
      <c r="AH22" s="579">
        <f t="shared" si="4"/>
        <v>0</v>
      </c>
      <c r="AI22" s="579">
        <f t="shared" si="4"/>
        <v>0</v>
      </c>
      <c r="AJ22" s="579">
        <f t="shared" si="4"/>
        <v>0</v>
      </c>
      <c r="AK22" s="579">
        <f t="shared" si="4"/>
        <v>0</v>
      </c>
      <c r="AL22" s="579">
        <f t="shared" si="4"/>
        <v>0</v>
      </c>
      <c r="AM22" s="579">
        <f t="shared" si="4"/>
        <v>0</v>
      </c>
      <c r="AN22" s="579">
        <f t="shared" si="4"/>
        <v>0</v>
      </c>
      <c r="AO22" s="579">
        <f t="shared" si="4"/>
        <v>0</v>
      </c>
      <c r="AP22" s="579">
        <f t="shared" si="4"/>
        <v>0</v>
      </c>
      <c r="AQ22" s="579">
        <f t="shared" si="4"/>
        <v>0</v>
      </c>
      <c r="AR22" s="579">
        <f t="shared" si="4"/>
        <v>0</v>
      </c>
      <c r="AS22" s="579">
        <f t="shared" si="4"/>
        <v>0</v>
      </c>
      <c r="AT22" s="579">
        <f t="shared" si="4"/>
        <v>0</v>
      </c>
      <c r="AU22" s="579">
        <f t="shared" si="4"/>
        <v>0</v>
      </c>
      <c r="AV22" s="579">
        <f t="shared" si="4"/>
        <v>0</v>
      </c>
      <c r="AW22" s="579">
        <f t="shared" si="4"/>
        <v>1</v>
      </c>
      <c r="AX22" s="579">
        <f t="shared" si="4"/>
        <v>0</v>
      </c>
      <c r="AY22" s="579">
        <f t="shared" si="4"/>
        <v>0</v>
      </c>
      <c r="AZ22" s="579">
        <f t="shared" si="4"/>
        <v>0</v>
      </c>
      <c r="BA22" s="607">
        <f t="shared" si="4"/>
        <v>0</v>
      </c>
      <c r="BB22" s="481">
        <f t="shared" si="4"/>
        <v>0</v>
      </c>
      <c r="BC22" s="481">
        <f t="shared" si="4"/>
        <v>0</v>
      </c>
      <c r="BD22" s="481">
        <f t="shared" si="4"/>
        <v>0</v>
      </c>
      <c r="BE22" s="481">
        <f t="shared" si="4"/>
        <v>0</v>
      </c>
      <c r="BF22" s="481">
        <f t="shared" si="4"/>
        <v>0</v>
      </c>
      <c r="BG22" s="481">
        <f t="shared" si="4"/>
        <v>0</v>
      </c>
      <c r="BH22" s="481">
        <f t="shared" si="4"/>
        <v>0</v>
      </c>
      <c r="BI22" s="481">
        <f t="shared" si="4"/>
        <v>0</v>
      </c>
      <c r="BJ22" s="481">
        <f t="shared" si="4"/>
        <v>0</v>
      </c>
      <c r="BK22" s="481">
        <f t="shared" si="4"/>
        <v>2</v>
      </c>
      <c r="BL22" s="481">
        <f t="shared" si="4"/>
        <v>0</v>
      </c>
      <c r="BM22" s="481">
        <f t="shared" si="4"/>
        <v>0</v>
      </c>
      <c r="BN22" s="481">
        <f t="shared" si="4"/>
        <v>0</v>
      </c>
      <c r="BO22" s="481">
        <f t="shared" si="4"/>
        <v>0</v>
      </c>
      <c r="BP22" s="481">
        <f t="shared" si="4"/>
        <v>0</v>
      </c>
      <c r="BQ22" s="481">
        <f t="shared" si="4"/>
        <v>0</v>
      </c>
      <c r="BR22" s="676">
        <f t="shared" si="1"/>
        <v>2</v>
      </c>
      <c r="BS22" s="691">
        <f t="shared" si="2"/>
        <v>4</v>
      </c>
      <c r="BU22" s="44"/>
      <c r="BV22" s="44"/>
      <c r="BW22" s="400"/>
      <c r="BX22" s="400"/>
      <c r="BY22" s="400"/>
      <c r="BZ22" s="400"/>
      <c r="CA22" s="569"/>
      <c r="CB22" s="569"/>
      <c r="CC22" s="6"/>
      <c r="CD22" s="6"/>
      <c r="CE22" s="6"/>
      <c r="CF22" s="6"/>
      <c r="CG22"/>
      <c r="CH22"/>
    </row>
    <row r="23" spans="1:86" ht="16.2" thickBot="1" x14ac:dyDescent="0.35">
      <c r="A23" s="8">
        <v>17</v>
      </c>
      <c r="B23" s="1297" t="s">
        <v>21</v>
      </c>
      <c r="C23" s="1298"/>
      <c r="D23" s="65"/>
      <c r="E23" s="143"/>
      <c r="F23" s="143"/>
      <c r="G23" s="143"/>
      <c r="H23" s="143"/>
      <c r="I23" s="147"/>
      <c r="J23" s="38"/>
      <c r="K23" s="143"/>
      <c r="L23" s="143"/>
      <c r="M23" s="143"/>
      <c r="N23" s="143"/>
      <c r="O23" s="143"/>
      <c r="P23" s="143"/>
      <c r="Q23" s="143"/>
      <c r="R23" s="143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371"/>
      <c r="AG23" s="369"/>
      <c r="AH23" s="369"/>
      <c r="AI23" s="369"/>
      <c r="AJ23" s="369"/>
      <c r="AK23" s="369"/>
      <c r="AL23" s="143"/>
      <c r="AM23" s="143"/>
      <c r="AN23" s="143"/>
      <c r="AO23" s="146"/>
      <c r="AP23" s="255"/>
      <c r="AQ23" s="255"/>
      <c r="AR23" s="255"/>
      <c r="AS23" s="255"/>
      <c r="AT23" s="255"/>
      <c r="AU23" s="255"/>
      <c r="AV23" s="38"/>
      <c r="AW23" s="143"/>
      <c r="AX23" s="38"/>
      <c r="AY23" s="486"/>
      <c r="AZ23" s="230"/>
      <c r="BA23" s="237"/>
      <c r="BB23" s="38"/>
      <c r="BC23" s="143"/>
      <c r="BD23" s="143"/>
      <c r="BE23" s="143"/>
      <c r="BF23" s="143"/>
      <c r="BG23" s="143"/>
      <c r="BH23" s="143"/>
      <c r="BI23" s="143"/>
      <c r="BJ23" s="38"/>
      <c r="BK23" s="38"/>
      <c r="BL23" s="38"/>
      <c r="BM23" s="38"/>
      <c r="BN23" s="38"/>
      <c r="BO23" s="38"/>
      <c r="BP23" s="38"/>
      <c r="BQ23" s="154"/>
      <c r="BR23" s="676">
        <f t="shared" si="1"/>
        <v>0</v>
      </c>
      <c r="BS23" s="691">
        <f t="shared" si="2"/>
        <v>0</v>
      </c>
      <c r="BU23" s="44"/>
      <c r="BV23" s="44"/>
      <c r="BW23" s="400"/>
      <c r="BX23" s="400"/>
      <c r="BY23" s="400"/>
      <c r="BZ23" s="400"/>
      <c r="CA23" s="569"/>
      <c r="CB23" s="569"/>
      <c r="CC23" s="6"/>
      <c r="CD23" s="6"/>
      <c r="CE23" s="6"/>
      <c r="CF23" s="6"/>
      <c r="CG23"/>
      <c r="CH23"/>
    </row>
    <row r="24" spans="1:86" ht="16.2" thickBot="1" x14ac:dyDescent="0.35">
      <c r="A24" s="8">
        <v>18</v>
      </c>
      <c r="B24" s="1284" t="s">
        <v>51</v>
      </c>
      <c r="C24" s="1285"/>
      <c r="D24" s="501"/>
      <c r="E24" s="255"/>
      <c r="F24" s="255"/>
      <c r="G24" s="255"/>
      <c r="H24" s="255"/>
      <c r="I24" s="57"/>
      <c r="J24" s="445"/>
      <c r="K24" s="255"/>
      <c r="L24" s="255"/>
      <c r="M24" s="255"/>
      <c r="N24" s="255"/>
      <c r="O24" s="255"/>
      <c r="P24" s="255"/>
      <c r="Q24" s="255"/>
      <c r="R24" s="255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  <c r="AD24" s="283"/>
      <c r="AE24" s="283"/>
      <c r="AF24" s="353"/>
      <c r="AG24" s="191"/>
      <c r="AH24" s="191"/>
      <c r="AI24" s="191"/>
      <c r="AJ24" s="191"/>
      <c r="AK24" s="191"/>
      <c r="AL24" s="255"/>
      <c r="AM24" s="255"/>
      <c r="AN24" s="255"/>
      <c r="AO24" s="283"/>
      <c r="AP24" s="255"/>
      <c r="AQ24" s="255"/>
      <c r="AR24" s="255"/>
      <c r="AS24" s="255"/>
      <c r="AT24" s="255"/>
      <c r="AU24" s="255"/>
      <c r="AV24" s="445"/>
      <c r="AW24" s="250">
        <v>1</v>
      </c>
      <c r="AX24" s="445"/>
      <c r="AY24" s="578"/>
      <c r="AZ24" s="84"/>
      <c r="BA24" s="40"/>
      <c r="BB24" s="334"/>
      <c r="BC24" s="255"/>
      <c r="BD24" s="255"/>
      <c r="BE24" s="255"/>
      <c r="BF24" s="255"/>
      <c r="BG24" s="255"/>
      <c r="BH24" s="255"/>
      <c r="BI24" s="255"/>
      <c r="BJ24" s="445"/>
      <c r="BK24" s="688">
        <v>2</v>
      </c>
      <c r="BL24" s="445"/>
      <c r="BM24" s="445"/>
      <c r="BN24" s="445"/>
      <c r="BO24" s="445"/>
      <c r="BP24" s="334"/>
      <c r="BQ24" s="330"/>
      <c r="BR24" s="676">
        <f t="shared" si="1"/>
        <v>0</v>
      </c>
      <c r="BS24" s="691">
        <f t="shared" si="2"/>
        <v>3</v>
      </c>
      <c r="BU24" s="44"/>
      <c r="BV24" s="44"/>
      <c r="BW24" s="400"/>
      <c r="BX24" s="400"/>
      <c r="BY24" s="400"/>
      <c r="BZ24" s="400"/>
      <c r="CA24" s="569"/>
      <c r="CB24" s="569"/>
      <c r="CC24" s="6"/>
      <c r="CD24" s="6"/>
      <c r="CE24" s="6"/>
      <c r="CF24" s="6"/>
      <c r="CG24"/>
      <c r="CH24"/>
    </row>
    <row r="25" spans="1:86" ht="16.2" thickBot="1" x14ac:dyDescent="0.35">
      <c r="A25" s="8">
        <v>19</v>
      </c>
      <c r="B25" s="1284" t="s">
        <v>22</v>
      </c>
      <c r="C25" s="1285"/>
      <c r="D25" s="501"/>
      <c r="E25" s="255"/>
      <c r="F25" s="255"/>
      <c r="G25" s="255"/>
      <c r="H25" s="255"/>
      <c r="I25" s="57"/>
      <c r="J25" s="445"/>
      <c r="K25" s="255"/>
      <c r="L25" s="255"/>
      <c r="M25" s="255"/>
      <c r="N25" s="255"/>
      <c r="O25" s="255"/>
      <c r="P25" s="255"/>
      <c r="Q25" s="255"/>
      <c r="R25" s="255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  <c r="AC25" s="283"/>
      <c r="AD25" s="283"/>
      <c r="AE25" s="283"/>
      <c r="AF25" s="353"/>
      <c r="AG25" s="191"/>
      <c r="AH25" s="191"/>
      <c r="AI25" s="191"/>
      <c r="AJ25" s="191"/>
      <c r="AK25" s="191"/>
      <c r="AL25" s="255"/>
      <c r="AM25" s="255"/>
      <c r="AN25" s="255"/>
      <c r="AO25" s="283"/>
      <c r="AP25" s="255"/>
      <c r="AQ25" s="255"/>
      <c r="AR25" s="255"/>
      <c r="AS25" s="255"/>
      <c r="AT25" s="255"/>
      <c r="AU25" s="255"/>
      <c r="AV25" s="445"/>
      <c r="AW25" s="255"/>
      <c r="AX25" s="445"/>
      <c r="AY25" s="578"/>
      <c r="AZ25" s="84"/>
      <c r="BA25" s="40"/>
      <c r="BB25" s="334"/>
      <c r="BC25" s="255"/>
      <c r="BD25" s="255"/>
      <c r="BE25" s="255"/>
      <c r="BF25" s="255"/>
      <c r="BG25" s="255"/>
      <c r="BH25" s="255"/>
      <c r="BI25" s="255"/>
      <c r="BJ25" s="445"/>
      <c r="BK25" s="445"/>
      <c r="BL25" s="445"/>
      <c r="BM25" s="445"/>
      <c r="BN25" s="445"/>
      <c r="BO25" s="445"/>
      <c r="BP25" s="334"/>
      <c r="BQ25" s="330"/>
      <c r="BR25" s="676">
        <f t="shared" si="1"/>
        <v>0</v>
      </c>
      <c r="BS25" s="691">
        <f t="shared" si="2"/>
        <v>0</v>
      </c>
      <c r="BU25" s="44"/>
      <c r="BV25" s="44"/>
      <c r="BW25" s="400"/>
      <c r="BX25" s="859" t="s">
        <v>246</v>
      </c>
      <c r="BY25" s="859" t="s">
        <v>243</v>
      </c>
      <c r="BZ25" s="859" t="s">
        <v>244</v>
      </c>
      <c r="CA25" s="859" t="s">
        <v>245</v>
      </c>
      <c r="CB25" s="569"/>
      <c r="CC25" s="6"/>
      <c r="CD25" s="6"/>
      <c r="CE25" s="6"/>
      <c r="CF25" s="6"/>
      <c r="CG25"/>
      <c r="CH25"/>
    </row>
    <row r="26" spans="1:86" ht="16.2" thickBot="1" x14ac:dyDescent="0.35">
      <c r="A26" s="8">
        <v>20</v>
      </c>
      <c r="B26" s="1284" t="s">
        <v>34</v>
      </c>
      <c r="C26" s="1285"/>
      <c r="D26" s="501"/>
      <c r="E26" s="255"/>
      <c r="F26" s="255"/>
      <c r="G26" s="255"/>
      <c r="H26" s="255"/>
      <c r="I26" s="57"/>
      <c r="J26" s="445"/>
      <c r="K26" s="255"/>
      <c r="L26" s="255"/>
      <c r="M26" s="255"/>
      <c r="N26" s="255"/>
      <c r="O26" s="255"/>
      <c r="P26" s="255"/>
      <c r="Q26" s="255"/>
      <c r="R26" s="255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  <c r="AC26" s="283"/>
      <c r="AD26" s="283"/>
      <c r="AE26" s="283"/>
      <c r="AF26" s="353"/>
      <c r="AG26" s="191"/>
      <c r="AH26" s="191"/>
      <c r="AI26" s="191"/>
      <c r="AJ26" s="191"/>
      <c r="AK26" s="191"/>
      <c r="AL26" s="255"/>
      <c r="AM26" s="255"/>
      <c r="AN26" s="255"/>
      <c r="AO26" s="283"/>
      <c r="AP26" s="255"/>
      <c r="AQ26" s="255"/>
      <c r="AR26" s="255"/>
      <c r="AS26" s="255"/>
      <c r="AT26" s="255"/>
      <c r="AU26" s="255"/>
      <c r="AV26" s="445"/>
      <c r="AW26" s="255"/>
      <c r="AX26" s="445"/>
      <c r="AY26" s="578"/>
      <c r="AZ26" s="84"/>
      <c r="BA26" s="40"/>
      <c r="BB26" s="334"/>
      <c r="BC26" s="255"/>
      <c r="BD26" s="255"/>
      <c r="BE26" s="255"/>
      <c r="BF26" s="255"/>
      <c r="BG26" s="255"/>
      <c r="BH26" s="255"/>
      <c r="BI26" s="255"/>
      <c r="BJ26" s="445"/>
      <c r="BK26" s="445"/>
      <c r="BL26" s="445"/>
      <c r="BM26" s="445"/>
      <c r="BN26" s="445"/>
      <c r="BO26" s="445"/>
      <c r="BP26" s="334"/>
      <c r="BQ26" s="330"/>
      <c r="BR26" s="676">
        <f t="shared" si="1"/>
        <v>0</v>
      </c>
      <c r="BS26" s="691">
        <f t="shared" si="2"/>
        <v>0</v>
      </c>
      <c r="BU26" s="44"/>
      <c r="BV26" s="44"/>
      <c r="BW26" s="400"/>
      <c r="BX26" s="69">
        <v>2022</v>
      </c>
      <c r="BY26" s="69">
        <f>AP31+AR31+AZ31+BB31+BD31+BF31+BH31+BJ31+BL31+BN31+BP31</f>
        <v>99</v>
      </c>
      <c r="BZ26" s="69">
        <f>AQ31+AS31+BA31+BC31+BE31+BG31+BI31+BK31+BM31+BO31+BQ31</f>
        <v>79</v>
      </c>
      <c r="CA26" s="69">
        <f>BY26+BZ26</f>
        <v>178</v>
      </c>
      <c r="CB26" s="569"/>
      <c r="CC26" s="6"/>
      <c r="CD26" s="6"/>
      <c r="CE26" s="6"/>
      <c r="CF26" s="6"/>
      <c r="CG26"/>
      <c r="CH26"/>
    </row>
    <row r="27" spans="1:86" ht="16.2" thickBot="1" x14ac:dyDescent="0.35">
      <c r="A27" s="8">
        <v>21</v>
      </c>
      <c r="B27" s="1284" t="s">
        <v>24</v>
      </c>
      <c r="C27" s="1285"/>
      <c r="D27" s="501"/>
      <c r="E27" s="255"/>
      <c r="F27" s="255"/>
      <c r="G27" s="255"/>
      <c r="H27" s="255"/>
      <c r="I27" s="57"/>
      <c r="J27" s="445"/>
      <c r="K27" s="255"/>
      <c r="L27" s="255"/>
      <c r="M27" s="255"/>
      <c r="N27" s="255"/>
      <c r="O27" s="255"/>
      <c r="P27" s="255"/>
      <c r="Q27" s="255"/>
      <c r="R27" s="255"/>
      <c r="S27" s="283"/>
      <c r="T27" s="283"/>
      <c r="U27" s="283"/>
      <c r="V27" s="283"/>
      <c r="W27" s="283"/>
      <c r="X27" s="283"/>
      <c r="Y27" s="283"/>
      <c r="Z27" s="283"/>
      <c r="AA27" s="283"/>
      <c r="AB27" s="283"/>
      <c r="AC27" s="283"/>
      <c r="AD27" s="283"/>
      <c r="AE27" s="283"/>
      <c r="AF27" s="353"/>
      <c r="AG27" s="191"/>
      <c r="AH27" s="191"/>
      <c r="AI27" s="191"/>
      <c r="AJ27" s="191"/>
      <c r="AK27" s="191"/>
      <c r="AL27" s="255"/>
      <c r="AM27" s="255"/>
      <c r="AN27" s="255"/>
      <c r="AO27" s="283"/>
      <c r="AP27" s="255"/>
      <c r="AQ27" s="255"/>
      <c r="AR27" s="255"/>
      <c r="AS27" s="255"/>
      <c r="AT27" s="255"/>
      <c r="AU27" s="255"/>
      <c r="AV27" s="445"/>
      <c r="AW27" s="255"/>
      <c r="AX27" s="445"/>
      <c r="AY27" s="578"/>
      <c r="AZ27" s="84"/>
      <c r="BA27" s="40"/>
      <c r="BB27" s="334"/>
      <c r="BC27" s="255"/>
      <c r="BD27" s="255"/>
      <c r="BE27" s="255"/>
      <c r="BF27" s="255"/>
      <c r="BG27" s="255"/>
      <c r="BH27" s="255"/>
      <c r="BI27" s="255"/>
      <c r="BJ27" s="445"/>
      <c r="BK27" s="445"/>
      <c r="BL27" s="445"/>
      <c r="BM27" s="445"/>
      <c r="BN27" s="445"/>
      <c r="BO27" s="445"/>
      <c r="BP27" s="334"/>
      <c r="BQ27" s="330"/>
      <c r="BR27" s="676">
        <f t="shared" si="1"/>
        <v>0</v>
      </c>
      <c r="BS27" s="691">
        <f t="shared" si="2"/>
        <v>0</v>
      </c>
      <c r="BU27" s="44"/>
      <c r="BV27" s="44"/>
      <c r="BW27" s="400"/>
      <c r="BX27" s="69">
        <v>2023</v>
      </c>
      <c r="BY27" s="69">
        <f>L31+R31+Z31+AF31+AH31+AJ31+AL31+AN31+AT31+AV31+AX31</f>
        <v>156</v>
      </c>
      <c r="BZ27" s="69">
        <f>M31+S31+AA31+AG31+AI31+AK31+AM31+AO31+AU31+AW31+AY31</f>
        <v>52</v>
      </c>
      <c r="CA27" s="69">
        <f t="shared" ref="CA27:CA29" si="5">BY27+BZ27</f>
        <v>208</v>
      </c>
      <c r="CB27" s="569"/>
      <c r="CC27" s="6"/>
      <c r="CD27" s="6"/>
      <c r="CE27" s="6"/>
      <c r="CF27" s="6"/>
      <c r="CG27"/>
      <c r="CH27"/>
    </row>
    <row r="28" spans="1:86" ht="16.2" thickBot="1" x14ac:dyDescent="0.35">
      <c r="A28" s="8">
        <v>22</v>
      </c>
      <c r="B28" s="1284" t="s">
        <v>25</v>
      </c>
      <c r="C28" s="1285"/>
      <c r="D28" s="501"/>
      <c r="E28" s="255"/>
      <c r="F28" s="255"/>
      <c r="G28" s="255"/>
      <c r="H28" s="255"/>
      <c r="I28" s="57"/>
      <c r="J28" s="445"/>
      <c r="K28" s="255"/>
      <c r="L28" s="255"/>
      <c r="M28" s="255"/>
      <c r="N28" s="255"/>
      <c r="O28" s="255"/>
      <c r="P28" s="255"/>
      <c r="Q28" s="255"/>
      <c r="R28" s="255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  <c r="AC28" s="283"/>
      <c r="AD28" s="283"/>
      <c r="AE28" s="283"/>
      <c r="AF28" s="353"/>
      <c r="AG28" s="191"/>
      <c r="AH28" s="191"/>
      <c r="AI28" s="191"/>
      <c r="AJ28" s="191"/>
      <c r="AK28" s="191"/>
      <c r="AL28" s="255"/>
      <c r="AM28" s="255"/>
      <c r="AN28" s="255"/>
      <c r="AO28" s="283"/>
      <c r="AP28" s="255"/>
      <c r="AQ28" s="255"/>
      <c r="AR28" s="255"/>
      <c r="AS28" s="255"/>
      <c r="AT28" s="255"/>
      <c r="AU28" s="255"/>
      <c r="AV28" s="445"/>
      <c r="AW28" s="255"/>
      <c r="AX28" s="445"/>
      <c r="AY28" s="578"/>
      <c r="AZ28" s="84"/>
      <c r="BA28" s="40"/>
      <c r="BB28" s="334"/>
      <c r="BC28" s="255"/>
      <c r="BD28" s="255"/>
      <c r="BE28" s="255"/>
      <c r="BF28" s="255"/>
      <c r="BG28" s="255"/>
      <c r="BH28" s="255"/>
      <c r="BI28" s="255"/>
      <c r="BJ28" s="445"/>
      <c r="BK28" s="445"/>
      <c r="BL28" s="445"/>
      <c r="BM28" s="445"/>
      <c r="BN28" s="445"/>
      <c r="BO28" s="445"/>
      <c r="BP28" s="334"/>
      <c r="BQ28" s="330"/>
      <c r="BR28" s="676">
        <f t="shared" si="1"/>
        <v>0</v>
      </c>
      <c r="BS28" s="691">
        <f t="shared" si="2"/>
        <v>0</v>
      </c>
      <c r="BU28" s="44"/>
      <c r="BV28" s="44"/>
      <c r="BW28" s="400"/>
      <c r="BX28" s="69">
        <v>2024</v>
      </c>
      <c r="BY28" s="69">
        <f>D31+F31+H31+J31+N31+P31+T31+V31+X31+AB31+AD31</f>
        <v>169</v>
      </c>
      <c r="BZ28" s="69">
        <f>E31+G31+I31+K31+O31+Q31+U31+W31+Y31+AC31+AE31</f>
        <v>71</v>
      </c>
      <c r="CA28" s="69">
        <f t="shared" si="5"/>
        <v>240</v>
      </c>
      <c r="CB28" s="569"/>
      <c r="CC28" s="6"/>
      <c r="CD28" s="6"/>
      <c r="CE28" s="6"/>
      <c r="CF28" s="6"/>
      <c r="CG28"/>
      <c r="CH28"/>
    </row>
    <row r="29" spans="1:86" ht="16.2" thickBot="1" x14ac:dyDescent="0.35">
      <c r="A29" s="8">
        <v>23</v>
      </c>
      <c r="B29" s="1284" t="s">
        <v>26</v>
      </c>
      <c r="C29" s="1285"/>
      <c r="D29" s="501"/>
      <c r="E29" s="255"/>
      <c r="F29" s="255"/>
      <c r="G29" s="255"/>
      <c r="H29" s="255"/>
      <c r="I29" s="57"/>
      <c r="J29" s="445"/>
      <c r="K29" s="255"/>
      <c r="L29" s="255"/>
      <c r="M29" s="255"/>
      <c r="N29" s="255"/>
      <c r="O29" s="255"/>
      <c r="P29" s="255"/>
      <c r="Q29" s="255"/>
      <c r="R29" s="255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  <c r="AC29" s="283"/>
      <c r="AD29" s="283"/>
      <c r="AE29" s="283"/>
      <c r="AF29" s="353"/>
      <c r="AG29" s="191"/>
      <c r="AH29" s="191"/>
      <c r="AI29" s="191"/>
      <c r="AJ29" s="191"/>
      <c r="AK29" s="191"/>
      <c r="AL29" s="255"/>
      <c r="AM29" s="255"/>
      <c r="AN29" s="255"/>
      <c r="AO29" s="283"/>
      <c r="AP29" s="255"/>
      <c r="AQ29" s="255"/>
      <c r="AR29" s="255"/>
      <c r="AS29" s="255"/>
      <c r="AT29" s="255"/>
      <c r="AU29" s="255"/>
      <c r="AV29" s="445"/>
      <c r="AW29" s="255"/>
      <c r="AX29" s="445"/>
      <c r="AY29" s="578"/>
      <c r="AZ29" s="84"/>
      <c r="BA29" s="40"/>
      <c r="BB29" s="334"/>
      <c r="BC29" s="255"/>
      <c r="BD29" s="255"/>
      <c r="BE29" s="255"/>
      <c r="BF29" s="255"/>
      <c r="BG29" s="255"/>
      <c r="BH29" s="255"/>
      <c r="BI29" s="255"/>
      <c r="BJ29" s="445"/>
      <c r="BK29" s="445"/>
      <c r="BL29" s="445"/>
      <c r="BM29" s="445"/>
      <c r="BN29" s="445"/>
      <c r="BO29" s="445"/>
      <c r="BP29" s="334"/>
      <c r="BQ29" s="330"/>
      <c r="BR29" s="676">
        <f t="shared" si="1"/>
        <v>0</v>
      </c>
      <c r="BS29" s="691">
        <f t="shared" si="2"/>
        <v>0</v>
      </c>
      <c r="BU29" s="44"/>
      <c r="BV29" s="44"/>
      <c r="BW29" s="400"/>
      <c r="BX29" s="69" t="s">
        <v>33</v>
      </c>
      <c r="BY29" s="69">
        <f>SUM(BY26:BY28)</f>
        <v>424</v>
      </c>
      <c r="BZ29" s="69">
        <f>SUM(BZ26:BZ28)</f>
        <v>202</v>
      </c>
      <c r="CA29" s="69">
        <f t="shared" si="5"/>
        <v>626</v>
      </c>
      <c r="CB29" s="569"/>
      <c r="CC29" s="6"/>
      <c r="CD29" s="6"/>
      <c r="CE29" s="6"/>
      <c r="CF29" s="6"/>
      <c r="CG29"/>
      <c r="CH29"/>
    </row>
    <row r="30" spans="1:86" ht="16.2" thickBot="1" x14ac:dyDescent="0.35">
      <c r="A30" s="291">
        <v>24</v>
      </c>
      <c r="B30" s="1286" t="s">
        <v>27</v>
      </c>
      <c r="C30" s="1287"/>
      <c r="D30" s="580"/>
      <c r="E30" s="209"/>
      <c r="F30" s="209"/>
      <c r="G30" s="209"/>
      <c r="H30" s="209"/>
      <c r="I30" s="195"/>
      <c r="J30" s="194">
        <v>1</v>
      </c>
      <c r="K30" s="209"/>
      <c r="L30" s="209"/>
      <c r="M30" s="209"/>
      <c r="N30" s="209"/>
      <c r="O30" s="209"/>
      <c r="P30" s="209"/>
      <c r="Q30" s="209"/>
      <c r="R30" s="209"/>
      <c r="S30" s="196"/>
      <c r="T30" s="196">
        <v>1</v>
      </c>
      <c r="U30" s="196"/>
      <c r="V30" s="196"/>
      <c r="W30" s="196"/>
      <c r="X30" s="196"/>
      <c r="Y30" s="196"/>
      <c r="Z30" s="196"/>
      <c r="AA30" s="196">
        <v>1</v>
      </c>
      <c r="AB30" s="196"/>
      <c r="AC30" s="196"/>
      <c r="AD30" s="196"/>
      <c r="AE30" s="196"/>
      <c r="AF30" s="421"/>
      <c r="AG30" s="422"/>
      <c r="AH30" s="422"/>
      <c r="AI30" s="422"/>
      <c r="AJ30" s="422"/>
      <c r="AK30" s="422"/>
      <c r="AL30" s="209"/>
      <c r="AM30" s="209"/>
      <c r="AN30" s="209"/>
      <c r="AO30" s="196"/>
      <c r="AP30" s="255"/>
      <c r="AQ30" s="255"/>
      <c r="AR30" s="255"/>
      <c r="AS30" s="255"/>
      <c r="AT30" s="255"/>
      <c r="AU30" s="255"/>
      <c r="AV30" s="194"/>
      <c r="AW30" s="209"/>
      <c r="AX30" s="194"/>
      <c r="AY30" s="333"/>
      <c r="AZ30" s="292"/>
      <c r="BA30" s="408"/>
      <c r="BB30" s="194"/>
      <c r="BC30" s="209"/>
      <c r="BD30" s="209"/>
      <c r="BE30" s="209"/>
      <c r="BF30" s="209"/>
      <c r="BG30" s="209"/>
      <c r="BH30" s="243"/>
      <c r="BI30" s="243"/>
      <c r="BJ30" s="296"/>
      <c r="BK30" s="296"/>
      <c r="BL30" s="296"/>
      <c r="BM30" s="296"/>
      <c r="BN30" s="296"/>
      <c r="BO30" s="296"/>
      <c r="BP30" s="296"/>
      <c r="BQ30" s="350"/>
      <c r="BR30" s="676">
        <f t="shared" si="1"/>
        <v>2</v>
      </c>
      <c r="BS30" s="691">
        <f t="shared" si="2"/>
        <v>1</v>
      </c>
      <c r="BU30" s="37"/>
      <c r="BV30" s="44"/>
      <c r="BW30" s="400"/>
      <c r="BX30" s="400"/>
      <c r="BY30" s="37"/>
      <c r="BZ30" s="37"/>
      <c r="CA30" s="569"/>
      <c r="CB30" s="569"/>
      <c r="CC30" s="6"/>
      <c r="CD30" s="6"/>
      <c r="CE30" s="6"/>
      <c r="CF30" s="6"/>
      <c r="CG30"/>
      <c r="CH30"/>
    </row>
    <row r="31" spans="1:86" ht="15" thickBot="1" x14ac:dyDescent="0.35">
      <c r="A31" s="1508" t="s">
        <v>28</v>
      </c>
      <c r="B31" s="1509"/>
      <c r="C31" s="1509"/>
      <c r="D31" s="293">
        <f>D10+D16-D22</f>
        <v>0</v>
      </c>
      <c r="E31" s="293">
        <f t="shared" ref="E31:BQ31" si="6">E10+E16-E22</f>
        <v>2</v>
      </c>
      <c r="F31" s="293">
        <f t="shared" si="6"/>
        <v>0</v>
      </c>
      <c r="G31" s="293">
        <f t="shared" si="6"/>
        <v>11</v>
      </c>
      <c r="H31" s="293">
        <f t="shared" si="6"/>
        <v>0</v>
      </c>
      <c r="I31" s="293">
        <f t="shared" si="6"/>
        <v>7</v>
      </c>
      <c r="J31" s="293">
        <f t="shared" si="6"/>
        <v>24</v>
      </c>
      <c r="K31" s="293">
        <f t="shared" si="6"/>
        <v>13</v>
      </c>
      <c r="L31" s="293">
        <f t="shared" si="6"/>
        <v>0</v>
      </c>
      <c r="M31" s="293">
        <f t="shared" si="6"/>
        <v>2</v>
      </c>
      <c r="N31" s="293">
        <f t="shared" si="6"/>
        <v>24</v>
      </c>
      <c r="O31" s="293">
        <f t="shared" si="6"/>
        <v>4</v>
      </c>
      <c r="P31" s="293">
        <f t="shared" si="6"/>
        <v>24</v>
      </c>
      <c r="Q31" s="293">
        <f t="shared" si="6"/>
        <v>0</v>
      </c>
      <c r="R31" s="293">
        <f>R10+R16-R22</f>
        <v>0</v>
      </c>
      <c r="S31" s="293">
        <f t="shared" si="6"/>
        <v>5</v>
      </c>
      <c r="T31" s="293">
        <f t="shared" si="6"/>
        <v>15</v>
      </c>
      <c r="U31" s="293">
        <f t="shared" si="6"/>
        <v>4</v>
      </c>
      <c r="V31" s="293">
        <f t="shared" si="6"/>
        <v>9</v>
      </c>
      <c r="W31" s="293">
        <f t="shared" si="6"/>
        <v>7</v>
      </c>
      <c r="X31" s="293">
        <f t="shared" si="6"/>
        <v>23</v>
      </c>
      <c r="Y31" s="293">
        <f t="shared" si="6"/>
        <v>10</v>
      </c>
      <c r="Z31" s="293">
        <f t="shared" si="6"/>
        <v>0</v>
      </c>
      <c r="AA31" s="293">
        <f t="shared" si="6"/>
        <v>10</v>
      </c>
      <c r="AB31" s="293">
        <f t="shared" si="6"/>
        <v>25</v>
      </c>
      <c r="AC31" s="293">
        <f t="shared" si="6"/>
        <v>4</v>
      </c>
      <c r="AD31" s="293">
        <f t="shared" si="6"/>
        <v>25</v>
      </c>
      <c r="AE31" s="293">
        <f t="shared" si="6"/>
        <v>9</v>
      </c>
      <c r="AF31" s="293">
        <f t="shared" si="6"/>
        <v>19</v>
      </c>
      <c r="AG31" s="293">
        <f t="shared" si="6"/>
        <v>0</v>
      </c>
      <c r="AH31" s="293">
        <f t="shared" si="6"/>
        <v>22</v>
      </c>
      <c r="AI31" s="293">
        <f t="shared" si="6"/>
        <v>2</v>
      </c>
      <c r="AJ31" s="293">
        <f t="shared" si="6"/>
        <v>21</v>
      </c>
      <c r="AK31" s="293">
        <f t="shared" si="6"/>
        <v>1</v>
      </c>
      <c r="AL31" s="293">
        <f t="shared" si="6"/>
        <v>21</v>
      </c>
      <c r="AM31" s="293">
        <f t="shared" si="6"/>
        <v>1</v>
      </c>
      <c r="AN31" s="293">
        <f t="shared" si="6"/>
        <v>19</v>
      </c>
      <c r="AO31" s="293">
        <f t="shared" si="6"/>
        <v>6</v>
      </c>
      <c r="AP31" s="293">
        <f t="shared" si="6"/>
        <v>0</v>
      </c>
      <c r="AQ31" s="293">
        <f t="shared" si="6"/>
        <v>5</v>
      </c>
      <c r="AR31" s="293">
        <f t="shared" si="6"/>
        <v>1</v>
      </c>
      <c r="AS31" s="293">
        <f t="shared" si="6"/>
        <v>8</v>
      </c>
      <c r="AT31" s="293">
        <f t="shared" si="6"/>
        <v>19</v>
      </c>
      <c r="AU31" s="293">
        <f t="shared" si="6"/>
        <v>6</v>
      </c>
      <c r="AV31" s="293">
        <f t="shared" si="6"/>
        <v>18</v>
      </c>
      <c r="AW31" s="293">
        <f t="shared" si="6"/>
        <v>9</v>
      </c>
      <c r="AX31" s="293">
        <f t="shared" si="6"/>
        <v>17</v>
      </c>
      <c r="AY31" s="293">
        <f t="shared" si="6"/>
        <v>10</v>
      </c>
      <c r="AZ31" s="293">
        <f t="shared" si="6"/>
        <v>0</v>
      </c>
      <c r="BA31" s="151">
        <f t="shared" si="6"/>
        <v>9</v>
      </c>
      <c r="BB31" s="294">
        <f t="shared" si="6"/>
        <v>0</v>
      </c>
      <c r="BC31" s="293">
        <f t="shared" si="6"/>
        <v>20</v>
      </c>
      <c r="BD31" s="293">
        <f t="shared" si="6"/>
        <v>20</v>
      </c>
      <c r="BE31" s="293">
        <f t="shared" si="6"/>
        <v>4</v>
      </c>
      <c r="BF31" s="293">
        <f t="shared" si="6"/>
        <v>16</v>
      </c>
      <c r="BG31" s="293">
        <f t="shared" si="6"/>
        <v>3</v>
      </c>
      <c r="BH31" s="293">
        <f t="shared" si="6"/>
        <v>3</v>
      </c>
      <c r="BI31" s="293">
        <f t="shared" si="6"/>
        <v>14</v>
      </c>
      <c r="BJ31" s="293">
        <f t="shared" si="6"/>
        <v>20</v>
      </c>
      <c r="BK31" s="293">
        <f t="shared" si="6"/>
        <v>5</v>
      </c>
      <c r="BL31" s="293">
        <f t="shared" si="6"/>
        <v>18</v>
      </c>
      <c r="BM31" s="293">
        <f t="shared" si="6"/>
        <v>3</v>
      </c>
      <c r="BN31" s="293">
        <f t="shared" si="6"/>
        <v>14</v>
      </c>
      <c r="BO31" s="293">
        <f t="shared" si="6"/>
        <v>7</v>
      </c>
      <c r="BP31" s="293">
        <f t="shared" si="6"/>
        <v>7</v>
      </c>
      <c r="BQ31" s="293">
        <f t="shared" si="6"/>
        <v>1</v>
      </c>
      <c r="BR31" s="675">
        <f t="shared" si="1"/>
        <v>424</v>
      </c>
      <c r="BS31" s="692">
        <f t="shared" si="2"/>
        <v>202</v>
      </c>
      <c r="BU31" s="73"/>
      <c r="BV31" s="73"/>
      <c r="BW31" s="640"/>
      <c r="BX31" s="640"/>
      <c r="BY31" s="640"/>
      <c r="BZ31" s="640"/>
      <c r="CA31" s="569"/>
      <c r="CB31" s="569"/>
      <c r="CC31" s="6"/>
      <c r="CD31" s="6"/>
      <c r="CE31" s="6"/>
      <c r="CF31" s="6"/>
      <c r="CG31"/>
      <c r="CH31"/>
    </row>
    <row r="32" spans="1:86" ht="16.2" thickBot="1" x14ac:dyDescent="0.35">
      <c r="A32" s="1291" t="s">
        <v>29</v>
      </c>
      <c r="B32" s="1292"/>
      <c r="C32" s="1510"/>
      <c r="D32" s="1269">
        <f>SUM(D31:I31)</f>
        <v>20</v>
      </c>
      <c r="E32" s="1271"/>
      <c r="F32" s="1271"/>
      <c r="G32" s="1271"/>
      <c r="H32" s="1271"/>
      <c r="I32" s="1272"/>
      <c r="J32" s="1511">
        <f>SUM(J31:AE31)</f>
        <v>237</v>
      </c>
      <c r="K32" s="1512"/>
      <c r="L32" s="1512"/>
      <c r="M32" s="1512"/>
      <c r="N32" s="1512"/>
      <c r="O32" s="1512"/>
      <c r="P32" s="1512"/>
      <c r="Q32" s="1512"/>
      <c r="R32" s="1512"/>
      <c r="S32" s="1512"/>
      <c r="T32" s="1512"/>
      <c r="U32" s="1512"/>
      <c r="V32" s="1512"/>
      <c r="W32" s="1512"/>
      <c r="X32" s="1512"/>
      <c r="Y32" s="1512"/>
      <c r="Z32" s="1512"/>
      <c r="AA32" s="1512"/>
      <c r="AB32" s="1512"/>
      <c r="AC32" s="1512"/>
      <c r="AD32" s="1512"/>
      <c r="AE32" s="1513"/>
      <c r="AF32" s="1511">
        <f>SUM(AF31:BA31)</f>
        <v>214</v>
      </c>
      <c r="AG32" s="1271"/>
      <c r="AH32" s="1271"/>
      <c r="AI32" s="1271"/>
      <c r="AJ32" s="1271"/>
      <c r="AK32" s="1271"/>
      <c r="AL32" s="1271"/>
      <c r="AM32" s="1271"/>
      <c r="AN32" s="1271"/>
      <c r="AO32" s="1271"/>
      <c r="AP32" s="1271"/>
      <c r="AQ32" s="1271"/>
      <c r="AR32" s="1271"/>
      <c r="AS32" s="1271"/>
      <c r="AT32" s="1271"/>
      <c r="AU32" s="1271"/>
      <c r="AV32" s="1271"/>
      <c r="AW32" s="1271"/>
      <c r="AX32" s="1271"/>
      <c r="AY32" s="1271"/>
      <c r="AZ32" s="1271"/>
      <c r="BA32" s="1272"/>
      <c r="BB32" s="1596">
        <f>SUM(BB31:BQ31)</f>
        <v>155</v>
      </c>
      <c r="BC32" s="1271"/>
      <c r="BD32" s="1271"/>
      <c r="BE32" s="1271"/>
      <c r="BF32" s="1271"/>
      <c r="BG32" s="1271"/>
      <c r="BH32" s="1271"/>
      <c r="BI32" s="1271"/>
      <c r="BJ32" s="1271"/>
      <c r="BK32" s="1271"/>
      <c r="BL32" s="1271"/>
      <c r="BM32" s="1271"/>
      <c r="BN32" s="1271"/>
      <c r="BO32" s="1271"/>
      <c r="BP32" s="1271"/>
      <c r="BQ32" s="1272"/>
      <c r="BR32" s="1387">
        <f>BR31+BS31</f>
        <v>626</v>
      </c>
      <c r="BS32" s="1393"/>
      <c r="BU32" s="1504"/>
      <c r="BV32" s="1504"/>
      <c r="BW32" s="1504"/>
      <c r="BX32" s="1505"/>
      <c r="BY32" s="1504"/>
      <c r="BZ32" s="1504"/>
      <c r="CA32" s="1504"/>
      <c r="CB32" s="1504"/>
      <c r="CC32" s="6"/>
      <c r="CD32" s="6"/>
      <c r="CE32" s="6"/>
      <c r="CF32" s="6"/>
      <c r="CG32"/>
      <c r="CH32"/>
    </row>
    <row r="33" spans="1:94" x14ac:dyDescent="0.3">
      <c r="A33" s="6"/>
      <c r="B33" s="6"/>
      <c r="C33" s="69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396" t="s">
        <v>71</v>
      </c>
      <c r="O33" s="1506"/>
      <c r="P33" s="1507"/>
      <c r="Q33" s="101"/>
      <c r="R33" s="1396"/>
      <c r="S33" s="1506"/>
      <c r="T33" s="1506"/>
      <c r="U33" s="1506"/>
      <c r="V33" s="1506"/>
      <c r="W33" s="1506"/>
      <c r="X33" s="1506"/>
      <c r="Y33" s="1506"/>
      <c r="Z33" s="1506"/>
      <c r="AA33" s="1506"/>
      <c r="AB33" s="1506"/>
      <c r="AC33" s="1506"/>
      <c r="AD33" s="1506"/>
      <c r="AE33" s="1506"/>
      <c r="AL33" s="6"/>
      <c r="AM33" s="6"/>
      <c r="BV33" s="214"/>
      <c r="BW33" s="214"/>
      <c r="BX33" s="214"/>
      <c r="BY33" s="214"/>
      <c r="BZ33" s="214"/>
      <c r="CA33" s="20"/>
      <c r="CB33" s="20"/>
      <c r="CG33"/>
      <c r="CH33"/>
    </row>
    <row r="34" spans="1:94" ht="15.6" x14ac:dyDescent="0.3">
      <c r="A34" s="6"/>
      <c r="B34" s="6"/>
      <c r="C34" s="93" t="s">
        <v>69</v>
      </c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250">
        <f>BR22+BS22</f>
        <v>6</v>
      </c>
      <c r="O34" s="1276">
        <f>N34/(BR10+BS10)</f>
        <v>9.852216748768473E-3</v>
      </c>
      <c r="P34" s="1278"/>
      <c r="Q34" s="69"/>
      <c r="R34" s="250"/>
      <c r="S34" s="1276"/>
      <c r="T34" s="1277"/>
      <c r="U34" s="1277"/>
      <c r="V34" s="1277"/>
      <c r="W34" s="1277"/>
      <c r="X34" s="1277"/>
      <c r="Y34" s="1277"/>
      <c r="Z34" s="1277"/>
      <c r="AA34" s="1277"/>
      <c r="AB34" s="1277"/>
      <c r="AC34" s="1277"/>
      <c r="AD34" s="1277"/>
      <c r="AE34" s="1277"/>
      <c r="AF34" s="6">
        <f>SUM(J8:AE8)</f>
        <v>197</v>
      </c>
      <c r="AI34" s="6">
        <f>SUM(AF8:BA8)</f>
        <v>45</v>
      </c>
      <c r="AJ34" s="7"/>
      <c r="AL34" s="6"/>
      <c r="AM34" s="6"/>
      <c r="AN34" s="7" t="s">
        <v>30</v>
      </c>
      <c r="AO34" s="7"/>
      <c r="AP34" s="7"/>
      <c r="AQ34" s="7"/>
      <c r="AR34" s="7"/>
      <c r="AS34" s="7"/>
      <c r="AT34" s="7"/>
      <c r="AU34" s="7"/>
      <c r="AV34" s="7"/>
      <c r="AW34" s="7"/>
      <c r="AX34" s="16"/>
      <c r="AZ34" s="198">
        <f>BR31+CA31</f>
        <v>424</v>
      </c>
      <c r="BA34" s="198"/>
      <c r="BC34" s="1401" t="s">
        <v>31</v>
      </c>
      <c r="BD34" s="1401"/>
      <c r="BE34" s="76"/>
      <c r="BG34" s="7">
        <f>BR32</f>
        <v>626</v>
      </c>
      <c r="BH34" s="7"/>
      <c r="BI34" s="7"/>
      <c r="BJ34" s="7"/>
      <c r="BK34" s="7"/>
      <c r="BL34" s="7"/>
      <c r="BM34" s="7"/>
      <c r="BN34" s="7"/>
      <c r="BO34" s="7"/>
      <c r="BP34" s="7"/>
      <c r="BQ34" s="7"/>
      <c r="BV34" s="215"/>
      <c r="BW34" s="215"/>
      <c r="BX34" s="215"/>
      <c r="BY34" s="215"/>
      <c r="BZ34" s="215"/>
      <c r="CA34"/>
      <c r="CG34"/>
      <c r="CH34"/>
    </row>
    <row r="35" spans="1:94" ht="15.6" x14ac:dyDescent="0.3">
      <c r="A35" s="6"/>
      <c r="B35" s="6"/>
      <c r="C35" s="93" t="s">
        <v>70</v>
      </c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250">
        <f>BR16+BS16</f>
        <v>23</v>
      </c>
      <c r="O35" s="1276">
        <f>N35/(BR10+BS10)</f>
        <v>3.7766830870279149E-2</v>
      </c>
      <c r="P35" s="1278"/>
      <c r="Q35" s="69"/>
      <c r="R35" s="250"/>
      <c r="S35" s="1276"/>
      <c r="T35" s="1277"/>
      <c r="U35" s="1277"/>
      <c r="V35" s="1277"/>
      <c r="W35" s="1277"/>
      <c r="X35" s="1277"/>
      <c r="Y35" s="1277"/>
      <c r="Z35" s="1277"/>
      <c r="AA35" s="1277"/>
      <c r="AB35" s="1277"/>
      <c r="AC35" s="1277"/>
      <c r="AD35" s="1277"/>
      <c r="AE35" s="1277"/>
      <c r="AJ35" s="7"/>
      <c r="AL35" s="6"/>
      <c r="AM35" s="6"/>
      <c r="AN35" s="7" t="s">
        <v>8</v>
      </c>
      <c r="AO35" s="7"/>
      <c r="AP35" s="7"/>
      <c r="AQ35" s="7"/>
      <c r="AR35" s="7"/>
      <c r="AS35" s="7"/>
      <c r="AT35" s="7"/>
      <c r="AU35" s="7"/>
      <c r="AV35" s="7"/>
      <c r="AW35" s="7"/>
      <c r="AX35" s="7"/>
      <c r="AZ35" s="198">
        <f>BS31+CB31</f>
        <v>202</v>
      </c>
      <c r="BA35" s="198"/>
      <c r="BC35" s="1401" t="s">
        <v>32</v>
      </c>
      <c r="BD35" s="1401"/>
      <c r="BE35" s="76"/>
      <c r="BG35" s="7">
        <f>CA32</f>
        <v>0</v>
      </c>
      <c r="BH35" s="7"/>
      <c r="BI35" s="7"/>
      <c r="BJ35" s="7"/>
      <c r="BK35" s="7"/>
      <c r="BL35" s="7"/>
      <c r="BM35" s="7"/>
      <c r="BN35" s="7"/>
      <c r="BO35" s="7"/>
      <c r="BP35" s="7"/>
      <c r="BQ35" s="7"/>
      <c r="BV35" s="216"/>
      <c r="BW35" s="216"/>
      <c r="BX35" s="216"/>
      <c r="BY35" s="216"/>
      <c r="BZ35" s="215"/>
      <c r="CA35"/>
      <c r="CG35"/>
      <c r="CH35"/>
    </row>
    <row r="36" spans="1:94" ht="15.6" x14ac:dyDescent="0.3">
      <c r="A36" s="6"/>
      <c r="B36" s="6"/>
      <c r="C36" s="179" t="s">
        <v>73</v>
      </c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80">
        <f>SUM(AZ31:BQ31,AP31:AS31)</f>
        <v>178</v>
      </c>
      <c r="O36" s="182"/>
      <c r="P36" s="182"/>
      <c r="Q36" s="182"/>
      <c r="R36" s="495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J36" s="16"/>
      <c r="AL36" s="6"/>
      <c r="AM36" s="6"/>
      <c r="AN36" s="16" t="s">
        <v>33</v>
      </c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Z36" s="197">
        <f>SUM(AZ34:BA35)</f>
        <v>626</v>
      </c>
      <c r="BA36" s="197"/>
      <c r="BC36" s="75" t="s">
        <v>33</v>
      </c>
      <c r="BD36" s="63"/>
      <c r="BE36" s="75"/>
      <c r="BG36" s="16">
        <f>BG35+BG34</f>
        <v>626</v>
      </c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V36" s="216"/>
      <c r="BW36" s="216"/>
      <c r="BX36" s="216"/>
      <c r="BY36" s="216"/>
      <c r="BZ36" s="215"/>
      <c r="CA36"/>
      <c r="CG36"/>
      <c r="CH36"/>
    </row>
    <row r="37" spans="1:94" x14ac:dyDescent="0.3">
      <c r="A37" s="6"/>
      <c r="B37" s="6"/>
      <c r="C37" s="6"/>
      <c r="AL37" s="6"/>
      <c r="AM37" s="6"/>
      <c r="BV37" s="6"/>
      <c r="BY37" s="6"/>
      <c r="CB37" s="6"/>
      <c r="CC37" s="6"/>
      <c r="CD37" s="6"/>
      <c r="CE37" s="6"/>
      <c r="CF37" s="6"/>
      <c r="CI37" s="6"/>
      <c r="CJ37" s="6"/>
      <c r="CK37" s="6"/>
      <c r="CL37" s="6"/>
      <c r="CM37" s="6"/>
      <c r="CN37" s="1593"/>
      <c r="CO37" s="1594"/>
      <c r="CP37" s="1595"/>
    </row>
    <row r="38" spans="1:94" x14ac:dyDescent="0.3">
      <c r="A38" s="6"/>
      <c r="B38" s="6"/>
      <c r="C38" s="6"/>
      <c r="E38" s="6" t="s">
        <v>87</v>
      </c>
      <c r="F38" s="6">
        <f>D31+F31+H31</f>
        <v>0</v>
      </c>
      <c r="G38" s="6">
        <f>E31+G31+I31</f>
        <v>20</v>
      </c>
      <c r="K38" s="6" t="s">
        <v>83</v>
      </c>
      <c r="L38" s="6">
        <f>J31+L31+N31+P31+R31+T31+V31+X31+Z31+AB31+AD31</f>
        <v>169</v>
      </c>
      <c r="M38" s="6">
        <f>K31+M31+O31+Q31+S31+U31+W31+Y31+AA31+AC31+AE31</f>
        <v>68</v>
      </c>
      <c r="P38" s="6" t="s">
        <v>228</v>
      </c>
      <c r="Q38" s="6" t="s">
        <v>229</v>
      </c>
      <c r="T38" s="6">
        <f>SUM(J31:K31,N31:Q31,T31:W31,X31:Y31,AB31:AE31)</f>
        <v>220</v>
      </c>
      <c r="AH38" s="6" t="s">
        <v>84</v>
      </c>
      <c r="AI38" s="6">
        <f>AF31+AH31+AJ31+AL31+AN31+AP31+AR31+AT31+AV31+AX31+AZ31</f>
        <v>157</v>
      </c>
      <c r="AJ38" s="6">
        <f>AG31+AI31+AK31+AM31+AO31+AQ31+AS31+AU31+AW31+AY31+BA31</f>
        <v>57</v>
      </c>
      <c r="AL38" s="6"/>
      <c r="AM38" s="6"/>
      <c r="BC38" s="6" t="s">
        <v>86</v>
      </c>
      <c r="BD38" s="6">
        <f>BB31+BD31+BF31+BH31+BJ31+BL31+BP31+BN31</f>
        <v>98</v>
      </c>
      <c r="BE38" s="6">
        <f>BC31+BE31+BG31+BI31+BK31+BM31+BQ31+BO31</f>
        <v>57</v>
      </c>
      <c r="BV38" s="6"/>
      <c r="BY38" s="6"/>
      <c r="CB38" s="6"/>
      <c r="CC38" s="6"/>
      <c r="CD38" s="6"/>
      <c r="CE38" s="6"/>
      <c r="CF38" s="6"/>
      <c r="CI38" s="6"/>
      <c r="CJ38" s="6"/>
      <c r="CK38" s="6"/>
      <c r="CL38" s="6"/>
      <c r="CM38" s="6"/>
      <c r="CN38" s="6"/>
      <c r="CO38" s="6"/>
      <c r="CP38" s="6"/>
    </row>
    <row r="39" spans="1:94" x14ac:dyDescent="0.3">
      <c r="A39" s="6"/>
      <c r="B39" s="6"/>
      <c r="C39" s="6"/>
      <c r="P39" s="6">
        <f>J31+K31+N31+O31+P31+Q31+T31+U31+V31+W31+X31+Y31+AB31+AC31+AD31+AE31</f>
        <v>220</v>
      </c>
      <c r="Q39" s="6">
        <f>L31+M31+R31+S31+Z31+AA31</f>
        <v>17</v>
      </c>
      <c r="AL39" s="6"/>
      <c r="AM39" s="6"/>
      <c r="BV39" s="6"/>
      <c r="BY39" s="6"/>
      <c r="CB39" s="6"/>
      <c r="CC39" s="6"/>
      <c r="CD39" s="6"/>
      <c r="CE39" s="6"/>
      <c r="CF39" s="6"/>
      <c r="CI39" s="6"/>
      <c r="CJ39" s="6"/>
      <c r="CK39" s="6"/>
      <c r="CL39" s="6"/>
      <c r="CM39" s="6"/>
      <c r="CN39" s="6"/>
      <c r="CO39" s="6"/>
      <c r="CP39" s="6"/>
    </row>
    <row r="40" spans="1:94" x14ac:dyDescent="0.3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6"/>
      <c r="CO40" s="6"/>
      <c r="CP40" s="6"/>
    </row>
    <row r="41" spans="1:94" ht="18" x14ac:dyDescent="0.35">
      <c r="A41" s="6"/>
      <c r="B41" s="6"/>
      <c r="C41" s="287">
        <v>44440</v>
      </c>
      <c r="AL41" s="6"/>
      <c r="AM41" s="6"/>
      <c r="BR41" s="875"/>
      <c r="BS41" s="875"/>
      <c r="BT41" s="875"/>
      <c r="BU41" s="875"/>
      <c r="BV41" s="875"/>
      <c r="BW41" s="635"/>
      <c r="BX41" s="635"/>
      <c r="BY41" s="636"/>
      <c r="BZ41" s="637"/>
      <c r="CA41" s="20"/>
      <c r="CB41" s="214"/>
      <c r="CC41" s="28"/>
      <c r="CD41" s="28"/>
      <c r="CE41" s="28"/>
      <c r="CF41" s="28"/>
      <c r="CI41" s="6"/>
      <c r="CJ41" s="6"/>
      <c r="CK41" s="6"/>
      <c r="CL41" s="6"/>
      <c r="CM41" s="6"/>
    </row>
    <row r="42" spans="1:94" ht="16.2" thickBot="1" x14ac:dyDescent="0.35">
      <c r="A42" s="13" t="s">
        <v>186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472"/>
      <c r="BX42" s="1565"/>
      <c r="BY42" s="1565"/>
      <c r="BZ42" s="1565"/>
      <c r="CA42" s="13"/>
      <c r="CB42" s="20"/>
      <c r="CC42" s="13"/>
      <c r="CD42" s="6"/>
      <c r="CE42" s="6"/>
      <c r="CF42" s="878"/>
      <c r="CH42" s="878"/>
      <c r="CI42" s="870"/>
      <c r="CJ42" s="870"/>
      <c r="CK42" s="7"/>
      <c r="CL42" s="7"/>
      <c r="CM42" s="6"/>
    </row>
    <row r="43" spans="1:94" ht="15" thickBot="1" x14ac:dyDescent="0.35">
      <c r="A43" s="1566" t="s">
        <v>1</v>
      </c>
      <c r="B43" s="1569" t="s">
        <v>2</v>
      </c>
      <c r="C43" s="1570"/>
      <c r="D43" s="1337" t="s">
        <v>3</v>
      </c>
      <c r="E43" s="1372"/>
      <c r="F43" s="1372"/>
      <c r="G43" s="1372"/>
      <c r="H43" s="1372"/>
      <c r="I43" s="1373"/>
      <c r="J43" s="1485" t="s">
        <v>4</v>
      </c>
      <c r="K43" s="1372"/>
      <c r="L43" s="1372"/>
      <c r="M43" s="1372"/>
      <c r="N43" s="1372"/>
      <c r="O43" s="1372"/>
      <c r="P43" s="1372"/>
      <c r="Q43" s="1372"/>
      <c r="R43" s="1372"/>
      <c r="S43" s="1372"/>
      <c r="T43" s="1372"/>
      <c r="U43" s="1372"/>
      <c r="V43" s="1372"/>
      <c r="W43" s="1372"/>
      <c r="X43" s="1372"/>
      <c r="Y43" s="1372"/>
      <c r="Z43" s="1372"/>
      <c r="AA43" s="1372"/>
      <c r="AB43" s="1372"/>
      <c r="AC43" s="1372"/>
      <c r="AD43" s="1372"/>
      <c r="AE43" s="1373"/>
      <c r="AF43" s="1575" t="s">
        <v>5</v>
      </c>
      <c r="AG43" s="1372"/>
      <c r="AH43" s="1372"/>
      <c r="AI43" s="1372"/>
      <c r="AJ43" s="1372"/>
      <c r="AK43" s="1372"/>
      <c r="AL43" s="1372"/>
      <c r="AM43" s="1372"/>
      <c r="AN43" s="1372"/>
      <c r="AO43" s="1372"/>
      <c r="AP43" s="1372"/>
      <c r="AQ43" s="1372"/>
      <c r="AR43" s="1372"/>
      <c r="AS43" s="1372"/>
      <c r="AT43" s="1372"/>
      <c r="AU43" s="1372"/>
      <c r="AV43" s="1372"/>
      <c r="AW43" s="1372"/>
      <c r="AX43" s="1372"/>
      <c r="AY43" s="1372"/>
      <c r="AZ43" s="1372"/>
      <c r="BA43" s="1373"/>
      <c r="BB43" s="1485" t="s">
        <v>6</v>
      </c>
      <c r="BC43" s="1486"/>
      <c r="BD43" s="1486"/>
      <c r="BE43" s="1486"/>
      <c r="BF43" s="1486"/>
      <c r="BG43" s="1486"/>
      <c r="BH43" s="1486"/>
      <c r="BI43" s="1486"/>
      <c r="BJ43" s="1486"/>
      <c r="BK43" s="1486"/>
      <c r="BL43" s="1486"/>
      <c r="BM43" s="1486"/>
      <c r="BN43" s="1486"/>
      <c r="BO43" s="1486"/>
      <c r="BP43" s="1486"/>
      <c r="BQ43" s="1487"/>
      <c r="BR43" s="1269" t="s">
        <v>7</v>
      </c>
      <c r="BS43" s="1273"/>
      <c r="BU43" s="72"/>
      <c r="BV43" s="72"/>
      <c r="BW43" s="1576"/>
      <c r="BX43" s="1577"/>
      <c r="BY43" s="1578"/>
      <c r="BZ43" s="1579"/>
      <c r="CA43" s="1439"/>
      <c r="CB43" s="1439"/>
      <c r="CC43" s="6"/>
      <c r="CD43" s="6"/>
      <c r="CE43" s="6"/>
      <c r="CF43" s="6"/>
      <c r="CH43" s="20"/>
      <c r="CI43" s="6"/>
      <c r="CJ43" s="6"/>
      <c r="CK43" s="6"/>
      <c r="CL43" s="6"/>
      <c r="CM43" s="6"/>
    </row>
    <row r="44" spans="1:94" ht="15" thickBot="1" x14ac:dyDescent="0.35">
      <c r="A44" s="1567"/>
      <c r="B44" s="1571"/>
      <c r="C44" s="1572"/>
      <c r="D44" s="1552" t="s">
        <v>93</v>
      </c>
      <c r="E44" s="1373"/>
      <c r="F44" s="1552" t="s">
        <v>143</v>
      </c>
      <c r="G44" s="1373"/>
      <c r="H44" s="1552" t="s">
        <v>41</v>
      </c>
      <c r="I44" s="1373"/>
      <c r="J44" s="1552" t="s">
        <v>43</v>
      </c>
      <c r="K44" s="1372"/>
      <c r="L44" s="1372"/>
      <c r="M44" s="1373"/>
      <c r="N44" s="1552" t="s">
        <v>93</v>
      </c>
      <c r="O44" s="1372"/>
      <c r="P44" s="1372"/>
      <c r="Q44" s="1372"/>
      <c r="R44" s="1372"/>
      <c r="S44" s="1373"/>
      <c r="T44" s="1371" t="s">
        <v>143</v>
      </c>
      <c r="U44" s="1372"/>
      <c r="V44" s="1372"/>
      <c r="W44" s="1373"/>
      <c r="X44" s="1371" t="s">
        <v>42</v>
      </c>
      <c r="Y44" s="1481"/>
      <c r="Z44" s="1481"/>
      <c r="AA44" s="1374"/>
      <c r="AB44" s="1371" t="s">
        <v>41</v>
      </c>
      <c r="AC44" s="1481"/>
      <c r="AD44" s="1481"/>
      <c r="AE44" s="1374"/>
      <c r="AF44" s="1553" t="s">
        <v>43</v>
      </c>
      <c r="AG44" s="1554"/>
      <c r="AH44" s="1552" t="s">
        <v>93</v>
      </c>
      <c r="AI44" s="1555"/>
      <c r="AJ44" s="1555"/>
      <c r="AK44" s="1555"/>
      <c r="AL44" s="1555"/>
      <c r="AM44" s="1556"/>
      <c r="AN44" s="1371" t="s">
        <v>112</v>
      </c>
      <c r="AO44" s="1481"/>
      <c r="AP44" s="1481"/>
      <c r="AQ44" s="1481"/>
      <c r="AR44" s="1481"/>
      <c r="AS44" s="1374"/>
      <c r="AT44" s="1380" t="s">
        <v>42</v>
      </c>
      <c r="AU44" s="1381"/>
      <c r="AV44" s="1371" t="s">
        <v>41</v>
      </c>
      <c r="AW44" s="1481"/>
      <c r="AX44" s="1481"/>
      <c r="AY44" s="1481"/>
      <c r="AZ44" s="1481"/>
      <c r="BA44" s="1374"/>
      <c r="BB44" s="1555" t="s">
        <v>43</v>
      </c>
      <c r="BC44" s="1557"/>
      <c r="BD44" s="1558" t="s">
        <v>93</v>
      </c>
      <c r="BE44" s="1559"/>
      <c r="BF44" s="1445" t="s">
        <v>94</v>
      </c>
      <c r="BG44" s="1560"/>
      <c r="BH44" s="1560"/>
      <c r="BI44" s="1561"/>
      <c r="BJ44" s="1380" t="s">
        <v>42</v>
      </c>
      <c r="BK44" s="1381"/>
      <c r="BL44" s="1380" t="s">
        <v>41</v>
      </c>
      <c r="BM44" s="1372"/>
      <c r="BN44" s="1372"/>
      <c r="BO44" s="1372"/>
      <c r="BP44" s="1372"/>
      <c r="BQ44" s="1373"/>
      <c r="BR44" s="1459" t="s">
        <v>30</v>
      </c>
      <c r="BS44" s="1462" t="s">
        <v>8</v>
      </c>
      <c r="BU44" s="1562"/>
      <c r="BV44" s="1562"/>
      <c r="BW44" s="1563"/>
      <c r="BX44" s="1564"/>
      <c r="BY44" s="1562"/>
      <c r="BZ44" s="1562"/>
      <c r="CA44" s="1524"/>
      <c r="CB44" s="1524"/>
      <c r="CC44" s="6"/>
      <c r="CD44" s="6"/>
      <c r="CE44" s="6"/>
      <c r="CF44" s="6"/>
      <c r="CI44" s="6"/>
      <c r="CJ44" s="6"/>
      <c r="CK44" s="6"/>
      <c r="CL44" s="6"/>
      <c r="CM44" s="6"/>
    </row>
    <row r="45" spans="1:94" ht="39" customHeight="1" thickBot="1" x14ac:dyDescent="0.35">
      <c r="A45" s="1568"/>
      <c r="B45" s="1573"/>
      <c r="C45" s="1574"/>
      <c r="D45" s="1525" t="s">
        <v>209</v>
      </c>
      <c r="E45" s="1526"/>
      <c r="F45" s="1411" t="s">
        <v>210</v>
      </c>
      <c r="G45" s="1412"/>
      <c r="H45" s="1411" t="s">
        <v>211</v>
      </c>
      <c r="I45" s="1412"/>
      <c r="J45" s="1527" t="s">
        <v>141</v>
      </c>
      <c r="K45" s="1528"/>
      <c r="L45" s="1529" t="s">
        <v>142</v>
      </c>
      <c r="M45" s="1530"/>
      <c r="N45" s="1531" t="s">
        <v>154</v>
      </c>
      <c r="O45" s="1528"/>
      <c r="P45" s="1531" t="s">
        <v>153</v>
      </c>
      <c r="Q45" s="1528"/>
      <c r="R45" s="1532" t="s">
        <v>152</v>
      </c>
      <c r="S45" s="1530"/>
      <c r="T45" s="1533" t="s">
        <v>144</v>
      </c>
      <c r="U45" s="1534"/>
      <c r="V45" s="1533" t="s">
        <v>155</v>
      </c>
      <c r="W45" s="1534"/>
      <c r="X45" s="1535" t="s">
        <v>169</v>
      </c>
      <c r="Y45" s="1536"/>
      <c r="Z45" s="1537" t="s">
        <v>151</v>
      </c>
      <c r="AA45" s="1538"/>
      <c r="AB45" s="1317" t="s">
        <v>139</v>
      </c>
      <c r="AC45" s="1319"/>
      <c r="AD45" s="1539" t="s">
        <v>140</v>
      </c>
      <c r="AE45" s="1540"/>
      <c r="AF45" s="1541" t="s">
        <v>132</v>
      </c>
      <c r="AG45" s="1542"/>
      <c r="AH45" s="1543" t="s">
        <v>174</v>
      </c>
      <c r="AI45" s="1544"/>
      <c r="AJ45" s="1545" t="s">
        <v>175</v>
      </c>
      <c r="AK45" s="1546"/>
      <c r="AL45" s="1547" t="s">
        <v>176</v>
      </c>
      <c r="AM45" s="1542"/>
      <c r="AN45" s="1317" t="s">
        <v>133</v>
      </c>
      <c r="AO45" s="1318"/>
      <c r="AP45" s="1548" t="s">
        <v>115</v>
      </c>
      <c r="AQ45" s="1549"/>
      <c r="AR45" s="1548" t="s">
        <v>116</v>
      </c>
      <c r="AS45" s="1549"/>
      <c r="AT45" s="1550" t="s">
        <v>178</v>
      </c>
      <c r="AU45" s="1551"/>
      <c r="AV45" s="1539" t="s">
        <v>130</v>
      </c>
      <c r="AW45" s="1540"/>
      <c r="AX45" s="1539" t="s">
        <v>131</v>
      </c>
      <c r="AY45" s="1540"/>
      <c r="AZ45" s="1580" t="s">
        <v>108</v>
      </c>
      <c r="BA45" s="1581"/>
      <c r="BB45" s="1582" t="s">
        <v>111</v>
      </c>
      <c r="BC45" s="1583"/>
      <c r="BD45" s="1543" t="s">
        <v>177</v>
      </c>
      <c r="BE45" s="1584"/>
      <c r="BF45" s="1411" t="s">
        <v>95</v>
      </c>
      <c r="BG45" s="1412"/>
      <c r="BH45" s="1548" t="s">
        <v>96</v>
      </c>
      <c r="BI45" s="1549"/>
      <c r="BJ45" s="1585" t="s">
        <v>105</v>
      </c>
      <c r="BK45" s="1586"/>
      <c r="BL45" s="1585" t="s">
        <v>106</v>
      </c>
      <c r="BM45" s="1587"/>
      <c r="BN45" s="1588" t="s">
        <v>107</v>
      </c>
      <c r="BO45" s="1586"/>
      <c r="BP45" s="1589" t="s">
        <v>226</v>
      </c>
      <c r="BQ45" s="1590"/>
      <c r="BR45" s="1460"/>
      <c r="BS45" s="1463"/>
      <c r="BU45" s="1591"/>
      <c r="BV45" s="1591"/>
      <c r="BW45" s="1592"/>
      <c r="BX45" s="1564"/>
      <c r="BY45" s="1592"/>
      <c r="BZ45" s="1592"/>
      <c r="CA45" s="1524"/>
      <c r="CB45" s="1524"/>
      <c r="CC45" s="6"/>
      <c r="CD45" s="6"/>
      <c r="CE45" s="6"/>
      <c r="CF45" s="6"/>
      <c r="CI45" s="6"/>
      <c r="CJ45" s="6"/>
      <c r="CK45" s="6"/>
      <c r="CL45" s="6"/>
      <c r="CM45" s="6"/>
    </row>
    <row r="46" spans="1:94" ht="16.2" thickBot="1" x14ac:dyDescent="0.35">
      <c r="A46" s="893"/>
      <c r="B46" s="1310"/>
      <c r="C46" s="1311"/>
      <c r="D46" s="244" t="s">
        <v>9</v>
      </c>
      <c r="E46" s="219" t="s">
        <v>10</v>
      </c>
      <c r="F46" s="244" t="s">
        <v>9</v>
      </c>
      <c r="G46" s="245" t="s">
        <v>10</v>
      </c>
      <c r="H46" s="244" t="s">
        <v>9</v>
      </c>
      <c r="I46" s="245" t="s">
        <v>10</v>
      </c>
      <c r="J46" s="61" t="s">
        <v>9</v>
      </c>
      <c r="K46" s="64" t="s">
        <v>10</v>
      </c>
      <c r="L46" s="61" t="s">
        <v>9</v>
      </c>
      <c r="M46" s="64" t="s">
        <v>10</v>
      </c>
      <c r="N46" s="61" t="s">
        <v>9</v>
      </c>
      <c r="O46" s="64" t="s">
        <v>10</v>
      </c>
      <c r="P46" s="61" t="s">
        <v>9</v>
      </c>
      <c r="Q46" s="64" t="s">
        <v>10</v>
      </c>
      <c r="R46" s="61" t="s">
        <v>9</v>
      </c>
      <c r="S46" s="64" t="s">
        <v>10</v>
      </c>
      <c r="T46" s="61" t="s">
        <v>9</v>
      </c>
      <c r="U46" s="64" t="s">
        <v>10</v>
      </c>
      <c r="V46" s="61" t="s">
        <v>9</v>
      </c>
      <c r="W46" s="64" t="s">
        <v>10</v>
      </c>
      <c r="X46" s="244" t="s">
        <v>9</v>
      </c>
      <c r="Y46" s="211" t="s">
        <v>10</v>
      </c>
      <c r="Z46" s="244" t="s">
        <v>9</v>
      </c>
      <c r="AA46" s="211" t="s">
        <v>10</v>
      </c>
      <c r="AB46" s="208" t="s">
        <v>9</v>
      </c>
      <c r="AC46" s="211" t="s">
        <v>10</v>
      </c>
      <c r="AD46" s="364" t="s">
        <v>9</v>
      </c>
      <c r="AE46" s="365" t="s">
        <v>10</v>
      </c>
      <c r="AF46" s="208" t="s">
        <v>9</v>
      </c>
      <c r="AG46" s="295" t="s">
        <v>10</v>
      </c>
      <c r="AH46" s="1" t="s">
        <v>9</v>
      </c>
      <c r="AI46" s="3" t="s">
        <v>10</v>
      </c>
      <c r="AJ46" s="1" t="s">
        <v>9</v>
      </c>
      <c r="AK46" s="48" t="s">
        <v>10</v>
      </c>
      <c r="AL46" s="1" t="s">
        <v>9</v>
      </c>
      <c r="AM46" s="48" t="s">
        <v>10</v>
      </c>
      <c r="AN46" s="244" t="s">
        <v>9</v>
      </c>
      <c r="AO46" s="219" t="s">
        <v>10</v>
      </c>
      <c r="AP46" s="244" t="s">
        <v>9</v>
      </c>
      <c r="AQ46" s="219" t="s">
        <v>10</v>
      </c>
      <c r="AR46" s="244" t="s">
        <v>9</v>
      </c>
      <c r="AS46" s="219" t="s">
        <v>10</v>
      </c>
      <c r="AT46" s="221" t="s">
        <v>9</v>
      </c>
      <c r="AU46" s="206" t="s">
        <v>10</v>
      </c>
      <c r="AV46" s="424" t="s">
        <v>9</v>
      </c>
      <c r="AW46" s="425" t="s">
        <v>10</v>
      </c>
      <c r="AX46" s="424" t="s">
        <v>9</v>
      </c>
      <c r="AY46" s="426" t="s">
        <v>10</v>
      </c>
      <c r="AZ46" s="221" t="s">
        <v>9</v>
      </c>
      <c r="BA46" s="77" t="s">
        <v>10</v>
      </c>
      <c r="BB46" s="281" t="s">
        <v>9</v>
      </c>
      <c r="BC46" s="282" t="s">
        <v>10</v>
      </c>
      <c r="BD46" s="208" t="s">
        <v>9</v>
      </c>
      <c r="BE46" s="295" t="s">
        <v>10</v>
      </c>
      <c r="BF46" s="208" t="s">
        <v>9</v>
      </c>
      <c r="BG46" s="211" t="s">
        <v>10</v>
      </c>
      <c r="BH46" s="208" t="s">
        <v>9</v>
      </c>
      <c r="BI46" s="211" t="s">
        <v>10</v>
      </c>
      <c r="BJ46" s="1" t="s">
        <v>9</v>
      </c>
      <c r="BK46" s="2" t="s">
        <v>10</v>
      </c>
      <c r="BL46" s="1" t="s">
        <v>9</v>
      </c>
      <c r="BM46" s="2" t="s">
        <v>10</v>
      </c>
      <c r="BN46" s="1" t="s">
        <v>9</v>
      </c>
      <c r="BO46" s="2" t="s">
        <v>10</v>
      </c>
      <c r="BP46" s="1" t="s">
        <v>9</v>
      </c>
      <c r="BQ46" s="2" t="s">
        <v>10</v>
      </c>
      <c r="BR46" s="1461"/>
      <c r="BS46" s="1449"/>
      <c r="BU46" s="883"/>
      <c r="BV46" s="883"/>
      <c r="BW46" s="884"/>
      <c r="BX46" s="884"/>
      <c r="BY46" s="883"/>
      <c r="BZ46" s="883"/>
      <c r="CA46" s="1524"/>
      <c r="CB46" s="1524"/>
      <c r="CC46" s="6"/>
      <c r="CD46" s="6"/>
      <c r="CE46" s="6"/>
      <c r="CF46" s="6"/>
      <c r="CI46" s="6"/>
      <c r="CJ46" s="6"/>
      <c r="CK46" s="6"/>
      <c r="CL46" s="6"/>
      <c r="CM46" s="6"/>
    </row>
    <row r="47" spans="1:94" ht="16.2" thickBot="1" x14ac:dyDescent="0.35">
      <c r="A47" s="8">
        <v>1</v>
      </c>
      <c r="B47" s="1284" t="s">
        <v>11</v>
      </c>
      <c r="C47" s="1285"/>
      <c r="D47" s="1269">
        <v>0</v>
      </c>
      <c r="E47" s="1271"/>
      <c r="F47" s="1271"/>
      <c r="G47" s="1271"/>
      <c r="H47" s="1271"/>
      <c r="I47" s="1272"/>
      <c r="J47" s="1511">
        <v>8</v>
      </c>
      <c r="K47" s="1512"/>
      <c r="L47" s="1512"/>
      <c r="M47" s="1512"/>
      <c r="N47" s="1512"/>
      <c r="O47" s="1512"/>
      <c r="P47" s="1512"/>
      <c r="Q47" s="1512"/>
      <c r="R47" s="1512"/>
      <c r="S47" s="1512"/>
      <c r="T47" s="1512"/>
      <c r="U47" s="1512"/>
      <c r="V47" s="1512"/>
      <c r="W47" s="1512"/>
      <c r="X47" s="1512"/>
      <c r="Y47" s="1512"/>
      <c r="Z47" s="1512"/>
      <c r="AA47" s="1512"/>
      <c r="AB47" s="1512"/>
      <c r="AC47" s="1512"/>
      <c r="AD47" s="1512"/>
      <c r="AE47" s="1513"/>
      <c r="AF47" s="1269">
        <v>8</v>
      </c>
      <c r="AG47" s="1271"/>
      <c r="AH47" s="1271"/>
      <c r="AI47" s="1271"/>
      <c r="AJ47" s="1271"/>
      <c r="AK47" s="1271"/>
      <c r="AL47" s="1271"/>
      <c r="AM47" s="1271"/>
      <c r="AN47" s="1271"/>
      <c r="AO47" s="1271"/>
      <c r="AP47" s="1271"/>
      <c r="AQ47" s="1271"/>
      <c r="AR47" s="1271"/>
      <c r="AS47" s="1271"/>
      <c r="AT47" s="1271"/>
      <c r="AU47" s="1271"/>
      <c r="AV47" s="1271"/>
      <c r="AW47" s="1271"/>
      <c r="AX47" s="1271"/>
      <c r="AY47" s="1271"/>
      <c r="AZ47" s="1271"/>
      <c r="BA47" s="1272"/>
      <c r="BB47" s="1512">
        <v>7</v>
      </c>
      <c r="BC47" s="1512"/>
      <c r="BD47" s="1512"/>
      <c r="BE47" s="1512"/>
      <c r="BF47" s="1512"/>
      <c r="BG47" s="1512"/>
      <c r="BH47" s="1512"/>
      <c r="BI47" s="1512"/>
      <c r="BJ47" s="1512"/>
      <c r="BK47" s="1512"/>
      <c r="BL47" s="1512"/>
      <c r="BM47" s="1512"/>
      <c r="BN47" s="1512"/>
      <c r="BO47" s="1512"/>
      <c r="BP47" s="1512"/>
      <c r="BQ47" s="1513"/>
      <c r="BR47" s="1438">
        <f>SUM(D47:BQ47)</f>
        <v>23</v>
      </c>
      <c r="BS47" s="1383"/>
      <c r="BU47" s="879"/>
      <c r="BV47" s="879"/>
      <c r="BW47" s="1522"/>
      <c r="BX47" s="1523"/>
      <c r="BY47" s="1439"/>
      <c r="BZ47" s="1439"/>
      <c r="CA47" s="1515"/>
      <c r="CB47" s="1505"/>
      <c r="CC47" s="6"/>
      <c r="CD47" s="6"/>
      <c r="CE47" s="6"/>
      <c r="CF47" s="6"/>
      <c r="CI47" s="6"/>
      <c r="CJ47" s="6"/>
      <c r="CK47" s="6"/>
      <c r="CL47" s="6"/>
      <c r="CM47" s="6"/>
    </row>
    <row r="48" spans="1:94" ht="16.2" thickBot="1" x14ac:dyDescent="0.35">
      <c r="A48" s="8">
        <v>2</v>
      </c>
      <c r="B48" s="1516" t="s">
        <v>52</v>
      </c>
      <c r="C48" s="1517"/>
      <c r="D48" s="487">
        <v>0</v>
      </c>
      <c r="E48" s="774">
        <v>1</v>
      </c>
      <c r="F48" s="774">
        <v>0</v>
      </c>
      <c r="G48" s="774">
        <v>1</v>
      </c>
      <c r="H48" s="774">
        <v>0</v>
      </c>
      <c r="I48" s="775">
        <v>6</v>
      </c>
      <c r="J48" s="488">
        <v>20</v>
      </c>
      <c r="K48" s="774">
        <v>11</v>
      </c>
      <c r="L48" s="774">
        <v>0</v>
      </c>
      <c r="M48" s="774">
        <v>0</v>
      </c>
      <c r="N48" s="774">
        <v>19</v>
      </c>
      <c r="O48" s="774">
        <v>3</v>
      </c>
      <c r="P48" s="774">
        <v>22</v>
      </c>
      <c r="Q48" s="774">
        <v>0</v>
      </c>
      <c r="R48" s="774">
        <v>0</v>
      </c>
      <c r="S48" s="774">
        <v>0</v>
      </c>
      <c r="T48" s="774">
        <v>14</v>
      </c>
      <c r="U48" s="774">
        <v>3</v>
      </c>
      <c r="V48" s="774">
        <v>6</v>
      </c>
      <c r="W48" s="774">
        <v>6</v>
      </c>
      <c r="X48" s="774">
        <v>20</v>
      </c>
      <c r="Y48" s="774">
        <v>9</v>
      </c>
      <c r="Z48" s="774">
        <v>0</v>
      </c>
      <c r="AA48" s="774">
        <v>0</v>
      </c>
      <c r="AB48" s="774">
        <v>21</v>
      </c>
      <c r="AC48" s="774">
        <v>5</v>
      </c>
      <c r="AD48" s="774">
        <v>22</v>
      </c>
      <c r="AE48" s="774">
        <v>7</v>
      </c>
      <c r="AF48" s="776">
        <v>3</v>
      </c>
      <c r="AG48" s="777">
        <v>0</v>
      </c>
      <c r="AH48" s="777">
        <v>4</v>
      </c>
      <c r="AI48" s="777">
        <v>0</v>
      </c>
      <c r="AJ48" s="777">
        <v>5</v>
      </c>
      <c r="AK48" s="777">
        <v>0</v>
      </c>
      <c r="AL48" s="778">
        <v>6</v>
      </c>
      <c r="AM48" s="779">
        <v>0</v>
      </c>
      <c r="AN48" s="779">
        <v>5</v>
      </c>
      <c r="AO48" s="780">
        <v>0</v>
      </c>
      <c r="AP48" s="779">
        <v>0</v>
      </c>
      <c r="AQ48" s="779">
        <v>0</v>
      </c>
      <c r="AR48" s="779">
        <v>0</v>
      </c>
      <c r="AS48" s="779">
        <v>0</v>
      </c>
      <c r="AT48" s="779">
        <v>5</v>
      </c>
      <c r="AU48" s="779">
        <v>1</v>
      </c>
      <c r="AV48" s="781">
        <v>4</v>
      </c>
      <c r="AW48" s="779">
        <v>1</v>
      </c>
      <c r="AX48" s="781">
        <v>2</v>
      </c>
      <c r="AY48" s="782">
        <v>0</v>
      </c>
      <c r="AZ48" s="779">
        <v>0</v>
      </c>
      <c r="BA48" s="783">
        <v>0</v>
      </c>
      <c r="BB48" s="784">
        <v>0</v>
      </c>
      <c r="BC48" s="779">
        <v>0</v>
      </c>
      <c r="BD48" s="779">
        <v>0</v>
      </c>
      <c r="BE48" s="779">
        <v>0</v>
      </c>
      <c r="BF48" s="779">
        <v>0</v>
      </c>
      <c r="BG48" s="779">
        <v>0</v>
      </c>
      <c r="BH48" s="785">
        <v>0</v>
      </c>
      <c r="BI48" s="786">
        <v>0</v>
      </c>
      <c r="BJ48" s="786">
        <v>0</v>
      </c>
      <c r="BK48" s="786">
        <v>0</v>
      </c>
      <c r="BL48" s="786">
        <v>0</v>
      </c>
      <c r="BM48" s="786">
        <v>0</v>
      </c>
      <c r="BN48" s="786">
        <v>0</v>
      </c>
      <c r="BO48" s="786">
        <v>0</v>
      </c>
      <c r="BP48" s="785">
        <v>0</v>
      </c>
      <c r="BQ48" s="787">
        <v>0</v>
      </c>
      <c r="BR48" s="1341">
        <f>SUM(D48:BQ48)</f>
        <v>232</v>
      </c>
      <c r="BS48" s="1342"/>
      <c r="BU48" s="879"/>
      <c r="BV48" s="879"/>
      <c r="BW48" s="881"/>
      <c r="BX48" s="881"/>
      <c r="BY48" s="879"/>
      <c r="BZ48" s="880"/>
      <c r="CA48" s="1515"/>
      <c r="CB48" s="1505"/>
      <c r="CC48" s="6"/>
      <c r="CD48" s="6"/>
      <c r="CE48" s="6"/>
      <c r="CF48" s="6"/>
      <c r="CI48" s="6"/>
      <c r="CJ48" s="6"/>
      <c r="CK48" s="6"/>
      <c r="CL48" s="6"/>
      <c r="CM48" s="6"/>
    </row>
    <row r="49" spans="1:91" ht="16.2" thickBot="1" x14ac:dyDescent="0.35">
      <c r="A49" s="8">
        <v>3</v>
      </c>
      <c r="B49" s="1516" t="s">
        <v>55</v>
      </c>
      <c r="C49" s="1517"/>
      <c r="D49" s="788"/>
      <c r="E49" s="789">
        <v>2</v>
      </c>
      <c r="F49" s="789"/>
      <c r="G49" s="789">
        <v>10</v>
      </c>
      <c r="H49" s="789"/>
      <c r="I49" s="790">
        <v>7</v>
      </c>
      <c r="J49" s="791">
        <v>21</v>
      </c>
      <c r="K49" s="792">
        <v>12</v>
      </c>
      <c r="L49" s="792">
        <v>0</v>
      </c>
      <c r="M49" s="792">
        <v>2</v>
      </c>
      <c r="N49" s="792">
        <v>21</v>
      </c>
      <c r="O49" s="792">
        <v>5</v>
      </c>
      <c r="P49" s="792">
        <v>23</v>
      </c>
      <c r="Q49" s="792">
        <v>0</v>
      </c>
      <c r="R49" s="792">
        <v>0</v>
      </c>
      <c r="S49" s="792">
        <v>5</v>
      </c>
      <c r="T49" s="792">
        <v>10</v>
      </c>
      <c r="U49" s="792">
        <v>4</v>
      </c>
      <c r="V49" s="792">
        <v>8</v>
      </c>
      <c r="W49" s="792">
        <v>8</v>
      </c>
      <c r="X49" s="792">
        <v>23</v>
      </c>
      <c r="Y49" s="792">
        <v>9</v>
      </c>
      <c r="Z49" s="792">
        <v>0</v>
      </c>
      <c r="AA49" s="792">
        <v>9</v>
      </c>
      <c r="AB49" s="792">
        <v>22</v>
      </c>
      <c r="AC49" s="792">
        <v>4</v>
      </c>
      <c r="AD49" s="792">
        <v>24</v>
      </c>
      <c r="AE49" s="792">
        <v>8</v>
      </c>
      <c r="AF49" s="793">
        <v>19</v>
      </c>
      <c r="AG49" s="794">
        <v>0</v>
      </c>
      <c r="AH49" s="794">
        <v>17</v>
      </c>
      <c r="AI49" s="794">
        <v>1</v>
      </c>
      <c r="AJ49" s="794">
        <v>16</v>
      </c>
      <c r="AK49" s="794">
        <v>1</v>
      </c>
      <c r="AL49" s="795">
        <v>21</v>
      </c>
      <c r="AM49" s="796">
        <v>1</v>
      </c>
      <c r="AN49" s="796">
        <v>18</v>
      </c>
      <c r="AO49" s="797">
        <v>5</v>
      </c>
      <c r="AP49" s="796">
        <v>0</v>
      </c>
      <c r="AQ49" s="796">
        <v>5</v>
      </c>
      <c r="AR49" s="796">
        <v>1</v>
      </c>
      <c r="AS49" s="796">
        <v>8</v>
      </c>
      <c r="AT49" s="796">
        <v>16</v>
      </c>
      <c r="AU49" s="796">
        <v>6</v>
      </c>
      <c r="AV49" s="798">
        <v>15</v>
      </c>
      <c r="AW49" s="796">
        <v>8</v>
      </c>
      <c r="AX49" s="798">
        <v>10</v>
      </c>
      <c r="AY49" s="799">
        <v>9</v>
      </c>
      <c r="AZ49" s="796">
        <v>0</v>
      </c>
      <c r="BA49" s="800">
        <v>8</v>
      </c>
      <c r="BB49" s="801">
        <v>0</v>
      </c>
      <c r="BC49" s="796">
        <v>20</v>
      </c>
      <c r="BD49" s="796">
        <v>19</v>
      </c>
      <c r="BE49" s="796">
        <v>4</v>
      </c>
      <c r="BF49" s="796">
        <v>15</v>
      </c>
      <c r="BG49" s="796">
        <v>3</v>
      </c>
      <c r="BH49" s="802">
        <v>3</v>
      </c>
      <c r="BI49" s="803">
        <v>14</v>
      </c>
      <c r="BJ49" s="803">
        <v>18</v>
      </c>
      <c r="BK49" s="803">
        <v>5</v>
      </c>
      <c r="BL49" s="803">
        <v>19</v>
      </c>
      <c r="BM49" s="803">
        <v>2</v>
      </c>
      <c r="BN49" s="803">
        <v>10</v>
      </c>
      <c r="BO49" s="803">
        <v>6</v>
      </c>
      <c r="BP49" s="802">
        <v>0</v>
      </c>
      <c r="BQ49" s="804">
        <v>0</v>
      </c>
      <c r="BR49" s="1341">
        <f>SUM(D49:BQ49)</f>
        <v>560</v>
      </c>
      <c r="BS49" s="1342"/>
      <c r="BU49" s="879"/>
      <c r="BV49" s="879"/>
      <c r="BW49" s="876"/>
      <c r="BX49" s="876"/>
      <c r="BY49" s="876"/>
      <c r="BZ49" s="876"/>
      <c r="CA49" s="1515"/>
      <c r="CB49" s="1505"/>
      <c r="CC49" s="6"/>
      <c r="CD49" s="6"/>
      <c r="CE49" s="6"/>
      <c r="CF49" s="6"/>
      <c r="CI49" s="6"/>
      <c r="CJ49" s="6"/>
      <c r="CK49" s="6"/>
      <c r="CL49" s="6"/>
      <c r="CM49" s="6"/>
    </row>
    <row r="50" spans="1:91" ht="16.2" thickBot="1" x14ac:dyDescent="0.35">
      <c r="A50" s="8">
        <v>4</v>
      </c>
      <c r="B50" s="1518" t="s">
        <v>12</v>
      </c>
      <c r="C50" s="1519"/>
      <c r="D50" s="805">
        <f>D31</f>
        <v>0</v>
      </c>
      <c r="E50" s="805">
        <f t="shared" ref="E50:BP50" si="7">E31</f>
        <v>2</v>
      </c>
      <c r="F50" s="805">
        <f t="shared" si="7"/>
        <v>0</v>
      </c>
      <c r="G50" s="805">
        <f t="shared" si="7"/>
        <v>11</v>
      </c>
      <c r="H50" s="805">
        <f t="shared" si="7"/>
        <v>0</v>
      </c>
      <c r="I50" s="805">
        <f t="shared" si="7"/>
        <v>7</v>
      </c>
      <c r="J50" s="805">
        <f t="shared" si="7"/>
        <v>24</v>
      </c>
      <c r="K50" s="805">
        <f t="shared" si="7"/>
        <v>13</v>
      </c>
      <c r="L50" s="805">
        <f t="shared" si="7"/>
        <v>0</v>
      </c>
      <c r="M50" s="805">
        <f t="shared" si="7"/>
        <v>2</v>
      </c>
      <c r="N50" s="805">
        <f t="shared" si="7"/>
        <v>24</v>
      </c>
      <c r="O50" s="805">
        <f t="shared" si="7"/>
        <v>4</v>
      </c>
      <c r="P50" s="805">
        <f t="shared" si="7"/>
        <v>24</v>
      </c>
      <c r="Q50" s="805">
        <f t="shared" si="7"/>
        <v>0</v>
      </c>
      <c r="R50" s="805">
        <f t="shared" si="7"/>
        <v>0</v>
      </c>
      <c r="S50" s="805">
        <f t="shared" si="7"/>
        <v>5</v>
      </c>
      <c r="T50" s="805">
        <f t="shared" si="7"/>
        <v>15</v>
      </c>
      <c r="U50" s="805">
        <f t="shared" si="7"/>
        <v>4</v>
      </c>
      <c r="V50" s="805">
        <f t="shared" si="7"/>
        <v>9</v>
      </c>
      <c r="W50" s="805">
        <f t="shared" si="7"/>
        <v>7</v>
      </c>
      <c r="X50" s="805">
        <f t="shared" si="7"/>
        <v>23</v>
      </c>
      <c r="Y50" s="805">
        <f t="shared" si="7"/>
        <v>10</v>
      </c>
      <c r="Z50" s="805">
        <f t="shared" si="7"/>
        <v>0</v>
      </c>
      <c r="AA50" s="805">
        <f t="shared" si="7"/>
        <v>10</v>
      </c>
      <c r="AB50" s="805">
        <f t="shared" si="7"/>
        <v>25</v>
      </c>
      <c r="AC50" s="805">
        <f t="shared" si="7"/>
        <v>4</v>
      </c>
      <c r="AD50" s="805">
        <f t="shared" si="7"/>
        <v>25</v>
      </c>
      <c r="AE50" s="805">
        <f t="shared" si="7"/>
        <v>9</v>
      </c>
      <c r="AF50" s="805">
        <f t="shared" si="7"/>
        <v>19</v>
      </c>
      <c r="AG50" s="805">
        <f t="shared" si="7"/>
        <v>0</v>
      </c>
      <c r="AH50" s="805">
        <f t="shared" si="7"/>
        <v>22</v>
      </c>
      <c r="AI50" s="805">
        <f t="shared" si="7"/>
        <v>2</v>
      </c>
      <c r="AJ50" s="805">
        <f t="shared" si="7"/>
        <v>21</v>
      </c>
      <c r="AK50" s="805">
        <f t="shared" si="7"/>
        <v>1</v>
      </c>
      <c r="AL50" s="805">
        <f t="shared" si="7"/>
        <v>21</v>
      </c>
      <c r="AM50" s="805">
        <f t="shared" si="7"/>
        <v>1</v>
      </c>
      <c r="AN50" s="805">
        <f t="shared" si="7"/>
        <v>19</v>
      </c>
      <c r="AO50" s="805">
        <f t="shared" si="7"/>
        <v>6</v>
      </c>
      <c r="AP50" s="805">
        <f t="shared" si="7"/>
        <v>0</v>
      </c>
      <c r="AQ50" s="805">
        <f t="shared" si="7"/>
        <v>5</v>
      </c>
      <c r="AR50" s="805">
        <f t="shared" si="7"/>
        <v>1</v>
      </c>
      <c r="AS50" s="805">
        <f t="shared" si="7"/>
        <v>8</v>
      </c>
      <c r="AT50" s="805">
        <f t="shared" si="7"/>
        <v>19</v>
      </c>
      <c r="AU50" s="805">
        <f t="shared" si="7"/>
        <v>6</v>
      </c>
      <c r="AV50" s="805">
        <f t="shared" si="7"/>
        <v>18</v>
      </c>
      <c r="AW50" s="805">
        <f t="shared" si="7"/>
        <v>9</v>
      </c>
      <c r="AX50" s="805">
        <f t="shared" si="7"/>
        <v>17</v>
      </c>
      <c r="AY50" s="805">
        <f t="shared" si="7"/>
        <v>10</v>
      </c>
      <c r="AZ50" s="805">
        <f t="shared" si="7"/>
        <v>0</v>
      </c>
      <c r="BA50" s="805">
        <f t="shared" si="7"/>
        <v>9</v>
      </c>
      <c r="BB50" s="805">
        <f t="shared" si="7"/>
        <v>0</v>
      </c>
      <c r="BC50" s="805">
        <f t="shared" si="7"/>
        <v>20</v>
      </c>
      <c r="BD50" s="805">
        <f t="shared" si="7"/>
        <v>20</v>
      </c>
      <c r="BE50" s="805">
        <f t="shared" si="7"/>
        <v>4</v>
      </c>
      <c r="BF50" s="805">
        <f t="shared" si="7"/>
        <v>16</v>
      </c>
      <c r="BG50" s="805">
        <f t="shared" si="7"/>
        <v>3</v>
      </c>
      <c r="BH50" s="805">
        <f t="shared" si="7"/>
        <v>3</v>
      </c>
      <c r="BI50" s="805">
        <f t="shared" si="7"/>
        <v>14</v>
      </c>
      <c r="BJ50" s="805">
        <f t="shared" si="7"/>
        <v>20</v>
      </c>
      <c r="BK50" s="805">
        <f t="shared" si="7"/>
        <v>5</v>
      </c>
      <c r="BL50" s="805">
        <f t="shared" si="7"/>
        <v>18</v>
      </c>
      <c r="BM50" s="805">
        <f t="shared" si="7"/>
        <v>3</v>
      </c>
      <c r="BN50" s="805">
        <f t="shared" si="7"/>
        <v>14</v>
      </c>
      <c r="BO50" s="805">
        <f t="shared" si="7"/>
        <v>7</v>
      </c>
      <c r="BP50" s="805">
        <f t="shared" si="7"/>
        <v>7</v>
      </c>
      <c r="BQ50" s="809">
        <v>1</v>
      </c>
      <c r="BR50" s="877">
        <f>SUM(D50+F50+H50+J50+L50+N50+P50+R50+T50+V50+X50+Z50+AB50+AD50+AF50+AH50+AJ50+AL50+AN50+AP50+AR50+AT50+AV50+AX50+AZ50+BB50+BD50+BF50+BH50+BJ50+BL50+BN50+BP50)</f>
        <v>424</v>
      </c>
      <c r="BS50" s="691">
        <f>SUM(E50+G50+I50+K50+M50+O50+Q50+S50+U50+W50+Y50+AA50+AC50+AE50+AG50+AI50+AK50+AM50+AO50+AQ50+AS50+AU50+AW50+AY50+BA50+BC50+BE50+BG50+BI50+BK50+BM50+BO50+BQ50)</f>
        <v>202</v>
      </c>
      <c r="BU50" s="876"/>
      <c r="BV50" s="876"/>
      <c r="BW50" s="876"/>
      <c r="BX50" s="876"/>
      <c r="BY50" s="639"/>
      <c r="BZ50" s="639"/>
      <c r="CA50" s="876"/>
      <c r="CB50" s="876"/>
      <c r="CC50" s="6"/>
      <c r="CD50" s="6"/>
      <c r="CE50" s="6"/>
      <c r="CF50" s="6"/>
      <c r="CI50" s="6"/>
      <c r="CJ50" s="6"/>
      <c r="CK50" s="6"/>
      <c r="CL50" s="6"/>
      <c r="CM50" s="6"/>
    </row>
    <row r="51" spans="1:91" ht="16.2" thickBot="1" x14ac:dyDescent="0.35">
      <c r="A51" s="8">
        <v>5</v>
      </c>
      <c r="B51" s="1520" t="s">
        <v>13</v>
      </c>
      <c r="C51" s="1521"/>
      <c r="D51" s="897">
        <f>SUM(D52:D54)</f>
        <v>0</v>
      </c>
      <c r="E51" s="897">
        <f t="shared" ref="E51:BQ51" si="8">SUM(E52:E54)</f>
        <v>0</v>
      </c>
      <c r="F51" s="897">
        <f t="shared" si="8"/>
        <v>0</v>
      </c>
      <c r="G51" s="897">
        <f t="shared" si="8"/>
        <v>0</v>
      </c>
      <c r="H51" s="897">
        <f t="shared" si="8"/>
        <v>0</v>
      </c>
      <c r="I51" s="897">
        <f t="shared" si="8"/>
        <v>0</v>
      </c>
      <c r="J51" s="897">
        <f t="shared" si="8"/>
        <v>0</v>
      </c>
      <c r="K51" s="897">
        <f t="shared" si="8"/>
        <v>0</v>
      </c>
      <c r="L51" s="897">
        <f t="shared" si="8"/>
        <v>0</v>
      </c>
      <c r="M51" s="897">
        <f t="shared" si="8"/>
        <v>0</v>
      </c>
      <c r="N51" s="897">
        <f t="shared" si="8"/>
        <v>0</v>
      </c>
      <c r="O51" s="897">
        <f t="shared" si="8"/>
        <v>0</v>
      </c>
      <c r="P51" s="897">
        <f t="shared" si="8"/>
        <v>0</v>
      </c>
      <c r="Q51" s="897">
        <f t="shared" si="8"/>
        <v>0</v>
      </c>
      <c r="R51" s="897">
        <f t="shared" si="8"/>
        <v>0</v>
      </c>
      <c r="S51" s="897">
        <f t="shared" si="8"/>
        <v>0</v>
      </c>
      <c r="T51" s="897">
        <f t="shared" si="8"/>
        <v>0</v>
      </c>
      <c r="U51" s="897">
        <f t="shared" si="8"/>
        <v>0</v>
      </c>
      <c r="V51" s="897">
        <f t="shared" si="8"/>
        <v>0</v>
      </c>
      <c r="W51" s="897">
        <f t="shared" si="8"/>
        <v>0</v>
      </c>
      <c r="X51" s="897">
        <f t="shared" si="8"/>
        <v>0</v>
      </c>
      <c r="Y51" s="897">
        <f t="shared" si="8"/>
        <v>0</v>
      </c>
      <c r="Z51" s="897">
        <f t="shared" si="8"/>
        <v>0</v>
      </c>
      <c r="AA51" s="897">
        <f t="shared" si="8"/>
        <v>0</v>
      </c>
      <c r="AB51" s="897">
        <f t="shared" si="8"/>
        <v>0</v>
      </c>
      <c r="AC51" s="897">
        <f t="shared" si="8"/>
        <v>0</v>
      </c>
      <c r="AD51" s="897">
        <f t="shared" si="8"/>
        <v>0</v>
      </c>
      <c r="AE51" s="897">
        <f t="shared" si="8"/>
        <v>0</v>
      </c>
      <c r="AF51" s="897">
        <f t="shared" si="8"/>
        <v>0</v>
      </c>
      <c r="AG51" s="897">
        <f t="shared" si="8"/>
        <v>0</v>
      </c>
      <c r="AH51" s="897">
        <f t="shared" si="8"/>
        <v>0</v>
      </c>
      <c r="AI51" s="897">
        <f t="shared" si="8"/>
        <v>0</v>
      </c>
      <c r="AJ51" s="897">
        <f t="shared" si="8"/>
        <v>1</v>
      </c>
      <c r="AK51" s="897">
        <f t="shared" si="8"/>
        <v>0</v>
      </c>
      <c r="AL51" s="897">
        <f t="shared" si="8"/>
        <v>0</v>
      </c>
      <c r="AM51" s="897">
        <f t="shared" si="8"/>
        <v>0</v>
      </c>
      <c r="AN51" s="897">
        <f t="shared" si="8"/>
        <v>0</v>
      </c>
      <c r="AO51" s="897">
        <f t="shared" si="8"/>
        <v>0</v>
      </c>
      <c r="AP51" s="897">
        <f t="shared" si="8"/>
        <v>0</v>
      </c>
      <c r="AQ51" s="897">
        <f t="shared" si="8"/>
        <v>0</v>
      </c>
      <c r="AR51" s="897">
        <f t="shared" si="8"/>
        <v>0</v>
      </c>
      <c r="AS51" s="897">
        <f t="shared" si="8"/>
        <v>0</v>
      </c>
      <c r="AT51" s="897">
        <f t="shared" si="8"/>
        <v>0</v>
      </c>
      <c r="AU51" s="897">
        <f t="shared" si="8"/>
        <v>1</v>
      </c>
      <c r="AV51" s="897">
        <f t="shared" si="8"/>
        <v>0</v>
      </c>
      <c r="AW51" s="897">
        <f t="shared" si="8"/>
        <v>0</v>
      </c>
      <c r="AX51" s="897">
        <f t="shared" si="8"/>
        <v>0</v>
      </c>
      <c r="AY51" s="897">
        <f t="shared" si="8"/>
        <v>0</v>
      </c>
      <c r="AZ51" s="897">
        <f t="shared" si="8"/>
        <v>0</v>
      </c>
      <c r="BA51" s="607">
        <f t="shared" si="8"/>
        <v>0</v>
      </c>
      <c r="BB51" s="481">
        <f t="shared" si="8"/>
        <v>0</v>
      </c>
      <c r="BC51" s="897">
        <f t="shared" si="8"/>
        <v>0</v>
      </c>
      <c r="BD51" s="897">
        <f t="shared" si="8"/>
        <v>0</v>
      </c>
      <c r="BE51" s="897">
        <f t="shared" si="8"/>
        <v>0</v>
      </c>
      <c r="BF51" s="897">
        <f t="shared" si="8"/>
        <v>0</v>
      </c>
      <c r="BG51" s="897">
        <f t="shared" si="8"/>
        <v>0</v>
      </c>
      <c r="BH51" s="897">
        <f t="shared" si="8"/>
        <v>0</v>
      </c>
      <c r="BI51" s="897">
        <f t="shared" si="8"/>
        <v>0</v>
      </c>
      <c r="BJ51" s="897">
        <f t="shared" si="8"/>
        <v>0</v>
      </c>
      <c r="BK51" s="897">
        <f t="shared" si="8"/>
        <v>0</v>
      </c>
      <c r="BL51" s="897">
        <f t="shared" si="8"/>
        <v>1</v>
      </c>
      <c r="BM51" s="897">
        <f t="shared" si="8"/>
        <v>0</v>
      </c>
      <c r="BN51" s="897">
        <f t="shared" si="8"/>
        <v>0</v>
      </c>
      <c r="BO51" s="897">
        <f t="shared" si="8"/>
        <v>0</v>
      </c>
      <c r="BP51" s="897">
        <f t="shared" si="8"/>
        <v>0</v>
      </c>
      <c r="BQ51" s="607">
        <f t="shared" si="8"/>
        <v>0</v>
      </c>
      <c r="BR51" s="877">
        <f t="shared" ref="BR51" si="9">SUM(D51+F51+H51+J51+L51+N51+P51+R51+T51+V51+X51+Z51+AB51+AD51+AF51+AH51+AJ51+AL51+AN51+AP51+AR51+AT51+AV51+AX51+AZ51+BB51+BD51+BF51+BH51+BJ51+BL51+BN51+BP51)</f>
        <v>2</v>
      </c>
      <c r="BS51" s="691">
        <f t="shared" ref="BS51:BS71" si="10">SUM(E51+G51+I51+K51+M51+O51+Q51+S51+U51+W51+Y51+AA51+AC51+AE51+AG51+AI51+AK51+AM51+AO51+AQ51+AS51+AU51+AW51+AY51+BA51+BC51+BE51+BG51+BI51+BK51+BM51+BO51+BQ51)</f>
        <v>1</v>
      </c>
      <c r="BU51" s="879"/>
      <c r="BV51" s="879"/>
      <c r="BW51" s="879"/>
      <c r="BX51" s="879"/>
      <c r="BY51" s="879"/>
      <c r="BZ51" s="879"/>
      <c r="CA51" s="876"/>
      <c r="CB51" s="876"/>
      <c r="CC51" s="6"/>
      <c r="CD51" s="6"/>
      <c r="CE51" s="6"/>
      <c r="CF51" s="6"/>
      <c r="CI51" s="6"/>
      <c r="CJ51" s="6"/>
      <c r="CK51" s="6"/>
      <c r="CL51" s="6"/>
      <c r="CM51" s="6"/>
    </row>
    <row r="52" spans="1:91" ht="16.2" thickBot="1" x14ac:dyDescent="0.35">
      <c r="A52" s="8">
        <v>6</v>
      </c>
      <c r="B52" s="1284" t="s">
        <v>14</v>
      </c>
      <c r="C52" s="1285"/>
      <c r="D52" s="65"/>
      <c r="E52" s="143"/>
      <c r="F52" s="143"/>
      <c r="G52" s="143"/>
      <c r="H52" s="143"/>
      <c r="I52" s="147"/>
      <c r="J52" s="38"/>
      <c r="K52" s="143"/>
      <c r="L52" s="143"/>
      <c r="M52" s="143"/>
      <c r="N52" s="143"/>
      <c r="O52" s="143"/>
      <c r="P52" s="143"/>
      <c r="Q52" s="143"/>
      <c r="R52" s="143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810"/>
      <c r="AG52" s="662"/>
      <c r="AH52" s="662"/>
      <c r="AI52" s="662"/>
      <c r="AJ52" s="662"/>
      <c r="AK52" s="662"/>
      <c r="AL52" s="230"/>
      <c r="AM52" s="230"/>
      <c r="AN52" s="230"/>
      <c r="AO52" s="159"/>
      <c r="AP52" s="230"/>
      <c r="AQ52" s="230"/>
      <c r="AR52" s="230"/>
      <c r="AS52" s="230"/>
      <c r="AT52" s="230"/>
      <c r="AU52" s="230">
        <v>1</v>
      </c>
      <c r="AV52" s="236"/>
      <c r="AW52" s="230"/>
      <c r="AX52" s="236"/>
      <c r="AY52" s="486"/>
      <c r="AZ52" s="230"/>
      <c r="BA52" s="237"/>
      <c r="BB52" s="236"/>
      <c r="BC52" s="230"/>
      <c r="BD52" s="230"/>
      <c r="BE52" s="230"/>
      <c r="BF52" s="230"/>
      <c r="BG52" s="230"/>
      <c r="BH52" s="230"/>
      <c r="BI52" s="159"/>
      <c r="BJ52" s="159"/>
      <c r="BK52" s="159"/>
      <c r="BL52" s="159"/>
      <c r="BM52" s="159"/>
      <c r="BN52" s="159"/>
      <c r="BO52" s="159"/>
      <c r="BP52" s="230"/>
      <c r="BQ52" s="237"/>
      <c r="BR52" s="877">
        <f>SUM(D52+F52+H52+J52+L52+N52+P52+R52+T52+V52+X52+Z52+AB52+AD52+AF52+AH52+AJ52+AL52+AN52+AP52+AR52+AT52+AV52+AX52+AZ52+BB52+BD52+BF52+BH52+BJ52+BL52+BN52+BP52)</f>
        <v>0</v>
      </c>
      <c r="BS52" s="691">
        <f t="shared" si="10"/>
        <v>1</v>
      </c>
      <c r="BU52" s="879"/>
      <c r="BV52" s="879"/>
      <c r="BW52" s="879"/>
      <c r="BX52" s="879"/>
      <c r="BY52" s="879"/>
      <c r="BZ52" s="879"/>
      <c r="CA52" s="876"/>
      <c r="CB52" s="876"/>
      <c r="CC52" s="6"/>
      <c r="CD52" s="6"/>
      <c r="CE52" s="6"/>
      <c r="CF52" s="6"/>
      <c r="CI52" s="6"/>
      <c r="CJ52" s="6"/>
      <c r="CK52" s="6"/>
      <c r="CL52" s="6"/>
      <c r="CM52" s="6"/>
    </row>
    <row r="53" spans="1:91" ht="16.2" thickBot="1" x14ac:dyDescent="0.35">
      <c r="A53" s="8">
        <v>7</v>
      </c>
      <c r="B53" s="1514" t="s">
        <v>15</v>
      </c>
      <c r="C53" s="1285"/>
      <c r="D53" s="501"/>
      <c r="E53" s="255"/>
      <c r="F53" s="255"/>
      <c r="G53" s="255"/>
      <c r="H53" s="255"/>
      <c r="I53" s="57"/>
      <c r="J53" s="445"/>
      <c r="K53" s="255"/>
      <c r="L53" s="255"/>
      <c r="M53" s="255"/>
      <c r="N53" s="255"/>
      <c r="O53" s="255"/>
      <c r="P53" s="255"/>
      <c r="Q53" s="255"/>
      <c r="R53" s="255"/>
      <c r="S53" s="283"/>
      <c r="T53" s="283"/>
      <c r="U53" s="283"/>
      <c r="V53" s="283"/>
      <c r="W53" s="283"/>
      <c r="X53" s="283"/>
      <c r="Y53" s="283"/>
      <c r="Z53" s="283"/>
      <c r="AA53" s="283"/>
      <c r="AB53" s="283"/>
      <c r="AC53" s="283"/>
      <c r="AD53" s="283"/>
      <c r="AE53" s="283"/>
      <c r="AF53" s="351"/>
      <c r="AG53" s="266"/>
      <c r="AH53" s="266"/>
      <c r="AI53" s="266"/>
      <c r="AJ53" s="266">
        <v>1</v>
      </c>
      <c r="AK53" s="266"/>
      <c r="AL53" s="84"/>
      <c r="AM53" s="84"/>
      <c r="AN53" s="84"/>
      <c r="AO53" s="85"/>
      <c r="AP53" s="84"/>
      <c r="AQ53" s="84"/>
      <c r="AR53" s="84"/>
      <c r="AS53" s="84"/>
      <c r="AT53" s="84"/>
      <c r="AU53" s="84"/>
      <c r="AV53" s="114"/>
      <c r="AW53" s="84"/>
      <c r="AX53" s="114"/>
      <c r="AY53" s="896"/>
      <c r="AZ53" s="84"/>
      <c r="BA53" s="40"/>
      <c r="BB53" s="114"/>
      <c r="BC53" s="84"/>
      <c r="BD53" s="84"/>
      <c r="BE53" s="84"/>
      <c r="BF53" s="84"/>
      <c r="BG53" s="84"/>
      <c r="BH53" s="84"/>
      <c r="BI53" s="85"/>
      <c r="BJ53" s="85"/>
      <c r="BK53" s="85"/>
      <c r="BL53" s="85"/>
      <c r="BM53" s="85"/>
      <c r="BN53" s="85"/>
      <c r="BO53" s="85"/>
      <c r="BP53" s="84"/>
      <c r="BQ53" s="40"/>
      <c r="BR53" s="877">
        <f t="shared" ref="BR53:BR71" si="11">SUM(D53+F53+H53+J53+L53+N53+P53+R53+T53+V53+X53+Z53+AB53+AD53+AF53+AH53+AJ53+AL53+AN53+AP53+AR53+AT53+AV53+AX53+AZ53+BB53+BD53+BF53+BH53+BJ53+BL53+BN53+BP53)</f>
        <v>1</v>
      </c>
      <c r="BS53" s="691">
        <f t="shared" si="10"/>
        <v>0</v>
      </c>
      <c r="BT53" s="20"/>
      <c r="BU53" s="879"/>
      <c r="BV53" s="879"/>
      <c r="BW53" s="879"/>
      <c r="BX53" s="879"/>
      <c r="BY53" s="879"/>
      <c r="BZ53" s="879"/>
      <c r="CA53" s="876"/>
      <c r="CB53" s="876"/>
      <c r="CC53" s="6"/>
      <c r="CD53" s="6"/>
      <c r="CE53" s="6"/>
      <c r="CF53" s="6"/>
      <c r="CI53" s="6"/>
      <c r="CJ53" s="6"/>
      <c r="CK53" s="6"/>
      <c r="CL53" s="6"/>
      <c r="CM53" s="6"/>
    </row>
    <row r="54" spans="1:91" ht="16.2" thickBot="1" x14ac:dyDescent="0.35">
      <c r="A54" s="8">
        <v>8</v>
      </c>
      <c r="B54" s="1284" t="s">
        <v>22</v>
      </c>
      <c r="C54" s="1285"/>
      <c r="D54" s="501"/>
      <c r="E54" s="255"/>
      <c r="F54" s="255"/>
      <c r="G54" s="255"/>
      <c r="H54" s="255"/>
      <c r="I54" s="57"/>
      <c r="J54" s="445"/>
      <c r="K54" s="255"/>
      <c r="L54" s="255"/>
      <c r="M54" s="255"/>
      <c r="N54" s="255"/>
      <c r="O54" s="255"/>
      <c r="P54" s="255"/>
      <c r="Q54" s="255"/>
      <c r="R54" s="255"/>
      <c r="S54" s="283"/>
      <c r="T54" s="196"/>
      <c r="U54" s="196"/>
      <c r="V54" s="196"/>
      <c r="W54" s="196"/>
      <c r="X54" s="196"/>
      <c r="Y54" s="196"/>
      <c r="Z54" s="196"/>
      <c r="AA54" s="196"/>
      <c r="AB54" s="196"/>
      <c r="AC54" s="196"/>
      <c r="AD54" s="196"/>
      <c r="AE54" s="196"/>
      <c r="AF54" s="352"/>
      <c r="AG54" s="267"/>
      <c r="AH54" s="266"/>
      <c r="AI54" s="266"/>
      <c r="AJ54" s="266"/>
      <c r="AK54" s="266"/>
      <c r="AL54" s="84"/>
      <c r="AM54" s="84"/>
      <c r="AN54" s="273"/>
      <c r="AO54" s="633"/>
      <c r="AP54" s="273"/>
      <c r="AQ54" s="273"/>
      <c r="AR54" s="273"/>
      <c r="AS54" s="273"/>
      <c r="AT54" s="273"/>
      <c r="AU54" s="273"/>
      <c r="AV54" s="634"/>
      <c r="AW54" s="84"/>
      <c r="AX54" s="114"/>
      <c r="AY54" s="896"/>
      <c r="AZ54" s="84"/>
      <c r="BA54" s="40"/>
      <c r="BB54" s="114"/>
      <c r="BC54" s="84"/>
      <c r="BD54" s="84"/>
      <c r="BE54" s="84"/>
      <c r="BF54" s="84"/>
      <c r="BG54" s="84"/>
      <c r="BH54" s="84"/>
      <c r="BI54" s="85"/>
      <c r="BJ54" s="85"/>
      <c r="BK54" s="85"/>
      <c r="BL54" s="85">
        <v>1</v>
      </c>
      <c r="BM54" s="85"/>
      <c r="BN54" s="85"/>
      <c r="BO54" s="85"/>
      <c r="BP54" s="84"/>
      <c r="BQ54" s="40"/>
      <c r="BR54" s="877">
        <f t="shared" si="11"/>
        <v>1</v>
      </c>
      <c r="BS54" s="691">
        <f t="shared" si="10"/>
        <v>0</v>
      </c>
      <c r="BU54" s="879"/>
      <c r="BV54" s="879"/>
      <c r="BW54" s="879"/>
      <c r="BX54" s="879"/>
      <c r="BY54" s="879"/>
      <c r="BZ54" s="879"/>
      <c r="CA54" s="876"/>
      <c r="CB54" s="876"/>
      <c r="CC54" s="6"/>
      <c r="CD54" s="6"/>
      <c r="CE54" s="6"/>
      <c r="CF54" s="6"/>
      <c r="CI54" s="6"/>
      <c r="CJ54" s="6"/>
      <c r="CK54" s="6"/>
      <c r="CL54" s="6"/>
      <c r="CM54" s="6"/>
    </row>
    <row r="55" spans="1:91" ht="16.2" thickBot="1" x14ac:dyDescent="0.35">
      <c r="A55" s="8">
        <v>9</v>
      </c>
      <c r="B55" s="1293" t="s">
        <v>16</v>
      </c>
      <c r="C55" s="1294"/>
      <c r="D55" s="696"/>
      <c r="E55" s="209"/>
      <c r="F55" s="209"/>
      <c r="G55" s="209"/>
      <c r="H55" s="209"/>
      <c r="I55" s="195"/>
      <c r="J55" s="194"/>
      <c r="K55" s="209"/>
      <c r="L55" s="209"/>
      <c r="M55" s="209"/>
      <c r="N55" s="209"/>
      <c r="O55" s="209"/>
      <c r="P55" s="209"/>
      <c r="Q55" s="209"/>
      <c r="R55" s="209"/>
      <c r="S55" s="196"/>
      <c r="T55" s="196"/>
      <c r="U55" s="196"/>
      <c r="V55" s="196"/>
      <c r="W55" s="196"/>
      <c r="X55" s="196"/>
      <c r="Y55" s="196"/>
      <c r="Z55" s="196"/>
      <c r="AA55" s="196"/>
      <c r="AB55" s="196"/>
      <c r="AC55" s="196"/>
      <c r="AD55" s="196"/>
      <c r="AE55" s="196"/>
      <c r="AF55" s="482"/>
      <c r="AG55" s="457"/>
      <c r="AH55" s="457"/>
      <c r="AI55" s="457"/>
      <c r="AJ55" s="457"/>
      <c r="AK55" s="457"/>
      <c r="AL55" s="292"/>
      <c r="AM55" s="292"/>
      <c r="AN55" s="292"/>
      <c r="AO55" s="368"/>
      <c r="AP55" s="84"/>
      <c r="AQ55" s="84"/>
      <c r="AR55" s="84"/>
      <c r="AS55" s="84"/>
      <c r="AT55" s="84"/>
      <c r="AU55" s="84"/>
      <c r="AV55" s="407"/>
      <c r="AW55" s="292"/>
      <c r="AX55" s="407"/>
      <c r="AY55" s="333"/>
      <c r="AZ55" s="292"/>
      <c r="BA55" s="408"/>
      <c r="BB55" s="407"/>
      <c r="BC55" s="292"/>
      <c r="BD55" s="292"/>
      <c r="BE55" s="292"/>
      <c r="BF55" s="292"/>
      <c r="BG55" s="292"/>
      <c r="BH55" s="292"/>
      <c r="BI55" s="368"/>
      <c r="BJ55" s="368"/>
      <c r="BK55" s="368"/>
      <c r="BL55" s="368"/>
      <c r="BM55" s="368"/>
      <c r="BN55" s="368"/>
      <c r="BO55" s="368"/>
      <c r="BP55" s="292"/>
      <c r="BQ55" s="408"/>
      <c r="BR55" s="877">
        <f t="shared" si="11"/>
        <v>0</v>
      </c>
      <c r="BS55" s="691">
        <f t="shared" si="10"/>
        <v>0</v>
      </c>
      <c r="BU55" s="879"/>
      <c r="BV55" s="879"/>
      <c r="BW55" s="879"/>
      <c r="BX55" s="879"/>
      <c r="BY55" s="879"/>
      <c r="BZ55" s="879"/>
      <c r="CA55" s="876"/>
      <c r="CB55" s="876"/>
      <c r="CC55" s="6"/>
      <c r="CD55" s="6"/>
      <c r="CE55" s="6"/>
      <c r="CF55" s="6"/>
      <c r="CI55" s="6"/>
      <c r="CJ55" s="6"/>
      <c r="CK55" s="6"/>
      <c r="CL55" s="6"/>
      <c r="CM55" s="6"/>
    </row>
    <row r="56" spans="1:91" ht="16.2" thickBot="1" x14ac:dyDescent="0.35">
      <c r="A56" s="456">
        <v>10</v>
      </c>
      <c r="B56" s="1295" t="s">
        <v>13</v>
      </c>
      <c r="C56" s="1296"/>
      <c r="D56" s="487">
        <f>SUM(D57:D61)</f>
        <v>0</v>
      </c>
      <c r="E56" s="487">
        <f t="shared" ref="E56:BQ56" si="12">SUM(E57:E61)</f>
        <v>0</v>
      </c>
      <c r="F56" s="487">
        <f t="shared" si="12"/>
        <v>0</v>
      </c>
      <c r="G56" s="487">
        <f t="shared" si="12"/>
        <v>0</v>
      </c>
      <c r="H56" s="487">
        <f t="shared" si="12"/>
        <v>0</v>
      </c>
      <c r="I56" s="487">
        <f t="shared" si="12"/>
        <v>0</v>
      </c>
      <c r="J56" s="487">
        <f t="shared" si="12"/>
        <v>0</v>
      </c>
      <c r="K56" s="487">
        <f t="shared" si="12"/>
        <v>0</v>
      </c>
      <c r="L56" s="487">
        <f t="shared" si="12"/>
        <v>0</v>
      </c>
      <c r="M56" s="487">
        <f t="shared" si="12"/>
        <v>0</v>
      </c>
      <c r="N56" s="487">
        <f t="shared" si="12"/>
        <v>0</v>
      </c>
      <c r="O56" s="487">
        <f t="shared" si="12"/>
        <v>1</v>
      </c>
      <c r="P56" s="487">
        <f t="shared" si="12"/>
        <v>0</v>
      </c>
      <c r="Q56" s="487">
        <f t="shared" si="12"/>
        <v>0</v>
      </c>
      <c r="R56" s="487">
        <f t="shared" si="12"/>
        <v>0</v>
      </c>
      <c r="S56" s="487">
        <f t="shared" si="12"/>
        <v>0</v>
      </c>
      <c r="T56" s="487">
        <f t="shared" si="12"/>
        <v>1</v>
      </c>
      <c r="U56" s="487">
        <f t="shared" si="12"/>
        <v>0</v>
      </c>
      <c r="V56" s="487">
        <f t="shared" si="12"/>
        <v>0</v>
      </c>
      <c r="W56" s="487">
        <f t="shared" si="12"/>
        <v>1</v>
      </c>
      <c r="X56" s="487">
        <f t="shared" si="12"/>
        <v>1</v>
      </c>
      <c r="Y56" s="487">
        <f t="shared" si="12"/>
        <v>0</v>
      </c>
      <c r="Z56" s="487">
        <f t="shared" si="12"/>
        <v>0</v>
      </c>
      <c r="AA56" s="487">
        <f t="shared" si="12"/>
        <v>0</v>
      </c>
      <c r="AB56" s="487">
        <f t="shared" si="12"/>
        <v>0</v>
      </c>
      <c r="AC56" s="487">
        <f t="shared" si="12"/>
        <v>0</v>
      </c>
      <c r="AD56" s="487">
        <f t="shared" si="12"/>
        <v>0</v>
      </c>
      <c r="AE56" s="487">
        <f t="shared" si="12"/>
        <v>0</v>
      </c>
      <c r="AF56" s="487">
        <f t="shared" si="12"/>
        <v>0</v>
      </c>
      <c r="AG56" s="487">
        <f t="shared" si="12"/>
        <v>0</v>
      </c>
      <c r="AH56" s="487">
        <f t="shared" si="12"/>
        <v>0</v>
      </c>
      <c r="AI56" s="487">
        <f t="shared" si="12"/>
        <v>0</v>
      </c>
      <c r="AJ56" s="487">
        <f t="shared" si="12"/>
        <v>0</v>
      </c>
      <c r="AK56" s="487">
        <f t="shared" si="12"/>
        <v>0</v>
      </c>
      <c r="AL56" s="487">
        <f t="shared" si="12"/>
        <v>0</v>
      </c>
      <c r="AM56" s="487">
        <f t="shared" si="12"/>
        <v>0</v>
      </c>
      <c r="AN56" s="487">
        <f t="shared" si="12"/>
        <v>0</v>
      </c>
      <c r="AO56" s="487">
        <f t="shared" si="12"/>
        <v>0</v>
      </c>
      <c r="AP56" s="487">
        <f t="shared" si="12"/>
        <v>0</v>
      </c>
      <c r="AQ56" s="487">
        <f t="shared" si="12"/>
        <v>0</v>
      </c>
      <c r="AR56" s="487">
        <f t="shared" si="12"/>
        <v>0</v>
      </c>
      <c r="AS56" s="487">
        <f t="shared" si="12"/>
        <v>0</v>
      </c>
      <c r="AT56" s="487">
        <f t="shared" si="12"/>
        <v>0</v>
      </c>
      <c r="AU56" s="487">
        <f t="shared" si="12"/>
        <v>0</v>
      </c>
      <c r="AV56" s="487">
        <f t="shared" si="12"/>
        <v>0</v>
      </c>
      <c r="AW56" s="487">
        <f t="shared" si="12"/>
        <v>0</v>
      </c>
      <c r="AX56" s="487">
        <f t="shared" si="12"/>
        <v>1</v>
      </c>
      <c r="AY56" s="487">
        <f t="shared" si="12"/>
        <v>0</v>
      </c>
      <c r="AZ56" s="487">
        <f t="shared" si="12"/>
        <v>0</v>
      </c>
      <c r="BA56" s="643">
        <f t="shared" si="12"/>
        <v>0</v>
      </c>
      <c r="BB56" s="488">
        <f t="shared" si="12"/>
        <v>0</v>
      </c>
      <c r="BC56" s="488">
        <f t="shared" si="12"/>
        <v>0</v>
      </c>
      <c r="BD56" s="488">
        <f t="shared" si="12"/>
        <v>0</v>
      </c>
      <c r="BE56" s="488">
        <f t="shared" si="12"/>
        <v>0</v>
      </c>
      <c r="BF56" s="488">
        <f t="shared" si="12"/>
        <v>0</v>
      </c>
      <c r="BG56" s="488">
        <f t="shared" si="12"/>
        <v>0</v>
      </c>
      <c r="BH56" s="488">
        <f t="shared" si="12"/>
        <v>0</v>
      </c>
      <c r="BI56" s="488">
        <f t="shared" si="12"/>
        <v>0</v>
      </c>
      <c r="BJ56" s="488">
        <f t="shared" si="12"/>
        <v>0</v>
      </c>
      <c r="BK56" s="488">
        <f t="shared" si="12"/>
        <v>0</v>
      </c>
      <c r="BL56" s="488">
        <f t="shared" si="12"/>
        <v>6</v>
      </c>
      <c r="BM56" s="488">
        <f t="shared" si="12"/>
        <v>0</v>
      </c>
      <c r="BN56" s="488">
        <f t="shared" si="12"/>
        <v>0</v>
      </c>
      <c r="BO56" s="488">
        <f t="shared" si="12"/>
        <v>0</v>
      </c>
      <c r="BP56" s="488">
        <f t="shared" si="12"/>
        <v>0</v>
      </c>
      <c r="BQ56" s="488">
        <f t="shared" si="12"/>
        <v>0</v>
      </c>
      <c r="BR56" s="877">
        <f t="shared" si="11"/>
        <v>9</v>
      </c>
      <c r="BS56" s="691">
        <f t="shared" si="10"/>
        <v>2</v>
      </c>
      <c r="BU56" s="879"/>
      <c r="BV56" s="879"/>
      <c r="BW56" s="879"/>
      <c r="BX56" s="879"/>
      <c r="BY56" s="879"/>
      <c r="BZ56" s="879"/>
      <c r="CA56" s="876"/>
      <c r="CB56" s="876"/>
      <c r="CC56" s="6"/>
      <c r="CD56" s="6"/>
      <c r="CE56" s="6"/>
      <c r="CF56" s="6"/>
      <c r="CI56" s="6"/>
      <c r="CJ56" s="6"/>
      <c r="CK56" s="6"/>
      <c r="CL56" s="6"/>
      <c r="CM56" s="6"/>
    </row>
    <row r="57" spans="1:91" ht="16.2" thickBot="1" x14ac:dyDescent="0.35">
      <c r="A57" s="8">
        <v>11</v>
      </c>
      <c r="B57" s="1297" t="s">
        <v>17</v>
      </c>
      <c r="C57" s="1298"/>
      <c r="D57" s="811"/>
      <c r="E57" s="812"/>
      <c r="F57" s="812"/>
      <c r="G57" s="812"/>
      <c r="H57" s="812"/>
      <c r="I57" s="813"/>
      <c r="J57" s="814"/>
      <c r="K57" s="812"/>
      <c r="L57" s="483"/>
      <c r="M57" s="483"/>
      <c r="N57" s="483"/>
      <c r="O57" s="483"/>
      <c r="P57" s="483"/>
      <c r="Q57" s="483"/>
      <c r="R57" s="483"/>
      <c r="S57" s="483"/>
      <c r="T57" s="483"/>
      <c r="U57" s="483"/>
      <c r="V57" s="483"/>
      <c r="W57" s="943"/>
      <c r="X57" s="483"/>
      <c r="Y57" s="483"/>
      <c r="Z57" s="483"/>
      <c r="AA57" s="483"/>
      <c r="AB57" s="483"/>
      <c r="AC57" s="483"/>
      <c r="AD57" s="483"/>
      <c r="AE57" s="483"/>
      <c r="AF57" s="484"/>
      <c r="AG57" s="461"/>
      <c r="AH57" s="461"/>
      <c r="AI57" s="461"/>
      <c r="AJ57" s="461"/>
      <c r="AK57" s="461"/>
      <c r="AL57" s="100"/>
      <c r="AM57" s="100"/>
      <c r="AN57" s="100"/>
      <c r="AO57" s="464"/>
      <c r="AP57" s="58"/>
      <c r="AQ57" s="58"/>
      <c r="AR57" s="58"/>
      <c r="AS57" s="58"/>
      <c r="AT57" s="58"/>
      <c r="AU57" s="58"/>
      <c r="AV57" s="485"/>
      <c r="AW57" s="100"/>
      <c r="AX57" s="485"/>
      <c r="AY57" s="486"/>
      <c r="AZ57" s="230"/>
      <c r="BA57" s="237"/>
      <c r="BB57" s="485"/>
      <c r="BC57" s="100"/>
      <c r="BD57" s="100"/>
      <c r="BE57" s="100"/>
      <c r="BF57" s="100"/>
      <c r="BG57" s="100"/>
      <c r="BH57" s="100"/>
      <c r="BI57" s="100"/>
      <c r="BJ57" s="485"/>
      <c r="BK57" s="485"/>
      <c r="BL57" s="485"/>
      <c r="BM57" s="485"/>
      <c r="BN57" s="485"/>
      <c r="BO57" s="485"/>
      <c r="BP57" s="485"/>
      <c r="BQ57" s="88"/>
      <c r="BR57" s="877">
        <f t="shared" si="11"/>
        <v>0</v>
      </c>
      <c r="BS57" s="691">
        <f t="shared" si="10"/>
        <v>0</v>
      </c>
      <c r="BU57" s="879"/>
      <c r="BV57" s="879"/>
      <c r="BW57" s="879"/>
      <c r="BX57" s="879"/>
      <c r="BY57" s="879"/>
      <c r="BZ57" s="879"/>
      <c r="CA57" s="876"/>
      <c r="CB57" s="876"/>
      <c r="CC57" s="6"/>
      <c r="CD57" s="6"/>
      <c r="CE57" s="6"/>
      <c r="CF57" s="6"/>
      <c r="CI57" s="6"/>
      <c r="CJ57" s="6"/>
      <c r="CK57" s="6"/>
      <c r="CL57" s="6"/>
      <c r="CM57" s="6"/>
    </row>
    <row r="58" spans="1:91" ht="16.2" thickBot="1" x14ac:dyDescent="0.35">
      <c r="A58" s="8">
        <v>12</v>
      </c>
      <c r="B58" s="1284" t="s">
        <v>18</v>
      </c>
      <c r="C58" s="1285"/>
      <c r="D58" s="463"/>
      <c r="E58" s="230"/>
      <c r="F58" s="230"/>
      <c r="G58" s="230"/>
      <c r="H58" s="230"/>
      <c r="I58" s="237"/>
      <c r="J58" s="236"/>
      <c r="K58" s="230"/>
      <c r="L58" s="143"/>
      <c r="M58" s="143"/>
      <c r="N58" s="143"/>
      <c r="O58" s="143"/>
      <c r="P58" s="143"/>
      <c r="Q58" s="143"/>
      <c r="R58" s="143"/>
      <c r="S58" s="146"/>
      <c r="T58" s="146"/>
      <c r="U58" s="146"/>
      <c r="V58" s="146"/>
      <c r="W58" s="146">
        <v>1</v>
      </c>
      <c r="X58" s="146">
        <v>1</v>
      </c>
      <c r="Y58" s="146"/>
      <c r="Z58" s="146"/>
      <c r="AA58" s="146"/>
      <c r="AB58" s="146"/>
      <c r="AC58" s="146"/>
      <c r="AD58" s="146"/>
      <c r="AE58" s="146"/>
      <c r="AF58" s="353"/>
      <c r="AG58" s="191"/>
      <c r="AH58" s="191"/>
      <c r="AI58" s="191"/>
      <c r="AJ58" s="191"/>
      <c r="AK58" s="191"/>
      <c r="AL58" s="255"/>
      <c r="AM58" s="255"/>
      <c r="AN58" s="255"/>
      <c r="AO58" s="283"/>
      <c r="AP58" s="255"/>
      <c r="AQ58" s="255"/>
      <c r="AR58" s="255"/>
      <c r="AS58" s="255"/>
      <c r="AT58" s="255"/>
      <c r="AU58" s="255"/>
      <c r="AV58" s="445"/>
      <c r="AW58" s="255"/>
      <c r="AX58" s="445"/>
      <c r="AY58" s="896"/>
      <c r="AZ58" s="84"/>
      <c r="BA58" s="40"/>
      <c r="BB58" s="445"/>
      <c r="BC58" s="255"/>
      <c r="BD58" s="255"/>
      <c r="BE58" s="255"/>
      <c r="BF58" s="255"/>
      <c r="BG58" s="255"/>
      <c r="BH58" s="255"/>
      <c r="BI58" s="255"/>
      <c r="BJ58" s="445"/>
      <c r="BK58" s="445"/>
      <c r="BL58" s="445"/>
      <c r="BM58" s="445"/>
      <c r="BN58" s="445"/>
      <c r="BO58" s="445"/>
      <c r="BP58" s="445"/>
      <c r="BQ58" s="887"/>
      <c r="BR58" s="877">
        <f t="shared" si="11"/>
        <v>1</v>
      </c>
      <c r="BS58" s="691">
        <f t="shared" si="10"/>
        <v>1</v>
      </c>
      <c r="BU58" s="879"/>
      <c r="BV58" s="879"/>
      <c r="BW58" s="879"/>
      <c r="BX58" s="879"/>
      <c r="BY58" s="879"/>
      <c r="BZ58" s="879"/>
      <c r="CA58" s="876"/>
      <c r="CB58" s="876"/>
      <c r="CC58" s="6"/>
      <c r="CD58" s="6"/>
      <c r="CE58" s="6"/>
      <c r="CF58" s="6"/>
      <c r="CI58" s="6"/>
      <c r="CJ58" s="6"/>
      <c r="CK58" s="6"/>
      <c r="CL58" s="6"/>
      <c r="CM58" s="6"/>
    </row>
    <row r="59" spans="1:91" ht="16.2" thickBot="1" x14ac:dyDescent="0.35">
      <c r="A59" s="8">
        <v>13</v>
      </c>
      <c r="B59" s="1284" t="s">
        <v>19</v>
      </c>
      <c r="C59" s="1285"/>
      <c r="D59" s="501"/>
      <c r="E59" s="255"/>
      <c r="F59" s="255"/>
      <c r="G59" s="255"/>
      <c r="H59" s="255"/>
      <c r="I59" s="57"/>
      <c r="J59" s="445"/>
      <c r="K59" s="255"/>
      <c r="L59" s="255"/>
      <c r="M59" s="255"/>
      <c r="N59" s="255"/>
      <c r="O59" s="84">
        <v>1</v>
      </c>
      <c r="P59" s="255"/>
      <c r="Q59" s="255"/>
      <c r="R59" s="255"/>
      <c r="S59" s="283"/>
      <c r="T59" s="283"/>
      <c r="U59" s="283"/>
      <c r="V59" s="283"/>
      <c r="W59" s="283"/>
      <c r="X59" s="283"/>
      <c r="Y59" s="283"/>
      <c r="Z59" s="283"/>
      <c r="AA59" s="283"/>
      <c r="AB59" s="283"/>
      <c r="AC59" s="283"/>
      <c r="AD59" s="283"/>
      <c r="AE59" s="283"/>
      <c r="AF59" s="353"/>
      <c r="AG59" s="191"/>
      <c r="AH59" s="191"/>
      <c r="AI59" s="191"/>
      <c r="AJ59" s="191"/>
      <c r="AK59" s="191"/>
      <c r="AL59" s="255"/>
      <c r="AM59" s="255"/>
      <c r="AN59" s="255"/>
      <c r="AO59" s="283"/>
      <c r="AP59" s="255"/>
      <c r="AQ59" s="255"/>
      <c r="AR59" s="255"/>
      <c r="AS59" s="255"/>
      <c r="AT59" s="255"/>
      <c r="AU59" s="255"/>
      <c r="AV59" s="250"/>
      <c r="AW59" s="255"/>
      <c r="AX59" s="445">
        <v>1</v>
      </c>
      <c r="AY59" s="896"/>
      <c r="AZ59" s="84"/>
      <c r="BA59" s="40"/>
      <c r="BB59" s="445"/>
      <c r="BC59" s="255"/>
      <c r="BD59" s="255"/>
      <c r="BE59" s="255"/>
      <c r="BF59" s="255"/>
      <c r="BG59" s="255"/>
      <c r="BH59" s="255"/>
      <c r="BI59" s="255"/>
      <c r="BJ59" s="688"/>
      <c r="BK59" s="445"/>
      <c r="BL59" s="445">
        <v>6</v>
      </c>
      <c r="BM59" s="445"/>
      <c r="BN59" s="445"/>
      <c r="BO59" s="445"/>
      <c r="BP59" s="445"/>
      <c r="BQ59" s="887"/>
      <c r="BR59" s="877">
        <f t="shared" si="11"/>
        <v>7</v>
      </c>
      <c r="BS59" s="691">
        <f t="shared" si="10"/>
        <v>1</v>
      </c>
      <c r="BU59" s="879"/>
      <c r="BV59" s="879"/>
      <c r="BW59" s="879"/>
      <c r="BX59" s="879"/>
      <c r="BY59" s="879"/>
      <c r="BZ59" s="879"/>
      <c r="CA59" s="876"/>
      <c r="CB59" s="876"/>
      <c r="CC59" s="6"/>
      <c r="CD59" s="6"/>
      <c r="CE59" s="6"/>
      <c r="CF59" s="6"/>
      <c r="CI59" s="6"/>
      <c r="CJ59" s="6"/>
      <c r="CK59" s="6"/>
      <c r="CL59" s="6"/>
      <c r="CM59" s="6"/>
    </row>
    <row r="60" spans="1:91" ht="16.2" thickBot="1" x14ac:dyDescent="0.35">
      <c r="A60" s="8">
        <v>14</v>
      </c>
      <c r="B60" s="1284" t="s">
        <v>38</v>
      </c>
      <c r="C60" s="1285"/>
      <c r="D60" s="501"/>
      <c r="E60" s="255"/>
      <c r="F60" s="255"/>
      <c r="G60" s="255"/>
      <c r="H60" s="255"/>
      <c r="I60" s="57"/>
      <c r="J60" s="445"/>
      <c r="K60" s="255"/>
      <c r="L60" s="255"/>
      <c r="M60" s="255"/>
      <c r="N60" s="255"/>
      <c r="O60" s="255"/>
      <c r="P60" s="255"/>
      <c r="Q60" s="255"/>
      <c r="R60" s="255"/>
      <c r="S60" s="283"/>
      <c r="T60" s="283">
        <v>1</v>
      </c>
      <c r="U60" s="283"/>
      <c r="V60" s="283"/>
      <c r="W60" s="283"/>
      <c r="X60" s="283"/>
      <c r="Y60" s="283"/>
      <c r="Z60" s="283"/>
      <c r="AA60" s="283"/>
      <c r="AB60" s="283"/>
      <c r="AC60" s="283"/>
      <c r="AD60" s="283"/>
      <c r="AE60" s="283"/>
      <c r="AF60" s="353"/>
      <c r="AG60" s="191"/>
      <c r="AH60" s="191"/>
      <c r="AI60" s="191"/>
      <c r="AJ60" s="191"/>
      <c r="AK60" s="191"/>
      <c r="AL60" s="255"/>
      <c r="AM60" s="255"/>
      <c r="AN60" s="255"/>
      <c r="AO60" s="283"/>
      <c r="AP60" s="255"/>
      <c r="AQ60" s="255"/>
      <c r="AR60" s="255"/>
      <c r="AS60" s="255"/>
      <c r="AT60" s="255"/>
      <c r="AU60" s="255"/>
      <c r="AV60" s="445"/>
      <c r="AW60" s="255"/>
      <c r="AX60" s="445"/>
      <c r="AY60" s="896"/>
      <c r="AZ60" s="84"/>
      <c r="BA60" s="40"/>
      <c r="BB60" s="445"/>
      <c r="BC60" s="255"/>
      <c r="BD60" s="255"/>
      <c r="BE60" s="255"/>
      <c r="BF60" s="255"/>
      <c r="BG60" s="255"/>
      <c r="BH60" s="255"/>
      <c r="BI60" s="255"/>
      <c r="BJ60" s="445"/>
      <c r="BK60" s="445"/>
      <c r="BL60" s="445"/>
      <c r="BM60" s="445"/>
      <c r="BN60" s="445"/>
      <c r="BO60" s="445"/>
      <c r="BP60" s="445"/>
      <c r="BQ60" s="887"/>
      <c r="BR60" s="877">
        <f t="shared" si="11"/>
        <v>1</v>
      </c>
      <c r="BS60" s="691">
        <f t="shared" si="10"/>
        <v>0</v>
      </c>
      <c r="BU60" s="879"/>
      <c r="BV60" s="879"/>
      <c r="BW60" s="879"/>
      <c r="BX60" s="879"/>
      <c r="BY60" s="879"/>
      <c r="BZ60" s="879"/>
      <c r="CA60" s="876"/>
      <c r="CB60" s="876"/>
      <c r="CC60" s="6"/>
      <c r="CD60" s="6"/>
      <c r="CE60" s="6"/>
      <c r="CF60" s="6"/>
      <c r="CI60" s="6"/>
      <c r="CJ60" s="6"/>
      <c r="CK60" s="6"/>
      <c r="CL60" s="6"/>
      <c r="CM60" s="6"/>
    </row>
    <row r="61" spans="1:91" ht="16.2" thickBot="1" x14ac:dyDescent="0.35">
      <c r="A61" s="8">
        <v>15</v>
      </c>
      <c r="B61" s="1293" t="s">
        <v>20</v>
      </c>
      <c r="C61" s="1294"/>
      <c r="D61" s="696"/>
      <c r="E61" s="209"/>
      <c r="F61" s="209"/>
      <c r="G61" s="209"/>
      <c r="H61" s="209"/>
      <c r="I61" s="195"/>
      <c r="J61" s="194"/>
      <c r="K61" s="209"/>
      <c r="L61" s="209"/>
      <c r="M61" s="209"/>
      <c r="N61" s="209"/>
      <c r="O61" s="209"/>
      <c r="P61" s="209"/>
      <c r="Q61" s="209"/>
      <c r="R61" s="209"/>
      <c r="S61" s="196"/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196"/>
      <c r="AF61" s="470"/>
      <c r="AG61" s="465"/>
      <c r="AH61" s="465"/>
      <c r="AI61" s="465"/>
      <c r="AJ61" s="465"/>
      <c r="AK61" s="465"/>
      <c r="AL61" s="209"/>
      <c r="AM61" s="209"/>
      <c r="AN61" s="209"/>
      <c r="AO61" s="196"/>
      <c r="AP61" s="255"/>
      <c r="AQ61" s="255"/>
      <c r="AR61" s="255"/>
      <c r="AS61" s="255"/>
      <c r="AT61" s="255"/>
      <c r="AU61" s="255"/>
      <c r="AV61" s="194"/>
      <c r="AW61" s="209"/>
      <c r="AX61" s="194"/>
      <c r="AY61" s="333"/>
      <c r="AZ61" s="292"/>
      <c r="BA61" s="408"/>
      <c r="BB61" s="194"/>
      <c r="BC61" s="209"/>
      <c r="BD61" s="209"/>
      <c r="BE61" s="209"/>
      <c r="BF61" s="209"/>
      <c r="BG61" s="209"/>
      <c r="BH61" s="209"/>
      <c r="BI61" s="209"/>
      <c r="BJ61" s="194"/>
      <c r="BK61" s="194"/>
      <c r="BL61" s="194"/>
      <c r="BM61" s="194"/>
      <c r="BN61" s="194"/>
      <c r="BO61" s="194"/>
      <c r="BP61" s="194"/>
      <c r="BQ61" s="889"/>
      <c r="BR61" s="877">
        <f t="shared" si="11"/>
        <v>0</v>
      </c>
      <c r="BS61" s="691">
        <f t="shared" si="10"/>
        <v>0</v>
      </c>
      <c r="BU61" s="879"/>
      <c r="BV61" s="879"/>
      <c r="BW61" s="879"/>
      <c r="BX61" s="879"/>
      <c r="BY61" s="879"/>
      <c r="BZ61" s="879"/>
      <c r="CA61" s="876"/>
      <c r="CB61" s="876"/>
      <c r="CC61" s="6"/>
      <c r="CD61" s="6"/>
      <c r="CE61" s="6"/>
      <c r="CF61" s="6"/>
      <c r="CI61" s="6"/>
      <c r="CJ61" s="6"/>
      <c r="CK61" s="6"/>
      <c r="CL61" s="6"/>
      <c r="CM61" s="6"/>
    </row>
    <row r="62" spans="1:91" ht="16.2" thickBot="1" x14ac:dyDescent="0.35">
      <c r="A62" s="456">
        <v>16</v>
      </c>
      <c r="B62" s="1295" t="s">
        <v>13</v>
      </c>
      <c r="C62" s="1296"/>
      <c r="D62" s="897">
        <f>SUM(D63:D70)</f>
        <v>0</v>
      </c>
      <c r="E62" s="897">
        <f t="shared" ref="E62:BQ62" si="13">SUM(E63:E70)</f>
        <v>0</v>
      </c>
      <c r="F62" s="897">
        <f t="shared" si="13"/>
        <v>0</v>
      </c>
      <c r="G62" s="897">
        <f t="shared" si="13"/>
        <v>0</v>
      </c>
      <c r="H62" s="897">
        <f t="shared" si="13"/>
        <v>0</v>
      </c>
      <c r="I62" s="897">
        <f t="shared" si="13"/>
        <v>0</v>
      </c>
      <c r="J62" s="897">
        <f t="shared" si="13"/>
        <v>1</v>
      </c>
      <c r="K62" s="897">
        <f t="shared" si="13"/>
        <v>1</v>
      </c>
      <c r="L62" s="897">
        <f t="shared" si="13"/>
        <v>0</v>
      </c>
      <c r="M62" s="897">
        <f t="shared" si="13"/>
        <v>0</v>
      </c>
      <c r="N62" s="897">
        <f t="shared" si="13"/>
        <v>0</v>
      </c>
      <c r="O62" s="897">
        <f t="shared" si="13"/>
        <v>0</v>
      </c>
      <c r="P62" s="897">
        <f t="shared" si="13"/>
        <v>1</v>
      </c>
      <c r="Q62" s="897">
        <f t="shared" si="13"/>
        <v>0</v>
      </c>
      <c r="R62" s="897">
        <f t="shared" si="13"/>
        <v>0</v>
      </c>
      <c r="S62" s="897">
        <f t="shared" si="13"/>
        <v>0</v>
      </c>
      <c r="T62" s="897">
        <f t="shared" si="13"/>
        <v>0</v>
      </c>
      <c r="U62" s="897">
        <f t="shared" si="13"/>
        <v>0</v>
      </c>
      <c r="V62" s="897">
        <f t="shared" si="13"/>
        <v>1</v>
      </c>
      <c r="W62" s="897">
        <f t="shared" si="13"/>
        <v>0</v>
      </c>
      <c r="X62" s="897">
        <f t="shared" si="13"/>
        <v>0</v>
      </c>
      <c r="Y62" s="897">
        <f t="shared" si="13"/>
        <v>1</v>
      </c>
      <c r="Z62" s="897">
        <f t="shared" si="13"/>
        <v>0</v>
      </c>
      <c r="AA62" s="897">
        <f t="shared" si="13"/>
        <v>1</v>
      </c>
      <c r="AB62" s="897">
        <f t="shared" si="13"/>
        <v>0</v>
      </c>
      <c r="AC62" s="897">
        <f t="shared" si="13"/>
        <v>0</v>
      </c>
      <c r="AD62" s="897">
        <f t="shared" si="13"/>
        <v>0</v>
      </c>
      <c r="AE62" s="897">
        <f t="shared" si="13"/>
        <v>1</v>
      </c>
      <c r="AF62" s="897">
        <f t="shared" si="13"/>
        <v>0</v>
      </c>
      <c r="AG62" s="897">
        <f t="shared" si="13"/>
        <v>0</v>
      </c>
      <c r="AH62" s="897">
        <f t="shared" si="13"/>
        <v>2</v>
      </c>
      <c r="AI62" s="897">
        <f t="shared" si="13"/>
        <v>1</v>
      </c>
      <c r="AJ62" s="897">
        <f t="shared" si="13"/>
        <v>2</v>
      </c>
      <c r="AK62" s="897">
        <f t="shared" si="13"/>
        <v>0</v>
      </c>
      <c r="AL62" s="897">
        <f t="shared" si="13"/>
        <v>0</v>
      </c>
      <c r="AM62" s="897">
        <f t="shared" si="13"/>
        <v>0</v>
      </c>
      <c r="AN62" s="897">
        <f t="shared" si="13"/>
        <v>0</v>
      </c>
      <c r="AO62" s="897">
        <f t="shared" si="13"/>
        <v>0</v>
      </c>
      <c r="AP62" s="897">
        <f t="shared" si="13"/>
        <v>0</v>
      </c>
      <c r="AQ62" s="897">
        <f t="shared" si="13"/>
        <v>0</v>
      </c>
      <c r="AR62" s="897">
        <f t="shared" si="13"/>
        <v>0</v>
      </c>
      <c r="AS62" s="897">
        <f t="shared" si="13"/>
        <v>0</v>
      </c>
      <c r="AT62" s="897">
        <f t="shared" si="13"/>
        <v>0</v>
      </c>
      <c r="AU62" s="897">
        <f t="shared" si="13"/>
        <v>0</v>
      </c>
      <c r="AV62" s="897">
        <f t="shared" si="13"/>
        <v>1</v>
      </c>
      <c r="AW62" s="897">
        <f t="shared" si="13"/>
        <v>1</v>
      </c>
      <c r="AX62" s="897">
        <f t="shared" si="13"/>
        <v>1</v>
      </c>
      <c r="AY62" s="897">
        <f t="shared" si="13"/>
        <v>1</v>
      </c>
      <c r="AZ62" s="897">
        <f t="shared" si="13"/>
        <v>0</v>
      </c>
      <c r="BA62" s="607">
        <f t="shared" si="13"/>
        <v>0</v>
      </c>
      <c r="BB62" s="481">
        <f t="shared" si="13"/>
        <v>0</v>
      </c>
      <c r="BC62" s="481">
        <f t="shared" si="13"/>
        <v>0</v>
      </c>
      <c r="BD62" s="481">
        <f t="shared" si="13"/>
        <v>1</v>
      </c>
      <c r="BE62" s="481">
        <f t="shared" si="13"/>
        <v>0</v>
      </c>
      <c r="BF62" s="481">
        <f t="shared" si="13"/>
        <v>0</v>
      </c>
      <c r="BG62" s="481">
        <f t="shared" si="13"/>
        <v>0</v>
      </c>
      <c r="BH62" s="481">
        <f t="shared" si="13"/>
        <v>0</v>
      </c>
      <c r="BI62" s="481">
        <f t="shared" si="13"/>
        <v>0</v>
      </c>
      <c r="BJ62" s="481">
        <f t="shared" si="13"/>
        <v>1</v>
      </c>
      <c r="BK62" s="481">
        <f t="shared" si="13"/>
        <v>0</v>
      </c>
      <c r="BL62" s="481">
        <f t="shared" si="13"/>
        <v>1</v>
      </c>
      <c r="BM62" s="481">
        <f t="shared" si="13"/>
        <v>0</v>
      </c>
      <c r="BN62" s="481">
        <f t="shared" si="13"/>
        <v>0</v>
      </c>
      <c r="BO62" s="481">
        <f t="shared" si="13"/>
        <v>1</v>
      </c>
      <c r="BP62" s="481">
        <f t="shared" si="13"/>
        <v>7</v>
      </c>
      <c r="BQ62" s="481">
        <f t="shared" si="13"/>
        <v>1</v>
      </c>
      <c r="BR62" s="877">
        <f t="shared" si="11"/>
        <v>19</v>
      </c>
      <c r="BS62" s="691">
        <f t="shared" si="10"/>
        <v>9</v>
      </c>
      <c r="BU62" s="879"/>
      <c r="BV62" s="879"/>
      <c r="BW62" s="879"/>
      <c r="BX62" s="879"/>
      <c r="BY62" s="879"/>
      <c r="BZ62" s="879"/>
      <c r="CA62" s="876"/>
      <c r="CB62" s="876"/>
      <c r="CC62" s="6"/>
      <c r="CD62" s="6"/>
      <c r="CE62" s="6"/>
      <c r="CF62" s="6"/>
      <c r="CI62" s="6"/>
      <c r="CJ62" s="6"/>
      <c r="CK62" s="6"/>
      <c r="CL62" s="6"/>
      <c r="CM62" s="6"/>
    </row>
    <row r="63" spans="1:91" ht="16.2" thickBot="1" x14ac:dyDescent="0.35">
      <c r="A63" s="8">
        <v>17</v>
      </c>
      <c r="B63" s="1297" t="s">
        <v>21</v>
      </c>
      <c r="C63" s="1298"/>
      <c r="D63" s="65"/>
      <c r="E63" s="143"/>
      <c r="F63" s="143"/>
      <c r="G63" s="143"/>
      <c r="H63" s="143"/>
      <c r="I63" s="147"/>
      <c r="J63" s="38">
        <v>1</v>
      </c>
      <c r="K63" s="143">
        <v>1</v>
      </c>
      <c r="L63" s="143"/>
      <c r="M63" s="143"/>
      <c r="N63" s="143"/>
      <c r="O63" s="143"/>
      <c r="P63" s="143"/>
      <c r="Q63" s="143"/>
      <c r="R63" s="143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371"/>
      <c r="AG63" s="369"/>
      <c r="AH63" s="369"/>
      <c r="AI63" s="369"/>
      <c r="AJ63" s="369"/>
      <c r="AK63" s="369"/>
      <c r="AL63" s="143"/>
      <c r="AM63" s="143"/>
      <c r="AN63" s="143"/>
      <c r="AO63" s="146"/>
      <c r="AP63" s="255"/>
      <c r="AQ63" s="255"/>
      <c r="AR63" s="255"/>
      <c r="AS63" s="255"/>
      <c r="AT63" s="255"/>
      <c r="AU63" s="255"/>
      <c r="AV63" s="38"/>
      <c r="AW63" s="143"/>
      <c r="AX63" s="38"/>
      <c r="AY63" s="486"/>
      <c r="AZ63" s="230"/>
      <c r="BA63" s="237"/>
      <c r="BB63" s="38"/>
      <c r="BC63" s="143"/>
      <c r="BD63" s="143"/>
      <c r="BE63" s="143"/>
      <c r="BF63" s="143"/>
      <c r="BG63" s="143"/>
      <c r="BH63" s="143"/>
      <c r="BI63" s="143"/>
      <c r="BJ63" s="38"/>
      <c r="BK63" s="38"/>
      <c r="BL63" s="38"/>
      <c r="BM63" s="38"/>
      <c r="BN63" s="38"/>
      <c r="BO63" s="38"/>
      <c r="BP63" s="38"/>
      <c r="BQ63" s="154"/>
      <c r="BR63" s="877">
        <f t="shared" si="11"/>
        <v>1</v>
      </c>
      <c r="BS63" s="691">
        <f t="shared" si="10"/>
        <v>1</v>
      </c>
      <c r="BU63" s="879"/>
      <c r="BV63" s="879"/>
      <c r="BW63" s="879"/>
      <c r="BX63" s="879"/>
      <c r="BY63" s="879"/>
      <c r="BZ63" s="879"/>
      <c r="CA63" s="876"/>
      <c r="CB63" s="876"/>
      <c r="CC63" s="6"/>
      <c r="CD63" s="6"/>
      <c r="CE63" s="6"/>
      <c r="CF63" s="6"/>
      <c r="CI63" s="6"/>
      <c r="CJ63" s="6"/>
      <c r="CK63" s="6"/>
      <c r="CL63" s="6"/>
      <c r="CM63" s="6"/>
    </row>
    <row r="64" spans="1:91" ht="16.2" thickBot="1" x14ac:dyDescent="0.35">
      <c r="A64" s="8">
        <v>18</v>
      </c>
      <c r="B64" s="1284" t="s">
        <v>51</v>
      </c>
      <c r="C64" s="1285"/>
      <c r="D64" s="501"/>
      <c r="E64" s="255"/>
      <c r="F64" s="255"/>
      <c r="G64" s="255"/>
      <c r="H64" s="255"/>
      <c r="I64" s="57"/>
      <c r="J64" s="445"/>
      <c r="K64" s="255"/>
      <c r="L64" s="255"/>
      <c r="M64" s="255"/>
      <c r="N64" s="255"/>
      <c r="O64" s="255"/>
      <c r="P64" s="255"/>
      <c r="Q64" s="255"/>
      <c r="R64" s="255"/>
      <c r="S64" s="283"/>
      <c r="T64" s="283"/>
      <c r="U64" s="283"/>
      <c r="V64" s="283">
        <v>1</v>
      </c>
      <c r="W64" s="283"/>
      <c r="X64" s="283"/>
      <c r="Y64" s="283"/>
      <c r="Z64" s="283"/>
      <c r="AA64" s="283"/>
      <c r="AB64" s="283"/>
      <c r="AC64" s="283"/>
      <c r="AD64" s="283"/>
      <c r="AE64" s="283"/>
      <c r="AF64" s="353"/>
      <c r="AG64" s="191"/>
      <c r="AH64" s="191">
        <v>1</v>
      </c>
      <c r="AI64" s="267">
        <v>1</v>
      </c>
      <c r="AJ64" s="191"/>
      <c r="AK64" s="191"/>
      <c r="AL64" s="255"/>
      <c r="AM64" s="255"/>
      <c r="AN64" s="255"/>
      <c r="AO64" s="283"/>
      <c r="AP64" s="255"/>
      <c r="AQ64" s="255"/>
      <c r="AR64" s="255"/>
      <c r="AS64" s="255"/>
      <c r="AT64" s="255"/>
      <c r="AU64" s="255"/>
      <c r="AV64" s="445"/>
      <c r="AW64" s="84">
        <v>1</v>
      </c>
      <c r="AX64" s="445"/>
      <c r="AY64" s="896">
        <v>1</v>
      </c>
      <c r="AZ64" s="84"/>
      <c r="BA64" s="40"/>
      <c r="BB64" s="445"/>
      <c r="BC64" s="255"/>
      <c r="BD64" s="255"/>
      <c r="BE64" s="255"/>
      <c r="BF64" s="255"/>
      <c r="BG64" s="255"/>
      <c r="BH64" s="255"/>
      <c r="BI64" s="255"/>
      <c r="BJ64" s="445"/>
      <c r="BK64" s="688"/>
      <c r="BL64" s="445"/>
      <c r="BM64" s="445"/>
      <c r="BN64" s="445"/>
      <c r="BO64" s="445"/>
      <c r="BP64" s="445">
        <v>7</v>
      </c>
      <c r="BQ64" s="887"/>
      <c r="BR64" s="877">
        <f t="shared" si="11"/>
        <v>9</v>
      </c>
      <c r="BS64" s="691">
        <f t="shared" si="10"/>
        <v>3</v>
      </c>
      <c r="BU64" s="879"/>
      <c r="BV64" s="879"/>
      <c r="BW64" s="879"/>
      <c r="BX64" s="879"/>
      <c r="BY64" s="879"/>
      <c r="BZ64" s="879"/>
      <c r="CA64" s="876"/>
      <c r="CB64" s="876"/>
      <c r="CC64" s="6"/>
      <c r="CD64" s="6"/>
      <c r="CE64" s="6"/>
      <c r="CF64" s="6"/>
      <c r="CI64" s="6"/>
      <c r="CJ64" s="6"/>
      <c r="CK64" s="6"/>
      <c r="CL64" s="6"/>
      <c r="CM64" s="6"/>
    </row>
    <row r="65" spans="1:91" ht="16.2" thickBot="1" x14ac:dyDescent="0.35">
      <c r="A65" s="8">
        <v>19</v>
      </c>
      <c r="B65" s="1284" t="s">
        <v>22</v>
      </c>
      <c r="C65" s="1285"/>
      <c r="D65" s="501"/>
      <c r="E65" s="255"/>
      <c r="F65" s="255"/>
      <c r="G65" s="255"/>
      <c r="H65" s="255"/>
      <c r="I65" s="57"/>
      <c r="J65" s="445"/>
      <c r="K65" s="255"/>
      <c r="L65" s="255"/>
      <c r="M65" s="255"/>
      <c r="N65" s="255"/>
      <c r="O65" s="255"/>
      <c r="P65" s="255"/>
      <c r="Q65" s="255"/>
      <c r="R65" s="255"/>
      <c r="S65" s="283"/>
      <c r="T65" s="283"/>
      <c r="U65" s="283"/>
      <c r="V65" s="283"/>
      <c r="W65" s="283"/>
      <c r="X65" s="283"/>
      <c r="Y65" s="283"/>
      <c r="Z65" s="283"/>
      <c r="AA65" s="283"/>
      <c r="AB65" s="283"/>
      <c r="AC65" s="283"/>
      <c r="AD65" s="283"/>
      <c r="AE65" s="283"/>
      <c r="AF65" s="353"/>
      <c r="AG65" s="191"/>
      <c r="AH65" s="191"/>
      <c r="AI65" s="191"/>
      <c r="AJ65" s="191"/>
      <c r="AK65" s="191"/>
      <c r="AL65" s="255"/>
      <c r="AM65" s="255"/>
      <c r="AN65" s="255"/>
      <c r="AO65" s="283"/>
      <c r="AP65" s="255"/>
      <c r="AQ65" s="255"/>
      <c r="AR65" s="255"/>
      <c r="AS65" s="255"/>
      <c r="AT65" s="255"/>
      <c r="AU65" s="255"/>
      <c r="AV65" s="445"/>
      <c r="AW65" s="255"/>
      <c r="AX65" s="445"/>
      <c r="AY65" s="896"/>
      <c r="AZ65" s="84"/>
      <c r="BA65" s="40"/>
      <c r="BB65" s="445"/>
      <c r="BC65" s="255"/>
      <c r="BD65" s="255"/>
      <c r="BE65" s="255"/>
      <c r="BF65" s="255"/>
      <c r="BG65" s="255"/>
      <c r="BH65" s="255"/>
      <c r="BI65" s="255"/>
      <c r="BJ65" s="445"/>
      <c r="BK65" s="445"/>
      <c r="BL65" s="445"/>
      <c r="BM65" s="445"/>
      <c r="BN65" s="445"/>
      <c r="BO65" s="445"/>
      <c r="BP65" s="445"/>
      <c r="BQ65" s="887"/>
      <c r="BR65" s="877">
        <f t="shared" si="11"/>
        <v>0</v>
      </c>
      <c r="BS65" s="691">
        <f t="shared" si="10"/>
        <v>0</v>
      </c>
      <c r="BU65" s="879"/>
      <c r="BV65" s="879"/>
      <c r="BW65" s="879"/>
      <c r="BX65" s="888" t="s">
        <v>246</v>
      </c>
      <c r="BY65" s="888" t="s">
        <v>243</v>
      </c>
      <c r="BZ65" s="888" t="s">
        <v>244</v>
      </c>
      <c r="CA65" s="888" t="s">
        <v>245</v>
      </c>
      <c r="CB65" s="876"/>
      <c r="CC65" s="6"/>
      <c r="CD65" s="6"/>
      <c r="CE65" s="6"/>
      <c r="CF65" s="6"/>
      <c r="CI65" s="6"/>
      <c r="CJ65" s="6"/>
      <c r="CK65" s="6"/>
      <c r="CL65" s="6"/>
      <c r="CM65" s="6"/>
    </row>
    <row r="66" spans="1:91" ht="16.2" thickBot="1" x14ac:dyDescent="0.35">
      <c r="A66" s="8">
        <v>20</v>
      </c>
      <c r="B66" s="1284" t="s">
        <v>34</v>
      </c>
      <c r="C66" s="1285"/>
      <c r="D66" s="501"/>
      <c r="E66" s="255"/>
      <c r="F66" s="255"/>
      <c r="G66" s="255"/>
      <c r="H66" s="255"/>
      <c r="I66" s="57"/>
      <c r="J66" s="445"/>
      <c r="K66" s="255"/>
      <c r="L66" s="255"/>
      <c r="M66" s="255"/>
      <c r="N66" s="255"/>
      <c r="O66" s="255"/>
      <c r="P66" s="255"/>
      <c r="Q66" s="255"/>
      <c r="R66" s="255"/>
      <c r="S66" s="283"/>
      <c r="T66" s="283"/>
      <c r="U66" s="283"/>
      <c r="V66" s="283"/>
      <c r="W66" s="283"/>
      <c r="X66" s="283"/>
      <c r="Y66" s="283">
        <v>1</v>
      </c>
      <c r="Z66" s="283"/>
      <c r="AA66" s="283">
        <v>1</v>
      </c>
      <c r="AB66" s="283"/>
      <c r="AC66" s="283"/>
      <c r="AD66" s="283"/>
      <c r="AE66" s="283"/>
      <c r="AF66" s="353"/>
      <c r="AG66" s="191"/>
      <c r="AH66" s="191"/>
      <c r="AI66" s="191"/>
      <c r="AJ66" s="191"/>
      <c r="AK66" s="191"/>
      <c r="AL66" s="255"/>
      <c r="AM66" s="255"/>
      <c r="AN66" s="255"/>
      <c r="AO66" s="283"/>
      <c r="AP66" s="255"/>
      <c r="AQ66" s="255"/>
      <c r="AR66" s="255"/>
      <c r="AS66" s="255"/>
      <c r="AT66" s="255"/>
      <c r="AU66" s="255"/>
      <c r="AV66" s="445"/>
      <c r="AW66" s="255"/>
      <c r="AX66" s="445"/>
      <c r="AY66" s="896"/>
      <c r="AZ66" s="84"/>
      <c r="BA66" s="40"/>
      <c r="BB66" s="445"/>
      <c r="BC66" s="255"/>
      <c r="BD66" s="255"/>
      <c r="BE66" s="255"/>
      <c r="BF66" s="255"/>
      <c r="BG66" s="255"/>
      <c r="BH66" s="255"/>
      <c r="BI66" s="255"/>
      <c r="BJ66" s="445"/>
      <c r="BK66" s="445"/>
      <c r="BL66" s="445"/>
      <c r="BM66" s="445"/>
      <c r="BN66" s="445"/>
      <c r="BO66" s="445"/>
      <c r="BP66" s="445"/>
      <c r="BQ66" s="561">
        <v>1</v>
      </c>
      <c r="BR66" s="877">
        <f t="shared" si="11"/>
        <v>0</v>
      </c>
      <c r="BS66" s="691">
        <f t="shared" si="10"/>
        <v>3</v>
      </c>
      <c r="BU66" s="879"/>
      <c r="BV66" s="879"/>
      <c r="BW66" s="879"/>
      <c r="BX66" s="69">
        <v>2022</v>
      </c>
      <c r="BY66" s="69">
        <f>AP71+AR71+AZ71+BB71+BD71+BF71+BH71+BJ71+BL71+BN71+BP71</f>
        <v>95</v>
      </c>
      <c r="BZ66" s="69">
        <f>AQ71+AS71+BA71+BC71+BE71+BG71+BI71+BK71+BM71+BO71+BQ71</f>
        <v>77</v>
      </c>
      <c r="CA66" s="69">
        <f>BY66+BZ66</f>
        <v>172</v>
      </c>
      <c r="CB66" s="876"/>
      <c r="CC66" s="6"/>
      <c r="CD66" s="6"/>
      <c r="CE66" s="6"/>
      <c r="CF66" s="6"/>
      <c r="CI66" s="6"/>
      <c r="CJ66" s="6"/>
      <c r="CK66" s="6"/>
      <c r="CL66" s="6"/>
      <c r="CM66" s="6"/>
    </row>
    <row r="67" spans="1:91" ht="16.2" thickBot="1" x14ac:dyDescent="0.35">
      <c r="A67" s="8">
        <v>21</v>
      </c>
      <c r="B67" s="1284" t="s">
        <v>24</v>
      </c>
      <c r="C67" s="1285"/>
      <c r="D67" s="501"/>
      <c r="E67" s="255"/>
      <c r="F67" s="255"/>
      <c r="G67" s="255"/>
      <c r="H67" s="255"/>
      <c r="I67" s="57"/>
      <c r="J67" s="445"/>
      <c r="K67" s="255"/>
      <c r="L67" s="255"/>
      <c r="M67" s="255"/>
      <c r="N67" s="255"/>
      <c r="O67" s="255"/>
      <c r="P67" s="255"/>
      <c r="Q67" s="255"/>
      <c r="R67" s="255"/>
      <c r="S67" s="283"/>
      <c r="T67" s="283"/>
      <c r="U67" s="283"/>
      <c r="V67" s="283"/>
      <c r="W67" s="283"/>
      <c r="X67" s="283"/>
      <c r="Y67" s="283"/>
      <c r="Z67" s="283"/>
      <c r="AA67" s="283"/>
      <c r="AB67" s="283"/>
      <c r="AC67" s="283"/>
      <c r="AD67" s="283"/>
      <c r="AE67" s="283"/>
      <c r="AF67" s="353"/>
      <c r="AG67" s="191"/>
      <c r="AH67" s="191"/>
      <c r="AI67" s="191"/>
      <c r="AJ67" s="191"/>
      <c r="AK67" s="191"/>
      <c r="AL67" s="255"/>
      <c r="AM67" s="255"/>
      <c r="AN67" s="255"/>
      <c r="AO67" s="283"/>
      <c r="AP67" s="255"/>
      <c r="AQ67" s="255"/>
      <c r="AR67" s="255"/>
      <c r="AS67" s="255"/>
      <c r="AT67" s="255"/>
      <c r="AU67" s="255"/>
      <c r="AV67" s="114">
        <v>1</v>
      </c>
      <c r="AW67" s="255"/>
      <c r="AX67" s="114">
        <v>1</v>
      </c>
      <c r="AY67" s="896"/>
      <c r="AZ67" s="84"/>
      <c r="BA67" s="40"/>
      <c r="BB67" s="445"/>
      <c r="BC67" s="255"/>
      <c r="BD67" s="255"/>
      <c r="BE67" s="255"/>
      <c r="BF67" s="255"/>
      <c r="BG67" s="255"/>
      <c r="BH67" s="255"/>
      <c r="BI67" s="255"/>
      <c r="BJ67" s="445"/>
      <c r="BK67" s="445"/>
      <c r="BL67" s="445"/>
      <c r="BM67" s="445"/>
      <c r="BN67" s="445"/>
      <c r="BO67" s="445"/>
      <c r="BP67" s="445"/>
      <c r="BQ67" s="887"/>
      <c r="BR67" s="877">
        <f t="shared" si="11"/>
        <v>2</v>
      </c>
      <c r="BS67" s="691">
        <f t="shared" si="10"/>
        <v>0</v>
      </c>
      <c r="BU67" s="879"/>
      <c r="BV67" s="879"/>
      <c r="BW67" s="879"/>
      <c r="BX67" s="69">
        <v>2023</v>
      </c>
      <c r="BY67" s="69">
        <f>L71+R71+Z71+AF71+AH71+AJ71+AL71+AN71+AT71+AV71+AX71</f>
        <v>151</v>
      </c>
      <c r="BZ67" s="69">
        <f>M71+S71+AA71+AG71+AI71+AK71+AM71+AO71+AU71+AW71+AY71</f>
        <v>48</v>
      </c>
      <c r="CA67" s="69">
        <f t="shared" ref="CA67:CA69" si="14">BY67+BZ67</f>
        <v>199</v>
      </c>
      <c r="CB67" s="876"/>
      <c r="CC67" s="6"/>
      <c r="CD67" s="6"/>
      <c r="CE67" s="6"/>
      <c r="CF67" s="6"/>
      <c r="CI67" s="6"/>
      <c r="CJ67" s="6"/>
      <c r="CK67" s="6"/>
      <c r="CL67" s="6"/>
      <c r="CM67" s="6"/>
    </row>
    <row r="68" spans="1:91" ht="16.2" thickBot="1" x14ac:dyDescent="0.35">
      <c r="A68" s="8">
        <v>22</v>
      </c>
      <c r="B68" s="1284" t="s">
        <v>25</v>
      </c>
      <c r="C68" s="1285"/>
      <c r="D68" s="501"/>
      <c r="E68" s="255"/>
      <c r="F68" s="255"/>
      <c r="G68" s="255"/>
      <c r="H68" s="255"/>
      <c r="I68" s="57"/>
      <c r="J68" s="445"/>
      <c r="K68" s="255"/>
      <c r="L68" s="255"/>
      <c r="M68" s="255"/>
      <c r="N68" s="255"/>
      <c r="O68" s="255"/>
      <c r="P68" s="255"/>
      <c r="Q68" s="255"/>
      <c r="R68" s="255"/>
      <c r="S68" s="283"/>
      <c r="T68" s="283"/>
      <c r="U68" s="283"/>
      <c r="V68" s="283"/>
      <c r="W68" s="283"/>
      <c r="X68" s="283"/>
      <c r="Y68" s="283"/>
      <c r="Z68" s="283"/>
      <c r="AA68" s="283"/>
      <c r="AB68" s="283"/>
      <c r="AC68" s="283"/>
      <c r="AD68" s="283"/>
      <c r="AE68" s="283"/>
      <c r="AF68" s="353"/>
      <c r="AG68" s="191"/>
      <c r="AH68" s="191"/>
      <c r="AI68" s="191"/>
      <c r="AJ68" s="191"/>
      <c r="AK68" s="191"/>
      <c r="AL68" s="255"/>
      <c r="AM68" s="255"/>
      <c r="AN68" s="255"/>
      <c r="AO68" s="283"/>
      <c r="AP68" s="255"/>
      <c r="AQ68" s="255"/>
      <c r="AR68" s="255"/>
      <c r="AS68" s="255"/>
      <c r="AT68" s="255"/>
      <c r="AU68" s="255"/>
      <c r="AV68" s="445"/>
      <c r="AW68" s="255"/>
      <c r="AX68" s="445"/>
      <c r="AY68" s="896"/>
      <c r="AZ68" s="84"/>
      <c r="BA68" s="40"/>
      <c r="BB68" s="445"/>
      <c r="BC68" s="255"/>
      <c r="BD68" s="255"/>
      <c r="BE68" s="255"/>
      <c r="BF68" s="255"/>
      <c r="BG68" s="255"/>
      <c r="BH68" s="255"/>
      <c r="BI68" s="255"/>
      <c r="BJ68" s="445"/>
      <c r="BK68" s="445"/>
      <c r="BL68" s="445"/>
      <c r="BM68" s="445"/>
      <c r="BN68" s="445"/>
      <c r="BO68" s="445"/>
      <c r="BP68" s="445"/>
      <c r="BQ68" s="887"/>
      <c r="BR68" s="877">
        <f t="shared" si="11"/>
        <v>0</v>
      </c>
      <c r="BS68" s="691">
        <f t="shared" si="10"/>
        <v>0</v>
      </c>
      <c r="BU68" s="879"/>
      <c r="BV68" s="879"/>
      <c r="BW68" s="879"/>
      <c r="BX68" s="69">
        <v>2024</v>
      </c>
      <c r="BY68" s="69">
        <f>D71+F71+H71+J71+N71+P71+T71+V71+X71+AB71+AD71</f>
        <v>168</v>
      </c>
      <c r="BZ68" s="69">
        <f>E71+G71+I71+K71+O71+Q71+U71+W71+Y71+AC71+AE71</f>
        <v>70</v>
      </c>
      <c r="CA68" s="69">
        <f t="shared" si="14"/>
        <v>238</v>
      </c>
      <c r="CB68" s="876"/>
      <c r="CC68" s="6"/>
      <c r="CD68" s="6"/>
      <c r="CE68" s="6"/>
      <c r="CF68" s="6"/>
      <c r="CI68" s="6"/>
      <c r="CJ68" s="6"/>
      <c r="CK68" s="6"/>
      <c r="CL68" s="6"/>
      <c r="CM68" s="6"/>
    </row>
    <row r="69" spans="1:91" ht="16.2" thickBot="1" x14ac:dyDescent="0.35">
      <c r="A69" s="8">
        <v>23</v>
      </c>
      <c r="B69" s="1284" t="s">
        <v>26</v>
      </c>
      <c r="C69" s="1285"/>
      <c r="D69" s="501"/>
      <c r="E69" s="255"/>
      <c r="F69" s="255"/>
      <c r="G69" s="255"/>
      <c r="H69" s="255"/>
      <c r="I69" s="57"/>
      <c r="J69" s="445"/>
      <c r="K69" s="255"/>
      <c r="L69" s="255"/>
      <c r="M69" s="255"/>
      <c r="N69" s="255"/>
      <c r="O69" s="255"/>
      <c r="P69" s="255"/>
      <c r="Q69" s="255"/>
      <c r="R69" s="255"/>
      <c r="S69" s="283"/>
      <c r="T69" s="283"/>
      <c r="U69" s="283"/>
      <c r="V69" s="283"/>
      <c r="W69" s="283"/>
      <c r="X69" s="283"/>
      <c r="Y69" s="283"/>
      <c r="Z69" s="283"/>
      <c r="AA69" s="283"/>
      <c r="AB69" s="283"/>
      <c r="AC69" s="283"/>
      <c r="AD69" s="283"/>
      <c r="AE69" s="283"/>
      <c r="AF69" s="353"/>
      <c r="AG69" s="191"/>
      <c r="AH69" s="191"/>
      <c r="AI69" s="191"/>
      <c r="AJ69" s="191"/>
      <c r="AK69" s="191"/>
      <c r="AL69" s="255"/>
      <c r="AM69" s="255"/>
      <c r="AN69" s="255"/>
      <c r="AO69" s="283"/>
      <c r="AP69" s="255"/>
      <c r="AQ69" s="255"/>
      <c r="AR69" s="255"/>
      <c r="AS69" s="255"/>
      <c r="AT69" s="255"/>
      <c r="AU69" s="255"/>
      <c r="AV69" s="445"/>
      <c r="AW69" s="255"/>
      <c r="AX69" s="445"/>
      <c r="AY69" s="896"/>
      <c r="AZ69" s="84"/>
      <c r="BA69" s="40"/>
      <c r="BB69" s="445"/>
      <c r="BC69" s="255"/>
      <c r="BD69" s="255"/>
      <c r="BE69" s="255"/>
      <c r="BF69" s="255"/>
      <c r="BG69" s="255"/>
      <c r="BH69" s="255"/>
      <c r="BI69" s="255"/>
      <c r="BJ69" s="445"/>
      <c r="BK69" s="445"/>
      <c r="BL69" s="445"/>
      <c r="BM69" s="445"/>
      <c r="BN69" s="445"/>
      <c r="BO69" s="445"/>
      <c r="BP69" s="445"/>
      <c r="BQ69" s="887"/>
      <c r="BR69" s="877">
        <f t="shared" si="11"/>
        <v>0</v>
      </c>
      <c r="BS69" s="691">
        <f t="shared" si="10"/>
        <v>0</v>
      </c>
      <c r="BU69" s="879"/>
      <c r="BV69" s="879"/>
      <c r="BW69" s="879"/>
      <c r="BX69" s="69" t="s">
        <v>33</v>
      </c>
      <c r="BY69" s="69">
        <f>SUM(BY66:BY68)</f>
        <v>414</v>
      </c>
      <c r="BZ69" s="69">
        <f>SUM(BZ66:BZ68)</f>
        <v>195</v>
      </c>
      <c r="CA69" s="69">
        <f t="shared" si="14"/>
        <v>609</v>
      </c>
      <c r="CB69" s="876"/>
      <c r="CC69" s="6"/>
      <c r="CD69" s="6"/>
      <c r="CE69" s="6"/>
      <c r="CF69" s="6"/>
      <c r="CI69" s="6"/>
      <c r="CJ69" s="6"/>
      <c r="CK69" s="6"/>
      <c r="CL69" s="6"/>
      <c r="CM69" s="6"/>
    </row>
    <row r="70" spans="1:91" ht="16.2" thickBot="1" x14ac:dyDescent="0.35">
      <c r="A70" s="291">
        <v>24</v>
      </c>
      <c r="B70" s="1286" t="s">
        <v>27</v>
      </c>
      <c r="C70" s="1287"/>
      <c r="D70" s="696"/>
      <c r="E70" s="209"/>
      <c r="F70" s="209"/>
      <c r="G70" s="209"/>
      <c r="H70" s="209"/>
      <c r="I70" s="195"/>
      <c r="J70" s="194"/>
      <c r="K70" s="209"/>
      <c r="L70" s="209"/>
      <c r="M70" s="209"/>
      <c r="N70" s="209"/>
      <c r="O70" s="209"/>
      <c r="P70" s="209">
        <v>1</v>
      </c>
      <c r="Q70" s="209"/>
      <c r="R70" s="209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E70" s="196">
        <v>1</v>
      </c>
      <c r="AF70" s="421"/>
      <c r="AG70" s="422"/>
      <c r="AH70" s="422">
        <v>1</v>
      </c>
      <c r="AI70" s="422"/>
      <c r="AJ70" s="422">
        <v>2</v>
      </c>
      <c r="AK70" s="422"/>
      <c r="AL70" s="209"/>
      <c r="AM70" s="209"/>
      <c r="AN70" s="209"/>
      <c r="AO70" s="196"/>
      <c r="AP70" s="255"/>
      <c r="AQ70" s="255"/>
      <c r="AR70" s="255"/>
      <c r="AS70" s="255"/>
      <c r="AT70" s="255"/>
      <c r="AU70" s="255"/>
      <c r="AV70" s="194"/>
      <c r="AW70" s="209"/>
      <c r="AX70" s="194"/>
      <c r="AY70" s="333"/>
      <c r="AZ70" s="292"/>
      <c r="BA70" s="408"/>
      <c r="BB70" s="194"/>
      <c r="BC70" s="209"/>
      <c r="BD70" s="209">
        <v>1</v>
      </c>
      <c r="BE70" s="209"/>
      <c r="BF70" s="209"/>
      <c r="BG70" s="209"/>
      <c r="BH70" s="243"/>
      <c r="BI70" s="243"/>
      <c r="BJ70" s="296">
        <v>1</v>
      </c>
      <c r="BK70" s="296"/>
      <c r="BL70" s="296">
        <v>1</v>
      </c>
      <c r="BM70" s="296"/>
      <c r="BN70" s="296"/>
      <c r="BO70" s="296">
        <v>1</v>
      </c>
      <c r="BP70" s="296"/>
      <c r="BQ70" s="350"/>
      <c r="BR70" s="877">
        <f t="shared" si="11"/>
        <v>7</v>
      </c>
      <c r="BS70" s="691">
        <f t="shared" si="10"/>
        <v>2</v>
      </c>
      <c r="BU70" s="37"/>
      <c r="BV70" s="879"/>
      <c r="BW70" s="879"/>
      <c r="BX70" s="879"/>
      <c r="BY70" s="37"/>
      <c r="BZ70" s="37"/>
      <c r="CA70" s="876"/>
      <c r="CB70" s="876"/>
      <c r="CC70" s="6"/>
      <c r="CD70" s="6"/>
      <c r="CE70" s="6"/>
      <c r="CF70" s="6"/>
      <c r="CI70" s="6"/>
      <c r="CJ70" s="6"/>
      <c r="CK70" s="6"/>
      <c r="CL70" s="6"/>
      <c r="CM70" s="6"/>
    </row>
    <row r="71" spans="1:91" ht="15" thickBot="1" x14ac:dyDescent="0.35">
      <c r="A71" s="1508" t="s">
        <v>28</v>
      </c>
      <c r="B71" s="1509"/>
      <c r="C71" s="1509"/>
      <c r="D71" s="293">
        <f>D50+D56-D62</f>
        <v>0</v>
      </c>
      <c r="E71" s="293">
        <f t="shared" ref="E71:Q71" si="15">E50+E56-E62</f>
        <v>2</v>
      </c>
      <c r="F71" s="293">
        <f t="shared" si="15"/>
        <v>0</v>
      </c>
      <c r="G71" s="293">
        <f t="shared" si="15"/>
        <v>11</v>
      </c>
      <c r="H71" s="293">
        <f t="shared" si="15"/>
        <v>0</v>
      </c>
      <c r="I71" s="293">
        <f t="shared" si="15"/>
        <v>7</v>
      </c>
      <c r="J71" s="293">
        <f t="shared" si="15"/>
        <v>23</v>
      </c>
      <c r="K71" s="293">
        <f t="shared" si="15"/>
        <v>12</v>
      </c>
      <c r="L71" s="293">
        <f t="shared" si="15"/>
        <v>0</v>
      </c>
      <c r="M71" s="293">
        <f t="shared" si="15"/>
        <v>2</v>
      </c>
      <c r="N71" s="293">
        <f t="shared" si="15"/>
        <v>24</v>
      </c>
      <c r="O71" s="944">
        <f t="shared" si="15"/>
        <v>5</v>
      </c>
      <c r="P71" s="293">
        <f t="shared" si="15"/>
        <v>23</v>
      </c>
      <c r="Q71" s="293">
        <f t="shared" si="15"/>
        <v>0</v>
      </c>
      <c r="R71" s="293">
        <f>R50+R56-R62</f>
        <v>0</v>
      </c>
      <c r="S71" s="293">
        <f t="shared" ref="S71:BQ71" si="16">S50+S56-S62</f>
        <v>5</v>
      </c>
      <c r="T71" s="293">
        <f t="shared" si="16"/>
        <v>16</v>
      </c>
      <c r="U71" s="293">
        <f t="shared" si="16"/>
        <v>4</v>
      </c>
      <c r="V71" s="293">
        <f t="shared" si="16"/>
        <v>8</v>
      </c>
      <c r="W71" s="293">
        <f t="shared" si="16"/>
        <v>8</v>
      </c>
      <c r="X71" s="293">
        <f t="shared" si="16"/>
        <v>24</v>
      </c>
      <c r="Y71" s="293">
        <f t="shared" si="16"/>
        <v>9</v>
      </c>
      <c r="Z71" s="293">
        <f t="shared" si="16"/>
        <v>0</v>
      </c>
      <c r="AA71" s="293">
        <f t="shared" si="16"/>
        <v>9</v>
      </c>
      <c r="AB71" s="293">
        <f t="shared" si="16"/>
        <v>25</v>
      </c>
      <c r="AC71" s="293">
        <f t="shared" si="16"/>
        <v>4</v>
      </c>
      <c r="AD71" s="293">
        <f t="shared" si="16"/>
        <v>25</v>
      </c>
      <c r="AE71" s="293">
        <f t="shared" si="16"/>
        <v>8</v>
      </c>
      <c r="AF71" s="293">
        <f t="shared" si="16"/>
        <v>19</v>
      </c>
      <c r="AG71" s="293">
        <f t="shared" si="16"/>
        <v>0</v>
      </c>
      <c r="AH71" s="293">
        <f t="shared" si="16"/>
        <v>20</v>
      </c>
      <c r="AI71" s="293">
        <f t="shared" si="16"/>
        <v>1</v>
      </c>
      <c r="AJ71" s="293">
        <f t="shared" si="16"/>
        <v>19</v>
      </c>
      <c r="AK71" s="293">
        <f t="shared" si="16"/>
        <v>1</v>
      </c>
      <c r="AL71" s="293">
        <f t="shared" si="16"/>
        <v>21</v>
      </c>
      <c r="AM71" s="293">
        <f t="shared" si="16"/>
        <v>1</v>
      </c>
      <c r="AN71" s="293">
        <f t="shared" si="16"/>
        <v>19</v>
      </c>
      <c r="AO71" s="293">
        <f t="shared" si="16"/>
        <v>6</v>
      </c>
      <c r="AP71" s="293">
        <f t="shared" si="16"/>
        <v>0</v>
      </c>
      <c r="AQ71" s="293">
        <f t="shared" si="16"/>
        <v>5</v>
      </c>
      <c r="AR71" s="293">
        <f t="shared" si="16"/>
        <v>1</v>
      </c>
      <c r="AS71" s="293">
        <f t="shared" si="16"/>
        <v>8</v>
      </c>
      <c r="AT71" s="293">
        <f t="shared" si="16"/>
        <v>19</v>
      </c>
      <c r="AU71" s="293">
        <f t="shared" si="16"/>
        <v>6</v>
      </c>
      <c r="AV71" s="293">
        <f t="shared" si="16"/>
        <v>17</v>
      </c>
      <c r="AW71" s="293">
        <f t="shared" si="16"/>
        <v>8</v>
      </c>
      <c r="AX71" s="293">
        <f t="shared" si="16"/>
        <v>17</v>
      </c>
      <c r="AY71" s="293">
        <f t="shared" si="16"/>
        <v>9</v>
      </c>
      <c r="AZ71" s="293">
        <f t="shared" si="16"/>
        <v>0</v>
      </c>
      <c r="BA71" s="151">
        <f t="shared" si="16"/>
        <v>9</v>
      </c>
      <c r="BB71" s="294">
        <f t="shared" si="16"/>
        <v>0</v>
      </c>
      <c r="BC71" s="293">
        <f t="shared" si="16"/>
        <v>20</v>
      </c>
      <c r="BD71" s="293">
        <f t="shared" si="16"/>
        <v>19</v>
      </c>
      <c r="BE71" s="293">
        <f t="shared" si="16"/>
        <v>4</v>
      </c>
      <c r="BF71" s="293">
        <f t="shared" si="16"/>
        <v>16</v>
      </c>
      <c r="BG71" s="293">
        <f t="shared" si="16"/>
        <v>3</v>
      </c>
      <c r="BH71" s="293">
        <f t="shared" si="16"/>
        <v>3</v>
      </c>
      <c r="BI71" s="293">
        <f t="shared" si="16"/>
        <v>14</v>
      </c>
      <c r="BJ71" s="293">
        <f t="shared" si="16"/>
        <v>19</v>
      </c>
      <c r="BK71" s="293">
        <f t="shared" si="16"/>
        <v>5</v>
      </c>
      <c r="BL71" s="293">
        <f t="shared" si="16"/>
        <v>23</v>
      </c>
      <c r="BM71" s="293">
        <f t="shared" si="16"/>
        <v>3</v>
      </c>
      <c r="BN71" s="293">
        <f t="shared" si="16"/>
        <v>14</v>
      </c>
      <c r="BO71" s="293">
        <f t="shared" si="16"/>
        <v>6</v>
      </c>
      <c r="BP71" s="944">
        <f t="shared" si="16"/>
        <v>0</v>
      </c>
      <c r="BQ71" s="293">
        <f t="shared" si="16"/>
        <v>0</v>
      </c>
      <c r="BR71" s="868">
        <f t="shared" si="11"/>
        <v>414</v>
      </c>
      <c r="BS71" s="692">
        <f t="shared" si="10"/>
        <v>195</v>
      </c>
      <c r="BU71" s="73"/>
      <c r="BV71" s="73"/>
      <c r="BW71" s="640"/>
      <c r="BX71" s="640"/>
      <c r="BY71" s="640"/>
      <c r="BZ71" s="640"/>
      <c r="CA71" s="876"/>
      <c r="CB71" s="876"/>
      <c r="CC71" s="6"/>
      <c r="CD71" s="6"/>
      <c r="CE71" s="6"/>
      <c r="CF71" s="6"/>
      <c r="CI71" s="6"/>
      <c r="CJ71" s="6"/>
      <c r="CK71" s="6"/>
      <c r="CL71" s="6"/>
      <c r="CM71" s="6"/>
    </row>
    <row r="72" spans="1:91" ht="16.2" thickBot="1" x14ac:dyDescent="0.35">
      <c r="A72" s="1291" t="s">
        <v>29</v>
      </c>
      <c r="B72" s="1292"/>
      <c r="C72" s="1510"/>
      <c r="D72" s="1269">
        <f>SUM(D71:I71)</f>
        <v>20</v>
      </c>
      <c r="E72" s="1271"/>
      <c r="F72" s="1271"/>
      <c r="G72" s="1271"/>
      <c r="H72" s="1271"/>
      <c r="I72" s="1272"/>
      <c r="J72" s="1511">
        <f>SUM(J71:AE71)</f>
        <v>234</v>
      </c>
      <c r="K72" s="1512"/>
      <c r="L72" s="1512"/>
      <c r="M72" s="1512"/>
      <c r="N72" s="1512"/>
      <c r="O72" s="1512"/>
      <c r="P72" s="1512"/>
      <c r="Q72" s="1512"/>
      <c r="R72" s="1512"/>
      <c r="S72" s="1512"/>
      <c r="T72" s="1512"/>
      <c r="U72" s="1512"/>
      <c r="V72" s="1512"/>
      <c r="W72" s="1512"/>
      <c r="X72" s="1512"/>
      <c r="Y72" s="1512"/>
      <c r="Z72" s="1512"/>
      <c r="AA72" s="1512"/>
      <c r="AB72" s="1512"/>
      <c r="AC72" s="1512"/>
      <c r="AD72" s="1512"/>
      <c r="AE72" s="1513"/>
      <c r="AF72" s="1511">
        <f>SUM(AF71:BA71)</f>
        <v>206</v>
      </c>
      <c r="AG72" s="1271"/>
      <c r="AH72" s="1271"/>
      <c r="AI72" s="1271"/>
      <c r="AJ72" s="1271"/>
      <c r="AK72" s="1271"/>
      <c r="AL72" s="1271"/>
      <c r="AM72" s="1271"/>
      <c r="AN72" s="1271"/>
      <c r="AO72" s="1271"/>
      <c r="AP72" s="1271"/>
      <c r="AQ72" s="1271"/>
      <c r="AR72" s="1271"/>
      <c r="AS72" s="1271"/>
      <c r="AT72" s="1271"/>
      <c r="AU72" s="1271"/>
      <c r="AV72" s="1271"/>
      <c r="AW72" s="1271"/>
      <c r="AX72" s="1271"/>
      <c r="AY72" s="1271"/>
      <c r="AZ72" s="1271"/>
      <c r="BA72" s="1272"/>
      <c r="BB72" s="1511">
        <f>SUM(BB71:BQ71)</f>
        <v>149</v>
      </c>
      <c r="BC72" s="1512"/>
      <c r="BD72" s="1512"/>
      <c r="BE72" s="1512"/>
      <c r="BF72" s="1512"/>
      <c r="BG72" s="1512"/>
      <c r="BH72" s="1512"/>
      <c r="BI72" s="1512"/>
      <c r="BJ72" s="1512"/>
      <c r="BK72" s="1512"/>
      <c r="BL72" s="1512"/>
      <c r="BM72" s="1512"/>
      <c r="BN72" s="1512"/>
      <c r="BO72" s="1512"/>
      <c r="BP72" s="1512"/>
      <c r="BQ72" s="1513"/>
      <c r="BR72" s="1387">
        <f>BR71+BS71</f>
        <v>609</v>
      </c>
      <c r="BS72" s="1393"/>
      <c r="BU72" s="1504"/>
      <c r="BV72" s="1504"/>
      <c r="BW72" s="1504"/>
      <c r="BX72" s="1505"/>
      <c r="BY72" s="1504"/>
      <c r="BZ72" s="1504"/>
      <c r="CA72" s="1504"/>
      <c r="CB72" s="1504"/>
      <c r="CC72" s="6"/>
      <c r="CD72" s="6"/>
      <c r="CE72" s="6"/>
      <c r="CF72" s="6"/>
      <c r="CI72" s="6"/>
      <c r="CJ72" s="6"/>
      <c r="CK72" s="6"/>
      <c r="CL72" s="6"/>
      <c r="CM72" s="6"/>
    </row>
    <row r="73" spans="1:91" x14ac:dyDescent="0.3">
      <c r="A73" s="6"/>
      <c r="B73" s="6"/>
      <c r="C73" s="69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396" t="s">
        <v>71</v>
      </c>
      <c r="O73" s="1506"/>
      <c r="P73" s="1507"/>
      <c r="Q73" s="101"/>
      <c r="R73" s="1396"/>
      <c r="S73" s="1506"/>
      <c r="T73" s="1506"/>
      <c r="U73" s="1506"/>
      <c r="V73" s="1506"/>
      <c r="W73" s="1506"/>
      <c r="X73" s="1506"/>
      <c r="Y73" s="1506"/>
      <c r="Z73" s="1506"/>
      <c r="AA73" s="1506"/>
      <c r="AB73" s="1506"/>
      <c r="AC73" s="1506"/>
      <c r="AD73" s="1506"/>
      <c r="AE73" s="1506"/>
      <c r="AL73" s="6"/>
      <c r="AM73" s="6"/>
      <c r="BV73" s="214"/>
      <c r="BW73" s="214"/>
      <c r="BX73" s="214"/>
      <c r="BY73" s="214"/>
      <c r="BZ73" s="214"/>
      <c r="CA73" s="20"/>
      <c r="CB73" s="20"/>
      <c r="CC73" s="6"/>
      <c r="CD73" s="6"/>
      <c r="CE73" s="6"/>
      <c r="CF73" s="6"/>
      <c r="CI73" s="6"/>
      <c r="CJ73" s="6"/>
      <c r="CK73" s="6"/>
      <c r="CL73" s="6"/>
      <c r="CM73" s="6"/>
    </row>
    <row r="74" spans="1:91" ht="15.6" x14ac:dyDescent="0.3">
      <c r="A74" s="6"/>
      <c r="B74" s="6"/>
      <c r="C74" s="93" t="s">
        <v>69</v>
      </c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250">
        <f>BR62+BS62</f>
        <v>28</v>
      </c>
      <c r="O74" s="1276">
        <f>N74/(BR50+BS50)</f>
        <v>4.472843450479233E-2</v>
      </c>
      <c r="P74" s="1278"/>
      <c r="Q74" s="69"/>
      <c r="R74" s="250"/>
      <c r="S74" s="1276"/>
      <c r="T74" s="1277"/>
      <c r="U74" s="1277"/>
      <c r="V74" s="1277"/>
      <c r="W74" s="1277"/>
      <c r="X74" s="1277"/>
      <c r="Y74" s="1277"/>
      <c r="Z74" s="1277"/>
      <c r="AA74" s="1277"/>
      <c r="AB74" s="1277"/>
      <c r="AC74" s="1277"/>
      <c r="AD74" s="1277"/>
      <c r="AE74" s="1277"/>
      <c r="AF74" s="6">
        <f>SUM(J48:AE48)</f>
        <v>188</v>
      </c>
      <c r="AI74" s="6">
        <f>SUM(AF48:BA48)</f>
        <v>36</v>
      </c>
      <c r="AJ74" s="7"/>
      <c r="AL74" s="6"/>
      <c r="AM74" s="6"/>
      <c r="AN74" s="7" t="s">
        <v>30</v>
      </c>
      <c r="AO74" s="7"/>
      <c r="AP74" s="7"/>
      <c r="AQ74" s="7"/>
      <c r="AR74" s="7"/>
      <c r="AS74" s="7"/>
      <c r="AT74" s="7"/>
      <c r="AU74" s="7"/>
      <c r="AV74" s="7"/>
      <c r="AW74" s="7"/>
      <c r="AX74" s="16"/>
      <c r="AZ74" s="870">
        <f>BR71+CA71</f>
        <v>414</v>
      </c>
      <c r="BA74" s="870"/>
      <c r="BC74" s="1401" t="s">
        <v>31</v>
      </c>
      <c r="BD74" s="1401"/>
      <c r="BE74" s="76"/>
      <c r="BG74" s="7">
        <f>BR72</f>
        <v>609</v>
      </c>
      <c r="BH74" s="7"/>
      <c r="BI74" s="7"/>
      <c r="BJ74" s="7"/>
      <c r="BK74" s="7"/>
      <c r="BL74" s="7"/>
      <c r="BM74" s="7"/>
      <c r="BN74" s="7"/>
      <c r="BO74" s="7"/>
      <c r="BP74" s="7"/>
      <c r="BQ74" s="7"/>
      <c r="BV74" s="215"/>
      <c r="BW74" s="215"/>
      <c r="BX74" s="215"/>
      <c r="BY74" s="215"/>
      <c r="BZ74" s="215"/>
      <c r="CB74" s="6"/>
      <c r="CC74" s="6"/>
      <c r="CD74" s="6"/>
      <c r="CE74" s="6"/>
      <c r="CF74" s="6"/>
      <c r="CI74" s="6"/>
      <c r="CJ74" s="6"/>
      <c r="CK74" s="6"/>
      <c r="CL74" s="6"/>
      <c r="CM74" s="6"/>
    </row>
    <row r="75" spans="1:91" ht="15.6" x14ac:dyDescent="0.3">
      <c r="A75" s="6"/>
      <c r="B75" s="6"/>
      <c r="C75" s="93" t="s">
        <v>70</v>
      </c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250">
        <f>BR56+BS56</f>
        <v>11</v>
      </c>
      <c r="O75" s="1276">
        <f>N75/(BR50+BS50)</f>
        <v>1.7571884984025558E-2</v>
      </c>
      <c r="P75" s="1278"/>
      <c r="Q75" s="69"/>
      <c r="R75" s="250"/>
      <c r="S75" s="1276"/>
      <c r="T75" s="1277"/>
      <c r="U75" s="1277"/>
      <c r="V75" s="1277"/>
      <c r="W75" s="1277"/>
      <c r="X75" s="1277"/>
      <c r="Y75" s="1277"/>
      <c r="Z75" s="1277"/>
      <c r="AA75" s="1277"/>
      <c r="AB75" s="1277"/>
      <c r="AC75" s="1277"/>
      <c r="AD75" s="1277"/>
      <c r="AE75" s="1277"/>
      <c r="AJ75" s="7"/>
      <c r="AL75" s="6"/>
      <c r="AM75" s="6"/>
      <c r="AN75" s="7" t="s">
        <v>8</v>
      </c>
      <c r="AO75" s="7"/>
      <c r="AP75" s="7"/>
      <c r="AQ75" s="7"/>
      <c r="AR75" s="7"/>
      <c r="AS75" s="7"/>
      <c r="AT75" s="7"/>
      <c r="AU75" s="7"/>
      <c r="AV75" s="7"/>
      <c r="AW75" s="7"/>
      <c r="AX75" s="7"/>
      <c r="AZ75" s="870">
        <f>BS71+CB71</f>
        <v>195</v>
      </c>
      <c r="BA75" s="870"/>
      <c r="BC75" s="1401" t="s">
        <v>32</v>
      </c>
      <c r="BD75" s="1401"/>
      <c r="BE75" s="76"/>
      <c r="BG75" s="7">
        <f>CA72</f>
        <v>0</v>
      </c>
      <c r="BH75" s="7"/>
      <c r="BI75" s="7"/>
      <c r="BJ75" s="7"/>
      <c r="BK75" s="7"/>
      <c r="BL75" s="7"/>
      <c r="BM75" s="7"/>
      <c r="BN75" s="7"/>
      <c r="BO75" s="7"/>
      <c r="BP75" s="7"/>
      <c r="BQ75" s="7"/>
      <c r="BS75" s="181"/>
      <c r="BT75" s="181"/>
      <c r="BU75" s="181"/>
      <c r="BV75" s="941"/>
      <c r="BW75" s="941"/>
      <c r="BX75" s="216"/>
      <c r="BY75" s="216"/>
      <c r="BZ75" s="215"/>
      <c r="CB75" s="6"/>
      <c r="CC75" s="6"/>
      <c r="CD75" s="6"/>
      <c r="CE75" s="6"/>
      <c r="CF75" s="6"/>
      <c r="CI75" s="6"/>
      <c r="CJ75" s="6"/>
      <c r="CK75" s="6"/>
      <c r="CL75" s="6"/>
      <c r="CM75" s="6"/>
    </row>
    <row r="76" spans="1:91" ht="15.6" x14ac:dyDescent="0.3">
      <c r="A76" s="6"/>
      <c r="B76" s="6"/>
      <c r="C76" s="179" t="s">
        <v>73</v>
      </c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80">
        <f>SUM(AZ71:BQ71,AP71:AS71)</f>
        <v>172</v>
      </c>
      <c r="O76" s="182"/>
      <c r="P76" s="182"/>
      <c r="Q76" s="182"/>
      <c r="R76" s="495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6">
        <f>D71+F71+H71+L71+R71+Z71+AP71+AR71+AZ71</f>
        <v>1</v>
      </c>
      <c r="AG76" s="6">
        <f>E71+G71+I71+M71+S71+AA71+AQ71+AS71+BA71</f>
        <v>58</v>
      </c>
      <c r="AH76" s="6">
        <f>K71+O71+Q71+U71+W71+Y71+AC71+AE71+AG71+AI71+AK71+AM71+AO71+AU71+AW71+AY71+BC71+BE71+BG71+BI71+BK71+BM71+BO71+BQ71</f>
        <v>137</v>
      </c>
      <c r="AJ76" s="16"/>
      <c r="AL76" s="6"/>
      <c r="AM76" s="6"/>
      <c r="AN76" s="16" t="s">
        <v>33</v>
      </c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Z76" s="869">
        <f>SUM(AZ74:BA75)</f>
        <v>609</v>
      </c>
      <c r="BA76" s="869"/>
      <c r="BC76" s="886" t="s">
        <v>33</v>
      </c>
      <c r="BD76" s="885"/>
      <c r="BE76" s="886"/>
      <c r="BG76" s="16">
        <f>BG75+BG74</f>
        <v>609</v>
      </c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S76" s="940" t="s">
        <v>249</v>
      </c>
      <c r="BV76" s="216"/>
      <c r="BW76" s="216"/>
      <c r="BX76" s="216"/>
      <c r="BY76" s="216"/>
      <c r="BZ76" s="215"/>
      <c r="CB76" s="6"/>
      <c r="CC76" s="6"/>
      <c r="CD76" s="6"/>
      <c r="CE76" s="6"/>
      <c r="CF76" s="6"/>
      <c r="CI76" s="6"/>
      <c r="CJ76" s="6"/>
      <c r="CK76" s="6"/>
      <c r="CL76" s="6"/>
      <c r="CM76" s="6"/>
    </row>
    <row r="77" spans="1:91" x14ac:dyDescent="0.3">
      <c r="A77" s="6"/>
      <c r="B77" s="6"/>
      <c r="C77" s="6"/>
      <c r="AL77" s="6"/>
      <c r="AM77" s="6"/>
      <c r="BV77" s="6"/>
      <c r="BY77" s="6"/>
      <c r="CB77" s="6"/>
      <c r="CC77" s="6"/>
      <c r="CD77" s="6"/>
      <c r="CE77" s="6"/>
      <c r="CF77" s="6"/>
      <c r="CI77" s="6"/>
      <c r="CJ77" s="6"/>
      <c r="CK77" s="6"/>
      <c r="CL77" s="6"/>
      <c r="CM77" s="6"/>
    </row>
    <row r="78" spans="1:91" x14ac:dyDescent="0.3">
      <c r="A78" s="6"/>
      <c r="B78" s="6"/>
      <c r="C78" s="6"/>
      <c r="E78" s="6" t="s">
        <v>87</v>
      </c>
      <c r="F78" s="6">
        <f>D71+F71+H71</f>
        <v>0</v>
      </c>
      <c r="G78" s="6">
        <f>E71+G71+I71</f>
        <v>20</v>
      </c>
      <c r="K78" s="6" t="s">
        <v>83</v>
      </c>
      <c r="L78" s="6">
        <f>J71+L71+N71+P71+R71+T71+V71+X71+Z71+AB71+AD71</f>
        <v>168</v>
      </c>
      <c r="M78" s="6">
        <f>K71+M71+O71+Q71+S71+U71+W71+Y71+AA71+AC71+AE71</f>
        <v>66</v>
      </c>
      <c r="P78" s="6" t="s">
        <v>228</v>
      </c>
      <c r="Q78" s="6" t="s">
        <v>229</v>
      </c>
      <c r="T78" s="6">
        <f>SUM(J71:K71,N71:Q71,T71:W71,X71:Y71,AB71:AE71)</f>
        <v>218</v>
      </c>
      <c r="AH78" s="6" t="s">
        <v>84</v>
      </c>
      <c r="AI78" s="6">
        <f>AF71+AH71+AJ71+AL71+AN71+AP71+AR71+AT71+AV71+AX71+AZ71</f>
        <v>152</v>
      </c>
      <c r="AJ78" s="6">
        <f>AG71+AI71+AK71+AM71+AO71+AQ71+AS71+AU71+AW71+AY71+BA71</f>
        <v>54</v>
      </c>
      <c r="AL78" s="6"/>
      <c r="AM78" s="6"/>
      <c r="BC78" s="6" t="s">
        <v>86</v>
      </c>
      <c r="BD78" s="6">
        <f>BB71+BD71+BF71+BH71+BJ71+BL71+BP71+BN71</f>
        <v>94</v>
      </c>
      <c r="BE78" s="6">
        <f>BC71+BE71+BG71+BI71+BK71+BM71+BQ71+BO71</f>
        <v>55</v>
      </c>
      <c r="BV78" s="6"/>
      <c r="BY78" s="6"/>
      <c r="CB78" s="6"/>
      <c r="CC78" s="6"/>
      <c r="CD78" s="6"/>
      <c r="CE78" s="6"/>
      <c r="CF78" s="6"/>
      <c r="CI78" s="6"/>
      <c r="CJ78" s="6"/>
      <c r="CK78" s="6"/>
      <c r="CL78" s="6"/>
      <c r="CM78" s="6"/>
    </row>
    <row r="79" spans="1:91" x14ac:dyDescent="0.3">
      <c r="A79" s="6"/>
      <c r="B79" s="6"/>
      <c r="C79" s="6"/>
      <c r="P79" s="6">
        <f>J71+K71+N71+O71+P71+Q71+T71+U71+V71+W71+X71+Y71+AB71+AC71+AD71+AE71</f>
        <v>218</v>
      </c>
      <c r="Q79" s="6">
        <f>L71+M71+R71+S71+Z71+AA71</f>
        <v>16</v>
      </c>
      <c r="AL79" s="6"/>
      <c r="AM79" s="6"/>
      <c r="BV79" s="6"/>
      <c r="BY79" s="6"/>
      <c r="CB79" s="6"/>
      <c r="CC79" s="6"/>
      <c r="CD79" s="6"/>
      <c r="CE79" s="6"/>
      <c r="CF79" s="6"/>
      <c r="CI79" s="6"/>
      <c r="CJ79" s="6"/>
      <c r="CK79" s="6"/>
      <c r="CL79" s="6"/>
      <c r="CM79" s="6"/>
    </row>
    <row r="80" spans="1:91" x14ac:dyDescent="0.3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6"/>
      <c r="CD80" s="6"/>
      <c r="CE80" s="6"/>
      <c r="CF80" s="6"/>
      <c r="CI80" s="6"/>
      <c r="CJ80" s="6"/>
      <c r="CK80" s="6"/>
      <c r="CL80" s="6"/>
      <c r="CM80" s="6"/>
    </row>
    <row r="81" spans="1:83" ht="18" x14ac:dyDescent="0.35">
      <c r="A81" s="6"/>
      <c r="B81" s="6"/>
      <c r="C81" s="287">
        <v>44470</v>
      </c>
      <c r="AL81" s="6"/>
      <c r="AM81" s="6"/>
      <c r="BR81" s="1011"/>
      <c r="BS81" s="1011"/>
      <c r="BT81" s="1011"/>
      <c r="BU81" s="1011"/>
      <c r="BV81" s="1011"/>
      <c r="BW81" s="635"/>
      <c r="BX81" s="635"/>
      <c r="BY81" s="636"/>
      <c r="BZ81" s="637"/>
      <c r="CA81" s="20"/>
      <c r="CB81" s="214"/>
      <c r="CC81" s="28"/>
      <c r="CD81" s="28"/>
      <c r="CE81" s="28"/>
    </row>
    <row r="82" spans="1:83" ht="16.2" thickBot="1" x14ac:dyDescent="0.35">
      <c r="A82" s="13" t="s">
        <v>186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472"/>
      <c r="BX82" s="1565"/>
      <c r="BY82" s="1565"/>
      <c r="BZ82" s="1565"/>
      <c r="CA82" s="13"/>
      <c r="CB82" s="20"/>
      <c r="CC82" s="13"/>
      <c r="CD82" s="6"/>
      <c r="CE82" s="6"/>
    </row>
    <row r="83" spans="1:83" ht="15" thickBot="1" x14ac:dyDescent="0.35">
      <c r="A83" s="1566" t="s">
        <v>1</v>
      </c>
      <c r="B83" s="1569" t="s">
        <v>2</v>
      </c>
      <c r="C83" s="1570"/>
      <c r="D83" s="1337" t="s">
        <v>3</v>
      </c>
      <c r="E83" s="1372"/>
      <c r="F83" s="1372"/>
      <c r="G83" s="1372"/>
      <c r="H83" s="1372"/>
      <c r="I83" s="1373"/>
      <c r="J83" s="1485" t="s">
        <v>4</v>
      </c>
      <c r="K83" s="1372"/>
      <c r="L83" s="1372"/>
      <c r="M83" s="1372"/>
      <c r="N83" s="1372"/>
      <c r="O83" s="1372"/>
      <c r="P83" s="1372"/>
      <c r="Q83" s="1372"/>
      <c r="R83" s="1372"/>
      <c r="S83" s="1372"/>
      <c r="T83" s="1372"/>
      <c r="U83" s="1372"/>
      <c r="V83" s="1372"/>
      <c r="W83" s="1372"/>
      <c r="X83" s="1372"/>
      <c r="Y83" s="1372"/>
      <c r="Z83" s="1372"/>
      <c r="AA83" s="1372"/>
      <c r="AB83" s="1372"/>
      <c r="AC83" s="1372"/>
      <c r="AD83" s="1372"/>
      <c r="AE83" s="1373"/>
      <c r="AF83" s="1575" t="s">
        <v>5</v>
      </c>
      <c r="AG83" s="1372"/>
      <c r="AH83" s="1372"/>
      <c r="AI83" s="1372"/>
      <c r="AJ83" s="1372"/>
      <c r="AK83" s="1372"/>
      <c r="AL83" s="1372"/>
      <c r="AM83" s="1372"/>
      <c r="AN83" s="1372"/>
      <c r="AO83" s="1372"/>
      <c r="AP83" s="1372"/>
      <c r="AQ83" s="1372"/>
      <c r="AR83" s="1372"/>
      <c r="AS83" s="1372"/>
      <c r="AT83" s="1372"/>
      <c r="AU83" s="1372"/>
      <c r="AV83" s="1372"/>
      <c r="AW83" s="1372"/>
      <c r="AX83" s="1372"/>
      <c r="AY83" s="1372"/>
      <c r="AZ83" s="1372"/>
      <c r="BA83" s="1373"/>
      <c r="BB83" s="1485" t="s">
        <v>6</v>
      </c>
      <c r="BC83" s="1486"/>
      <c r="BD83" s="1486"/>
      <c r="BE83" s="1486"/>
      <c r="BF83" s="1486"/>
      <c r="BG83" s="1486"/>
      <c r="BH83" s="1486"/>
      <c r="BI83" s="1486"/>
      <c r="BJ83" s="1486"/>
      <c r="BK83" s="1486"/>
      <c r="BL83" s="1486"/>
      <c r="BM83" s="1486"/>
      <c r="BN83" s="1486"/>
      <c r="BO83" s="1486"/>
      <c r="BP83" s="1486"/>
      <c r="BQ83" s="1487"/>
      <c r="BR83" s="1269" t="s">
        <v>7</v>
      </c>
      <c r="BS83" s="1273"/>
      <c r="BU83" s="72"/>
      <c r="BV83" s="72"/>
      <c r="BW83" s="1576"/>
      <c r="BX83" s="1577"/>
      <c r="BY83" s="1578"/>
      <c r="BZ83" s="1579"/>
      <c r="CA83" s="1439"/>
      <c r="CB83" s="1439"/>
      <c r="CC83" s="6"/>
      <c r="CD83" s="6"/>
      <c r="CE83" s="6"/>
    </row>
    <row r="84" spans="1:83" ht="15" thickBot="1" x14ac:dyDescent="0.35">
      <c r="A84" s="1567"/>
      <c r="B84" s="1571"/>
      <c r="C84" s="1572"/>
      <c r="D84" s="1552" t="s">
        <v>93</v>
      </c>
      <c r="E84" s="1373"/>
      <c r="F84" s="1552" t="s">
        <v>143</v>
      </c>
      <c r="G84" s="1373"/>
      <c r="H84" s="1552" t="s">
        <v>41</v>
      </c>
      <c r="I84" s="1373"/>
      <c r="J84" s="1552" t="s">
        <v>43</v>
      </c>
      <c r="K84" s="1372"/>
      <c r="L84" s="1372"/>
      <c r="M84" s="1373"/>
      <c r="N84" s="1552" t="s">
        <v>93</v>
      </c>
      <c r="O84" s="1372"/>
      <c r="P84" s="1372"/>
      <c r="Q84" s="1372"/>
      <c r="R84" s="1372"/>
      <c r="S84" s="1373"/>
      <c r="T84" s="1371" t="s">
        <v>143</v>
      </c>
      <c r="U84" s="1372"/>
      <c r="V84" s="1372"/>
      <c r="W84" s="1373"/>
      <c r="X84" s="1371" t="s">
        <v>42</v>
      </c>
      <c r="Y84" s="1481"/>
      <c r="Z84" s="1481"/>
      <c r="AA84" s="1374"/>
      <c r="AB84" s="1371" t="s">
        <v>41</v>
      </c>
      <c r="AC84" s="1481"/>
      <c r="AD84" s="1481"/>
      <c r="AE84" s="1374"/>
      <c r="AF84" s="1553" t="s">
        <v>43</v>
      </c>
      <c r="AG84" s="1554"/>
      <c r="AH84" s="1552" t="s">
        <v>93</v>
      </c>
      <c r="AI84" s="1555"/>
      <c r="AJ84" s="1555"/>
      <c r="AK84" s="1555"/>
      <c r="AL84" s="1555"/>
      <c r="AM84" s="1556"/>
      <c r="AN84" s="1371" t="s">
        <v>112</v>
      </c>
      <c r="AO84" s="1481"/>
      <c r="AP84" s="1481"/>
      <c r="AQ84" s="1481"/>
      <c r="AR84" s="1481"/>
      <c r="AS84" s="1374"/>
      <c r="AT84" s="1380" t="s">
        <v>42</v>
      </c>
      <c r="AU84" s="1381"/>
      <c r="AV84" s="1371" t="s">
        <v>41</v>
      </c>
      <c r="AW84" s="1481"/>
      <c r="AX84" s="1481"/>
      <c r="AY84" s="1481"/>
      <c r="AZ84" s="1481"/>
      <c r="BA84" s="1374"/>
      <c r="BB84" s="1555" t="s">
        <v>43</v>
      </c>
      <c r="BC84" s="1557"/>
      <c r="BD84" s="1558" t="s">
        <v>93</v>
      </c>
      <c r="BE84" s="1559"/>
      <c r="BF84" s="1445" t="s">
        <v>94</v>
      </c>
      <c r="BG84" s="1560"/>
      <c r="BH84" s="1560"/>
      <c r="BI84" s="1561"/>
      <c r="BJ84" s="1380" t="s">
        <v>42</v>
      </c>
      <c r="BK84" s="1381"/>
      <c r="BL84" s="1380" t="s">
        <v>41</v>
      </c>
      <c r="BM84" s="1372"/>
      <c r="BN84" s="1372"/>
      <c r="BO84" s="1372"/>
      <c r="BP84" s="1372"/>
      <c r="BQ84" s="1373"/>
      <c r="BR84" s="1459" t="s">
        <v>30</v>
      </c>
      <c r="BS84" s="1462" t="s">
        <v>8</v>
      </c>
      <c r="BU84" s="1562"/>
      <c r="BV84" s="1562"/>
      <c r="BW84" s="1563"/>
      <c r="BX84" s="1564"/>
      <c r="BY84" s="1562"/>
      <c r="BZ84" s="1562"/>
      <c r="CA84" s="1524"/>
      <c r="CB84" s="1524"/>
      <c r="CC84" s="6"/>
      <c r="CD84" s="6"/>
      <c r="CE84" s="6"/>
    </row>
    <row r="85" spans="1:83" ht="30.6" customHeight="1" thickBot="1" x14ac:dyDescent="0.35">
      <c r="A85" s="1568"/>
      <c r="B85" s="1573"/>
      <c r="C85" s="1574"/>
      <c r="D85" s="1525" t="s">
        <v>209</v>
      </c>
      <c r="E85" s="1526"/>
      <c r="F85" s="1411" t="s">
        <v>210</v>
      </c>
      <c r="G85" s="1412"/>
      <c r="H85" s="1411" t="s">
        <v>211</v>
      </c>
      <c r="I85" s="1412"/>
      <c r="J85" s="1527" t="s">
        <v>141</v>
      </c>
      <c r="K85" s="1528"/>
      <c r="L85" s="1529" t="s">
        <v>142</v>
      </c>
      <c r="M85" s="1530"/>
      <c r="N85" s="1531" t="s">
        <v>154</v>
      </c>
      <c r="O85" s="1528"/>
      <c r="P85" s="1531" t="s">
        <v>153</v>
      </c>
      <c r="Q85" s="1528"/>
      <c r="R85" s="1532" t="s">
        <v>152</v>
      </c>
      <c r="S85" s="1530"/>
      <c r="T85" s="1533" t="s">
        <v>144</v>
      </c>
      <c r="U85" s="1534"/>
      <c r="V85" s="1533" t="s">
        <v>155</v>
      </c>
      <c r="W85" s="1534"/>
      <c r="X85" s="1535" t="s">
        <v>169</v>
      </c>
      <c r="Y85" s="1536"/>
      <c r="Z85" s="1537" t="s">
        <v>151</v>
      </c>
      <c r="AA85" s="1538"/>
      <c r="AB85" s="1317" t="s">
        <v>139</v>
      </c>
      <c r="AC85" s="1319"/>
      <c r="AD85" s="1539" t="s">
        <v>140</v>
      </c>
      <c r="AE85" s="1540"/>
      <c r="AF85" s="1541" t="s">
        <v>252</v>
      </c>
      <c r="AG85" s="1542"/>
      <c r="AH85" s="1543" t="s">
        <v>174</v>
      </c>
      <c r="AI85" s="1544"/>
      <c r="AJ85" s="1545" t="s">
        <v>253</v>
      </c>
      <c r="AK85" s="1546"/>
      <c r="AL85" s="1547" t="s">
        <v>176</v>
      </c>
      <c r="AM85" s="1542"/>
      <c r="AN85" s="1317" t="s">
        <v>251</v>
      </c>
      <c r="AO85" s="1318"/>
      <c r="AP85" s="1548" t="s">
        <v>115</v>
      </c>
      <c r="AQ85" s="1549"/>
      <c r="AR85" s="1548" t="s">
        <v>116</v>
      </c>
      <c r="AS85" s="1549"/>
      <c r="AT85" s="1550" t="s">
        <v>254</v>
      </c>
      <c r="AU85" s="1551"/>
      <c r="AV85" s="1539" t="s">
        <v>130</v>
      </c>
      <c r="AW85" s="1540"/>
      <c r="AX85" s="1539" t="s">
        <v>131</v>
      </c>
      <c r="AY85" s="1540"/>
      <c r="AZ85" s="1580" t="s">
        <v>108</v>
      </c>
      <c r="BA85" s="1581"/>
      <c r="BB85" s="1582" t="s">
        <v>255</v>
      </c>
      <c r="BC85" s="1583"/>
      <c r="BD85" s="1543" t="s">
        <v>256</v>
      </c>
      <c r="BE85" s="1584"/>
      <c r="BF85" s="1411" t="s">
        <v>95</v>
      </c>
      <c r="BG85" s="1412"/>
      <c r="BH85" s="1548" t="s">
        <v>96</v>
      </c>
      <c r="BI85" s="1549"/>
      <c r="BJ85" s="1585" t="s">
        <v>105</v>
      </c>
      <c r="BK85" s="1586"/>
      <c r="BL85" s="1585" t="s">
        <v>106</v>
      </c>
      <c r="BM85" s="1587"/>
      <c r="BN85" s="1588" t="s">
        <v>107</v>
      </c>
      <c r="BO85" s="1586"/>
      <c r="BP85" s="1589" t="s">
        <v>226</v>
      </c>
      <c r="BQ85" s="1590"/>
      <c r="BR85" s="1460"/>
      <c r="BS85" s="1463"/>
      <c r="BU85" s="1591"/>
      <c r="BV85" s="1591"/>
      <c r="BW85" s="1592"/>
      <c r="BX85" s="1564"/>
      <c r="BY85" s="1592"/>
      <c r="BZ85" s="1592"/>
      <c r="CA85" s="1524"/>
      <c r="CB85" s="1524"/>
      <c r="CC85" s="6"/>
      <c r="CD85" s="6"/>
      <c r="CE85" s="6"/>
    </row>
    <row r="86" spans="1:83" ht="16.2" thickBot="1" x14ac:dyDescent="0.35">
      <c r="A86" s="1027"/>
      <c r="B86" s="1310"/>
      <c r="C86" s="1311"/>
      <c r="D86" s="244" t="s">
        <v>9</v>
      </c>
      <c r="E86" s="219" t="s">
        <v>10</v>
      </c>
      <c r="F86" s="244" t="s">
        <v>9</v>
      </c>
      <c r="G86" s="245" t="s">
        <v>10</v>
      </c>
      <c r="H86" s="244" t="s">
        <v>9</v>
      </c>
      <c r="I86" s="245" t="s">
        <v>10</v>
      </c>
      <c r="J86" s="61" t="s">
        <v>9</v>
      </c>
      <c r="K86" s="64" t="s">
        <v>10</v>
      </c>
      <c r="L86" s="61" t="s">
        <v>9</v>
      </c>
      <c r="M86" s="64" t="s">
        <v>10</v>
      </c>
      <c r="N86" s="61" t="s">
        <v>9</v>
      </c>
      <c r="O86" s="64" t="s">
        <v>10</v>
      </c>
      <c r="P86" s="61" t="s">
        <v>9</v>
      </c>
      <c r="Q86" s="64" t="s">
        <v>10</v>
      </c>
      <c r="R86" s="61" t="s">
        <v>9</v>
      </c>
      <c r="S86" s="64" t="s">
        <v>10</v>
      </c>
      <c r="T86" s="61" t="s">
        <v>9</v>
      </c>
      <c r="U86" s="64" t="s">
        <v>10</v>
      </c>
      <c r="V86" s="61" t="s">
        <v>9</v>
      </c>
      <c r="W86" s="64" t="s">
        <v>10</v>
      </c>
      <c r="X86" s="244" t="s">
        <v>9</v>
      </c>
      <c r="Y86" s="211" t="s">
        <v>10</v>
      </c>
      <c r="Z86" s="244" t="s">
        <v>9</v>
      </c>
      <c r="AA86" s="211" t="s">
        <v>10</v>
      </c>
      <c r="AB86" s="208" t="s">
        <v>9</v>
      </c>
      <c r="AC86" s="211" t="s">
        <v>10</v>
      </c>
      <c r="AD86" s="364" t="s">
        <v>9</v>
      </c>
      <c r="AE86" s="365" t="s">
        <v>10</v>
      </c>
      <c r="AF86" s="208" t="s">
        <v>9</v>
      </c>
      <c r="AG86" s="295" t="s">
        <v>10</v>
      </c>
      <c r="AH86" s="1" t="s">
        <v>9</v>
      </c>
      <c r="AI86" s="3" t="s">
        <v>10</v>
      </c>
      <c r="AJ86" s="1" t="s">
        <v>9</v>
      </c>
      <c r="AK86" s="48" t="s">
        <v>10</v>
      </c>
      <c r="AL86" s="1" t="s">
        <v>9</v>
      </c>
      <c r="AM86" s="48" t="s">
        <v>10</v>
      </c>
      <c r="AN86" s="244" t="s">
        <v>9</v>
      </c>
      <c r="AO86" s="219" t="s">
        <v>10</v>
      </c>
      <c r="AP86" s="244" t="s">
        <v>9</v>
      </c>
      <c r="AQ86" s="219" t="s">
        <v>10</v>
      </c>
      <c r="AR86" s="244" t="s">
        <v>9</v>
      </c>
      <c r="AS86" s="219" t="s">
        <v>10</v>
      </c>
      <c r="AT86" s="221" t="s">
        <v>9</v>
      </c>
      <c r="AU86" s="206" t="s">
        <v>10</v>
      </c>
      <c r="AV86" s="424" t="s">
        <v>9</v>
      </c>
      <c r="AW86" s="425" t="s">
        <v>10</v>
      </c>
      <c r="AX86" s="424" t="s">
        <v>9</v>
      </c>
      <c r="AY86" s="426" t="s">
        <v>10</v>
      </c>
      <c r="AZ86" s="221" t="s">
        <v>9</v>
      </c>
      <c r="BA86" s="77" t="s">
        <v>10</v>
      </c>
      <c r="BB86" s="281" t="s">
        <v>9</v>
      </c>
      <c r="BC86" s="282" t="s">
        <v>10</v>
      </c>
      <c r="BD86" s="208" t="s">
        <v>9</v>
      </c>
      <c r="BE86" s="295" t="s">
        <v>10</v>
      </c>
      <c r="BF86" s="208" t="s">
        <v>9</v>
      </c>
      <c r="BG86" s="211" t="s">
        <v>10</v>
      </c>
      <c r="BH86" s="208" t="s">
        <v>9</v>
      </c>
      <c r="BI86" s="211" t="s">
        <v>10</v>
      </c>
      <c r="BJ86" s="1" t="s">
        <v>9</v>
      </c>
      <c r="BK86" s="2" t="s">
        <v>10</v>
      </c>
      <c r="BL86" s="1" t="s">
        <v>9</v>
      </c>
      <c r="BM86" s="2" t="s">
        <v>10</v>
      </c>
      <c r="BN86" s="1" t="s">
        <v>9</v>
      </c>
      <c r="BO86" s="2" t="s">
        <v>10</v>
      </c>
      <c r="BP86" s="1" t="s">
        <v>9</v>
      </c>
      <c r="BQ86" s="2" t="s">
        <v>10</v>
      </c>
      <c r="BR86" s="1461"/>
      <c r="BS86" s="1449"/>
      <c r="BU86" s="1018"/>
      <c r="BV86" s="1018"/>
      <c r="BW86" s="1019"/>
      <c r="BX86" s="1019"/>
      <c r="BY86" s="1018"/>
      <c r="BZ86" s="1018"/>
      <c r="CA86" s="1524"/>
      <c r="CB86" s="1524"/>
      <c r="CC86" s="6"/>
      <c r="CD86" s="6"/>
      <c r="CE86" s="6"/>
    </row>
    <row r="87" spans="1:83" ht="16.2" thickBot="1" x14ac:dyDescent="0.35">
      <c r="A87" s="8">
        <v>1</v>
      </c>
      <c r="B87" s="1284" t="s">
        <v>11</v>
      </c>
      <c r="C87" s="1285"/>
      <c r="D87" s="1269">
        <v>0</v>
      </c>
      <c r="E87" s="1271"/>
      <c r="F87" s="1271"/>
      <c r="G87" s="1271"/>
      <c r="H87" s="1271"/>
      <c r="I87" s="1272"/>
      <c r="J87" s="1511">
        <v>8</v>
      </c>
      <c r="K87" s="1512"/>
      <c r="L87" s="1512"/>
      <c r="M87" s="1512"/>
      <c r="N87" s="1512"/>
      <c r="O87" s="1512"/>
      <c r="P87" s="1512"/>
      <c r="Q87" s="1512"/>
      <c r="R87" s="1512"/>
      <c r="S87" s="1512"/>
      <c r="T87" s="1512"/>
      <c r="U87" s="1512"/>
      <c r="V87" s="1512"/>
      <c r="W87" s="1512"/>
      <c r="X87" s="1512"/>
      <c r="Y87" s="1512"/>
      <c r="Z87" s="1512"/>
      <c r="AA87" s="1512"/>
      <c r="AB87" s="1512"/>
      <c r="AC87" s="1512"/>
      <c r="AD87" s="1512"/>
      <c r="AE87" s="1513"/>
      <c r="AF87" s="1269">
        <v>8</v>
      </c>
      <c r="AG87" s="1271"/>
      <c r="AH87" s="1271"/>
      <c r="AI87" s="1271"/>
      <c r="AJ87" s="1271"/>
      <c r="AK87" s="1271"/>
      <c r="AL87" s="1271"/>
      <c r="AM87" s="1271"/>
      <c r="AN87" s="1271"/>
      <c r="AO87" s="1271"/>
      <c r="AP87" s="1271"/>
      <c r="AQ87" s="1271"/>
      <c r="AR87" s="1271"/>
      <c r="AS87" s="1271"/>
      <c r="AT87" s="1271"/>
      <c r="AU87" s="1271"/>
      <c r="AV87" s="1271"/>
      <c r="AW87" s="1271"/>
      <c r="AX87" s="1271"/>
      <c r="AY87" s="1271"/>
      <c r="AZ87" s="1271"/>
      <c r="BA87" s="1272"/>
      <c r="BB87" s="1512">
        <v>7</v>
      </c>
      <c r="BC87" s="1512"/>
      <c r="BD87" s="1512"/>
      <c r="BE87" s="1512"/>
      <c r="BF87" s="1512"/>
      <c r="BG87" s="1512"/>
      <c r="BH87" s="1512"/>
      <c r="BI87" s="1512"/>
      <c r="BJ87" s="1512"/>
      <c r="BK87" s="1512"/>
      <c r="BL87" s="1512"/>
      <c r="BM87" s="1512"/>
      <c r="BN87" s="1512"/>
      <c r="BO87" s="1512"/>
      <c r="BP87" s="1512"/>
      <c r="BQ87" s="1513"/>
      <c r="BR87" s="1438">
        <f>SUM(D87:BQ87)</f>
        <v>23</v>
      </c>
      <c r="BS87" s="1383"/>
      <c r="BU87" s="1016"/>
      <c r="BV87" s="1016"/>
      <c r="BW87" s="1522"/>
      <c r="BX87" s="1523"/>
      <c r="BY87" s="1439"/>
      <c r="BZ87" s="1439"/>
      <c r="CA87" s="1515"/>
      <c r="CB87" s="1505"/>
      <c r="CC87" s="6"/>
      <c r="CD87" s="6"/>
      <c r="CE87" s="6"/>
    </row>
    <row r="88" spans="1:83" ht="16.2" thickBot="1" x14ac:dyDescent="0.35">
      <c r="A88" s="8">
        <v>2</v>
      </c>
      <c r="B88" s="1516" t="s">
        <v>52</v>
      </c>
      <c r="C88" s="1517"/>
      <c r="D88" s="487">
        <v>0</v>
      </c>
      <c r="E88" s="774">
        <v>1</v>
      </c>
      <c r="F88" s="774">
        <v>0</v>
      </c>
      <c r="G88" s="774">
        <v>1</v>
      </c>
      <c r="H88" s="774">
        <v>0</v>
      </c>
      <c r="I88" s="775">
        <v>6</v>
      </c>
      <c r="J88" s="488">
        <v>19</v>
      </c>
      <c r="K88" s="774">
        <v>10</v>
      </c>
      <c r="L88" s="774">
        <v>0</v>
      </c>
      <c r="M88" s="774">
        <v>0</v>
      </c>
      <c r="N88" s="774">
        <v>19</v>
      </c>
      <c r="O88" s="774">
        <v>2</v>
      </c>
      <c r="P88" s="774">
        <v>22</v>
      </c>
      <c r="Q88" s="774">
        <v>0</v>
      </c>
      <c r="R88" s="774">
        <v>0</v>
      </c>
      <c r="S88" s="774">
        <v>0</v>
      </c>
      <c r="T88" s="774">
        <v>14</v>
      </c>
      <c r="U88" s="774">
        <v>3</v>
      </c>
      <c r="V88" s="774">
        <v>6</v>
      </c>
      <c r="W88" s="774">
        <v>6</v>
      </c>
      <c r="X88" s="774">
        <v>20</v>
      </c>
      <c r="Y88" s="774">
        <v>9</v>
      </c>
      <c r="Z88" s="774">
        <v>0</v>
      </c>
      <c r="AA88" s="774">
        <v>0</v>
      </c>
      <c r="AB88" s="774">
        <v>21</v>
      </c>
      <c r="AC88" s="774">
        <v>5</v>
      </c>
      <c r="AD88" s="774">
        <v>20</v>
      </c>
      <c r="AE88" s="774">
        <v>7</v>
      </c>
      <c r="AF88" s="776">
        <v>2</v>
      </c>
      <c r="AG88" s="777">
        <v>0</v>
      </c>
      <c r="AH88" s="777">
        <v>1</v>
      </c>
      <c r="AI88" s="777">
        <v>0</v>
      </c>
      <c r="AJ88" s="777">
        <v>2</v>
      </c>
      <c r="AK88" s="777">
        <v>0</v>
      </c>
      <c r="AL88" s="778">
        <v>4</v>
      </c>
      <c r="AM88" s="779">
        <v>0</v>
      </c>
      <c r="AN88" s="779">
        <v>5</v>
      </c>
      <c r="AO88" s="780">
        <v>0</v>
      </c>
      <c r="AP88" s="779">
        <v>0</v>
      </c>
      <c r="AQ88" s="779">
        <v>0</v>
      </c>
      <c r="AR88" s="779">
        <v>0</v>
      </c>
      <c r="AS88" s="779">
        <v>0</v>
      </c>
      <c r="AT88" s="779">
        <v>3</v>
      </c>
      <c r="AU88" s="779">
        <v>1</v>
      </c>
      <c r="AV88" s="781">
        <v>2</v>
      </c>
      <c r="AW88" s="779">
        <v>1</v>
      </c>
      <c r="AX88" s="781">
        <v>1</v>
      </c>
      <c r="AY88" s="782">
        <v>0</v>
      </c>
      <c r="AZ88" s="779">
        <v>0</v>
      </c>
      <c r="BA88" s="783">
        <v>0</v>
      </c>
      <c r="BB88" s="784">
        <v>0</v>
      </c>
      <c r="BC88" s="779">
        <v>0</v>
      </c>
      <c r="BD88" s="779">
        <v>0</v>
      </c>
      <c r="BE88" s="779">
        <v>0</v>
      </c>
      <c r="BF88" s="779">
        <v>0</v>
      </c>
      <c r="BG88" s="779">
        <v>0</v>
      </c>
      <c r="BH88" s="1006">
        <v>0</v>
      </c>
      <c r="BI88" s="786">
        <v>0</v>
      </c>
      <c r="BJ88" s="786">
        <v>0</v>
      </c>
      <c r="BK88" s="786">
        <v>0</v>
      </c>
      <c r="BL88" s="786">
        <v>0</v>
      </c>
      <c r="BM88" s="786">
        <v>0</v>
      </c>
      <c r="BN88" s="786">
        <v>0</v>
      </c>
      <c r="BO88" s="786">
        <v>0</v>
      </c>
      <c r="BP88" s="1006">
        <v>0</v>
      </c>
      <c r="BQ88" s="1007">
        <v>0</v>
      </c>
      <c r="BR88" s="1341">
        <f>SUM(D88:BQ88)</f>
        <v>213</v>
      </c>
      <c r="BS88" s="1342"/>
      <c r="BU88" s="1016"/>
      <c r="BV88" s="1016"/>
      <c r="BW88" s="1017"/>
      <c r="BX88" s="1017"/>
      <c r="BY88" s="1016"/>
      <c r="BZ88" s="1015"/>
      <c r="CA88" s="1515"/>
      <c r="CB88" s="1505"/>
      <c r="CC88" s="6"/>
      <c r="CD88" s="6"/>
      <c r="CE88" s="6"/>
    </row>
    <row r="89" spans="1:83" ht="16.2" thickBot="1" x14ac:dyDescent="0.35">
      <c r="A89" s="8">
        <v>3</v>
      </c>
      <c r="B89" s="1516" t="s">
        <v>55</v>
      </c>
      <c r="C89" s="1517"/>
      <c r="D89" s="788">
        <v>0</v>
      </c>
      <c r="E89" s="789">
        <v>1</v>
      </c>
      <c r="F89" s="789">
        <v>0</v>
      </c>
      <c r="G89" s="789">
        <v>9</v>
      </c>
      <c r="H89" s="789">
        <v>0</v>
      </c>
      <c r="I89" s="790">
        <v>7</v>
      </c>
      <c r="J89" s="791">
        <v>21</v>
      </c>
      <c r="K89" s="792">
        <v>12</v>
      </c>
      <c r="L89" s="792">
        <v>0</v>
      </c>
      <c r="M89" s="792">
        <v>2</v>
      </c>
      <c r="N89" s="792">
        <v>21</v>
      </c>
      <c r="O89" s="792">
        <v>4</v>
      </c>
      <c r="P89" s="792">
        <v>24</v>
      </c>
      <c r="Q89" s="792">
        <v>0</v>
      </c>
      <c r="R89" s="792">
        <v>0</v>
      </c>
      <c r="S89" s="792">
        <v>5</v>
      </c>
      <c r="T89" s="792">
        <v>11</v>
      </c>
      <c r="U89" s="792">
        <v>4</v>
      </c>
      <c r="V89" s="792">
        <v>8</v>
      </c>
      <c r="W89" s="792">
        <v>8</v>
      </c>
      <c r="X89" s="792">
        <v>20</v>
      </c>
      <c r="Y89" s="792">
        <v>9</v>
      </c>
      <c r="Z89" s="792">
        <v>0</v>
      </c>
      <c r="AA89" s="792">
        <v>9</v>
      </c>
      <c r="AB89" s="792">
        <v>22</v>
      </c>
      <c r="AC89" s="792">
        <v>4</v>
      </c>
      <c r="AD89" s="792">
        <v>24</v>
      </c>
      <c r="AE89" s="792">
        <v>7</v>
      </c>
      <c r="AF89" s="793">
        <v>19</v>
      </c>
      <c r="AG89" s="794">
        <v>0</v>
      </c>
      <c r="AH89" s="794">
        <v>16</v>
      </c>
      <c r="AI89" s="794">
        <v>1</v>
      </c>
      <c r="AJ89" s="794">
        <v>16</v>
      </c>
      <c r="AK89" s="794">
        <v>1</v>
      </c>
      <c r="AL89" s="795">
        <v>21</v>
      </c>
      <c r="AM89" s="796">
        <v>1</v>
      </c>
      <c r="AN89" s="796">
        <v>18</v>
      </c>
      <c r="AO89" s="797">
        <v>5</v>
      </c>
      <c r="AP89" s="796">
        <v>0</v>
      </c>
      <c r="AQ89" s="796">
        <v>5</v>
      </c>
      <c r="AR89" s="796">
        <v>1</v>
      </c>
      <c r="AS89" s="796">
        <v>8</v>
      </c>
      <c r="AT89" s="796">
        <v>17</v>
      </c>
      <c r="AU89" s="796">
        <v>6</v>
      </c>
      <c r="AV89" s="798">
        <v>15</v>
      </c>
      <c r="AW89" s="796">
        <v>8</v>
      </c>
      <c r="AX89" s="798">
        <v>11</v>
      </c>
      <c r="AY89" s="799">
        <v>9</v>
      </c>
      <c r="AZ89" s="796">
        <v>0</v>
      </c>
      <c r="BA89" s="800">
        <v>8</v>
      </c>
      <c r="BB89" s="801">
        <v>0</v>
      </c>
      <c r="BC89" s="796">
        <v>19</v>
      </c>
      <c r="BD89" s="796">
        <v>19</v>
      </c>
      <c r="BE89" s="796">
        <v>4</v>
      </c>
      <c r="BF89" s="796">
        <v>15</v>
      </c>
      <c r="BG89" s="796">
        <v>3</v>
      </c>
      <c r="BH89" s="802">
        <v>3</v>
      </c>
      <c r="BI89" s="803">
        <v>14</v>
      </c>
      <c r="BJ89" s="803">
        <v>18</v>
      </c>
      <c r="BK89" s="803">
        <v>5</v>
      </c>
      <c r="BL89" s="803">
        <v>19</v>
      </c>
      <c r="BM89" s="803">
        <v>2</v>
      </c>
      <c r="BN89" s="803">
        <v>10</v>
      </c>
      <c r="BO89" s="803">
        <v>6</v>
      </c>
      <c r="BP89" s="802">
        <v>0</v>
      </c>
      <c r="BQ89" s="804">
        <v>0</v>
      </c>
      <c r="BR89" s="1341">
        <f>SUM(D89:BQ89)</f>
        <v>555</v>
      </c>
      <c r="BS89" s="1342"/>
      <c r="BU89" s="1016"/>
      <c r="BV89" s="1016"/>
      <c r="BW89" s="1012"/>
      <c r="BX89" s="1012"/>
      <c r="BY89" s="1012"/>
      <c r="BZ89" s="1012"/>
      <c r="CA89" s="1515"/>
      <c r="CB89" s="1505"/>
      <c r="CC89" s="6"/>
      <c r="CD89" s="6"/>
      <c r="CE89" s="6"/>
    </row>
    <row r="90" spans="1:83" ht="16.2" thickBot="1" x14ac:dyDescent="0.35">
      <c r="A90" s="8">
        <v>4</v>
      </c>
      <c r="B90" s="1518" t="s">
        <v>12</v>
      </c>
      <c r="C90" s="1519"/>
      <c r="D90" s="805">
        <f>D71</f>
        <v>0</v>
      </c>
      <c r="E90" s="805">
        <f t="shared" ref="E90:BP90" si="17">E71</f>
        <v>2</v>
      </c>
      <c r="F90" s="805">
        <f t="shared" si="17"/>
        <v>0</v>
      </c>
      <c r="G90" s="805">
        <f t="shared" si="17"/>
        <v>11</v>
      </c>
      <c r="H90" s="805">
        <f t="shared" si="17"/>
        <v>0</v>
      </c>
      <c r="I90" s="805">
        <f t="shared" si="17"/>
        <v>7</v>
      </c>
      <c r="J90" s="805">
        <f t="shared" si="17"/>
        <v>23</v>
      </c>
      <c r="K90" s="805">
        <f t="shared" si="17"/>
        <v>12</v>
      </c>
      <c r="L90" s="805">
        <f t="shared" si="17"/>
        <v>0</v>
      </c>
      <c r="M90" s="805">
        <f t="shared" si="17"/>
        <v>2</v>
      </c>
      <c r="N90" s="805">
        <f t="shared" si="17"/>
        <v>24</v>
      </c>
      <c r="O90" s="805">
        <f t="shared" si="17"/>
        <v>5</v>
      </c>
      <c r="P90" s="805">
        <f t="shared" si="17"/>
        <v>23</v>
      </c>
      <c r="Q90" s="805">
        <f t="shared" si="17"/>
        <v>0</v>
      </c>
      <c r="R90" s="805">
        <f t="shared" si="17"/>
        <v>0</v>
      </c>
      <c r="S90" s="805">
        <f t="shared" si="17"/>
        <v>5</v>
      </c>
      <c r="T90" s="805">
        <f t="shared" si="17"/>
        <v>16</v>
      </c>
      <c r="U90" s="805">
        <f t="shared" si="17"/>
        <v>4</v>
      </c>
      <c r="V90" s="805">
        <f t="shared" si="17"/>
        <v>8</v>
      </c>
      <c r="W90" s="805">
        <f t="shared" si="17"/>
        <v>8</v>
      </c>
      <c r="X90" s="805">
        <f t="shared" si="17"/>
        <v>24</v>
      </c>
      <c r="Y90" s="805">
        <f t="shared" si="17"/>
        <v>9</v>
      </c>
      <c r="Z90" s="805">
        <f t="shared" si="17"/>
        <v>0</v>
      </c>
      <c r="AA90" s="805">
        <f t="shared" si="17"/>
        <v>9</v>
      </c>
      <c r="AB90" s="805">
        <f t="shared" si="17"/>
        <v>25</v>
      </c>
      <c r="AC90" s="805">
        <f t="shared" si="17"/>
        <v>4</v>
      </c>
      <c r="AD90" s="805">
        <f t="shared" si="17"/>
        <v>25</v>
      </c>
      <c r="AE90" s="805">
        <f t="shared" si="17"/>
        <v>8</v>
      </c>
      <c r="AF90" s="805">
        <f t="shared" si="17"/>
        <v>19</v>
      </c>
      <c r="AG90" s="805">
        <f t="shared" si="17"/>
        <v>0</v>
      </c>
      <c r="AH90" s="805">
        <f t="shared" si="17"/>
        <v>20</v>
      </c>
      <c r="AI90" s="805">
        <f t="shared" si="17"/>
        <v>1</v>
      </c>
      <c r="AJ90" s="805">
        <f t="shared" si="17"/>
        <v>19</v>
      </c>
      <c r="AK90" s="805">
        <f t="shared" si="17"/>
        <v>1</v>
      </c>
      <c r="AL90" s="805">
        <f t="shared" si="17"/>
        <v>21</v>
      </c>
      <c r="AM90" s="805">
        <f t="shared" si="17"/>
        <v>1</v>
      </c>
      <c r="AN90" s="805">
        <f t="shared" si="17"/>
        <v>19</v>
      </c>
      <c r="AO90" s="805">
        <f t="shared" si="17"/>
        <v>6</v>
      </c>
      <c r="AP90" s="805">
        <f t="shared" si="17"/>
        <v>0</v>
      </c>
      <c r="AQ90" s="805">
        <f t="shared" si="17"/>
        <v>5</v>
      </c>
      <c r="AR90" s="805">
        <f t="shared" si="17"/>
        <v>1</v>
      </c>
      <c r="AS90" s="805">
        <f t="shared" si="17"/>
        <v>8</v>
      </c>
      <c r="AT90" s="805">
        <f t="shared" si="17"/>
        <v>19</v>
      </c>
      <c r="AU90" s="805">
        <f t="shared" si="17"/>
        <v>6</v>
      </c>
      <c r="AV90" s="805">
        <f t="shared" si="17"/>
        <v>17</v>
      </c>
      <c r="AW90" s="805">
        <f t="shared" si="17"/>
        <v>8</v>
      </c>
      <c r="AX90" s="805">
        <f t="shared" si="17"/>
        <v>17</v>
      </c>
      <c r="AY90" s="805">
        <f t="shared" si="17"/>
        <v>9</v>
      </c>
      <c r="AZ90" s="805">
        <f t="shared" si="17"/>
        <v>0</v>
      </c>
      <c r="BA90" s="805">
        <f t="shared" si="17"/>
        <v>9</v>
      </c>
      <c r="BB90" s="805">
        <f t="shared" si="17"/>
        <v>0</v>
      </c>
      <c r="BC90" s="805">
        <f t="shared" si="17"/>
        <v>20</v>
      </c>
      <c r="BD90" s="805">
        <f t="shared" si="17"/>
        <v>19</v>
      </c>
      <c r="BE90" s="805">
        <f t="shared" si="17"/>
        <v>4</v>
      </c>
      <c r="BF90" s="805">
        <f t="shared" si="17"/>
        <v>16</v>
      </c>
      <c r="BG90" s="805">
        <f t="shared" si="17"/>
        <v>3</v>
      </c>
      <c r="BH90" s="805">
        <f t="shared" si="17"/>
        <v>3</v>
      </c>
      <c r="BI90" s="805">
        <f t="shared" si="17"/>
        <v>14</v>
      </c>
      <c r="BJ90" s="805">
        <f t="shared" si="17"/>
        <v>19</v>
      </c>
      <c r="BK90" s="805">
        <f t="shared" si="17"/>
        <v>5</v>
      </c>
      <c r="BL90" s="805">
        <f t="shared" si="17"/>
        <v>23</v>
      </c>
      <c r="BM90" s="805">
        <f t="shared" si="17"/>
        <v>3</v>
      </c>
      <c r="BN90" s="805">
        <f t="shared" si="17"/>
        <v>14</v>
      </c>
      <c r="BO90" s="805">
        <f t="shared" si="17"/>
        <v>6</v>
      </c>
      <c r="BP90" s="805">
        <f t="shared" si="17"/>
        <v>0</v>
      </c>
      <c r="BQ90" s="805">
        <f t="shared" ref="BQ90" si="18">BQ71</f>
        <v>0</v>
      </c>
      <c r="BR90" s="1013">
        <f>SUM(D90+F90+H90+J90+L90+N90+P90+R90+T90+V90+X90+Z90+AB90+AD90+AF90+AH90+AJ90+AL90+AN90+AP90+AR90+AT90+AV90+AX90+AZ90+BB90+BD90+BF90+BH90+BJ90+BL90+BN90+BP90)</f>
        <v>414</v>
      </c>
      <c r="BS90" s="691">
        <f>SUM(E90+G90+I90+K90+M90+O90+Q90+S90+U90+W90+Y90+AA90+AC90+AE90+AG90+AI90+AK90+AM90+AO90+AQ90+AS90+AU90+AW90+AY90+BA90+BC90+BE90+BG90+BI90+BK90+BM90+BO90+BQ90)</f>
        <v>195</v>
      </c>
      <c r="BU90" s="1012"/>
      <c r="BV90" s="1012"/>
      <c r="BW90" s="1012"/>
      <c r="BX90" s="1012"/>
      <c r="BY90" s="639"/>
      <c r="BZ90" s="639"/>
      <c r="CA90" s="1012"/>
      <c r="CB90" s="1012"/>
      <c r="CC90" s="6"/>
      <c r="CD90" s="6"/>
      <c r="CE90" s="6"/>
    </row>
    <row r="91" spans="1:83" ht="16.2" thickBot="1" x14ac:dyDescent="0.35">
      <c r="A91" s="8">
        <v>5</v>
      </c>
      <c r="B91" s="1520" t="s">
        <v>13</v>
      </c>
      <c r="C91" s="1521"/>
      <c r="D91" s="1031">
        <f>SUM(D92:D94)</f>
        <v>0</v>
      </c>
      <c r="E91" s="1031">
        <f t="shared" ref="E91:BQ91" si="19">SUM(E92:E94)</f>
        <v>0</v>
      </c>
      <c r="F91" s="1031">
        <f t="shared" si="19"/>
        <v>0</v>
      </c>
      <c r="G91" s="1031">
        <f t="shared" si="19"/>
        <v>0</v>
      </c>
      <c r="H91" s="1031">
        <f t="shared" si="19"/>
        <v>0</v>
      </c>
      <c r="I91" s="1031">
        <f t="shared" si="19"/>
        <v>0</v>
      </c>
      <c r="J91" s="1031">
        <f t="shared" si="19"/>
        <v>0</v>
      </c>
      <c r="K91" s="1031">
        <f t="shared" si="19"/>
        <v>0</v>
      </c>
      <c r="L91" s="1031">
        <f t="shared" si="19"/>
        <v>0</v>
      </c>
      <c r="M91" s="1031">
        <f t="shared" si="19"/>
        <v>0</v>
      </c>
      <c r="N91" s="1031">
        <f t="shared" si="19"/>
        <v>0</v>
      </c>
      <c r="O91" s="1031">
        <f t="shared" si="19"/>
        <v>0</v>
      </c>
      <c r="P91" s="1031">
        <f t="shared" si="19"/>
        <v>0</v>
      </c>
      <c r="Q91" s="1031">
        <f t="shared" si="19"/>
        <v>0</v>
      </c>
      <c r="R91" s="1031">
        <f t="shared" si="19"/>
        <v>0</v>
      </c>
      <c r="S91" s="1031">
        <f t="shared" si="19"/>
        <v>0</v>
      </c>
      <c r="T91" s="1031">
        <f t="shared" si="19"/>
        <v>0</v>
      </c>
      <c r="U91" s="1031">
        <f t="shared" si="19"/>
        <v>0</v>
      </c>
      <c r="V91" s="1031">
        <f t="shared" si="19"/>
        <v>0</v>
      </c>
      <c r="W91" s="1031">
        <f t="shared" si="19"/>
        <v>0</v>
      </c>
      <c r="X91" s="1031">
        <f t="shared" si="19"/>
        <v>0</v>
      </c>
      <c r="Y91" s="1031">
        <f t="shared" si="19"/>
        <v>0</v>
      </c>
      <c r="Z91" s="1031">
        <f t="shared" si="19"/>
        <v>0</v>
      </c>
      <c r="AA91" s="1031">
        <f t="shared" si="19"/>
        <v>0</v>
      </c>
      <c r="AB91" s="1031">
        <f t="shared" si="19"/>
        <v>0</v>
      </c>
      <c r="AC91" s="1031">
        <f t="shared" si="19"/>
        <v>0</v>
      </c>
      <c r="AD91" s="1031">
        <f t="shared" si="19"/>
        <v>0</v>
      </c>
      <c r="AE91" s="1031">
        <f t="shared" si="19"/>
        <v>0</v>
      </c>
      <c r="AF91" s="1031">
        <f t="shared" si="19"/>
        <v>0</v>
      </c>
      <c r="AG91" s="1031">
        <f t="shared" si="19"/>
        <v>0</v>
      </c>
      <c r="AH91" s="1031">
        <f t="shared" si="19"/>
        <v>0</v>
      </c>
      <c r="AI91" s="1031">
        <f t="shared" si="19"/>
        <v>0</v>
      </c>
      <c r="AJ91" s="1031">
        <f t="shared" si="19"/>
        <v>1</v>
      </c>
      <c r="AK91" s="1031">
        <f t="shared" si="19"/>
        <v>0</v>
      </c>
      <c r="AL91" s="1031">
        <f t="shared" si="19"/>
        <v>0</v>
      </c>
      <c r="AM91" s="1031">
        <f t="shared" si="19"/>
        <v>0</v>
      </c>
      <c r="AN91" s="1031">
        <f t="shared" si="19"/>
        <v>0</v>
      </c>
      <c r="AO91" s="1031">
        <f t="shared" si="19"/>
        <v>0</v>
      </c>
      <c r="AP91" s="1031">
        <f t="shared" si="19"/>
        <v>0</v>
      </c>
      <c r="AQ91" s="1031">
        <f t="shared" si="19"/>
        <v>0</v>
      </c>
      <c r="AR91" s="1031">
        <f t="shared" si="19"/>
        <v>0</v>
      </c>
      <c r="AS91" s="1031">
        <f t="shared" si="19"/>
        <v>0</v>
      </c>
      <c r="AT91" s="1031">
        <f t="shared" si="19"/>
        <v>0</v>
      </c>
      <c r="AU91" s="1031">
        <f t="shared" si="19"/>
        <v>1</v>
      </c>
      <c r="AV91" s="1031">
        <f t="shared" si="19"/>
        <v>0</v>
      </c>
      <c r="AW91" s="1031">
        <f t="shared" si="19"/>
        <v>1</v>
      </c>
      <c r="AX91" s="1031">
        <f t="shared" si="19"/>
        <v>0</v>
      </c>
      <c r="AY91" s="1031">
        <f t="shared" si="19"/>
        <v>0</v>
      </c>
      <c r="AZ91" s="1031">
        <f t="shared" si="19"/>
        <v>0</v>
      </c>
      <c r="BA91" s="607">
        <f t="shared" si="19"/>
        <v>0</v>
      </c>
      <c r="BB91" s="481">
        <f t="shared" si="19"/>
        <v>0</v>
      </c>
      <c r="BC91" s="1031">
        <f t="shared" si="19"/>
        <v>0</v>
      </c>
      <c r="BD91" s="1031">
        <f t="shared" si="19"/>
        <v>0</v>
      </c>
      <c r="BE91" s="1031">
        <f t="shared" si="19"/>
        <v>0</v>
      </c>
      <c r="BF91" s="1031">
        <f t="shared" si="19"/>
        <v>0</v>
      </c>
      <c r="BG91" s="1031">
        <f t="shared" si="19"/>
        <v>0</v>
      </c>
      <c r="BH91" s="1031">
        <f t="shared" si="19"/>
        <v>0</v>
      </c>
      <c r="BI91" s="1031">
        <f t="shared" si="19"/>
        <v>0</v>
      </c>
      <c r="BJ91" s="1031">
        <f t="shared" si="19"/>
        <v>0</v>
      </c>
      <c r="BK91" s="1031">
        <f t="shared" si="19"/>
        <v>0</v>
      </c>
      <c r="BL91" s="1031">
        <f t="shared" si="19"/>
        <v>1</v>
      </c>
      <c r="BM91" s="1031">
        <f t="shared" si="19"/>
        <v>0</v>
      </c>
      <c r="BN91" s="1031">
        <f t="shared" si="19"/>
        <v>0</v>
      </c>
      <c r="BO91" s="1031">
        <f t="shared" si="19"/>
        <v>0</v>
      </c>
      <c r="BP91" s="1031">
        <f t="shared" si="19"/>
        <v>0</v>
      </c>
      <c r="BQ91" s="607">
        <f t="shared" si="19"/>
        <v>0</v>
      </c>
      <c r="BR91" s="1013">
        <f t="shared" ref="BR91" si="20">SUM(D91+F91+H91+J91+L91+N91+P91+R91+T91+V91+X91+Z91+AB91+AD91+AF91+AH91+AJ91+AL91+AN91+AP91+AR91+AT91+AV91+AX91+AZ91+BB91+BD91+BF91+BH91+BJ91+BL91+BN91+BP91)</f>
        <v>2</v>
      </c>
      <c r="BS91" s="691">
        <f t="shared" ref="BS91:BS111" si="21">SUM(E91+G91+I91+K91+M91+O91+Q91+S91+U91+W91+Y91+AA91+AC91+AE91+AG91+AI91+AK91+AM91+AO91+AQ91+AS91+AU91+AW91+AY91+BA91+BC91+BE91+BG91+BI91+BK91+BM91+BO91+BQ91)</f>
        <v>2</v>
      </c>
      <c r="BU91" s="1016"/>
      <c r="BV91" s="1016"/>
      <c r="BW91" s="1016"/>
      <c r="BX91" s="1016"/>
      <c r="BY91" s="1016"/>
      <c r="BZ91" s="1016"/>
      <c r="CA91" s="1012"/>
      <c r="CB91" s="1012"/>
      <c r="CC91" s="6"/>
      <c r="CD91" s="6"/>
      <c r="CE91" s="6"/>
    </row>
    <row r="92" spans="1:83" ht="16.2" thickBot="1" x14ac:dyDescent="0.35">
      <c r="A92" s="8">
        <v>6</v>
      </c>
      <c r="B92" s="1284" t="s">
        <v>14</v>
      </c>
      <c r="C92" s="1285"/>
      <c r="D92" s="1082"/>
      <c r="E92" s="1083"/>
      <c r="F92" s="1083"/>
      <c r="G92" s="1083"/>
      <c r="H92" s="1083"/>
      <c r="I92" s="1084"/>
      <c r="J92" s="1085"/>
      <c r="K92" s="1083"/>
      <c r="L92" s="1083"/>
      <c r="M92" s="1083"/>
      <c r="N92" s="1083"/>
      <c r="O92" s="1083"/>
      <c r="P92" s="1083"/>
      <c r="Q92" s="1083"/>
      <c r="R92" s="1083"/>
      <c r="S92" s="1086"/>
      <c r="T92" s="1086"/>
      <c r="U92" s="1086"/>
      <c r="V92" s="1086"/>
      <c r="W92" s="1086"/>
      <c r="X92" s="1086"/>
      <c r="Y92" s="1086"/>
      <c r="Z92" s="1086"/>
      <c r="AA92" s="1086"/>
      <c r="AB92" s="1086"/>
      <c r="AC92" s="1086"/>
      <c r="AD92" s="1086"/>
      <c r="AE92" s="1086"/>
      <c r="AF92" s="1087"/>
      <c r="AG92" s="532"/>
      <c r="AH92" s="532"/>
      <c r="AI92" s="532"/>
      <c r="AJ92" s="532"/>
      <c r="AK92" s="532"/>
      <c r="AL92" s="230"/>
      <c r="AM92" s="230"/>
      <c r="AN92" s="230"/>
      <c r="AO92" s="159"/>
      <c r="AP92" s="230"/>
      <c r="AQ92" s="230"/>
      <c r="AR92" s="230"/>
      <c r="AS92" s="230"/>
      <c r="AT92" s="230"/>
      <c r="AU92" s="1100">
        <v>1</v>
      </c>
      <c r="AV92" s="236"/>
      <c r="AW92" s="230"/>
      <c r="AX92" s="236"/>
      <c r="AY92" s="486"/>
      <c r="AZ92" s="230"/>
      <c r="BA92" s="237"/>
      <c r="BB92" s="236"/>
      <c r="BC92" s="230"/>
      <c r="BD92" s="230"/>
      <c r="BE92" s="230"/>
      <c r="BF92" s="230"/>
      <c r="BG92" s="230"/>
      <c r="BH92" s="230"/>
      <c r="BI92" s="159"/>
      <c r="BJ92" s="159"/>
      <c r="BK92" s="159"/>
      <c r="BL92" s="159"/>
      <c r="BM92" s="159"/>
      <c r="BN92" s="159"/>
      <c r="BO92" s="159"/>
      <c r="BP92" s="230"/>
      <c r="BQ92" s="237"/>
      <c r="BR92" s="1013">
        <f>SUM(D92+F92+H92+J92+L92+N92+P92+R92+T92+V92+X92+Z92+AB92+AD92+AF92+AH92+AJ92+AL92+AN92+AP92+AR92+AT92+AV92+AX92+AZ92+BB92+BD92+BF92+BH92+BJ92+BL92+BN92+BP92)</f>
        <v>0</v>
      </c>
      <c r="BS92" s="691">
        <f t="shared" si="21"/>
        <v>1</v>
      </c>
      <c r="BU92" s="1016"/>
      <c r="BV92" s="1016"/>
      <c r="BW92" s="1016"/>
      <c r="BX92" s="1016"/>
      <c r="BY92" s="1016"/>
      <c r="BZ92" s="1016"/>
      <c r="CA92" s="1012"/>
      <c r="CB92" s="1012"/>
      <c r="CC92" s="6"/>
      <c r="CD92" s="6"/>
      <c r="CE92" s="6"/>
    </row>
    <row r="93" spans="1:83" ht="16.2" thickBot="1" x14ac:dyDescent="0.35">
      <c r="A93" s="8">
        <v>7</v>
      </c>
      <c r="B93" s="1514" t="s">
        <v>15</v>
      </c>
      <c r="C93" s="1285"/>
      <c r="D93" s="1088"/>
      <c r="E93" s="1089"/>
      <c r="F93" s="1089"/>
      <c r="G93" s="1089"/>
      <c r="H93" s="1089"/>
      <c r="I93" s="1090"/>
      <c r="J93" s="1091"/>
      <c r="K93" s="1089"/>
      <c r="L93" s="1089"/>
      <c r="M93" s="1089"/>
      <c r="N93" s="1089"/>
      <c r="O93" s="1089"/>
      <c r="P93" s="1089"/>
      <c r="Q93" s="1089"/>
      <c r="R93" s="1089"/>
      <c r="S93" s="1092"/>
      <c r="T93" s="1092"/>
      <c r="U93" s="1092"/>
      <c r="V93" s="1092"/>
      <c r="W93" s="1092"/>
      <c r="X93" s="1092"/>
      <c r="Y93" s="1092"/>
      <c r="Z93" s="1092"/>
      <c r="AA93" s="1092"/>
      <c r="AB93" s="1092"/>
      <c r="AC93" s="1092"/>
      <c r="AD93" s="1092"/>
      <c r="AE93" s="1092"/>
      <c r="AF93" s="1093"/>
      <c r="AG93" s="267"/>
      <c r="AH93" s="267"/>
      <c r="AI93" s="267"/>
      <c r="AJ93" s="267">
        <v>1</v>
      </c>
      <c r="AK93" s="267"/>
      <c r="AL93" s="84"/>
      <c r="AM93" s="84"/>
      <c r="AN93" s="84"/>
      <c r="AO93" s="85"/>
      <c r="AP93" s="84"/>
      <c r="AQ93" s="84"/>
      <c r="AR93" s="84"/>
      <c r="AS93" s="84"/>
      <c r="AT93" s="84"/>
      <c r="AU93" s="84"/>
      <c r="AV93" s="114"/>
      <c r="AW93" s="84"/>
      <c r="AX93" s="114"/>
      <c r="AY93" s="1030"/>
      <c r="AZ93" s="84"/>
      <c r="BA93" s="40"/>
      <c r="BB93" s="114"/>
      <c r="BC93" s="84"/>
      <c r="BD93" s="84"/>
      <c r="BE93" s="84"/>
      <c r="BF93" s="84"/>
      <c r="BG93" s="84"/>
      <c r="BH93" s="84"/>
      <c r="BI93" s="85"/>
      <c r="BJ93" s="85"/>
      <c r="BK93" s="85"/>
      <c r="BL93" s="85"/>
      <c r="BM93" s="85"/>
      <c r="BN93" s="85"/>
      <c r="BO93" s="85"/>
      <c r="BP93" s="84"/>
      <c r="BQ93" s="40"/>
      <c r="BR93" s="1013">
        <f t="shared" ref="BR93:BR111" si="22">SUM(D93+F93+H93+J93+L93+N93+P93+R93+T93+V93+X93+Z93+AB93+AD93+AF93+AH93+AJ93+AL93+AN93+AP93+AR93+AT93+AV93+AX93+AZ93+BB93+BD93+BF93+BH93+BJ93+BL93+BN93+BP93)</f>
        <v>1</v>
      </c>
      <c r="BS93" s="691">
        <f t="shared" si="21"/>
        <v>0</v>
      </c>
      <c r="BT93" s="20"/>
      <c r="BU93" s="1016"/>
      <c r="BV93" s="1016"/>
      <c r="BW93" s="1016"/>
      <c r="BX93" s="1016"/>
      <c r="BY93" s="1016"/>
      <c r="BZ93" s="1016"/>
      <c r="CA93" s="1012"/>
      <c r="CB93" s="1012"/>
      <c r="CC93" s="6"/>
      <c r="CD93" s="6"/>
      <c r="CE93" s="6"/>
    </row>
    <row r="94" spans="1:83" ht="16.2" thickBot="1" x14ac:dyDescent="0.35">
      <c r="A94" s="8">
        <v>8</v>
      </c>
      <c r="B94" s="1284" t="s">
        <v>22</v>
      </c>
      <c r="C94" s="1285"/>
      <c r="D94" s="1088"/>
      <c r="E94" s="1089"/>
      <c r="F94" s="1089"/>
      <c r="G94" s="1089"/>
      <c r="H94" s="1089"/>
      <c r="I94" s="1090"/>
      <c r="J94" s="1091"/>
      <c r="K94" s="1089"/>
      <c r="L94" s="1089"/>
      <c r="M94" s="1089"/>
      <c r="N94" s="1089"/>
      <c r="O94" s="1089"/>
      <c r="P94" s="1089"/>
      <c r="Q94" s="1089"/>
      <c r="R94" s="1089"/>
      <c r="S94" s="1092"/>
      <c r="T94" s="1094"/>
      <c r="U94" s="1094"/>
      <c r="V94" s="1094"/>
      <c r="W94" s="1094"/>
      <c r="X94" s="1094"/>
      <c r="Y94" s="1094"/>
      <c r="Z94" s="1094"/>
      <c r="AA94" s="1094"/>
      <c r="AB94" s="1094"/>
      <c r="AC94" s="1094"/>
      <c r="AD94" s="1094"/>
      <c r="AE94" s="1094"/>
      <c r="AF94" s="1093"/>
      <c r="AG94" s="267"/>
      <c r="AH94" s="267"/>
      <c r="AI94" s="267"/>
      <c r="AJ94" s="267"/>
      <c r="AK94" s="267"/>
      <c r="AL94" s="84"/>
      <c r="AM94" s="84"/>
      <c r="AN94" s="273"/>
      <c r="AO94" s="633"/>
      <c r="AP94" s="273"/>
      <c r="AQ94" s="273"/>
      <c r="AR94" s="273"/>
      <c r="AS94" s="273"/>
      <c r="AT94" s="273"/>
      <c r="AU94" s="273"/>
      <c r="AV94" s="634"/>
      <c r="AW94" s="1105">
        <v>1</v>
      </c>
      <c r="AX94" s="114"/>
      <c r="AY94" s="1030"/>
      <c r="AZ94" s="84"/>
      <c r="BA94" s="40"/>
      <c r="BB94" s="114"/>
      <c r="BC94" s="84"/>
      <c r="BD94" s="84"/>
      <c r="BE94" s="84"/>
      <c r="BF94" s="84"/>
      <c r="BG94" s="84"/>
      <c r="BH94" s="84"/>
      <c r="BI94" s="85"/>
      <c r="BJ94" s="85"/>
      <c r="BK94" s="85"/>
      <c r="BL94" s="85">
        <v>1</v>
      </c>
      <c r="BM94" s="85"/>
      <c r="BN94" s="85"/>
      <c r="BO94" s="85"/>
      <c r="BP94" s="84"/>
      <c r="BQ94" s="40"/>
      <c r="BR94" s="1013">
        <f t="shared" si="22"/>
        <v>1</v>
      </c>
      <c r="BS94" s="691">
        <f t="shared" si="21"/>
        <v>1</v>
      </c>
      <c r="BU94" s="1016"/>
      <c r="BV94" s="1016"/>
      <c r="BW94" s="1016"/>
      <c r="BX94" s="1016"/>
      <c r="BY94" s="1016"/>
      <c r="BZ94" s="1016"/>
      <c r="CA94" s="1012"/>
      <c r="CB94" s="1012"/>
      <c r="CC94" s="6"/>
      <c r="CD94" s="6"/>
      <c r="CE94" s="6"/>
    </row>
    <row r="95" spans="1:83" ht="16.2" thickBot="1" x14ac:dyDescent="0.35">
      <c r="A95" s="8">
        <v>9</v>
      </c>
      <c r="B95" s="1293" t="s">
        <v>16</v>
      </c>
      <c r="C95" s="1294"/>
      <c r="D95" s="1095"/>
      <c r="E95" s="1096"/>
      <c r="F95" s="1096"/>
      <c r="G95" s="1096"/>
      <c r="H95" s="1096"/>
      <c r="I95" s="1097"/>
      <c r="J95" s="1098"/>
      <c r="K95" s="1096"/>
      <c r="L95" s="1096"/>
      <c r="M95" s="1096"/>
      <c r="N95" s="1096"/>
      <c r="O95" s="1096"/>
      <c r="P95" s="1096"/>
      <c r="Q95" s="1096"/>
      <c r="R95" s="1096"/>
      <c r="S95" s="1094"/>
      <c r="T95" s="1094"/>
      <c r="U95" s="1094"/>
      <c r="V95" s="1094"/>
      <c r="W95" s="1094"/>
      <c r="X95" s="1094"/>
      <c r="Y95" s="1094"/>
      <c r="Z95" s="1094"/>
      <c r="AA95" s="1094"/>
      <c r="AB95" s="1094"/>
      <c r="AC95" s="1094"/>
      <c r="AD95" s="1094"/>
      <c r="AE95" s="1094"/>
      <c r="AF95" s="1099"/>
      <c r="AG95" s="535"/>
      <c r="AH95" s="535"/>
      <c r="AI95" s="535"/>
      <c r="AJ95" s="535"/>
      <c r="AK95" s="535"/>
      <c r="AL95" s="292"/>
      <c r="AM95" s="292"/>
      <c r="AN95" s="292"/>
      <c r="AO95" s="368"/>
      <c r="AP95" s="84"/>
      <c r="AQ95" s="84"/>
      <c r="AR95" s="84"/>
      <c r="AS95" s="84"/>
      <c r="AT95" s="84"/>
      <c r="AU95" s="84"/>
      <c r="AV95" s="407"/>
      <c r="AW95" s="292"/>
      <c r="AX95" s="407"/>
      <c r="AY95" s="333"/>
      <c r="AZ95" s="292"/>
      <c r="BA95" s="408"/>
      <c r="BB95" s="407"/>
      <c r="BC95" s="292"/>
      <c r="BD95" s="292"/>
      <c r="BE95" s="292"/>
      <c r="BF95" s="292"/>
      <c r="BG95" s="292"/>
      <c r="BH95" s="292"/>
      <c r="BI95" s="368"/>
      <c r="BJ95" s="368"/>
      <c r="BK95" s="368"/>
      <c r="BL95" s="368"/>
      <c r="BM95" s="368"/>
      <c r="BN95" s="368"/>
      <c r="BO95" s="368"/>
      <c r="BP95" s="292"/>
      <c r="BQ95" s="408"/>
      <c r="BR95" s="1013">
        <f t="shared" si="22"/>
        <v>0</v>
      </c>
      <c r="BS95" s="691">
        <f t="shared" si="21"/>
        <v>0</v>
      </c>
      <c r="BU95" s="1016"/>
      <c r="BV95" s="1016"/>
      <c r="BW95" s="1016"/>
      <c r="BX95" s="1016"/>
      <c r="BY95" s="1016"/>
      <c r="BZ95" s="1016"/>
      <c r="CA95" s="1012"/>
      <c r="CB95" s="1012"/>
      <c r="CC95" s="6"/>
      <c r="CD95" s="6"/>
      <c r="CE95" s="6"/>
    </row>
    <row r="96" spans="1:83" ht="16.2" thickBot="1" x14ac:dyDescent="0.35">
      <c r="A96" s="456">
        <v>10</v>
      </c>
      <c r="B96" s="1295" t="s">
        <v>13</v>
      </c>
      <c r="C96" s="1296"/>
      <c r="D96" s="487">
        <f>SUM(D97:D101)</f>
        <v>0</v>
      </c>
      <c r="E96" s="487">
        <f t="shared" ref="E96:BQ96" si="23">SUM(E97:E101)</f>
        <v>0</v>
      </c>
      <c r="F96" s="487">
        <f t="shared" si="23"/>
        <v>0</v>
      </c>
      <c r="G96" s="487">
        <f t="shared" si="23"/>
        <v>0</v>
      </c>
      <c r="H96" s="487">
        <f t="shared" si="23"/>
        <v>0</v>
      </c>
      <c r="I96" s="487">
        <f t="shared" si="23"/>
        <v>0</v>
      </c>
      <c r="J96" s="487">
        <f t="shared" si="23"/>
        <v>0</v>
      </c>
      <c r="K96" s="487">
        <f t="shared" si="23"/>
        <v>0</v>
      </c>
      <c r="L96" s="487">
        <f t="shared" si="23"/>
        <v>0</v>
      </c>
      <c r="M96" s="487">
        <f t="shared" si="23"/>
        <v>0</v>
      </c>
      <c r="N96" s="487">
        <f t="shared" si="23"/>
        <v>0</v>
      </c>
      <c r="O96" s="487">
        <f t="shared" si="23"/>
        <v>0</v>
      </c>
      <c r="P96" s="487">
        <f t="shared" si="23"/>
        <v>1</v>
      </c>
      <c r="Q96" s="487">
        <f t="shared" si="23"/>
        <v>0</v>
      </c>
      <c r="R96" s="487">
        <f t="shared" si="23"/>
        <v>0</v>
      </c>
      <c r="S96" s="487">
        <f t="shared" si="23"/>
        <v>0</v>
      </c>
      <c r="T96" s="487">
        <f t="shared" si="23"/>
        <v>0</v>
      </c>
      <c r="U96" s="487">
        <f t="shared" si="23"/>
        <v>0</v>
      </c>
      <c r="V96" s="487">
        <f t="shared" si="23"/>
        <v>0</v>
      </c>
      <c r="W96" s="487">
        <f t="shared" si="23"/>
        <v>0</v>
      </c>
      <c r="X96" s="487">
        <f t="shared" si="23"/>
        <v>0</v>
      </c>
      <c r="Y96" s="487">
        <f t="shared" si="23"/>
        <v>0</v>
      </c>
      <c r="Z96" s="487">
        <f t="shared" si="23"/>
        <v>0</v>
      </c>
      <c r="AA96" s="487">
        <f t="shared" si="23"/>
        <v>0</v>
      </c>
      <c r="AB96" s="487">
        <f t="shared" si="23"/>
        <v>0</v>
      </c>
      <c r="AC96" s="487">
        <f t="shared" si="23"/>
        <v>0</v>
      </c>
      <c r="AD96" s="487">
        <f t="shared" si="23"/>
        <v>0</v>
      </c>
      <c r="AE96" s="487">
        <f t="shared" si="23"/>
        <v>0</v>
      </c>
      <c r="AF96" s="487">
        <f t="shared" si="23"/>
        <v>0</v>
      </c>
      <c r="AG96" s="487">
        <f t="shared" si="23"/>
        <v>0</v>
      </c>
      <c r="AH96" s="487">
        <f t="shared" si="23"/>
        <v>0</v>
      </c>
      <c r="AI96" s="487">
        <f t="shared" si="23"/>
        <v>0</v>
      </c>
      <c r="AJ96" s="487">
        <f t="shared" si="23"/>
        <v>0</v>
      </c>
      <c r="AK96" s="487">
        <f t="shared" si="23"/>
        <v>0</v>
      </c>
      <c r="AL96" s="487">
        <f t="shared" si="23"/>
        <v>0</v>
      </c>
      <c r="AM96" s="487">
        <f t="shared" si="23"/>
        <v>0</v>
      </c>
      <c r="AN96" s="487">
        <f t="shared" si="23"/>
        <v>0</v>
      </c>
      <c r="AO96" s="487">
        <f t="shared" si="23"/>
        <v>0</v>
      </c>
      <c r="AP96" s="487">
        <f t="shared" si="23"/>
        <v>0</v>
      </c>
      <c r="AQ96" s="487">
        <f t="shared" si="23"/>
        <v>0</v>
      </c>
      <c r="AR96" s="487">
        <f t="shared" si="23"/>
        <v>0</v>
      </c>
      <c r="AS96" s="487">
        <f t="shared" si="23"/>
        <v>0</v>
      </c>
      <c r="AT96" s="487">
        <f t="shared" si="23"/>
        <v>0</v>
      </c>
      <c r="AU96" s="487">
        <f t="shared" si="23"/>
        <v>0</v>
      </c>
      <c r="AV96" s="487">
        <f t="shared" si="23"/>
        <v>0</v>
      </c>
      <c r="AW96" s="487">
        <f t="shared" si="23"/>
        <v>0</v>
      </c>
      <c r="AX96" s="487">
        <f t="shared" si="23"/>
        <v>0</v>
      </c>
      <c r="AY96" s="487">
        <f t="shared" si="23"/>
        <v>0</v>
      </c>
      <c r="AZ96" s="487">
        <f t="shared" si="23"/>
        <v>0</v>
      </c>
      <c r="BA96" s="643">
        <f t="shared" si="23"/>
        <v>0</v>
      </c>
      <c r="BB96" s="488">
        <f t="shared" si="23"/>
        <v>0</v>
      </c>
      <c r="BC96" s="488">
        <f t="shared" si="23"/>
        <v>0</v>
      </c>
      <c r="BD96" s="488">
        <f t="shared" si="23"/>
        <v>0</v>
      </c>
      <c r="BE96" s="488">
        <f t="shared" si="23"/>
        <v>0</v>
      </c>
      <c r="BF96" s="488">
        <f t="shared" si="23"/>
        <v>0</v>
      </c>
      <c r="BG96" s="488">
        <f t="shared" si="23"/>
        <v>0</v>
      </c>
      <c r="BH96" s="488">
        <f t="shared" si="23"/>
        <v>0</v>
      </c>
      <c r="BI96" s="488">
        <f t="shared" si="23"/>
        <v>0</v>
      </c>
      <c r="BJ96" s="488">
        <f t="shared" si="23"/>
        <v>0</v>
      </c>
      <c r="BK96" s="488">
        <f t="shared" si="23"/>
        <v>0</v>
      </c>
      <c r="BL96" s="488">
        <f t="shared" si="23"/>
        <v>0</v>
      </c>
      <c r="BM96" s="488">
        <f t="shared" si="23"/>
        <v>0</v>
      </c>
      <c r="BN96" s="488">
        <f t="shared" si="23"/>
        <v>0</v>
      </c>
      <c r="BO96" s="488">
        <f t="shared" si="23"/>
        <v>0</v>
      </c>
      <c r="BP96" s="488">
        <f t="shared" si="23"/>
        <v>0</v>
      </c>
      <c r="BQ96" s="488">
        <f t="shared" si="23"/>
        <v>0</v>
      </c>
      <c r="BR96" s="1013">
        <f t="shared" si="22"/>
        <v>1</v>
      </c>
      <c r="BS96" s="691">
        <f t="shared" si="21"/>
        <v>0</v>
      </c>
      <c r="BU96" s="1016"/>
      <c r="BV96" s="1016"/>
      <c r="BW96" s="1016"/>
      <c r="BX96" s="1016"/>
      <c r="BY96" s="1016"/>
      <c r="BZ96" s="1016"/>
      <c r="CA96" s="1012"/>
      <c r="CB96" s="1012"/>
      <c r="CC96" s="6"/>
      <c r="CD96" s="6"/>
      <c r="CE96" s="6"/>
    </row>
    <row r="97" spans="1:83" ht="16.2" thickBot="1" x14ac:dyDescent="0.35">
      <c r="A97" s="8">
        <v>11</v>
      </c>
      <c r="B97" s="1297" t="s">
        <v>17</v>
      </c>
      <c r="C97" s="1298"/>
      <c r="D97" s="811"/>
      <c r="E97" s="812"/>
      <c r="F97" s="812"/>
      <c r="G97" s="812"/>
      <c r="H97" s="812"/>
      <c r="I97" s="813"/>
      <c r="J97" s="814"/>
      <c r="K97" s="812"/>
      <c r="L97" s="483"/>
      <c r="M97" s="483"/>
      <c r="N97" s="483"/>
      <c r="O97" s="483"/>
      <c r="P97" s="943"/>
      <c r="Q97" s="483"/>
      <c r="R97" s="483"/>
      <c r="S97" s="483"/>
      <c r="T97" s="483"/>
      <c r="U97" s="483"/>
      <c r="V97" s="483"/>
      <c r="W97" s="943"/>
      <c r="X97" s="483"/>
      <c r="Y97" s="483"/>
      <c r="Z97" s="483"/>
      <c r="AA97" s="483"/>
      <c r="AB97" s="483"/>
      <c r="AC97" s="483"/>
      <c r="AD97" s="483"/>
      <c r="AE97" s="483"/>
      <c r="AF97" s="484"/>
      <c r="AG97" s="461"/>
      <c r="AH97" s="461"/>
      <c r="AI97" s="461"/>
      <c r="AJ97" s="461"/>
      <c r="AK97" s="461"/>
      <c r="AL97" s="100"/>
      <c r="AM97" s="100"/>
      <c r="AN97" s="100"/>
      <c r="AO97" s="464"/>
      <c r="AP97" s="58"/>
      <c r="AQ97" s="58"/>
      <c r="AR97" s="58"/>
      <c r="AS97" s="58"/>
      <c r="AT97" s="58"/>
      <c r="AU97" s="58"/>
      <c r="AV97" s="485"/>
      <c r="AW97" s="100"/>
      <c r="AX97" s="485"/>
      <c r="AY97" s="486"/>
      <c r="AZ97" s="230"/>
      <c r="BA97" s="237"/>
      <c r="BB97" s="485"/>
      <c r="BC97" s="100"/>
      <c r="BD97" s="100"/>
      <c r="BE97" s="100"/>
      <c r="BF97" s="100"/>
      <c r="BG97" s="100"/>
      <c r="BH97" s="100"/>
      <c r="BI97" s="100"/>
      <c r="BJ97" s="485"/>
      <c r="BK97" s="485"/>
      <c r="BL97" s="485"/>
      <c r="BM97" s="485"/>
      <c r="BN97" s="485"/>
      <c r="BO97" s="485"/>
      <c r="BP97" s="485"/>
      <c r="BQ97" s="88"/>
      <c r="BR97" s="1013">
        <f t="shared" si="22"/>
        <v>0</v>
      </c>
      <c r="BS97" s="691">
        <f t="shared" si="21"/>
        <v>0</v>
      </c>
      <c r="BU97" s="1016"/>
      <c r="BV97" s="1016"/>
      <c r="BW97" s="1016"/>
      <c r="BX97" s="1016"/>
      <c r="BY97" s="1016"/>
      <c r="BZ97" s="1016"/>
      <c r="CA97" s="1012"/>
      <c r="CB97" s="1012"/>
      <c r="CC97" s="6"/>
      <c r="CD97" s="6"/>
      <c r="CE97" s="6"/>
    </row>
    <row r="98" spans="1:83" ht="16.2" thickBot="1" x14ac:dyDescent="0.35">
      <c r="A98" s="8">
        <v>12</v>
      </c>
      <c r="B98" s="1284" t="s">
        <v>18</v>
      </c>
      <c r="C98" s="1285"/>
      <c r="D98" s="463"/>
      <c r="E98" s="230"/>
      <c r="F98" s="230"/>
      <c r="G98" s="230"/>
      <c r="H98" s="230"/>
      <c r="I98" s="237"/>
      <c r="J98" s="236"/>
      <c r="K98" s="230"/>
      <c r="L98" s="143"/>
      <c r="M98" s="143"/>
      <c r="N98" s="143"/>
      <c r="O98" s="143"/>
      <c r="P98" s="143">
        <v>1</v>
      </c>
      <c r="Q98" s="143"/>
      <c r="R98" s="143"/>
      <c r="S98" s="146"/>
      <c r="T98" s="146"/>
      <c r="U98" s="146"/>
      <c r="V98" s="146"/>
      <c r="W98" s="146"/>
      <c r="X98" s="146"/>
      <c r="Y98" s="146"/>
      <c r="Z98" s="146"/>
      <c r="AA98" s="146"/>
      <c r="AB98" s="146"/>
      <c r="AC98" s="146"/>
      <c r="AD98" s="146"/>
      <c r="AE98" s="146"/>
      <c r="AF98" s="353"/>
      <c r="AG98" s="191"/>
      <c r="AH98" s="191"/>
      <c r="AI98" s="191"/>
      <c r="AJ98" s="191"/>
      <c r="AK98" s="191"/>
      <c r="AL98" s="255"/>
      <c r="AM98" s="255"/>
      <c r="AN98" s="255"/>
      <c r="AO98" s="283"/>
      <c r="AP98" s="255"/>
      <c r="AQ98" s="255"/>
      <c r="AR98" s="255"/>
      <c r="AS98" s="255"/>
      <c r="AT98" s="255"/>
      <c r="AU98" s="255"/>
      <c r="AV98" s="445"/>
      <c r="AW98" s="255"/>
      <c r="AX98" s="445"/>
      <c r="AY98" s="1030"/>
      <c r="AZ98" s="84"/>
      <c r="BA98" s="40"/>
      <c r="BB98" s="445"/>
      <c r="BC98" s="255"/>
      <c r="BD98" s="255"/>
      <c r="BE98" s="255"/>
      <c r="BF98" s="255"/>
      <c r="BG98" s="255"/>
      <c r="BH98" s="255"/>
      <c r="BI98" s="255"/>
      <c r="BJ98" s="445"/>
      <c r="BK98" s="445"/>
      <c r="BL98" s="445"/>
      <c r="BM98" s="445"/>
      <c r="BN98" s="445"/>
      <c r="BO98" s="445"/>
      <c r="BP98" s="445"/>
      <c r="BQ98" s="1021"/>
      <c r="BR98" s="1013">
        <f t="shared" si="22"/>
        <v>1</v>
      </c>
      <c r="BS98" s="691">
        <f t="shared" si="21"/>
        <v>0</v>
      </c>
      <c r="BU98" s="1016"/>
      <c r="BV98" s="1016"/>
      <c r="BW98" s="1016"/>
      <c r="BX98" s="1016"/>
      <c r="BY98" s="1016"/>
      <c r="BZ98" s="1016"/>
      <c r="CA98" s="1012"/>
      <c r="CB98" s="1012"/>
      <c r="CC98" s="6"/>
      <c r="CD98" s="6"/>
      <c r="CE98" s="6"/>
    </row>
    <row r="99" spans="1:83" ht="16.2" thickBot="1" x14ac:dyDescent="0.35">
      <c r="A99" s="8">
        <v>13</v>
      </c>
      <c r="B99" s="1284" t="s">
        <v>19</v>
      </c>
      <c r="C99" s="1285"/>
      <c r="D99" s="501"/>
      <c r="E99" s="255"/>
      <c r="F99" s="255"/>
      <c r="G99" s="255"/>
      <c r="H99" s="255"/>
      <c r="I99" s="57"/>
      <c r="J99" s="445"/>
      <c r="K99" s="255"/>
      <c r="L99" s="255"/>
      <c r="M99" s="255"/>
      <c r="N99" s="255"/>
      <c r="O99" s="84"/>
      <c r="P99" s="255"/>
      <c r="Q99" s="255"/>
      <c r="R99" s="255"/>
      <c r="S99" s="283"/>
      <c r="T99" s="283"/>
      <c r="U99" s="283"/>
      <c r="V99" s="283"/>
      <c r="W99" s="283"/>
      <c r="X99" s="283"/>
      <c r="Y99" s="283"/>
      <c r="Z99" s="283"/>
      <c r="AA99" s="283"/>
      <c r="AB99" s="283"/>
      <c r="AC99" s="283"/>
      <c r="AD99" s="283"/>
      <c r="AE99" s="283"/>
      <c r="AF99" s="353"/>
      <c r="AG99" s="191"/>
      <c r="AH99" s="191"/>
      <c r="AI99" s="191"/>
      <c r="AJ99" s="191"/>
      <c r="AK99" s="191"/>
      <c r="AL99" s="255"/>
      <c r="AM99" s="255"/>
      <c r="AN99" s="255"/>
      <c r="AO99" s="283"/>
      <c r="AP99" s="255"/>
      <c r="AQ99" s="255"/>
      <c r="AR99" s="255"/>
      <c r="AS99" s="255"/>
      <c r="AT99" s="255"/>
      <c r="AU99" s="255"/>
      <c r="AV99" s="250"/>
      <c r="AW99" s="255"/>
      <c r="AX99" s="445"/>
      <c r="AY99" s="1030"/>
      <c r="AZ99" s="84"/>
      <c r="BA99" s="40"/>
      <c r="BB99" s="445"/>
      <c r="BC99" s="255"/>
      <c r="BD99" s="255"/>
      <c r="BE99" s="255"/>
      <c r="BF99" s="255"/>
      <c r="BG99" s="255"/>
      <c r="BH99" s="255"/>
      <c r="BI99" s="255"/>
      <c r="BJ99" s="688"/>
      <c r="BK99" s="445"/>
      <c r="BL99" s="445"/>
      <c r="BM99" s="445"/>
      <c r="BN99" s="445"/>
      <c r="BO99" s="445"/>
      <c r="BP99" s="445"/>
      <c r="BQ99" s="1021"/>
      <c r="BR99" s="1013">
        <f t="shared" si="22"/>
        <v>0</v>
      </c>
      <c r="BS99" s="691">
        <f t="shared" si="21"/>
        <v>0</v>
      </c>
      <c r="BU99" s="1016"/>
      <c r="BV99" s="1016"/>
      <c r="BW99" s="1016"/>
      <c r="BX99" s="1016"/>
      <c r="BY99" s="1016"/>
      <c r="BZ99" s="1016"/>
      <c r="CA99" s="1012"/>
      <c r="CB99" s="1012"/>
      <c r="CC99" s="6"/>
      <c r="CD99" s="6"/>
      <c r="CE99" s="6"/>
    </row>
    <row r="100" spans="1:83" ht="16.2" thickBot="1" x14ac:dyDescent="0.35">
      <c r="A100" s="8">
        <v>14</v>
      </c>
      <c r="B100" s="1284" t="s">
        <v>38</v>
      </c>
      <c r="C100" s="1285"/>
      <c r="D100" s="501"/>
      <c r="E100" s="255"/>
      <c r="F100" s="255"/>
      <c r="G100" s="255"/>
      <c r="H100" s="255"/>
      <c r="I100" s="57"/>
      <c r="J100" s="445"/>
      <c r="K100" s="255"/>
      <c r="L100" s="255"/>
      <c r="M100" s="255"/>
      <c r="N100" s="255"/>
      <c r="O100" s="255"/>
      <c r="P100" s="255"/>
      <c r="Q100" s="255"/>
      <c r="R100" s="255"/>
      <c r="S100" s="283"/>
      <c r="T100" s="283"/>
      <c r="U100" s="283"/>
      <c r="V100" s="283"/>
      <c r="W100" s="283"/>
      <c r="X100" s="283"/>
      <c r="Y100" s="283"/>
      <c r="Z100" s="283"/>
      <c r="AA100" s="283"/>
      <c r="AB100" s="283"/>
      <c r="AC100" s="283"/>
      <c r="AD100" s="283"/>
      <c r="AE100" s="283"/>
      <c r="AF100" s="353"/>
      <c r="AG100" s="191"/>
      <c r="AH100" s="191"/>
      <c r="AI100" s="191"/>
      <c r="AJ100" s="191"/>
      <c r="AK100" s="191"/>
      <c r="AL100" s="255"/>
      <c r="AM100" s="255"/>
      <c r="AN100" s="255"/>
      <c r="AO100" s="283"/>
      <c r="AP100" s="255"/>
      <c r="AQ100" s="255"/>
      <c r="AR100" s="255"/>
      <c r="AS100" s="255"/>
      <c r="AT100" s="255"/>
      <c r="AU100" s="255"/>
      <c r="AV100" s="445"/>
      <c r="AW100" s="255"/>
      <c r="AX100" s="445"/>
      <c r="AY100" s="1030"/>
      <c r="AZ100" s="84"/>
      <c r="BA100" s="40"/>
      <c r="BB100" s="445"/>
      <c r="BC100" s="255"/>
      <c r="BD100" s="255"/>
      <c r="BE100" s="255"/>
      <c r="BF100" s="255"/>
      <c r="BG100" s="255"/>
      <c r="BH100" s="255"/>
      <c r="BI100" s="255"/>
      <c r="BJ100" s="445"/>
      <c r="BK100" s="445"/>
      <c r="BL100" s="445"/>
      <c r="BM100" s="445"/>
      <c r="BN100" s="445"/>
      <c r="BO100" s="445"/>
      <c r="BP100" s="445"/>
      <c r="BQ100" s="1021"/>
      <c r="BR100" s="1013">
        <f t="shared" si="22"/>
        <v>0</v>
      </c>
      <c r="BS100" s="691">
        <f t="shared" si="21"/>
        <v>0</v>
      </c>
      <c r="BU100" s="1016"/>
      <c r="BV100" s="1016"/>
      <c r="BW100" s="1016"/>
      <c r="BX100" s="1016"/>
      <c r="BY100" s="1016"/>
      <c r="BZ100" s="1016"/>
      <c r="CA100" s="1012"/>
      <c r="CB100" s="1012"/>
      <c r="CC100" s="6"/>
      <c r="CD100" s="6"/>
      <c r="CE100" s="6"/>
    </row>
    <row r="101" spans="1:83" ht="16.2" thickBot="1" x14ac:dyDescent="0.35">
      <c r="A101" s="8">
        <v>15</v>
      </c>
      <c r="B101" s="1293" t="s">
        <v>20</v>
      </c>
      <c r="C101" s="1294"/>
      <c r="D101" s="696"/>
      <c r="E101" s="209"/>
      <c r="F101" s="209"/>
      <c r="G101" s="209"/>
      <c r="H101" s="209"/>
      <c r="I101" s="195"/>
      <c r="J101" s="194"/>
      <c r="K101" s="209"/>
      <c r="L101" s="209"/>
      <c r="M101" s="209"/>
      <c r="N101" s="209"/>
      <c r="O101" s="209"/>
      <c r="P101" s="209"/>
      <c r="Q101" s="209"/>
      <c r="R101" s="209"/>
      <c r="S101" s="196"/>
      <c r="T101" s="196"/>
      <c r="U101" s="196"/>
      <c r="V101" s="196"/>
      <c r="W101" s="196"/>
      <c r="X101" s="196"/>
      <c r="Y101" s="196"/>
      <c r="Z101" s="196"/>
      <c r="AA101" s="196"/>
      <c r="AB101" s="196"/>
      <c r="AC101" s="196"/>
      <c r="AD101" s="196"/>
      <c r="AE101" s="196"/>
      <c r="AF101" s="470"/>
      <c r="AG101" s="465"/>
      <c r="AH101" s="465"/>
      <c r="AI101" s="465"/>
      <c r="AJ101" s="465"/>
      <c r="AK101" s="465"/>
      <c r="AL101" s="209"/>
      <c r="AM101" s="209"/>
      <c r="AN101" s="209"/>
      <c r="AO101" s="196"/>
      <c r="AP101" s="255"/>
      <c r="AQ101" s="255"/>
      <c r="AR101" s="255"/>
      <c r="AS101" s="255"/>
      <c r="AT101" s="255"/>
      <c r="AU101" s="255"/>
      <c r="AV101" s="194"/>
      <c r="AW101" s="209"/>
      <c r="AX101" s="194"/>
      <c r="AY101" s="333"/>
      <c r="AZ101" s="292"/>
      <c r="BA101" s="408"/>
      <c r="BB101" s="194"/>
      <c r="BC101" s="209"/>
      <c r="BD101" s="209"/>
      <c r="BE101" s="209"/>
      <c r="BF101" s="209"/>
      <c r="BG101" s="209"/>
      <c r="BH101" s="209"/>
      <c r="BI101" s="209"/>
      <c r="BJ101" s="194"/>
      <c r="BK101" s="194"/>
      <c r="BL101" s="194"/>
      <c r="BM101" s="194"/>
      <c r="BN101" s="194"/>
      <c r="BO101" s="194"/>
      <c r="BP101" s="194"/>
      <c r="BQ101" s="1025"/>
      <c r="BR101" s="1013">
        <f t="shared" si="22"/>
        <v>0</v>
      </c>
      <c r="BS101" s="691">
        <f t="shared" si="21"/>
        <v>0</v>
      </c>
      <c r="BU101" s="1016"/>
      <c r="BV101" s="1016"/>
      <c r="BW101" s="1016"/>
      <c r="BX101" s="1016"/>
      <c r="BY101" s="1016"/>
      <c r="BZ101" s="1016"/>
      <c r="CA101" s="1012"/>
      <c r="CB101" s="1012"/>
      <c r="CC101" s="6"/>
      <c r="CD101" s="6"/>
      <c r="CE101" s="6"/>
    </row>
    <row r="102" spans="1:83" ht="16.2" thickBot="1" x14ac:dyDescent="0.35">
      <c r="A102" s="456">
        <v>16</v>
      </c>
      <c r="B102" s="1295" t="s">
        <v>13</v>
      </c>
      <c r="C102" s="1296"/>
      <c r="D102" s="1031">
        <f>SUM(D103:D110)</f>
        <v>0</v>
      </c>
      <c r="E102" s="1031">
        <f t="shared" ref="E102:BQ102" si="24">SUM(E103:E110)</f>
        <v>1</v>
      </c>
      <c r="F102" s="1031">
        <f t="shared" si="24"/>
        <v>0</v>
      </c>
      <c r="G102" s="1031">
        <f t="shared" si="24"/>
        <v>1</v>
      </c>
      <c r="H102" s="1031">
        <f t="shared" si="24"/>
        <v>0</v>
      </c>
      <c r="I102" s="1031">
        <f t="shared" si="24"/>
        <v>0</v>
      </c>
      <c r="J102" s="1031">
        <f t="shared" si="24"/>
        <v>2</v>
      </c>
      <c r="K102" s="1031">
        <f t="shared" si="24"/>
        <v>0</v>
      </c>
      <c r="L102" s="1031">
        <f t="shared" si="24"/>
        <v>0</v>
      </c>
      <c r="M102" s="1031">
        <f t="shared" si="24"/>
        <v>0</v>
      </c>
      <c r="N102" s="1031">
        <f t="shared" si="24"/>
        <v>0</v>
      </c>
      <c r="O102" s="1031">
        <f t="shared" si="24"/>
        <v>1</v>
      </c>
      <c r="P102" s="1031">
        <f t="shared" si="24"/>
        <v>0</v>
      </c>
      <c r="Q102" s="1031">
        <f t="shared" si="24"/>
        <v>0</v>
      </c>
      <c r="R102" s="1031">
        <f t="shared" si="24"/>
        <v>0</v>
      </c>
      <c r="S102" s="1031">
        <f t="shared" si="24"/>
        <v>0</v>
      </c>
      <c r="T102" s="1031">
        <f t="shared" si="24"/>
        <v>0</v>
      </c>
      <c r="U102" s="1031">
        <f t="shared" si="24"/>
        <v>0</v>
      </c>
      <c r="V102" s="1031">
        <f t="shared" si="24"/>
        <v>0</v>
      </c>
      <c r="W102" s="1031">
        <f t="shared" si="24"/>
        <v>0</v>
      </c>
      <c r="X102" s="1031">
        <f t="shared" si="24"/>
        <v>1</v>
      </c>
      <c r="Y102" s="1031">
        <f t="shared" si="24"/>
        <v>0</v>
      </c>
      <c r="Z102" s="1031">
        <f t="shared" si="24"/>
        <v>0</v>
      </c>
      <c r="AA102" s="1031">
        <f t="shared" si="24"/>
        <v>0</v>
      </c>
      <c r="AB102" s="1031">
        <f t="shared" si="24"/>
        <v>0</v>
      </c>
      <c r="AC102" s="1031">
        <f t="shared" si="24"/>
        <v>0</v>
      </c>
      <c r="AD102" s="1031">
        <f t="shared" si="24"/>
        <v>1</v>
      </c>
      <c r="AE102" s="1031">
        <f t="shared" si="24"/>
        <v>0</v>
      </c>
      <c r="AF102" s="1031">
        <f t="shared" si="24"/>
        <v>0</v>
      </c>
      <c r="AG102" s="1031">
        <f t="shared" si="24"/>
        <v>0</v>
      </c>
      <c r="AH102" s="1031">
        <f t="shared" si="24"/>
        <v>1</v>
      </c>
      <c r="AI102" s="1031">
        <f t="shared" si="24"/>
        <v>0</v>
      </c>
      <c r="AJ102" s="1031">
        <f t="shared" si="24"/>
        <v>0</v>
      </c>
      <c r="AK102" s="1031">
        <f t="shared" si="24"/>
        <v>0</v>
      </c>
      <c r="AL102" s="1031">
        <f t="shared" si="24"/>
        <v>0</v>
      </c>
      <c r="AM102" s="1031">
        <f t="shared" si="24"/>
        <v>0</v>
      </c>
      <c r="AN102" s="1031">
        <f t="shared" si="24"/>
        <v>0</v>
      </c>
      <c r="AO102" s="1031">
        <f t="shared" si="24"/>
        <v>0</v>
      </c>
      <c r="AP102" s="1031">
        <f t="shared" si="24"/>
        <v>0</v>
      </c>
      <c r="AQ102" s="1031">
        <f t="shared" si="24"/>
        <v>0</v>
      </c>
      <c r="AR102" s="1031">
        <f t="shared" si="24"/>
        <v>0</v>
      </c>
      <c r="AS102" s="1031">
        <f t="shared" si="24"/>
        <v>0</v>
      </c>
      <c r="AT102" s="1031">
        <f t="shared" si="24"/>
        <v>0</v>
      </c>
      <c r="AU102" s="1031">
        <f t="shared" si="24"/>
        <v>0</v>
      </c>
      <c r="AV102" s="1031">
        <f t="shared" si="24"/>
        <v>0</v>
      </c>
      <c r="AW102" s="1031">
        <f t="shared" si="24"/>
        <v>0</v>
      </c>
      <c r="AX102" s="1031">
        <f t="shared" si="24"/>
        <v>1</v>
      </c>
      <c r="AY102" s="1031">
        <f t="shared" si="24"/>
        <v>0</v>
      </c>
      <c r="AZ102" s="1031">
        <f t="shared" si="24"/>
        <v>0</v>
      </c>
      <c r="BA102" s="607">
        <f t="shared" si="24"/>
        <v>0</v>
      </c>
      <c r="BB102" s="481">
        <f t="shared" si="24"/>
        <v>0</v>
      </c>
      <c r="BC102" s="481">
        <f t="shared" si="24"/>
        <v>1</v>
      </c>
      <c r="BD102" s="481">
        <f t="shared" si="24"/>
        <v>0</v>
      </c>
      <c r="BE102" s="481">
        <f t="shared" si="24"/>
        <v>0</v>
      </c>
      <c r="BF102" s="481">
        <f t="shared" si="24"/>
        <v>0</v>
      </c>
      <c r="BG102" s="481">
        <f t="shared" si="24"/>
        <v>0</v>
      </c>
      <c r="BH102" s="481">
        <f t="shared" si="24"/>
        <v>0</v>
      </c>
      <c r="BI102" s="481">
        <f t="shared" si="24"/>
        <v>0</v>
      </c>
      <c r="BJ102" s="481">
        <f t="shared" si="24"/>
        <v>0</v>
      </c>
      <c r="BK102" s="481">
        <f t="shared" si="24"/>
        <v>0</v>
      </c>
      <c r="BL102" s="481">
        <f t="shared" si="24"/>
        <v>0</v>
      </c>
      <c r="BM102" s="481">
        <f t="shared" si="24"/>
        <v>0</v>
      </c>
      <c r="BN102" s="481">
        <f t="shared" si="24"/>
        <v>0</v>
      </c>
      <c r="BO102" s="481">
        <f t="shared" si="24"/>
        <v>0</v>
      </c>
      <c r="BP102" s="481">
        <f t="shared" si="24"/>
        <v>0</v>
      </c>
      <c r="BQ102" s="481">
        <f t="shared" si="24"/>
        <v>0</v>
      </c>
      <c r="BR102" s="1013">
        <f t="shared" si="22"/>
        <v>6</v>
      </c>
      <c r="BS102" s="691">
        <f t="shared" si="21"/>
        <v>4</v>
      </c>
      <c r="BU102" s="1016"/>
      <c r="BV102" s="1016"/>
      <c r="BW102" s="1016"/>
      <c r="BX102" s="1016"/>
      <c r="BY102" s="1016"/>
      <c r="BZ102" s="1016"/>
      <c r="CA102" s="1012"/>
      <c r="CB102" s="1012"/>
      <c r="CC102" s="6"/>
      <c r="CD102" s="6"/>
      <c r="CE102" s="6"/>
    </row>
    <row r="103" spans="1:83" ht="16.2" thickBot="1" x14ac:dyDescent="0.35">
      <c r="A103" s="8">
        <v>17</v>
      </c>
      <c r="B103" s="1297" t="s">
        <v>21</v>
      </c>
      <c r="C103" s="1298"/>
      <c r="D103" s="65"/>
      <c r="E103" s="143"/>
      <c r="F103" s="143"/>
      <c r="G103" s="143"/>
      <c r="H103" s="143"/>
      <c r="I103" s="147"/>
      <c r="J103" s="38"/>
      <c r="K103" s="143"/>
      <c r="L103" s="143"/>
      <c r="M103" s="143"/>
      <c r="N103" s="143"/>
      <c r="O103" s="143"/>
      <c r="P103" s="143"/>
      <c r="Q103" s="143"/>
      <c r="R103" s="143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  <c r="AC103" s="146"/>
      <c r="AD103" s="146"/>
      <c r="AE103" s="146"/>
      <c r="AF103" s="371"/>
      <c r="AG103" s="369"/>
      <c r="AH103" s="369"/>
      <c r="AI103" s="369"/>
      <c r="AJ103" s="369"/>
      <c r="AK103" s="369"/>
      <c r="AL103" s="143"/>
      <c r="AM103" s="143"/>
      <c r="AN103" s="143"/>
      <c r="AO103" s="146"/>
      <c r="AP103" s="255"/>
      <c r="AQ103" s="255"/>
      <c r="AR103" s="255"/>
      <c r="AS103" s="255"/>
      <c r="AT103" s="255"/>
      <c r="AU103" s="255"/>
      <c r="AV103" s="38"/>
      <c r="AW103" s="143"/>
      <c r="AX103" s="38">
        <v>1</v>
      </c>
      <c r="AY103" s="486"/>
      <c r="AZ103" s="230"/>
      <c r="BA103" s="237"/>
      <c r="BB103" s="38"/>
      <c r="BC103" s="143"/>
      <c r="BD103" s="143"/>
      <c r="BE103" s="143"/>
      <c r="BF103" s="143"/>
      <c r="BG103" s="143"/>
      <c r="BH103" s="143"/>
      <c r="BI103" s="143"/>
      <c r="BJ103" s="38"/>
      <c r="BK103" s="38"/>
      <c r="BL103" s="38"/>
      <c r="BM103" s="38"/>
      <c r="BN103" s="38"/>
      <c r="BO103" s="38"/>
      <c r="BP103" s="38"/>
      <c r="BQ103" s="154"/>
      <c r="BR103" s="1013">
        <f t="shared" si="22"/>
        <v>1</v>
      </c>
      <c r="BS103" s="691">
        <f t="shared" si="21"/>
        <v>0</v>
      </c>
      <c r="BU103" s="1016"/>
      <c r="BV103" s="1016"/>
      <c r="BW103" s="1016"/>
      <c r="BX103" s="1016"/>
      <c r="BY103" s="1016"/>
      <c r="BZ103" s="1016"/>
      <c r="CA103" s="1012"/>
      <c r="CB103" s="1012"/>
      <c r="CC103" s="6"/>
      <c r="CD103" s="6"/>
      <c r="CE103" s="6"/>
    </row>
    <row r="104" spans="1:83" ht="16.2" thickBot="1" x14ac:dyDescent="0.35">
      <c r="A104" s="8">
        <v>18</v>
      </c>
      <c r="B104" s="1284" t="s">
        <v>51</v>
      </c>
      <c r="C104" s="1285"/>
      <c r="D104" s="501"/>
      <c r="E104" s="255"/>
      <c r="F104" s="255"/>
      <c r="G104" s="255"/>
      <c r="H104" s="255"/>
      <c r="I104" s="57"/>
      <c r="J104" s="445"/>
      <c r="K104" s="255"/>
      <c r="L104" s="255"/>
      <c r="M104" s="255"/>
      <c r="N104" s="255"/>
      <c r="O104" s="255"/>
      <c r="P104" s="255"/>
      <c r="Q104" s="255"/>
      <c r="R104" s="255"/>
      <c r="S104" s="283"/>
      <c r="T104" s="283"/>
      <c r="U104" s="283"/>
      <c r="V104" s="283"/>
      <c r="W104" s="283"/>
      <c r="X104" s="283"/>
      <c r="Y104" s="283"/>
      <c r="Z104" s="283"/>
      <c r="AA104" s="283"/>
      <c r="AB104" s="283"/>
      <c r="AC104" s="283"/>
      <c r="AD104" s="283"/>
      <c r="AE104" s="283"/>
      <c r="AF104" s="353"/>
      <c r="AG104" s="191"/>
      <c r="AH104" s="191"/>
      <c r="AI104" s="267"/>
      <c r="AJ104" s="191"/>
      <c r="AK104" s="191"/>
      <c r="AL104" s="255"/>
      <c r="AM104" s="255"/>
      <c r="AN104" s="255"/>
      <c r="AO104" s="283"/>
      <c r="AP104" s="255"/>
      <c r="AQ104" s="255"/>
      <c r="AR104" s="255"/>
      <c r="AS104" s="255"/>
      <c r="AT104" s="255"/>
      <c r="AU104" s="255"/>
      <c r="AV104" s="445"/>
      <c r="AW104" s="84"/>
      <c r="AX104" s="445"/>
      <c r="AY104" s="1030"/>
      <c r="AZ104" s="84"/>
      <c r="BA104" s="40"/>
      <c r="BB104" s="445"/>
      <c r="BC104" s="255"/>
      <c r="BD104" s="255"/>
      <c r="BE104" s="255"/>
      <c r="BF104" s="255"/>
      <c r="BG104" s="255"/>
      <c r="BH104" s="255"/>
      <c r="BI104" s="255"/>
      <c r="BJ104" s="445"/>
      <c r="BK104" s="688"/>
      <c r="BL104" s="445"/>
      <c r="BM104" s="445"/>
      <c r="BN104" s="445"/>
      <c r="BO104" s="445"/>
      <c r="BP104" s="445"/>
      <c r="BQ104" s="1021"/>
      <c r="BR104" s="1013">
        <f t="shared" si="22"/>
        <v>0</v>
      </c>
      <c r="BS104" s="691">
        <f t="shared" si="21"/>
        <v>0</v>
      </c>
      <c r="BU104" s="1016"/>
      <c r="BV104" s="1016"/>
      <c r="BW104" s="1016"/>
      <c r="BX104" s="1016"/>
      <c r="BY104" s="1016"/>
      <c r="BZ104" s="1016"/>
      <c r="CA104" s="1012"/>
      <c r="CB104" s="1012"/>
      <c r="CC104" s="6"/>
      <c r="CD104" s="6"/>
      <c r="CE104" s="6"/>
    </row>
    <row r="105" spans="1:83" ht="16.2" thickBot="1" x14ac:dyDescent="0.35">
      <c r="A105" s="8">
        <v>19</v>
      </c>
      <c r="B105" s="1284" t="s">
        <v>22</v>
      </c>
      <c r="C105" s="1285"/>
      <c r="D105" s="501"/>
      <c r="E105" s="255"/>
      <c r="F105" s="255"/>
      <c r="G105" s="255"/>
      <c r="H105" s="255"/>
      <c r="I105" s="57"/>
      <c r="J105" s="445"/>
      <c r="K105" s="255"/>
      <c r="L105" s="255"/>
      <c r="M105" s="255"/>
      <c r="N105" s="255"/>
      <c r="O105" s="255"/>
      <c r="P105" s="255"/>
      <c r="Q105" s="255"/>
      <c r="R105" s="255"/>
      <c r="S105" s="283"/>
      <c r="T105" s="283"/>
      <c r="U105" s="283"/>
      <c r="V105" s="283"/>
      <c r="W105" s="283"/>
      <c r="X105" s="283"/>
      <c r="Y105" s="283"/>
      <c r="Z105" s="283"/>
      <c r="AA105" s="283"/>
      <c r="AB105" s="283"/>
      <c r="AC105" s="283"/>
      <c r="AD105" s="283"/>
      <c r="AE105" s="283"/>
      <c r="AF105" s="353"/>
      <c r="AG105" s="191"/>
      <c r="AH105" s="191"/>
      <c r="AI105" s="191"/>
      <c r="AJ105" s="191"/>
      <c r="AK105" s="191"/>
      <c r="AL105" s="255"/>
      <c r="AM105" s="255"/>
      <c r="AN105" s="255"/>
      <c r="AO105" s="283"/>
      <c r="AP105" s="255"/>
      <c r="AQ105" s="255"/>
      <c r="AR105" s="255"/>
      <c r="AS105" s="255"/>
      <c r="AT105" s="255"/>
      <c r="AU105" s="255"/>
      <c r="AV105" s="445"/>
      <c r="AW105" s="255"/>
      <c r="AX105" s="445"/>
      <c r="AY105" s="1030"/>
      <c r="AZ105" s="84"/>
      <c r="BA105" s="40"/>
      <c r="BB105" s="445"/>
      <c r="BC105" s="255"/>
      <c r="BD105" s="255"/>
      <c r="BE105" s="255"/>
      <c r="BF105" s="255"/>
      <c r="BG105" s="255"/>
      <c r="BH105" s="255"/>
      <c r="BI105" s="255"/>
      <c r="BJ105" s="445"/>
      <c r="BK105" s="445"/>
      <c r="BL105" s="445"/>
      <c r="BM105" s="445"/>
      <c r="BN105" s="445"/>
      <c r="BO105" s="445"/>
      <c r="BP105" s="445"/>
      <c r="BQ105" s="1021"/>
      <c r="BR105" s="1013">
        <f t="shared" si="22"/>
        <v>0</v>
      </c>
      <c r="BS105" s="691">
        <f t="shared" si="21"/>
        <v>0</v>
      </c>
      <c r="BU105" s="1016"/>
      <c r="BV105" s="1016"/>
      <c r="BW105" s="1016"/>
      <c r="BX105" s="1024" t="s">
        <v>246</v>
      </c>
      <c r="BY105" s="1024" t="s">
        <v>243</v>
      </c>
      <c r="BZ105" s="1024" t="s">
        <v>244</v>
      </c>
      <c r="CA105" s="1024" t="s">
        <v>245</v>
      </c>
      <c r="CB105" s="1012"/>
      <c r="CC105" s="6"/>
      <c r="CD105" s="6"/>
      <c r="CE105" s="6"/>
    </row>
    <row r="106" spans="1:83" ht="16.2" thickBot="1" x14ac:dyDescent="0.35">
      <c r="A106" s="8">
        <v>20</v>
      </c>
      <c r="B106" s="1284" t="s">
        <v>34</v>
      </c>
      <c r="C106" s="1285"/>
      <c r="D106" s="501"/>
      <c r="E106" s="255"/>
      <c r="F106" s="255"/>
      <c r="G106" s="255">
        <v>1</v>
      </c>
      <c r="H106" s="255"/>
      <c r="I106" s="57"/>
      <c r="J106" s="445"/>
      <c r="K106" s="255"/>
      <c r="L106" s="255"/>
      <c r="M106" s="255"/>
      <c r="N106" s="255"/>
      <c r="O106" s="255">
        <v>1</v>
      </c>
      <c r="P106" s="255"/>
      <c r="Q106" s="255"/>
      <c r="R106" s="255"/>
      <c r="S106" s="283"/>
      <c r="T106" s="283"/>
      <c r="U106" s="283"/>
      <c r="V106" s="283"/>
      <c r="W106" s="283"/>
      <c r="X106" s="283"/>
      <c r="Y106" s="283"/>
      <c r="Z106" s="283"/>
      <c r="AA106" s="283"/>
      <c r="AB106" s="283"/>
      <c r="AC106" s="283"/>
      <c r="AD106" s="283"/>
      <c r="AE106" s="283"/>
      <c r="AF106" s="353"/>
      <c r="AG106" s="191"/>
      <c r="AH106" s="191"/>
      <c r="AI106" s="191"/>
      <c r="AJ106" s="191"/>
      <c r="AK106" s="191"/>
      <c r="AL106" s="255"/>
      <c r="AM106" s="255"/>
      <c r="AN106" s="255"/>
      <c r="AO106" s="283"/>
      <c r="AP106" s="255"/>
      <c r="AQ106" s="255"/>
      <c r="AR106" s="255"/>
      <c r="AS106" s="255"/>
      <c r="AT106" s="255"/>
      <c r="AU106" s="255"/>
      <c r="AV106" s="445"/>
      <c r="AW106" s="255"/>
      <c r="AX106" s="445"/>
      <c r="AY106" s="1030"/>
      <c r="AZ106" s="84"/>
      <c r="BA106" s="40"/>
      <c r="BB106" s="445"/>
      <c r="BC106" s="255">
        <v>1</v>
      </c>
      <c r="BD106" s="255"/>
      <c r="BE106" s="255"/>
      <c r="BF106" s="255"/>
      <c r="BG106" s="255"/>
      <c r="BH106" s="255"/>
      <c r="BI106" s="255"/>
      <c r="BJ106" s="445"/>
      <c r="BK106" s="445"/>
      <c r="BL106" s="445"/>
      <c r="BM106" s="445"/>
      <c r="BN106" s="445"/>
      <c r="BO106" s="445"/>
      <c r="BP106" s="445"/>
      <c r="BQ106" s="561"/>
      <c r="BR106" s="1013">
        <f t="shared" si="22"/>
        <v>0</v>
      </c>
      <c r="BS106" s="691">
        <f t="shared" si="21"/>
        <v>3</v>
      </c>
      <c r="BU106" s="1016"/>
      <c r="BV106" s="1016"/>
      <c r="BW106" s="1016"/>
      <c r="BX106" s="69">
        <v>2022</v>
      </c>
      <c r="BY106" s="69">
        <f>AP111+AR111+AZ111+BB111+BD111+BF111+BH111+BJ111+BL111+BN111+BP111</f>
        <v>95</v>
      </c>
      <c r="BZ106" s="69">
        <f>AQ111+AS111+BA111+BC111+BE111+BG111+BI111+BK111+BM111+BO111+BQ111</f>
        <v>76</v>
      </c>
      <c r="CA106" s="69">
        <f>BY106+BZ106</f>
        <v>171</v>
      </c>
      <c r="CB106" s="1012"/>
      <c r="CC106" s="6"/>
      <c r="CD106" s="6"/>
      <c r="CE106" s="6"/>
    </row>
    <row r="107" spans="1:83" ht="16.2" thickBot="1" x14ac:dyDescent="0.35">
      <c r="A107" s="8">
        <v>21</v>
      </c>
      <c r="B107" s="1284" t="s">
        <v>24</v>
      </c>
      <c r="C107" s="1285"/>
      <c r="D107" s="501"/>
      <c r="E107" s="255"/>
      <c r="F107" s="255"/>
      <c r="G107" s="255"/>
      <c r="H107" s="255"/>
      <c r="I107" s="57"/>
      <c r="J107" s="445"/>
      <c r="K107" s="255"/>
      <c r="L107" s="255"/>
      <c r="M107" s="255"/>
      <c r="N107" s="255"/>
      <c r="O107" s="255"/>
      <c r="P107" s="255"/>
      <c r="Q107" s="255"/>
      <c r="R107" s="255"/>
      <c r="S107" s="283"/>
      <c r="T107" s="283"/>
      <c r="U107" s="283"/>
      <c r="V107" s="283"/>
      <c r="W107" s="283"/>
      <c r="X107" s="283"/>
      <c r="Y107" s="283"/>
      <c r="Z107" s="283"/>
      <c r="AA107" s="283"/>
      <c r="AB107" s="283"/>
      <c r="AC107" s="283"/>
      <c r="AD107" s="283">
        <v>1</v>
      </c>
      <c r="AE107" s="283"/>
      <c r="AF107" s="353"/>
      <c r="AG107" s="191"/>
      <c r="AH107" s="191"/>
      <c r="AI107" s="191"/>
      <c r="AJ107" s="191"/>
      <c r="AK107" s="191"/>
      <c r="AL107" s="255"/>
      <c r="AM107" s="255"/>
      <c r="AN107" s="255"/>
      <c r="AO107" s="283"/>
      <c r="AP107" s="255"/>
      <c r="AQ107" s="255"/>
      <c r="AR107" s="255"/>
      <c r="AS107" s="255"/>
      <c r="AT107" s="255"/>
      <c r="AU107" s="255"/>
      <c r="AV107" s="114"/>
      <c r="AW107" s="255"/>
      <c r="AX107" s="114"/>
      <c r="AY107" s="1030"/>
      <c r="AZ107" s="84"/>
      <c r="BA107" s="40"/>
      <c r="BB107" s="445"/>
      <c r="BC107" s="255"/>
      <c r="BD107" s="255"/>
      <c r="BE107" s="255"/>
      <c r="BF107" s="255"/>
      <c r="BG107" s="255"/>
      <c r="BH107" s="255"/>
      <c r="BI107" s="255"/>
      <c r="BJ107" s="445"/>
      <c r="BK107" s="445"/>
      <c r="BL107" s="445"/>
      <c r="BM107" s="445"/>
      <c r="BN107" s="445"/>
      <c r="BO107" s="445"/>
      <c r="BP107" s="445"/>
      <c r="BQ107" s="1021"/>
      <c r="BR107" s="1013">
        <f t="shared" si="22"/>
        <v>1</v>
      </c>
      <c r="BS107" s="691">
        <f t="shared" si="21"/>
        <v>0</v>
      </c>
      <c r="BU107" s="1016"/>
      <c r="BV107" s="1016"/>
      <c r="BW107" s="1016"/>
      <c r="BX107" s="69">
        <v>2023</v>
      </c>
      <c r="BY107" s="69">
        <f>L111+R111+Z111+AF111+AH111+AJ111+AL111+AN111+AT111+AV111+AX111</f>
        <v>149</v>
      </c>
      <c r="BZ107" s="69">
        <f>M111+S111+AA111+AG111+AI111+AK111+AM111+AO111+AU111+AW111+AY111</f>
        <v>48</v>
      </c>
      <c r="CA107" s="69">
        <f t="shared" ref="CA107:CA109" si="25">BY107+BZ107</f>
        <v>197</v>
      </c>
      <c r="CB107" s="1012"/>
      <c r="CC107" s="6"/>
      <c r="CD107" s="6"/>
      <c r="CE107" s="6"/>
    </row>
    <row r="108" spans="1:83" ht="16.2" thickBot="1" x14ac:dyDescent="0.35">
      <c r="A108" s="8">
        <v>22</v>
      </c>
      <c r="B108" s="1284" t="s">
        <v>25</v>
      </c>
      <c r="C108" s="1285"/>
      <c r="D108" s="501"/>
      <c r="E108" s="255"/>
      <c r="F108" s="255"/>
      <c r="G108" s="255"/>
      <c r="H108" s="255"/>
      <c r="I108" s="57"/>
      <c r="J108" s="445"/>
      <c r="K108" s="255"/>
      <c r="L108" s="255"/>
      <c r="M108" s="255"/>
      <c r="N108" s="255"/>
      <c r="O108" s="255"/>
      <c r="P108" s="255"/>
      <c r="Q108" s="255"/>
      <c r="R108" s="255"/>
      <c r="S108" s="283"/>
      <c r="T108" s="283"/>
      <c r="U108" s="283"/>
      <c r="V108" s="283"/>
      <c r="W108" s="283"/>
      <c r="X108" s="283"/>
      <c r="Y108" s="283"/>
      <c r="Z108" s="283"/>
      <c r="AA108" s="283"/>
      <c r="AB108" s="283"/>
      <c r="AC108" s="283"/>
      <c r="AD108" s="283"/>
      <c r="AE108" s="283"/>
      <c r="AF108" s="353"/>
      <c r="AG108" s="191"/>
      <c r="AH108" s="191"/>
      <c r="AI108" s="191"/>
      <c r="AJ108" s="191"/>
      <c r="AK108" s="191"/>
      <c r="AL108" s="255"/>
      <c r="AM108" s="255"/>
      <c r="AN108" s="255"/>
      <c r="AO108" s="283"/>
      <c r="AP108" s="255"/>
      <c r="AQ108" s="255"/>
      <c r="AR108" s="255"/>
      <c r="AS108" s="255"/>
      <c r="AT108" s="255"/>
      <c r="AU108" s="255"/>
      <c r="AV108" s="445"/>
      <c r="AW108" s="255"/>
      <c r="AX108" s="445"/>
      <c r="AY108" s="1030"/>
      <c r="AZ108" s="84"/>
      <c r="BA108" s="40"/>
      <c r="BB108" s="445"/>
      <c r="BC108" s="255"/>
      <c r="BD108" s="255"/>
      <c r="BE108" s="255"/>
      <c r="BF108" s="255"/>
      <c r="BG108" s="255"/>
      <c r="BH108" s="255"/>
      <c r="BI108" s="255"/>
      <c r="BJ108" s="445"/>
      <c r="BK108" s="445"/>
      <c r="BL108" s="445"/>
      <c r="BM108" s="445"/>
      <c r="BN108" s="445"/>
      <c r="BO108" s="445"/>
      <c r="BP108" s="445"/>
      <c r="BQ108" s="1021"/>
      <c r="BR108" s="1013">
        <f t="shared" si="22"/>
        <v>0</v>
      </c>
      <c r="BS108" s="691">
        <f t="shared" si="21"/>
        <v>0</v>
      </c>
      <c r="BU108" s="1016"/>
      <c r="BV108" s="1016"/>
      <c r="BW108" s="1016"/>
      <c r="BX108" s="69">
        <v>2024</v>
      </c>
      <c r="BY108" s="69">
        <f>D111+F111+H111+J111+N111+P111+T111+V111+X111+AB111+AD111</f>
        <v>165</v>
      </c>
      <c r="BZ108" s="69">
        <f>E111+G111+I111+K111+O111+Q111+U111+W111+Y111+AC111+AE111</f>
        <v>67</v>
      </c>
      <c r="CA108" s="69">
        <f t="shared" si="25"/>
        <v>232</v>
      </c>
      <c r="CB108" s="1012"/>
      <c r="CC108" s="6"/>
      <c r="CD108" s="6"/>
      <c r="CE108" s="6"/>
    </row>
    <row r="109" spans="1:83" ht="16.2" thickBot="1" x14ac:dyDescent="0.35">
      <c r="A109" s="8">
        <v>23</v>
      </c>
      <c r="B109" s="1284" t="s">
        <v>26</v>
      </c>
      <c r="C109" s="1285"/>
      <c r="D109" s="501"/>
      <c r="E109" s="255"/>
      <c r="F109" s="255"/>
      <c r="G109" s="255"/>
      <c r="H109" s="255"/>
      <c r="I109" s="57"/>
      <c r="J109" s="445"/>
      <c r="K109" s="255"/>
      <c r="L109" s="255"/>
      <c r="M109" s="255"/>
      <c r="N109" s="255"/>
      <c r="O109" s="255"/>
      <c r="P109" s="255"/>
      <c r="Q109" s="255"/>
      <c r="R109" s="255"/>
      <c r="S109" s="283"/>
      <c r="T109" s="283"/>
      <c r="U109" s="283"/>
      <c r="V109" s="283"/>
      <c r="W109" s="283"/>
      <c r="X109" s="283"/>
      <c r="Y109" s="283"/>
      <c r="Z109" s="283"/>
      <c r="AA109" s="283"/>
      <c r="AB109" s="283"/>
      <c r="AC109" s="283"/>
      <c r="AD109" s="283"/>
      <c r="AE109" s="283"/>
      <c r="AF109" s="353"/>
      <c r="AG109" s="191"/>
      <c r="AH109" s="191"/>
      <c r="AI109" s="191"/>
      <c r="AJ109" s="191"/>
      <c r="AK109" s="191"/>
      <c r="AL109" s="255"/>
      <c r="AM109" s="255"/>
      <c r="AN109" s="255"/>
      <c r="AO109" s="283"/>
      <c r="AP109" s="255"/>
      <c r="AQ109" s="255"/>
      <c r="AR109" s="255"/>
      <c r="AS109" s="255"/>
      <c r="AT109" s="255"/>
      <c r="AU109" s="255"/>
      <c r="AV109" s="445"/>
      <c r="AW109" s="255"/>
      <c r="AX109" s="445"/>
      <c r="AY109" s="1030"/>
      <c r="AZ109" s="84"/>
      <c r="BA109" s="40"/>
      <c r="BB109" s="445"/>
      <c r="BC109" s="255"/>
      <c r="BD109" s="255"/>
      <c r="BE109" s="255"/>
      <c r="BF109" s="255"/>
      <c r="BG109" s="255"/>
      <c r="BH109" s="255"/>
      <c r="BI109" s="255"/>
      <c r="BJ109" s="445"/>
      <c r="BK109" s="445"/>
      <c r="BL109" s="445"/>
      <c r="BM109" s="445"/>
      <c r="BN109" s="445"/>
      <c r="BO109" s="445"/>
      <c r="BP109" s="445"/>
      <c r="BQ109" s="1021"/>
      <c r="BR109" s="1013">
        <f t="shared" si="22"/>
        <v>0</v>
      </c>
      <c r="BS109" s="691">
        <f t="shared" si="21"/>
        <v>0</v>
      </c>
      <c r="BU109" s="1016"/>
      <c r="BV109" s="1016"/>
      <c r="BW109" s="1016"/>
      <c r="BX109" s="69" t="s">
        <v>33</v>
      </c>
      <c r="BY109" s="69">
        <f>SUM(BY106:BY108)</f>
        <v>409</v>
      </c>
      <c r="BZ109" s="69">
        <f>SUM(BZ106:BZ108)</f>
        <v>191</v>
      </c>
      <c r="CA109" s="69">
        <f t="shared" si="25"/>
        <v>600</v>
      </c>
      <c r="CB109" s="1012"/>
      <c r="CC109" s="6"/>
      <c r="CD109" s="6"/>
      <c r="CE109" s="6"/>
    </row>
    <row r="110" spans="1:83" ht="16.2" thickBot="1" x14ac:dyDescent="0.35">
      <c r="A110" s="291">
        <v>24</v>
      </c>
      <c r="B110" s="1286" t="s">
        <v>27</v>
      </c>
      <c r="C110" s="1287"/>
      <c r="D110" s="696"/>
      <c r="E110" s="209">
        <v>1</v>
      </c>
      <c r="F110" s="209"/>
      <c r="G110" s="209"/>
      <c r="H110" s="209"/>
      <c r="I110" s="195"/>
      <c r="J110" s="194">
        <v>2</v>
      </c>
      <c r="K110" s="209"/>
      <c r="L110" s="209"/>
      <c r="M110" s="209"/>
      <c r="N110" s="209"/>
      <c r="O110" s="209"/>
      <c r="P110" s="209"/>
      <c r="Q110" s="209"/>
      <c r="R110" s="209"/>
      <c r="S110" s="196"/>
      <c r="T110" s="196"/>
      <c r="U110" s="196"/>
      <c r="V110" s="196"/>
      <c r="W110" s="196"/>
      <c r="X110" s="196">
        <v>1</v>
      </c>
      <c r="Y110" s="196"/>
      <c r="Z110" s="196"/>
      <c r="AA110" s="196"/>
      <c r="AB110" s="196"/>
      <c r="AC110" s="196"/>
      <c r="AD110" s="196"/>
      <c r="AE110" s="196"/>
      <c r="AF110" s="421"/>
      <c r="AG110" s="422"/>
      <c r="AH110" s="422">
        <v>1</v>
      </c>
      <c r="AI110" s="422"/>
      <c r="AJ110" s="422"/>
      <c r="AK110" s="422"/>
      <c r="AL110" s="209"/>
      <c r="AM110" s="209"/>
      <c r="AN110" s="209"/>
      <c r="AO110" s="196"/>
      <c r="AP110" s="255"/>
      <c r="AQ110" s="255"/>
      <c r="AR110" s="255"/>
      <c r="AS110" s="255"/>
      <c r="AT110" s="255"/>
      <c r="AU110" s="255"/>
      <c r="AV110" s="194"/>
      <c r="AW110" s="209"/>
      <c r="AX110" s="194"/>
      <c r="AY110" s="333"/>
      <c r="AZ110" s="292"/>
      <c r="BA110" s="408"/>
      <c r="BB110" s="194"/>
      <c r="BC110" s="209"/>
      <c r="BD110" s="209"/>
      <c r="BE110" s="209"/>
      <c r="BF110" s="209"/>
      <c r="BG110" s="209"/>
      <c r="BH110" s="243"/>
      <c r="BI110" s="243"/>
      <c r="BJ110" s="296"/>
      <c r="BK110" s="296"/>
      <c r="BL110" s="296"/>
      <c r="BM110" s="296"/>
      <c r="BN110" s="296"/>
      <c r="BO110" s="296"/>
      <c r="BP110" s="296"/>
      <c r="BQ110" s="350"/>
      <c r="BR110" s="1013">
        <f t="shared" si="22"/>
        <v>4</v>
      </c>
      <c r="BS110" s="691">
        <f t="shared" si="21"/>
        <v>1</v>
      </c>
      <c r="BU110" s="37"/>
      <c r="BV110" s="1016"/>
      <c r="BW110" s="1016"/>
      <c r="BX110" s="1016"/>
      <c r="BY110" s="37"/>
      <c r="BZ110" s="37"/>
      <c r="CA110" s="1012"/>
      <c r="CB110" s="1012"/>
      <c r="CC110" s="6"/>
      <c r="CD110" s="6"/>
      <c r="CE110" s="6"/>
    </row>
    <row r="111" spans="1:83" ht="15" thickBot="1" x14ac:dyDescent="0.35">
      <c r="A111" s="1508" t="s">
        <v>28</v>
      </c>
      <c r="B111" s="1509"/>
      <c r="C111" s="1509"/>
      <c r="D111" s="293">
        <f>D90+D96-D102</f>
        <v>0</v>
      </c>
      <c r="E111" s="293">
        <f t="shared" ref="E111:Q111" si="26">E90+E96-E102</f>
        <v>1</v>
      </c>
      <c r="F111" s="293">
        <f t="shared" si="26"/>
        <v>0</v>
      </c>
      <c r="G111" s="293">
        <f t="shared" si="26"/>
        <v>10</v>
      </c>
      <c r="H111" s="293">
        <f t="shared" si="26"/>
        <v>0</v>
      </c>
      <c r="I111" s="293">
        <f t="shared" si="26"/>
        <v>7</v>
      </c>
      <c r="J111" s="293">
        <f t="shared" si="26"/>
        <v>21</v>
      </c>
      <c r="K111" s="293">
        <f t="shared" si="26"/>
        <v>12</v>
      </c>
      <c r="L111" s="293">
        <f t="shared" si="26"/>
        <v>0</v>
      </c>
      <c r="M111" s="293">
        <f t="shared" si="26"/>
        <v>2</v>
      </c>
      <c r="N111" s="293">
        <f t="shared" si="26"/>
        <v>24</v>
      </c>
      <c r="O111" s="944">
        <f t="shared" si="26"/>
        <v>4</v>
      </c>
      <c r="P111" s="293">
        <f t="shared" si="26"/>
        <v>24</v>
      </c>
      <c r="Q111" s="293">
        <f t="shared" si="26"/>
        <v>0</v>
      </c>
      <c r="R111" s="293">
        <f>R90+R96-R102</f>
        <v>0</v>
      </c>
      <c r="S111" s="293">
        <f t="shared" ref="S111:BQ111" si="27">S90+S96-S102</f>
        <v>5</v>
      </c>
      <c r="T111" s="293">
        <f t="shared" si="27"/>
        <v>16</v>
      </c>
      <c r="U111" s="293">
        <f t="shared" si="27"/>
        <v>4</v>
      </c>
      <c r="V111" s="293">
        <f t="shared" si="27"/>
        <v>8</v>
      </c>
      <c r="W111" s="293">
        <f t="shared" si="27"/>
        <v>8</v>
      </c>
      <c r="X111" s="293">
        <f t="shared" si="27"/>
        <v>23</v>
      </c>
      <c r="Y111" s="293">
        <f t="shared" si="27"/>
        <v>9</v>
      </c>
      <c r="Z111" s="293">
        <f t="shared" si="27"/>
        <v>0</v>
      </c>
      <c r="AA111" s="293">
        <f t="shared" si="27"/>
        <v>9</v>
      </c>
      <c r="AB111" s="293">
        <f t="shared" si="27"/>
        <v>25</v>
      </c>
      <c r="AC111" s="293">
        <f t="shared" si="27"/>
        <v>4</v>
      </c>
      <c r="AD111" s="293">
        <f t="shared" si="27"/>
        <v>24</v>
      </c>
      <c r="AE111" s="293">
        <f t="shared" si="27"/>
        <v>8</v>
      </c>
      <c r="AF111" s="293">
        <f t="shared" si="27"/>
        <v>19</v>
      </c>
      <c r="AG111" s="293">
        <f t="shared" si="27"/>
        <v>0</v>
      </c>
      <c r="AH111" s="293">
        <f t="shared" si="27"/>
        <v>19</v>
      </c>
      <c r="AI111" s="293">
        <f t="shared" si="27"/>
        <v>1</v>
      </c>
      <c r="AJ111" s="293">
        <f t="shared" si="27"/>
        <v>19</v>
      </c>
      <c r="AK111" s="293">
        <f t="shared" si="27"/>
        <v>1</v>
      </c>
      <c r="AL111" s="293">
        <f t="shared" si="27"/>
        <v>21</v>
      </c>
      <c r="AM111" s="293">
        <f t="shared" si="27"/>
        <v>1</v>
      </c>
      <c r="AN111" s="293">
        <f t="shared" si="27"/>
        <v>19</v>
      </c>
      <c r="AO111" s="293">
        <f t="shared" si="27"/>
        <v>6</v>
      </c>
      <c r="AP111" s="293">
        <f t="shared" si="27"/>
        <v>0</v>
      </c>
      <c r="AQ111" s="293">
        <f t="shared" si="27"/>
        <v>5</v>
      </c>
      <c r="AR111" s="293">
        <f t="shared" si="27"/>
        <v>1</v>
      </c>
      <c r="AS111" s="293">
        <f t="shared" si="27"/>
        <v>8</v>
      </c>
      <c r="AT111" s="293">
        <f t="shared" si="27"/>
        <v>19</v>
      </c>
      <c r="AU111" s="293">
        <f t="shared" si="27"/>
        <v>6</v>
      </c>
      <c r="AV111" s="293">
        <f t="shared" si="27"/>
        <v>17</v>
      </c>
      <c r="AW111" s="293">
        <f t="shared" si="27"/>
        <v>8</v>
      </c>
      <c r="AX111" s="293">
        <f t="shared" si="27"/>
        <v>16</v>
      </c>
      <c r="AY111" s="293">
        <f t="shared" si="27"/>
        <v>9</v>
      </c>
      <c r="AZ111" s="293">
        <f t="shared" si="27"/>
        <v>0</v>
      </c>
      <c r="BA111" s="151">
        <f t="shared" si="27"/>
        <v>9</v>
      </c>
      <c r="BB111" s="294">
        <f t="shared" si="27"/>
        <v>0</v>
      </c>
      <c r="BC111" s="293">
        <f t="shared" si="27"/>
        <v>19</v>
      </c>
      <c r="BD111" s="293">
        <f t="shared" si="27"/>
        <v>19</v>
      </c>
      <c r="BE111" s="293">
        <f t="shared" si="27"/>
        <v>4</v>
      </c>
      <c r="BF111" s="293">
        <f t="shared" si="27"/>
        <v>16</v>
      </c>
      <c r="BG111" s="293">
        <f t="shared" si="27"/>
        <v>3</v>
      </c>
      <c r="BH111" s="293">
        <f t="shared" si="27"/>
        <v>3</v>
      </c>
      <c r="BI111" s="293">
        <f t="shared" si="27"/>
        <v>14</v>
      </c>
      <c r="BJ111" s="293">
        <f t="shared" si="27"/>
        <v>19</v>
      </c>
      <c r="BK111" s="293">
        <f t="shared" si="27"/>
        <v>5</v>
      </c>
      <c r="BL111" s="293">
        <f t="shared" si="27"/>
        <v>23</v>
      </c>
      <c r="BM111" s="293">
        <f t="shared" si="27"/>
        <v>3</v>
      </c>
      <c r="BN111" s="293">
        <f t="shared" si="27"/>
        <v>14</v>
      </c>
      <c r="BO111" s="293">
        <f t="shared" si="27"/>
        <v>6</v>
      </c>
      <c r="BP111" s="944">
        <f t="shared" si="27"/>
        <v>0</v>
      </c>
      <c r="BQ111" s="293">
        <f t="shared" si="27"/>
        <v>0</v>
      </c>
      <c r="BR111" s="1004">
        <f t="shared" si="22"/>
        <v>409</v>
      </c>
      <c r="BS111" s="692">
        <f t="shared" si="21"/>
        <v>191</v>
      </c>
      <c r="BU111" s="73"/>
      <c r="BV111" s="73"/>
      <c r="BW111" s="640"/>
      <c r="BX111" s="640"/>
      <c r="BY111" s="640"/>
      <c r="BZ111" s="640"/>
      <c r="CA111" s="1012"/>
      <c r="CB111" s="1012"/>
      <c r="CC111" s="6"/>
      <c r="CD111" s="6"/>
      <c r="CE111" s="6"/>
    </row>
    <row r="112" spans="1:83" ht="16.2" thickBot="1" x14ac:dyDescent="0.35">
      <c r="A112" s="1291" t="s">
        <v>29</v>
      </c>
      <c r="B112" s="1292"/>
      <c r="C112" s="1510"/>
      <c r="D112" s="1269">
        <f>SUM(D111:I111)</f>
        <v>18</v>
      </c>
      <c r="E112" s="1271"/>
      <c r="F112" s="1271"/>
      <c r="G112" s="1271"/>
      <c r="H112" s="1271"/>
      <c r="I112" s="1272"/>
      <c r="J112" s="1511">
        <f>SUM(J111:AE111)</f>
        <v>230</v>
      </c>
      <c r="K112" s="1512"/>
      <c r="L112" s="1512"/>
      <c r="M112" s="1512"/>
      <c r="N112" s="1512"/>
      <c r="O112" s="1512"/>
      <c r="P112" s="1512"/>
      <c r="Q112" s="1512"/>
      <c r="R112" s="1512"/>
      <c r="S112" s="1512"/>
      <c r="T112" s="1512"/>
      <c r="U112" s="1512"/>
      <c r="V112" s="1512"/>
      <c r="W112" s="1512"/>
      <c r="X112" s="1512"/>
      <c r="Y112" s="1512"/>
      <c r="Z112" s="1512"/>
      <c r="AA112" s="1512"/>
      <c r="AB112" s="1512"/>
      <c r="AC112" s="1512"/>
      <c r="AD112" s="1512"/>
      <c r="AE112" s="1513"/>
      <c r="AF112" s="1511">
        <f>SUM(AF111:BA111)</f>
        <v>204</v>
      </c>
      <c r="AG112" s="1271"/>
      <c r="AH112" s="1271"/>
      <c r="AI112" s="1271"/>
      <c r="AJ112" s="1271"/>
      <c r="AK112" s="1271"/>
      <c r="AL112" s="1271"/>
      <c r="AM112" s="1271"/>
      <c r="AN112" s="1271"/>
      <c r="AO112" s="1271"/>
      <c r="AP112" s="1271"/>
      <c r="AQ112" s="1271"/>
      <c r="AR112" s="1271"/>
      <c r="AS112" s="1271"/>
      <c r="AT112" s="1271"/>
      <c r="AU112" s="1271"/>
      <c r="AV112" s="1271"/>
      <c r="AW112" s="1271"/>
      <c r="AX112" s="1271"/>
      <c r="AY112" s="1271"/>
      <c r="AZ112" s="1271"/>
      <c r="BA112" s="1272"/>
      <c r="BB112" s="1511">
        <f>SUM(BB111:BQ111)</f>
        <v>148</v>
      </c>
      <c r="BC112" s="1512"/>
      <c r="BD112" s="1512"/>
      <c r="BE112" s="1512"/>
      <c r="BF112" s="1512"/>
      <c r="BG112" s="1512"/>
      <c r="BH112" s="1512"/>
      <c r="BI112" s="1512"/>
      <c r="BJ112" s="1512"/>
      <c r="BK112" s="1512"/>
      <c r="BL112" s="1512"/>
      <c r="BM112" s="1512"/>
      <c r="BN112" s="1512"/>
      <c r="BO112" s="1512"/>
      <c r="BP112" s="1512"/>
      <c r="BQ112" s="1513"/>
      <c r="BR112" s="1387">
        <f>BR111+BS111</f>
        <v>600</v>
      </c>
      <c r="BS112" s="1393"/>
      <c r="BU112" s="1504"/>
      <c r="BV112" s="1504"/>
      <c r="BW112" s="1504"/>
      <c r="BX112" s="1505"/>
      <c r="BY112" s="1504"/>
      <c r="BZ112" s="1504"/>
      <c r="CA112" s="1504"/>
      <c r="CB112" s="1504"/>
      <c r="CC112" s="6"/>
      <c r="CD112" s="6"/>
      <c r="CE112" s="6"/>
    </row>
    <row r="113" spans="1:83" x14ac:dyDescent="0.3">
      <c r="A113" s="6"/>
      <c r="B113" s="6"/>
      <c r="C113" s="69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396" t="s">
        <v>71</v>
      </c>
      <c r="O113" s="1506"/>
      <c r="P113" s="1507"/>
      <c r="Q113" s="101"/>
      <c r="R113" s="1396"/>
      <c r="S113" s="1506"/>
      <c r="T113" s="1506"/>
      <c r="U113" s="1506"/>
      <c r="V113" s="1506"/>
      <c r="W113" s="1506"/>
      <c r="X113" s="1506"/>
      <c r="Y113" s="1506"/>
      <c r="Z113" s="1506"/>
      <c r="AA113" s="1506"/>
      <c r="AB113" s="1506"/>
      <c r="AC113" s="1506"/>
      <c r="AD113" s="1506"/>
      <c r="AE113" s="1506"/>
      <c r="AL113" s="6"/>
      <c r="AM113" s="6"/>
      <c r="BV113" s="214"/>
      <c r="BW113" s="214"/>
      <c r="BX113" s="214"/>
      <c r="BY113" s="214"/>
      <c r="BZ113" s="214"/>
      <c r="CA113" s="20"/>
      <c r="CB113" s="20"/>
      <c r="CC113" s="6"/>
      <c r="CD113" s="6"/>
      <c r="CE113" s="6"/>
    </row>
    <row r="114" spans="1:83" ht="15.6" x14ac:dyDescent="0.3">
      <c r="A114" s="6"/>
      <c r="B114" s="6"/>
      <c r="C114" s="93" t="s">
        <v>69</v>
      </c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250">
        <f>BR102+BS102</f>
        <v>10</v>
      </c>
      <c r="O114" s="1276">
        <f>N114/(BR90+BS90)</f>
        <v>1.6420361247947456E-2</v>
      </c>
      <c r="P114" s="1278"/>
      <c r="Q114" s="69"/>
      <c r="R114" s="250"/>
      <c r="S114" s="1276"/>
      <c r="T114" s="1277"/>
      <c r="U114" s="1277"/>
      <c r="V114" s="1277"/>
      <c r="W114" s="1277"/>
      <c r="X114" s="1277"/>
      <c r="Y114" s="1277"/>
      <c r="Z114" s="1277"/>
      <c r="AA114" s="1277"/>
      <c r="AB114" s="1277"/>
      <c r="AC114" s="1277"/>
      <c r="AD114" s="1277"/>
      <c r="AE114" s="1277"/>
      <c r="AF114" s="6">
        <f>SUM(J88:AE88)</f>
        <v>183</v>
      </c>
      <c r="AI114" s="6">
        <f>SUM(AF88:BA88)</f>
        <v>22</v>
      </c>
      <c r="AJ114" s="7"/>
      <c r="AL114" s="6"/>
      <c r="AM114" s="6"/>
      <c r="AN114" s="7" t="s">
        <v>30</v>
      </c>
      <c r="AO114" s="7"/>
      <c r="AP114" s="7"/>
      <c r="AQ114" s="7"/>
      <c r="AR114" s="7"/>
      <c r="AS114" s="7"/>
      <c r="AT114" s="7"/>
      <c r="AU114" s="7"/>
      <c r="AV114" s="7"/>
      <c r="AW114" s="7"/>
      <c r="AX114" s="16"/>
      <c r="AZ114" s="1003">
        <f>BR111+CA111</f>
        <v>409</v>
      </c>
      <c r="BA114" s="1003"/>
      <c r="BC114" s="1401" t="s">
        <v>31</v>
      </c>
      <c r="BD114" s="1401"/>
      <c r="BE114" s="76"/>
      <c r="BG114" s="7">
        <f>BR112</f>
        <v>600</v>
      </c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V114" s="215"/>
      <c r="BW114" s="215"/>
      <c r="BX114" s="215"/>
      <c r="BY114" s="215"/>
      <c r="BZ114" s="215"/>
      <c r="CB114" s="6"/>
      <c r="CC114" s="6"/>
      <c r="CD114" s="6"/>
      <c r="CE114" s="6"/>
    </row>
    <row r="115" spans="1:83" ht="15.6" x14ac:dyDescent="0.3">
      <c r="A115" s="6"/>
      <c r="B115" s="6"/>
      <c r="C115" s="93" t="s">
        <v>70</v>
      </c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250">
        <f>BR96+BS96</f>
        <v>1</v>
      </c>
      <c r="O115" s="1276">
        <f>N115/(BR90+BS90)</f>
        <v>1.6420361247947454E-3</v>
      </c>
      <c r="P115" s="1278"/>
      <c r="Q115" s="69"/>
      <c r="R115" s="250"/>
      <c r="S115" s="1276"/>
      <c r="T115" s="1277"/>
      <c r="U115" s="1277"/>
      <c r="V115" s="1277"/>
      <c r="W115" s="1277"/>
      <c r="X115" s="1277"/>
      <c r="Y115" s="1277"/>
      <c r="Z115" s="1277"/>
      <c r="AA115" s="1277"/>
      <c r="AB115" s="1277"/>
      <c r="AC115" s="1277"/>
      <c r="AD115" s="1277"/>
      <c r="AE115" s="1277"/>
      <c r="AJ115" s="7"/>
      <c r="AL115" s="6"/>
      <c r="AM115" s="6"/>
      <c r="AN115" s="7" t="s">
        <v>8</v>
      </c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Z115" s="1003">
        <f>BS111+CB111</f>
        <v>191</v>
      </c>
      <c r="BA115" s="1003"/>
      <c r="BC115" s="1401" t="s">
        <v>32</v>
      </c>
      <c r="BD115" s="1401"/>
      <c r="BE115" s="76"/>
      <c r="BG115" s="7">
        <f>CA112</f>
        <v>0</v>
      </c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S115" s="181"/>
      <c r="BT115" s="181"/>
      <c r="BU115" s="181"/>
      <c r="BV115" s="941"/>
      <c r="BW115" s="941"/>
      <c r="BX115" s="216"/>
      <c r="BY115" s="216"/>
      <c r="BZ115" s="215"/>
      <c r="CB115" s="6"/>
      <c r="CC115" s="6"/>
      <c r="CD115" s="6"/>
      <c r="CE115" s="6"/>
    </row>
    <row r="116" spans="1:83" ht="15.6" x14ac:dyDescent="0.3">
      <c r="A116" s="6"/>
      <c r="B116" s="6"/>
      <c r="C116" s="179" t="s">
        <v>73</v>
      </c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80">
        <f>SUM(AZ111:BQ111,AP111:AS111)</f>
        <v>171</v>
      </c>
      <c r="O116" s="182"/>
      <c r="P116" s="182"/>
      <c r="Q116" s="182"/>
      <c r="R116" s="495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6">
        <f>D111+F111+H111+L111+R111+Z111+AP111+AR111+AZ111</f>
        <v>1</v>
      </c>
      <c r="AG116" s="6">
        <f>E111+G111+I111+M111+S111+AA111+AQ111+AS111+BA111</f>
        <v>56</v>
      </c>
      <c r="AH116" s="6">
        <f>K111+O111+Q111+U111+W111+Y111+AC111+AE111+AG111+AI111+AK111+AM111+AO111+AU111+AW111+AY111+BC111+BE111+BG111+BI111+BK111+BM111+BO111+BQ111</f>
        <v>135</v>
      </c>
      <c r="AJ116" s="16"/>
      <c r="AL116" s="6"/>
      <c r="AM116" s="6"/>
      <c r="AN116" s="16" t="s">
        <v>33</v>
      </c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Z116" s="1002">
        <f>SUM(AZ114:BA115)</f>
        <v>600</v>
      </c>
      <c r="BA116" s="1002"/>
      <c r="BC116" s="1023" t="s">
        <v>33</v>
      </c>
      <c r="BD116" s="1020"/>
      <c r="BE116" s="1023"/>
      <c r="BG116" s="16">
        <f>BG115+BG114</f>
        <v>600</v>
      </c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S116" s="181"/>
      <c r="BT116" s="181"/>
      <c r="BU116" s="181"/>
      <c r="BV116" s="941"/>
      <c r="BW116" s="216"/>
      <c r="BX116" s="216"/>
      <c r="BY116" s="216"/>
      <c r="BZ116" s="215"/>
      <c r="CB116" s="6"/>
      <c r="CC116" s="6"/>
      <c r="CD116" s="6"/>
      <c r="CE116" s="6"/>
    </row>
    <row r="117" spans="1:83" x14ac:dyDescent="0.3">
      <c r="A117" s="6"/>
      <c r="B117" s="6"/>
      <c r="C117" s="6"/>
      <c r="AL117" s="6"/>
      <c r="AM117" s="6"/>
      <c r="BS117" s="181"/>
      <c r="BT117" s="181"/>
      <c r="BU117" s="181"/>
      <c r="BV117" s="181"/>
      <c r="BY117" s="6"/>
      <c r="CB117" s="6"/>
      <c r="CC117" s="6"/>
      <c r="CD117" s="6"/>
      <c r="CE117" s="6"/>
    </row>
    <row r="118" spans="1:83" x14ac:dyDescent="0.3">
      <c r="A118" s="6"/>
      <c r="B118" s="6"/>
      <c r="C118" s="6"/>
      <c r="E118" s="6" t="s">
        <v>87</v>
      </c>
      <c r="F118" s="6">
        <f>D111+F111+H111</f>
        <v>0</v>
      </c>
      <c r="G118" s="6">
        <f>E111+G111+I111</f>
        <v>18</v>
      </c>
      <c r="K118" s="6" t="s">
        <v>83</v>
      </c>
      <c r="L118" s="6">
        <f>J111+L111+N111+P111+R111+T111+V111+X111+Z111+AB111+AD111</f>
        <v>165</v>
      </c>
      <c r="M118" s="6">
        <f>K111+M111+O111+Q111+S111+U111+W111+Y111+AA111+AC111+AE111</f>
        <v>65</v>
      </c>
      <c r="P118" s="6" t="s">
        <v>228</v>
      </c>
      <c r="Q118" s="6" t="s">
        <v>229</v>
      </c>
      <c r="T118" s="6">
        <f>SUM(J111:K111,N111:Q111,T111:W111,X111:Y111,AB111:AE111)</f>
        <v>214</v>
      </c>
      <c r="AH118" s="6" t="s">
        <v>84</v>
      </c>
      <c r="AI118" s="6">
        <f>AF111+AH111+AJ111+AL111+AN111+AP111+AR111+AT111+AV111+AX111+AZ111</f>
        <v>150</v>
      </c>
      <c r="AJ118" s="6">
        <f>AG111+AI111+AK111+AM111+AO111+AQ111+AS111+AU111+AW111+AY111+BA111</f>
        <v>54</v>
      </c>
      <c r="AL118" s="6"/>
      <c r="AM118" s="6"/>
      <c r="BC118" s="6" t="s">
        <v>86</v>
      </c>
      <c r="BD118" s="6">
        <f>BB111+BD111+BF111+BH111+BJ111+BL111+BP111+BN111</f>
        <v>94</v>
      </c>
      <c r="BE118" s="6">
        <f>BC111+BE111+BG111+BI111+BK111+BM111+BQ111+BO111</f>
        <v>54</v>
      </c>
      <c r="BV118" s="6"/>
      <c r="BY118" s="6"/>
      <c r="CB118" s="6"/>
      <c r="CC118" s="6"/>
      <c r="CD118" s="6"/>
      <c r="CE118" s="6"/>
    </row>
    <row r="119" spans="1:83" x14ac:dyDescent="0.3">
      <c r="A119" s="6"/>
      <c r="B119" s="6"/>
      <c r="C119" s="6"/>
      <c r="P119" s="6">
        <f>J111+K111+N111+O111+P111+Q111+T111+U111+V111+W111+X111+Y111+AB111+AC111+AD111+AE111</f>
        <v>214</v>
      </c>
      <c r="Q119" s="6">
        <f>L111+M111+R111+S111+Z111+AA111</f>
        <v>16</v>
      </c>
      <c r="AL119" s="6"/>
      <c r="AM119" s="6"/>
      <c r="BV119" s="6"/>
      <c r="BY119" s="6"/>
      <c r="CB119" s="6"/>
      <c r="CC119" s="6"/>
      <c r="CD119" s="6"/>
      <c r="CE119" s="6"/>
    </row>
    <row r="120" spans="1:83" x14ac:dyDescent="0.3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</row>
    <row r="121" spans="1:83" ht="18" x14ac:dyDescent="0.35">
      <c r="A121" s="6"/>
      <c r="B121" s="6"/>
      <c r="C121" s="287">
        <v>44501</v>
      </c>
      <c r="AL121" s="6"/>
      <c r="AM121" s="6"/>
      <c r="BR121" s="1125"/>
      <c r="BS121" s="1125"/>
      <c r="BT121" s="1125"/>
      <c r="BU121" s="1125"/>
      <c r="BV121" s="1125"/>
      <c r="BW121" s="635"/>
      <c r="BX121" s="635"/>
      <c r="BY121" s="636"/>
      <c r="BZ121" s="637"/>
      <c r="CA121" s="20"/>
      <c r="CB121" s="214"/>
      <c r="CC121" s="28"/>
      <c r="CD121" s="28"/>
      <c r="CE121" s="28"/>
    </row>
    <row r="122" spans="1:83" ht="16.2" thickBot="1" x14ac:dyDescent="0.35">
      <c r="A122" s="13" t="s">
        <v>186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472"/>
      <c r="BX122" s="1565"/>
      <c r="BY122" s="1565"/>
      <c r="BZ122" s="1565"/>
      <c r="CA122" s="13"/>
      <c r="CB122" s="20"/>
      <c r="CC122" s="13"/>
      <c r="CD122" s="6"/>
      <c r="CE122" s="6"/>
    </row>
    <row r="123" spans="1:83" ht="15" thickBot="1" x14ac:dyDescent="0.35">
      <c r="A123" s="1566" t="s">
        <v>1</v>
      </c>
      <c r="B123" s="1569" t="s">
        <v>2</v>
      </c>
      <c r="C123" s="1570"/>
      <c r="D123" s="1337" t="s">
        <v>3</v>
      </c>
      <c r="E123" s="1372"/>
      <c r="F123" s="1372"/>
      <c r="G123" s="1372"/>
      <c r="H123" s="1372"/>
      <c r="I123" s="1373"/>
      <c r="J123" s="1485" t="s">
        <v>4</v>
      </c>
      <c r="K123" s="1372"/>
      <c r="L123" s="1372"/>
      <c r="M123" s="1372"/>
      <c r="N123" s="1372"/>
      <c r="O123" s="1372"/>
      <c r="P123" s="1372"/>
      <c r="Q123" s="1372"/>
      <c r="R123" s="1372"/>
      <c r="S123" s="1372"/>
      <c r="T123" s="1372"/>
      <c r="U123" s="1372"/>
      <c r="V123" s="1372"/>
      <c r="W123" s="1372"/>
      <c r="X123" s="1372"/>
      <c r="Y123" s="1372"/>
      <c r="Z123" s="1372"/>
      <c r="AA123" s="1372"/>
      <c r="AB123" s="1372"/>
      <c r="AC123" s="1372"/>
      <c r="AD123" s="1372"/>
      <c r="AE123" s="1373"/>
      <c r="AF123" s="1575" t="s">
        <v>5</v>
      </c>
      <c r="AG123" s="1372"/>
      <c r="AH123" s="1372"/>
      <c r="AI123" s="1372"/>
      <c r="AJ123" s="1372"/>
      <c r="AK123" s="1372"/>
      <c r="AL123" s="1372"/>
      <c r="AM123" s="1372"/>
      <c r="AN123" s="1372"/>
      <c r="AO123" s="1372"/>
      <c r="AP123" s="1372"/>
      <c r="AQ123" s="1372"/>
      <c r="AR123" s="1372"/>
      <c r="AS123" s="1372"/>
      <c r="AT123" s="1372"/>
      <c r="AU123" s="1372"/>
      <c r="AV123" s="1372"/>
      <c r="AW123" s="1372"/>
      <c r="AX123" s="1372"/>
      <c r="AY123" s="1372"/>
      <c r="AZ123" s="1372"/>
      <c r="BA123" s="1373"/>
      <c r="BB123" s="1485" t="s">
        <v>6</v>
      </c>
      <c r="BC123" s="1486"/>
      <c r="BD123" s="1486"/>
      <c r="BE123" s="1486"/>
      <c r="BF123" s="1486"/>
      <c r="BG123" s="1486"/>
      <c r="BH123" s="1486"/>
      <c r="BI123" s="1486"/>
      <c r="BJ123" s="1486"/>
      <c r="BK123" s="1486"/>
      <c r="BL123" s="1486"/>
      <c r="BM123" s="1486"/>
      <c r="BN123" s="1486"/>
      <c r="BO123" s="1486"/>
      <c r="BP123" s="1486"/>
      <c r="BQ123" s="1487"/>
      <c r="BR123" s="1269" t="s">
        <v>7</v>
      </c>
      <c r="BS123" s="1273"/>
      <c r="BU123" s="72"/>
      <c r="BV123" s="72"/>
      <c r="BW123" s="1576"/>
      <c r="BX123" s="1577"/>
      <c r="BY123" s="1578"/>
      <c r="BZ123" s="1579"/>
      <c r="CA123" s="1439"/>
      <c r="CB123" s="1439"/>
      <c r="CC123" s="6"/>
      <c r="CD123" s="6"/>
      <c r="CE123" s="6"/>
    </row>
    <row r="124" spans="1:83" ht="15" thickBot="1" x14ac:dyDescent="0.35">
      <c r="A124" s="1567"/>
      <c r="B124" s="1571"/>
      <c r="C124" s="1572"/>
      <c r="D124" s="1552" t="s">
        <v>93</v>
      </c>
      <c r="E124" s="1373"/>
      <c r="F124" s="1552" t="s">
        <v>143</v>
      </c>
      <c r="G124" s="1373"/>
      <c r="H124" s="1552" t="s">
        <v>41</v>
      </c>
      <c r="I124" s="1373"/>
      <c r="J124" s="1552" t="s">
        <v>43</v>
      </c>
      <c r="K124" s="1372"/>
      <c r="L124" s="1372"/>
      <c r="M124" s="1373"/>
      <c r="N124" s="1552" t="s">
        <v>93</v>
      </c>
      <c r="O124" s="1372"/>
      <c r="P124" s="1372"/>
      <c r="Q124" s="1372"/>
      <c r="R124" s="1372"/>
      <c r="S124" s="1373"/>
      <c r="T124" s="1371" t="s">
        <v>143</v>
      </c>
      <c r="U124" s="1372"/>
      <c r="V124" s="1372"/>
      <c r="W124" s="1373"/>
      <c r="X124" s="1371" t="s">
        <v>42</v>
      </c>
      <c r="Y124" s="1481"/>
      <c r="Z124" s="1481"/>
      <c r="AA124" s="1374"/>
      <c r="AB124" s="1371" t="s">
        <v>41</v>
      </c>
      <c r="AC124" s="1481"/>
      <c r="AD124" s="1481"/>
      <c r="AE124" s="1374"/>
      <c r="AF124" s="1553" t="s">
        <v>43</v>
      </c>
      <c r="AG124" s="1554"/>
      <c r="AH124" s="1552" t="s">
        <v>93</v>
      </c>
      <c r="AI124" s="1555"/>
      <c r="AJ124" s="1555"/>
      <c r="AK124" s="1555"/>
      <c r="AL124" s="1555"/>
      <c r="AM124" s="1556"/>
      <c r="AN124" s="1371" t="s">
        <v>112</v>
      </c>
      <c r="AO124" s="1481"/>
      <c r="AP124" s="1481"/>
      <c r="AQ124" s="1481"/>
      <c r="AR124" s="1481"/>
      <c r="AS124" s="1374"/>
      <c r="AT124" s="1380" t="s">
        <v>42</v>
      </c>
      <c r="AU124" s="1381"/>
      <c r="AV124" s="1371" t="s">
        <v>41</v>
      </c>
      <c r="AW124" s="1481"/>
      <c r="AX124" s="1481"/>
      <c r="AY124" s="1481"/>
      <c r="AZ124" s="1481"/>
      <c r="BA124" s="1374"/>
      <c r="BB124" s="1555" t="s">
        <v>43</v>
      </c>
      <c r="BC124" s="1557"/>
      <c r="BD124" s="1558" t="s">
        <v>93</v>
      </c>
      <c r="BE124" s="1559"/>
      <c r="BF124" s="1445" t="s">
        <v>94</v>
      </c>
      <c r="BG124" s="1560"/>
      <c r="BH124" s="1560"/>
      <c r="BI124" s="1561"/>
      <c r="BJ124" s="1380" t="s">
        <v>42</v>
      </c>
      <c r="BK124" s="1381"/>
      <c r="BL124" s="1380" t="s">
        <v>41</v>
      </c>
      <c r="BM124" s="1372"/>
      <c r="BN124" s="1372"/>
      <c r="BO124" s="1372"/>
      <c r="BP124" s="1372"/>
      <c r="BQ124" s="1373"/>
      <c r="BR124" s="1459" t="s">
        <v>30</v>
      </c>
      <c r="BS124" s="1462" t="s">
        <v>8</v>
      </c>
      <c r="BU124" s="1562"/>
      <c r="BV124" s="1562"/>
      <c r="BW124" s="1563"/>
      <c r="BX124" s="1564"/>
      <c r="BY124" s="1562"/>
      <c r="BZ124" s="1562"/>
      <c r="CA124" s="1524"/>
      <c r="CB124" s="1524"/>
      <c r="CC124" s="6"/>
      <c r="CD124" s="6"/>
      <c r="CE124" s="6"/>
    </row>
    <row r="125" spans="1:83" ht="28.2" customHeight="1" thickBot="1" x14ac:dyDescent="0.35">
      <c r="A125" s="1568"/>
      <c r="B125" s="1573"/>
      <c r="C125" s="1574"/>
      <c r="D125" s="1525" t="s">
        <v>209</v>
      </c>
      <c r="E125" s="1526"/>
      <c r="F125" s="1411" t="s">
        <v>210</v>
      </c>
      <c r="G125" s="1412"/>
      <c r="H125" s="1411" t="s">
        <v>211</v>
      </c>
      <c r="I125" s="1412"/>
      <c r="J125" s="1527" t="s">
        <v>141</v>
      </c>
      <c r="K125" s="1528"/>
      <c r="L125" s="1529" t="s">
        <v>142</v>
      </c>
      <c r="M125" s="1530"/>
      <c r="N125" s="1531" t="s">
        <v>154</v>
      </c>
      <c r="O125" s="1528"/>
      <c r="P125" s="1531" t="s">
        <v>153</v>
      </c>
      <c r="Q125" s="1528"/>
      <c r="R125" s="1532" t="s">
        <v>152</v>
      </c>
      <c r="S125" s="1530"/>
      <c r="T125" s="1533" t="s">
        <v>144</v>
      </c>
      <c r="U125" s="1534"/>
      <c r="V125" s="1533" t="s">
        <v>155</v>
      </c>
      <c r="W125" s="1534"/>
      <c r="X125" s="1535" t="s">
        <v>169</v>
      </c>
      <c r="Y125" s="1536"/>
      <c r="Z125" s="1537" t="s">
        <v>151</v>
      </c>
      <c r="AA125" s="1538"/>
      <c r="AB125" s="1317" t="s">
        <v>139</v>
      </c>
      <c r="AC125" s="1319"/>
      <c r="AD125" s="1539" t="s">
        <v>140</v>
      </c>
      <c r="AE125" s="1540"/>
      <c r="AF125" s="1541" t="s">
        <v>252</v>
      </c>
      <c r="AG125" s="1542"/>
      <c r="AH125" s="1543" t="s">
        <v>174</v>
      </c>
      <c r="AI125" s="1544"/>
      <c r="AJ125" s="1545" t="s">
        <v>253</v>
      </c>
      <c r="AK125" s="1546"/>
      <c r="AL125" s="1547" t="s">
        <v>176</v>
      </c>
      <c r="AM125" s="1542"/>
      <c r="AN125" s="1317" t="s">
        <v>251</v>
      </c>
      <c r="AO125" s="1318"/>
      <c r="AP125" s="1548" t="s">
        <v>115</v>
      </c>
      <c r="AQ125" s="1549"/>
      <c r="AR125" s="1548" t="s">
        <v>116</v>
      </c>
      <c r="AS125" s="1549"/>
      <c r="AT125" s="1550" t="s">
        <v>254</v>
      </c>
      <c r="AU125" s="1551"/>
      <c r="AV125" s="1539" t="s">
        <v>130</v>
      </c>
      <c r="AW125" s="1540"/>
      <c r="AX125" s="1539" t="s">
        <v>131</v>
      </c>
      <c r="AY125" s="1540"/>
      <c r="AZ125" s="1580" t="s">
        <v>108</v>
      </c>
      <c r="BA125" s="1581"/>
      <c r="BB125" s="1582" t="s">
        <v>255</v>
      </c>
      <c r="BC125" s="1583"/>
      <c r="BD125" s="1543" t="s">
        <v>256</v>
      </c>
      <c r="BE125" s="1584"/>
      <c r="BF125" s="1411" t="s">
        <v>95</v>
      </c>
      <c r="BG125" s="1412"/>
      <c r="BH125" s="1548" t="s">
        <v>96</v>
      </c>
      <c r="BI125" s="1549"/>
      <c r="BJ125" s="1585" t="s">
        <v>105</v>
      </c>
      <c r="BK125" s="1586"/>
      <c r="BL125" s="1585" t="s">
        <v>106</v>
      </c>
      <c r="BM125" s="1587"/>
      <c r="BN125" s="1588" t="s">
        <v>107</v>
      </c>
      <c r="BO125" s="1586"/>
      <c r="BP125" s="1589" t="s">
        <v>226</v>
      </c>
      <c r="BQ125" s="1590"/>
      <c r="BR125" s="1460"/>
      <c r="BS125" s="1463"/>
      <c r="BU125" s="1591"/>
      <c r="BV125" s="1591"/>
      <c r="BW125" s="1592"/>
      <c r="BX125" s="1564"/>
      <c r="BY125" s="1592"/>
      <c r="BZ125" s="1592"/>
      <c r="CA125" s="1524"/>
      <c r="CB125" s="1524"/>
      <c r="CC125" s="6"/>
      <c r="CD125" s="6"/>
      <c r="CE125" s="6"/>
    </row>
    <row r="126" spans="1:83" ht="16.2" thickBot="1" x14ac:dyDescent="0.35">
      <c r="A126" s="1148"/>
      <c r="B126" s="1310"/>
      <c r="C126" s="1311"/>
      <c r="D126" s="244" t="s">
        <v>9</v>
      </c>
      <c r="E126" s="219" t="s">
        <v>10</v>
      </c>
      <c r="F126" s="244" t="s">
        <v>9</v>
      </c>
      <c r="G126" s="245" t="s">
        <v>10</v>
      </c>
      <c r="H126" s="244" t="s">
        <v>9</v>
      </c>
      <c r="I126" s="245" t="s">
        <v>10</v>
      </c>
      <c r="J126" s="61" t="s">
        <v>9</v>
      </c>
      <c r="K126" s="64" t="s">
        <v>10</v>
      </c>
      <c r="L126" s="61" t="s">
        <v>9</v>
      </c>
      <c r="M126" s="64" t="s">
        <v>10</v>
      </c>
      <c r="N126" s="61" t="s">
        <v>9</v>
      </c>
      <c r="O126" s="64" t="s">
        <v>10</v>
      </c>
      <c r="P126" s="61" t="s">
        <v>9</v>
      </c>
      <c r="Q126" s="64" t="s">
        <v>10</v>
      </c>
      <c r="R126" s="61" t="s">
        <v>9</v>
      </c>
      <c r="S126" s="64" t="s">
        <v>10</v>
      </c>
      <c r="T126" s="61" t="s">
        <v>9</v>
      </c>
      <c r="U126" s="64" t="s">
        <v>10</v>
      </c>
      <c r="V126" s="61" t="s">
        <v>9</v>
      </c>
      <c r="W126" s="64" t="s">
        <v>10</v>
      </c>
      <c r="X126" s="244" t="s">
        <v>9</v>
      </c>
      <c r="Y126" s="211" t="s">
        <v>10</v>
      </c>
      <c r="Z126" s="244" t="s">
        <v>9</v>
      </c>
      <c r="AA126" s="211" t="s">
        <v>10</v>
      </c>
      <c r="AB126" s="208" t="s">
        <v>9</v>
      </c>
      <c r="AC126" s="211" t="s">
        <v>10</v>
      </c>
      <c r="AD126" s="364" t="s">
        <v>9</v>
      </c>
      <c r="AE126" s="365" t="s">
        <v>10</v>
      </c>
      <c r="AF126" s="208" t="s">
        <v>9</v>
      </c>
      <c r="AG126" s="295" t="s">
        <v>10</v>
      </c>
      <c r="AH126" s="1" t="s">
        <v>9</v>
      </c>
      <c r="AI126" s="3" t="s">
        <v>10</v>
      </c>
      <c r="AJ126" s="1" t="s">
        <v>9</v>
      </c>
      <c r="AK126" s="48" t="s">
        <v>10</v>
      </c>
      <c r="AL126" s="1" t="s">
        <v>9</v>
      </c>
      <c r="AM126" s="48" t="s">
        <v>10</v>
      </c>
      <c r="AN126" s="244" t="s">
        <v>9</v>
      </c>
      <c r="AO126" s="219" t="s">
        <v>10</v>
      </c>
      <c r="AP126" s="244" t="s">
        <v>9</v>
      </c>
      <c r="AQ126" s="219" t="s">
        <v>10</v>
      </c>
      <c r="AR126" s="244" t="s">
        <v>9</v>
      </c>
      <c r="AS126" s="219" t="s">
        <v>10</v>
      </c>
      <c r="AT126" s="221" t="s">
        <v>9</v>
      </c>
      <c r="AU126" s="206" t="s">
        <v>10</v>
      </c>
      <c r="AV126" s="424" t="s">
        <v>9</v>
      </c>
      <c r="AW126" s="425" t="s">
        <v>10</v>
      </c>
      <c r="AX126" s="424" t="s">
        <v>9</v>
      </c>
      <c r="AY126" s="426" t="s">
        <v>10</v>
      </c>
      <c r="AZ126" s="221" t="s">
        <v>9</v>
      </c>
      <c r="BA126" s="77" t="s">
        <v>10</v>
      </c>
      <c r="BB126" s="281" t="s">
        <v>9</v>
      </c>
      <c r="BC126" s="282" t="s">
        <v>10</v>
      </c>
      <c r="BD126" s="208" t="s">
        <v>9</v>
      </c>
      <c r="BE126" s="295" t="s">
        <v>10</v>
      </c>
      <c r="BF126" s="208" t="s">
        <v>9</v>
      </c>
      <c r="BG126" s="211" t="s">
        <v>10</v>
      </c>
      <c r="BH126" s="208" t="s">
        <v>9</v>
      </c>
      <c r="BI126" s="211" t="s">
        <v>10</v>
      </c>
      <c r="BJ126" s="1" t="s">
        <v>9</v>
      </c>
      <c r="BK126" s="2" t="s">
        <v>10</v>
      </c>
      <c r="BL126" s="1" t="s">
        <v>9</v>
      </c>
      <c r="BM126" s="2" t="s">
        <v>10</v>
      </c>
      <c r="BN126" s="1" t="s">
        <v>9</v>
      </c>
      <c r="BO126" s="2" t="s">
        <v>10</v>
      </c>
      <c r="BP126" s="1" t="s">
        <v>9</v>
      </c>
      <c r="BQ126" s="2" t="s">
        <v>10</v>
      </c>
      <c r="BR126" s="1461"/>
      <c r="BS126" s="1449"/>
      <c r="BU126" s="1133"/>
      <c r="BV126" s="1133"/>
      <c r="BW126" s="1134"/>
      <c r="BX126" s="1134"/>
      <c r="BY126" s="1133"/>
      <c r="BZ126" s="1133"/>
      <c r="CA126" s="1524"/>
      <c r="CB126" s="1524"/>
      <c r="CC126" s="6"/>
      <c r="CD126" s="6"/>
      <c r="CE126" s="6"/>
    </row>
    <row r="127" spans="1:83" ht="16.2" thickBot="1" x14ac:dyDescent="0.35">
      <c r="A127" s="8">
        <v>1</v>
      </c>
      <c r="B127" s="1284" t="s">
        <v>11</v>
      </c>
      <c r="C127" s="1285"/>
      <c r="D127" s="1269">
        <v>0</v>
      </c>
      <c r="E127" s="1271"/>
      <c r="F127" s="1271"/>
      <c r="G127" s="1271"/>
      <c r="H127" s="1271"/>
      <c r="I127" s="1272"/>
      <c r="J127" s="1511">
        <v>8</v>
      </c>
      <c r="K127" s="1512"/>
      <c r="L127" s="1512"/>
      <c r="M127" s="1512"/>
      <c r="N127" s="1512"/>
      <c r="O127" s="1512"/>
      <c r="P127" s="1512"/>
      <c r="Q127" s="1512"/>
      <c r="R127" s="1512"/>
      <c r="S127" s="1512"/>
      <c r="T127" s="1512"/>
      <c r="U127" s="1512"/>
      <c r="V127" s="1512"/>
      <c r="W127" s="1512"/>
      <c r="X127" s="1512"/>
      <c r="Y127" s="1512"/>
      <c r="Z127" s="1512"/>
      <c r="AA127" s="1512"/>
      <c r="AB127" s="1512"/>
      <c r="AC127" s="1512"/>
      <c r="AD127" s="1512"/>
      <c r="AE127" s="1513"/>
      <c r="AF127" s="1269">
        <v>8</v>
      </c>
      <c r="AG127" s="1271"/>
      <c r="AH127" s="1271"/>
      <c r="AI127" s="1271"/>
      <c r="AJ127" s="1271"/>
      <c r="AK127" s="1271"/>
      <c r="AL127" s="1271"/>
      <c r="AM127" s="1271"/>
      <c r="AN127" s="1271"/>
      <c r="AO127" s="1271"/>
      <c r="AP127" s="1271"/>
      <c r="AQ127" s="1271"/>
      <c r="AR127" s="1271"/>
      <c r="AS127" s="1271"/>
      <c r="AT127" s="1271"/>
      <c r="AU127" s="1271"/>
      <c r="AV127" s="1271"/>
      <c r="AW127" s="1271"/>
      <c r="AX127" s="1271"/>
      <c r="AY127" s="1271"/>
      <c r="AZ127" s="1271"/>
      <c r="BA127" s="1272"/>
      <c r="BB127" s="1512">
        <v>7</v>
      </c>
      <c r="BC127" s="1512"/>
      <c r="BD127" s="1512"/>
      <c r="BE127" s="1512"/>
      <c r="BF127" s="1512"/>
      <c r="BG127" s="1512"/>
      <c r="BH127" s="1512"/>
      <c r="BI127" s="1512"/>
      <c r="BJ127" s="1512"/>
      <c r="BK127" s="1512"/>
      <c r="BL127" s="1512"/>
      <c r="BM127" s="1512"/>
      <c r="BN127" s="1512"/>
      <c r="BO127" s="1512"/>
      <c r="BP127" s="1512"/>
      <c r="BQ127" s="1513"/>
      <c r="BR127" s="1438">
        <f>SUM(D127:BQ127)</f>
        <v>23</v>
      </c>
      <c r="BS127" s="1383"/>
      <c r="BU127" s="1129"/>
      <c r="BV127" s="1129"/>
      <c r="BW127" s="1522"/>
      <c r="BX127" s="1523"/>
      <c r="BY127" s="1439"/>
      <c r="BZ127" s="1439"/>
      <c r="CA127" s="1515"/>
      <c r="CB127" s="1505"/>
      <c r="CC127" s="6"/>
      <c r="CD127" s="6"/>
      <c r="CE127" s="6"/>
    </row>
    <row r="128" spans="1:83" ht="16.2" thickBot="1" x14ac:dyDescent="0.35">
      <c r="A128" s="8">
        <v>2</v>
      </c>
      <c r="B128" s="1516" t="s">
        <v>52</v>
      </c>
      <c r="C128" s="1517"/>
      <c r="D128" s="487">
        <v>0</v>
      </c>
      <c r="E128" s="774">
        <v>1</v>
      </c>
      <c r="F128" s="774">
        <v>0</v>
      </c>
      <c r="G128" s="774">
        <v>1</v>
      </c>
      <c r="H128" s="774">
        <v>0</v>
      </c>
      <c r="I128" s="775">
        <v>5</v>
      </c>
      <c r="J128" s="488">
        <v>19</v>
      </c>
      <c r="K128" s="774">
        <v>10</v>
      </c>
      <c r="L128" s="774">
        <v>0</v>
      </c>
      <c r="M128" s="774">
        <v>0</v>
      </c>
      <c r="N128" s="774">
        <v>19</v>
      </c>
      <c r="O128" s="774">
        <v>2</v>
      </c>
      <c r="P128" s="774">
        <v>22</v>
      </c>
      <c r="Q128" s="774">
        <v>0</v>
      </c>
      <c r="R128" s="774">
        <v>0</v>
      </c>
      <c r="S128" s="774">
        <v>0</v>
      </c>
      <c r="T128" s="774">
        <v>14</v>
      </c>
      <c r="U128" s="774">
        <v>3</v>
      </c>
      <c r="V128" s="774">
        <v>5</v>
      </c>
      <c r="W128" s="774">
        <v>7</v>
      </c>
      <c r="X128" s="774">
        <v>18</v>
      </c>
      <c r="Y128" s="774">
        <v>8</v>
      </c>
      <c r="Z128" s="774">
        <v>0</v>
      </c>
      <c r="AA128" s="774">
        <v>0</v>
      </c>
      <c r="AB128" s="774">
        <v>20</v>
      </c>
      <c r="AC128" s="774">
        <v>5</v>
      </c>
      <c r="AD128" s="774">
        <v>14</v>
      </c>
      <c r="AE128" s="774">
        <v>7</v>
      </c>
      <c r="AF128" s="776">
        <v>2</v>
      </c>
      <c r="AG128" s="777">
        <v>0</v>
      </c>
      <c r="AH128" s="777">
        <v>1</v>
      </c>
      <c r="AI128" s="777">
        <v>0</v>
      </c>
      <c r="AJ128" s="777">
        <v>0</v>
      </c>
      <c r="AK128" s="777">
        <v>0</v>
      </c>
      <c r="AL128" s="778">
        <v>3</v>
      </c>
      <c r="AM128" s="779">
        <v>0</v>
      </c>
      <c r="AN128" s="779">
        <v>4</v>
      </c>
      <c r="AO128" s="780">
        <v>0</v>
      </c>
      <c r="AP128" s="779">
        <v>0</v>
      </c>
      <c r="AQ128" s="779">
        <v>0</v>
      </c>
      <c r="AR128" s="779">
        <v>0</v>
      </c>
      <c r="AS128" s="779">
        <v>0</v>
      </c>
      <c r="AT128" s="779">
        <v>2</v>
      </c>
      <c r="AU128" s="779">
        <v>1</v>
      </c>
      <c r="AV128" s="781">
        <v>2</v>
      </c>
      <c r="AW128" s="779">
        <v>1</v>
      </c>
      <c r="AX128" s="781">
        <v>1</v>
      </c>
      <c r="AY128" s="782">
        <v>0</v>
      </c>
      <c r="AZ128" s="779">
        <v>0</v>
      </c>
      <c r="BA128" s="783">
        <v>0</v>
      </c>
      <c r="BB128" s="784">
        <v>0</v>
      </c>
      <c r="BC128" s="779">
        <v>0</v>
      </c>
      <c r="BD128" s="779">
        <v>0</v>
      </c>
      <c r="BE128" s="779">
        <v>0</v>
      </c>
      <c r="BF128" s="779">
        <v>0</v>
      </c>
      <c r="BG128" s="779">
        <v>0</v>
      </c>
      <c r="BH128" s="1115">
        <v>0</v>
      </c>
      <c r="BI128" s="786">
        <v>0</v>
      </c>
      <c r="BJ128" s="786">
        <v>0</v>
      </c>
      <c r="BK128" s="786">
        <v>0</v>
      </c>
      <c r="BL128" s="786">
        <v>0</v>
      </c>
      <c r="BM128" s="786">
        <v>0</v>
      </c>
      <c r="BN128" s="786">
        <v>0</v>
      </c>
      <c r="BO128" s="786">
        <v>0</v>
      </c>
      <c r="BP128" s="1115">
        <v>0</v>
      </c>
      <c r="BQ128" s="1116">
        <v>0</v>
      </c>
      <c r="BR128" s="1341">
        <f>SUM(D128:BQ128)</f>
        <v>197</v>
      </c>
      <c r="BS128" s="1342"/>
      <c r="BU128" s="1129"/>
      <c r="BV128" s="1129"/>
      <c r="BW128" s="1131"/>
      <c r="BX128" s="1131"/>
      <c r="BY128" s="1129"/>
      <c r="BZ128" s="1127"/>
      <c r="CA128" s="1515"/>
      <c r="CB128" s="1505"/>
      <c r="CC128" s="6"/>
      <c r="CD128" s="6"/>
      <c r="CE128" s="6"/>
    </row>
    <row r="129" spans="1:83" ht="16.2" thickBot="1" x14ac:dyDescent="0.35">
      <c r="A129" s="8">
        <v>3</v>
      </c>
      <c r="B129" s="1516" t="s">
        <v>55</v>
      </c>
      <c r="C129" s="1517"/>
      <c r="D129" s="788">
        <v>0</v>
      </c>
      <c r="E129" s="789">
        <v>1</v>
      </c>
      <c r="F129" s="789">
        <v>0</v>
      </c>
      <c r="G129" s="789">
        <v>9</v>
      </c>
      <c r="H129" s="789">
        <v>0</v>
      </c>
      <c r="I129" s="790">
        <v>7</v>
      </c>
      <c r="J129" s="791">
        <v>21</v>
      </c>
      <c r="K129" s="792">
        <v>12</v>
      </c>
      <c r="L129" s="792">
        <v>0</v>
      </c>
      <c r="M129" s="792">
        <v>2</v>
      </c>
      <c r="N129" s="792">
        <v>21</v>
      </c>
      <c r="O129" s="792">
        <v>3</v>
      </c>
      <c r="P129" s="792">
        <v>24</v>
      </c>
      <c r="Q129" s="792">
        <v>1</v>
      </c>
      <c r="R129" s="792">
        <v>0</v>
      </c>
      <c r="S129" s="792">
        <v>5</v>
      </c>
      <c r="T129" s="792">
        <v>11</v>
      </c>
      <c r="U129" s="792">
        <v>4</v>
      </c>
      <c r="V129" s="792">
        <v>8</v>
      </c>
      <c r="W129" s="792">
        <v>8</v>
      </c>
      <c r="X129" s="792">
        <v>19</v>
      </c>
      <c r="Y129" s="792">
        <v>9</v>
      </c>
      <c r="Z129" s="792">
        <v>0</v>
      </c>
      <c r="AA129" s="792">
        <v>9</v>
      </c>
      <c r="AB129" s="792">
        <v>23</v>
      </c>
      <c r="AC129" s="792">
        <v>4</v>
      </c>
      <c r="AD129" s="792">
        <v>21</v>
      </c>
      <c r="AE129" s="792">
        <v>7</v>
      </c>
      <c r="AF129" s="793">
        <v>19</v>
      </c>
      <c r="AG129" s="794">
        <v>0</v>
      </c>
      <c r="AH129" s="794">
        <v>16</v>
      </c>
      <c r="AI129" s="794">
        <v>1</v>
      </c>
      <c r="AJ129" s="794">
        <v>16</v>
      </c>
      <c r="AK129" s="794">
        <v>1</v>
      </c>
      <c r="AL129" s="795">
        <v>21</v>
      </c>
      <c r="AM129" s="796">
        <v>1</v>
      </c>
      <c r="AN129" s="796">
        <v>18</v>
      </c>
      <c r="AO129" s="797">
        <v>5</v>
      </c>
      <c r="AP129" s="796">
        <v>0</v>
      </c>
      <c r="AQ129" s="796">
        <v>5</v>
      </c>
      <c r="AR129" s="796">
        <v>1</v>
      </c>
      <c r="AS129" s="796">
        <v>8</v>
      </c>
      <c r="AT129" s="796">
        <v>17</v>
      </c>
      <c r="AU129" s="796">
        <v>6</v>
      </c>
      <c r="AV129" s="798">
        <v>14</v>
      </c>
      <c r="AW129" s="796">
        <v>8</v>
      </c>
      <c r="AX129" s="798">
        <v>10</v>
      </c>
      <c r="AY129" s="799">
        <v>9</v>
      </c>
      <c r="AZ129" s="796">
        <v>0</v>
      </c>
      <c r="BA129" s="800">
        <v>8</v>
      </c>
      <c r="BB129" s="801">
        <v>0</v>
      </c>
      <c r="BC129" s="796">
        <v>19</v>
      </c>
      <c r="BD129" s="796">
        <v>19</v>
      </c>
      <c r="BE129" s="796">
        <v>4</v>
      </c>
      <c r="BF129" s="796">
        <v>15</v>
      </c>
      <c r="BG129" s="796">
        <v>3</v>
      </c>
      <c r="BH129" s="802">
        <v>3</v>
      </c>
      <c r="BI129" s="803">
        <v>14</v>
      </c>
      <c r="BJ129" s="803">
        <v>17</v>
      </c>
      <c r="BK129" s="803">
        <v>5</v>
      </c>
      <c r="BL129" s="803">
        <v>18</v>
      </c>
      <c r="BM129" s="803">
        <v>2</v>
      </c>
      <c r="BN129" s="803">
        <v>10</v>
      </c>
      <c r="BO129" s="803">
        <v>6</v>
      </c>
      <c r="BP129" s="802">
        <v>0</v>
      </c>
      <c r="BQ129" s="804">
        <v>0</v>
      </c>
      <c r="BR129" s="1341">
        <f>SUM(D129:BQ129)</f>
        <v>548</v>
      </c>
      <c r="BS129" s="1342"/>
      <c r="BU129" s="1129"/>
      <c r="BV129" s="1129"/>
      <c r="BW129" s="1124"/>
      <c r="BX129" s="1124"/>
      <c r="BY129" s="1124"/>
      <c r="BZ129" s="1124"/>
      <c r="CA129" s="1515"/>
      <c r="CB129" s="1505"/>
      <c r="CC129" s="6"/>
      <c r="CD129" s="6"/>
      <c r="CE129" s="6"/>
    </row>
    <row r="130" spans="1:83" ht="16.2" thickBot="1" x14ac:dyDescent="0.35">
      <c r="A130" s="8">
        <v>4</v>
      </c>
      <c r="B130" s="1518" t="s">
        <v>12</v>
      </c>
      <c r="C130" s="1519"/>
      <c r="D130" s="805">
        <f>D111</f>
        <v>0</v>
      </c>
      <c r="E130" s="805">
        <f t="shared" ref="E130:BP130" si="28">E111</f>
        <v>1</v>
      </c>
      <c r="F130" s="805">
        <f t="shared" si="28"/>
        <v>0</v>
      </c>
      <c r="G130" s="805">
        <f t="shared" si="28"/>
        <v>10</v>
      </c>
      <c r="H130" s="805">
        <f t="shared" si="28"/>
        <v>0</v>
      </c>
      <c r="I130" s="805">
        <f t="shared" si="28"/>
        <v>7</v>
      </c>
      <c r="J130" s="805">
        <f t="shared" si="28"/>
        <v>21</v>
      </c>
      <c r="K130" s="805">
        <f t="shared" si="28"/>
        <v>12</v>
      </c>
      <c r="L130" s="805">
        <f t="shared" si="28"/>
        <v>0</v>
      </c>
      <c r="M130" s="805">
        <f t="shared" si="28"/>
        <v>2</v>
      </c>
      <c r="N130" s="805">
        <f t="shared" si="28"/>
        <v>24</v>
      </c>
      <c r="O130" s="805">
        <f t="shared" si="28"/>
        <v>4</v>
      </c>
      <c r="P130" s="805">
        <f t="shared" si="28"/>
        <v>24</v>
      </c>
      <c r="Q130" s="805">
        <f t="shared" si="28"/>
        <v>0</v>
      </c>
      <c r="R130" s="805">
        <f t="shared" si="28"/>
        <v>0</v>
      </c>
      <c r="S130" s="805">
        <f t="shared" si="28"/>
        <v>5</v>
      </c>
      <c r="T130" s="805">
        <f t="shared" si="28"/>
        <v>16</v>
      </c>
      <c r="U130" s="805">
        <f t="shared" si="28"/>
        <v>4</v>
      </c>
      <c r="V130" s="805">
        <f t="shared" si="28"/>
        <v>8</v>
      </c>
      <c r="W130" s="805">
        <f t="shared" si="28"/>
        <v>8</v>
      </c>
      <c r="X130" s="805">
        <f t="shared" si="28"/>
        <v>23</v>
      </c>
      <c r="Y130" s="805">
        <f t="shared" si="28"/>
        <v>9</v>
      </c>
      <c r="Z130" s="805">
        <f t="shared" si="28"/>
        <v>0</v>
      </c>
      <c r="AA130" s="805">
        <f t="shared" si="28"/>
        <v>9</v>
      </c>
      <c r="AB130" s="805">
        <f t="shared" si="28"/>
        <v>25</v>
      </c>
      <c r="AC130" s="805">
        <f t="shared" si="28"/>
        <v>4</v>
      </c>
      <c r="AD130" s="805">
        <f t="shared" si="28"/>
        <v>24</v>
      </c>
      <c r="AE130" s="805">
        <f t="shared" si="28"/>
        <v>8</v>
      </c>
      <c r="AF130" s="805">
        <f t="shared" si="28"/>
        <v>19</v>
      </c>
      <c r="AG130" s="805">
        <f t="shared" si="28"/>
        <v>0</v>
      </c>
      <c r="AH130" s="805">
        <f t="shared" si="28"/>
        <v>19</v>
      </c>
      <c r="AI130" s="805">
        <f t="shared" si="28"/>
        <v>1</v>
      </c>
      <c r="AJ130" s="805">
        <f t="shared" si="28"/>
        <v>19</v>
      </c>
      <c r="AK130" s="805">
        <f t="shared" si="28"/>
        <v>1</v>
      </c>
      <c r="AL130" s="805">
        <f t="shared" si="28"/>
        <v>21</v>
      </c>
      <c r="AM130" s="805">
        <f t="shared" si="28"/>
        <v>1</v>
      </c>
      <c r="AN130" s="805">
        <f t="shared" si="28"/>
        <v>19</v>
      </c>
      <c r="AO130" s="805">
        <f t="shared" si="28"/>
        <v>6</v>
      </c>
      <c r="AP130" s="805">
        <f t="shared" si="28"/>
        <v>0</v>
      </c>
      <c r="AQ130" s="805">
        <f t="shared" si="28"/>
        <v>5</v>
      </c>
      <c r="AR130" s="805">
        <f t="shared" si="28"/>
        <v>1</v>
      </c>
      <c r="AS130" s="805">
        <f t="shared" si="28"/>
        <v>8</v>
      </c>
      <c r="AT130" s="805">
        <f t="shared" si="28"/>
        <v>19</v>
      </c>
      <c r="AU130" s="805">
        <f t="shared" si="28"/>
        <v>6</v>
      </c>
      <c r="AV130" s="805">
        <f t="shared" si="28"/>
        <v>17</v>
      </c>
      <c r="AW130" s="805">
        <f t="shared" si="28"/>
        <v>8</v>
      </c>
      <c r="AX130" s="805">
        <f t="shared" si="28"/>
        <v>16</v>
      </c>
      <c r="AY130" s="805">
        <f t="shared" si="28"/>
        <v>9</v>
      </c>
      <c r="AZ130" s="805">
        <f t="shared" si="28"/>
        <v>0</v>
      </c>
      <c r="BA130" s="805">
        <f t="shared" si="28"/>
        <v>9</v>
      </c>
      <c r="BB130" s="805">
        <f t="shared" si="28"/>
        <v>0</v>
      </c>
      <c r="BC130" s="805">
        <f t="shared" si="28"/>
        <v>19</v>
      </c>
      <c r="BD130" s="805">
        <f t="shared" si="28"/>
        <v>19</v>
      </c>
      <c r="BE130" s="805">
        <f t="shared" si="28"/>
        <v>4</v>
      </c>
      <c r="BF130" s="805">
        <f t="shared" si="28"/>
        <v>16</v>
      </c>
      <c r="BG130" s="805">
        <f t="shared" si="28"/>
        <v>3</v>
      </c>
      <c r="BH130" s="805">
        <f t="shared" si="28"/>
        <v>3</v>
      </c>
      <c r="BI130" s="805">
        <f t="shared" si="28"/>
        <v>14</v>
      </c>
      <c r="BJ130" s="805">
        <f t="shared" si="28"/>
        <v>19</v>
      </c>
      <c r="BK130" s="805">
        <f t="shared" si="28"/>
        <v>5</v>
      </c>
      <c r="BL130" s="805">
        <f t="shared" si="28"/>
        <v>23</v>
      </c>
      <c r="BM130" s="805">
        <f t="shared" si="28"/>
        <v>3</v>
      </c>
      <c r="BN130" s="805">
        <f t="shared" si="28"/>
        <v>14</v>
      </c>
      <c r="BO130" s="805">
        <f t="shared" si="28"/>
        <v>6</v>
      </c>
      <c r="BP130" s="805">
        <f t="shared" si="28"/>
        <v>0</v>
      </c>
      <c r="BQ130" s="805">
        <f t="shared" ref="BQ130" si="29">BQ111</f>
        <v>0</v>
      </c>
      <c r="BR130" s="1123">
        <f>SUM(D130+F130+H130+J130+L130+N130+P130+R130+T130+V130+X130+Z130+AB130+AD130+AF130+AH130+AJ130+AL130+AN130+AP130+AR130+AT130+AV130+AX130+AZ130+BB130+BD130+BF130+BH130+BJ130+BL130+BN130+BP130)</f>
        <v>409</v>
      </c>
      <c r="BS130" s="691">
        <f>SUM(E130+G130+I130+K130+M130+O130+Q130+S130+U130+W130+Y130+AA130+AC130+AE130+AG130+AI130+AK130+AM130+AO130+AQ130+AS130+AU130+AW130+AY130+BA130+BC130+BE130+BG130+BI130+BK130+BM130+BO130+BQ130)</f>
        <v>191</v>
      </c>
      <c r="BU130" s="1124"/>
      <c r="BV130" s="1124"/>
      <c r="BW130" s="1124"/>
      <c r="BX130" s="1124"/>
      <c r="BY130" s="639"/>
      <c r="BZ130" s="639"/>
      <c r="CA130" s="1124"/>
      <c r="CB130" s="1124"/>
      <c r="CC130" s="6"/>
      <c r="CD130" s="6"/>
      <c r="CE130" s="6"/>
    </row>
    <row r="131" spans="1:83" ht="16.2" thickBot="1" x14ac:dyDescent="0.35">
      <c r="A131" s="8">
        <v>5</v>
      </c>
      <c r="B131" s="1520" t="s">
        <v>13</v>
      </c>
      <c r="C131" s="1521"/>
      <c r="D131" s="1149">
        <f>SUM(D132:D134)</f>
        <v>0</v>
      </c>
      <c r="E131" s="1149">
        <f t="shared" ref="E131:BQ131" si="30">SUM(E132:E134)</f>
        <v>0</v>
      </c>
      <c r="F131" s="1149">
        <f t="shared" si="30"/>
        <v>0</v>
      </c>
      <c r="G131" s="1149">
        <f t="shared" si="30"/>
        <v>0</v>
      </c>
      <c r="H131" s="1149">
        <f t="shared" si="30"/>
        <v>0</v>
      </c>
      <c r="I131" s="1149">
        <f t="shared" si="30"/>
        <v>0</v>
      </c>
      <c r="J131" s="1149">
        <f t="shared" si="30"/>
        <v>0</v>
      </c>
      <c r="K131" s="1149">
        <f t="shared" si="30"/>
        <v>0</v>
      </c>
      <c r="L131" s="1149">
        <f t="shared" si="30"/>
        <v>0</v>
      </c>
      <c r="M131" s="1149">
        <f t="shared" si="30"/>
        <v>0</v>
      </c>
      <c r="N131" s="1149">
        <f t="shared" si="30"/>
        <v>0</v>
      </c>
      <c r="O131" s="1149">
        <f t="shared" si="30"/>
        <v>0</v>
      </c>
      <c r="P131" s="1149">
        <f t="shared" si="30"/>
        <v>0</v>
      </c>
      <c r="Q131" s="1149">
        <f t="shared" si="30"/>
        <v>0</v>
      </c>
      <c r="R131" s="1149">
        <f t="shared" si="30"/>
        <v>0</v>
      </c>
      <c r="S131" s="1149">
        <f t="shared" si="30"/>
        <v>0</v>
      </c>
      <c r="T131" s="1149">
        <f t="shared" si="30"/>
        <v>0</v>
      </c>
      <c r="U131" s="1149">
        <f t="shared" si="30"/>
        <v>0</v>
      </c>
      <c r="V131" s="1149">
        <f t="shared" si="30"/>
        <v>0</v>
      </c>
      <c r="W131" s="1149">
        <f t="shared" si="30"/>
        <v>0</v>
      </c>
      <c r="X131" s="1149">
        <f t="shared" si="30"/>
        <v>0</v>
      </c>
      <c r="Y131" s="1149">
        <f t="shared" si="30"/>
        <v>0</v>
      </c>
      <c r="Z131" s="1149">
        <f t="shared" si="30"/>
        <v>0</v>
      </c>
      <c r="AA131" s="1149">
        <f t="shared" si="30"/>
        <v>0</v>
      </c>
      <c r="AB131" s="1149">
        <f t="shared" si="30"/>
        <v>0</v>
      </c>
      <c r="AC131" s="1149">
        <f t="shared" si="30"/>
        <v>0</v>
      </c>
      <c r="AD131" s="1149">
        <f t="shared" si="30"/>
        <v>0</v>
      </c>
      <c r="AE131" s="1149">
        <f t="shared" si="30"/>
        <v>0</v>
      </c>
      <c r="AF131" s="1149">
        <f t="shared" si="30"/>
        <v>0</v>
      </c>
      <c r="AG131" s="1149">
        <f t="shared" si="30"/>
        <v>0</v>
      </c>
      <c r="AH131" s="1149">
        <f t="shared" si="30"/>
        <v>0</v>
      </c>
      <c r="AI131" s="1149">
        <f t="shared" si="30"/>
        <v>0</v>
      </c>
      <c r="AJ131" s="1149">
        <f t="shared" si="30"/>
        <v>1</v>
      </c>
      <c r="AK131" s="1149">
        <f t="shared" si="30"/>
        <v>0</v>
      </c>
      <c r="AL131" s="1149">
        <f t="shared" si="30"/>
        <v>0</v>
      </c>
      <c r="AM131" s="1149">
        <f t="shared" si="30"/>
        <v>0</v>
      </c>
      <c r="AN131" s="1149">
        <f t="shared" si="30"/>
        <v>0</v>
      </c>
      <c r="AO131" s="1149">
        <f t="shared" si="30"/>
        <v>0</v>
      </c>
      <c r="AP131" s="1149">
        <f t="shared" si="30"/>
        <v>0</v>
      </c>
      <c r="AQ131" s="1149">
        <f t="shared" si="30"/>
        <v>0</v>
      </c>
      <c r="AR131" s="1149">
        <f t="shared" si="30"/>
        <v>0</v>
      </c>
      <c r="AS131" s="1149">
        <f t="shared" si="30"/>
        <v>0</v>
      </c>
      <c r="AT131" s="1149">
        <f t="shared" si="30"/>
        <v>0</v>
      </c>
      <c r="AU131" s="1149">
        <f t="shared" si="30"/>
        <v>1</v>
      </c>
      <c r="AV131" s="1149">
        <f t="shared" si="30"/>
        <v>0</v>
      </c>
      <c r="AW131" s="1149">
        <f t="shared" si="30"/>
        <v>1</v>
      </c>
      <c r="AX131" s="1149">
        <f t="shared" si="30"/>
        <v>0</v>
      </c>
      <c r="AY131" s="1149">
        <f t="shared" si="30"/>
        <v>0</v>
      </c>
      <c r="AZ131" s="1149">
        <f t="shared" si="30"/>
        <v>0</v>
      </c>
      <c r="BA131" s="607">
        <f t="shared" si="30"/>
        <v>0</v>
      </c>
      <c r="BB131" s="481">
        <f t="shared" si="30"/>
        <v>0</v>
      </c>
      <c r="BC131" s="1149">
        <f t="shared" si="30"/>
        <v>0</v>
      </c>
      <c r="BD131" s="1149">
        <f t="shared" si="30"/>
        <v>0</v>
      </c>
      <c r="BE131" s="1149">
        <f t="shared" si="30"/>
        <v>0</v>
      </c>
      <c r="BF131" s="1149">
        <f t="shared" si="30"/>
        <v>0</v>
      </c>
      <c r="BG131" s="1149">
        <f t="shared" si="30"/>
        <v>0</v>
      </c>
      <c r="BH131" s="1149">
        <f t="shared" si="30"/>
        <v>0</v>
      </c>
      <c r="BI131" s="1149">
        <f t="shared" si="30"/>
        <v>0</v>
      </c>
      <c r="BJ131" s="1149">
        <f t="shared" si="30"/>
        <v>0</v>
      </c>
      <c r="BK131" s="1149">
        <f t="shared" si="30"/>
        <v>0</v>
      </c>
      <c r="BL131" s="1149">
        <f t="shared" si="30"/>
        <v>1</v>
      </c>
      <c r="BM131" s="1149">
        <f t="shared" si="30"/>
        <v>0</v>
      </c>
      <c r="BN131" s="1149">
        <f t="shared" si="30"/>
        <v>0</v>
      </c>
      <c r="BO131" s="1149">
        <f t="shared" si="30"/>
        <v>0</v>
      </c>
      <c r="BP131" s="1149">
        <f t="shared" si="30"/>
        <v>0</v>
      </c>
      <c r="BQ131" s="607">
        <f t="shared" si="30"/>
        <v>0</v>
      </c>
      <c r="BR131" s="1123">
        <f t="shared" ref="BR131" si="31">SUM(D131+F131+H131+J131+L131+N131+P131+R131+T131+V131+X131+Z131+AB131+AD131+AF131+AH131+AJ131+AL131+AN131+AP131+AR131+AT131+AV131+AX131+AZ131+BB131+BD131+BF131+BH131+BJ131+BL131+BN131+BP131)</f>
        <v>2</v>
      </c>
      <c r="BS131" s="691">
        <f t="shared" ref="BS131:BS151" si="32">SUM(E131+G131+I131+K131+M131+O131+Q131+S131+U131+W131+Y131+AA131+AC131+AE131+AG131+AI131+AK131+AM131+AO131+AQ131+AS131+AU131+AW131+AY131+BA131+BC131+BE131+BG131+BI131+BK131+BM131+BO131+BQ131)</f>
        <v>2</v>
      </c>
      <c r="BU131" s="1129"/>
      <c r="BV131" s="1129"/>
      <c r="BW131" s="1129"/>
      <c r="BX131" s="1129"/>
      <c r="BY131" s="1129"/>
      <c r="BZ131" s="1129"/>
      <c r="CA131" s="1124"/>
      <c r="CB131" s="1124"/>
      <c r="CC131" s="6"/>
      <c r="CD131" s="6"/>
      <c r="CE131" s="6"/>
    </row>
    <row r="132" spans="1:83" ht="16.2" thickBot="1" x14ac:dyDescent="0.35">
      <c r="A132" s="8">
        <v>6</v>
      </c>
      <c r="B132" s="1284" t="s">
        <v>14</v>
      </c>
      <c r="C132" s="1285"/>
      <c r="D132" s="1082"/>
      <c r="E132" s="1083"/>
      <c r="F132" s="1083"/>
      <c r="G132" s="1083"/>
      <c r="H132" s="1083"/>
      <c r="I132" s="1084"/>
      <c r="J132" s="1085"/>
      <c r="K132" s="1083"/>
      <c r="L132" s="1083"/>
      <c r="M132" s="1083"/>
      <c r="N132" s="1083"/>
      <c r="O132" s="1083"/>
      <c r="P132" s="1083"/>
      <c r="Q132" s="1209"/>
      <c r="R132" s="1209"/>
      <c r="S132" s="1210"/>
      <c r="T132" s="1210"/>
      <c r="U132" s="1210"/>
      <c r="V132" s="1210"/>
      <c r="W132" s="1210"/>
      <c r="X132" s="1210"/>
      <c r="Y132" s="1210"/>
      <c r="Z132" s="1210"/>
      <c r="AA132" s="1210"/>
      <c r="AB132" s="1210"/>
      <c r="AC132" s="1210"/>
      <c r="AD132" s="1210"/>
      <c r="AE132" s="1210"/>
      <c r="AF132" s="1211"/>
      <c r="AG132" s="537"/>
      <c r="AH132" s="537"/>
      <c r="AI132" s="537"/>
      <c r="AJ132" s="537"/>
      <c r="AK132" s="537"/>
      <c r="AL132" s="1212"/>
      <c r="AM132" s="1212"/>
      <c r="AN132" s="1212"/>
      <c r="AO132" s="1213"/>
      <c r="AP132" s="1212"/>
      <c r="AQ132" s="1212"/>
      <c r="AR132" s="1212"/>
      <c r="AS132" s="1212"/>
      <c r="AT132" s="1212"/>
      <c r="AU132" s="1212">
        <v>1</v>
      </c>
      <c r="AV132" s="1214"/>
      <c r="AW132" s="1212"/>
      <c r="AX132" s="1214"/>
      <c r="AY132" s="1215"/>
      <c r="AZ132" s="1212"/>
      <c r="BA132" s="1216"/>
      <c r="BB132" s="1214"/>
      <c r="BC132" s="1212"/>
      <c r="BD132" s="1212"/>
      <c r="BE132" s="1212"/>
      <c r="BF132" s="1212"/>
      <c r="BG132" s="1212"/>
      <c r="BH132" s="1212"/>
      <c r="BI132" s="1213"/>
      <c r="BJ132" s="1213"/>
      <c r="BK132" s="1213"/>
      <c r="BL132" s="1213"/>
      <c r="BM132" s="1213"/>
      <c r="BN132" s="1213"/>
      <c r="BO132" s="1213"/>
      <c r="BP132" s="1212"/>
      <c r="BQ132" s="1216"/>
      <c r="BR132" s="1123">
        <f>SUM(D132+F132+H132+J132+L132+N132+P132+R132+T132+V132+X132+Z132+AB132+AD132+AF132+AH132+AJ132+AL132+AN132+AP132+AR132+AT132+AV132+AX132+AZ132+BB132+BD132+BF132+BH132+BJ132+BL132+BN132+BP132)</f>
        <v>0</v>
      </c>
      <c r="BS132" s="691">
        <f t="shared" si="32"/>
        <v>1</v>
      </c>
      <c r="BU132" s="1129"/>
      <c r="BV132" s="1129"/>
      <c r="BW132" s="1129"/>
      <c r="BX132" s="1129"/>
      <c r="BY132" s="1129"/>
      <c r="BZ132" s="1129"/>
      <c r="CA132" s="1124"/>
      <c r="CB132" s="1124"/>
      <c r="CC132" s="6"/>
      <c r="CD132" s="6"/>
      <c r="CE132" s="6"/>
    </row>
    <row r="133" spans="1:83" ht="16.2" thickBot="1" x14ac:dyDescent="0.35">
      <c r="A133" s="8">
        <v>7</v>
      </c>
      <c r="B133" s="1514" t="s">
        <v>15</v>
      </c>
      <c r="C133" s="1285"/>
      <c r="D133" s="1088"/>
      <c r="E133" s="1089"/>
      <c r="F133" s="1089"/>
      <c r="G133" s="1089"/>
      <c r="H133" s="1089"/>
      <c r="I133" s="1090"/>
      <c r="J133" s="1091"/>
      <c r="K133" s="1089"/>
      <c r="L133" s="1089"/>
      <c r="M133" s="1089"/>
      <c r="N133" s="1089"/>
      <c r="O133" s="1089"/>
      <c r="P133" s="1089"/>
      <c r="Q133" s="1217"/>
      <c r="R133" s="1217"/>
      <c r="S133" s="1218"/>
      <c r="T133" s="1218"/>
      <c r="U133" s="1218"/>
      <c r="V133" s="1218"/>
      <c r="W133" s="1218"/>
      <c r="X133" s="1218"/>
      <c r="Y133" s="1218"/>
      <c r="Z133" s="1218"/>
      <c r="AA133" s="1218"/>
      <c r="AB133" s="1218"/>
      <c r="AC133" s="1218"/>
      <c r="AD133" s="1218"/>
      <c r="AE133" s="1218"/>
      <c r="AF133" s="1219"/>
      <c r="AG133" s="1220"/>
      <c r="AH133" s="1220"/>
      <c r="AI133" s="1220"/>
      <c r="AJ133" s="1220">
        <v>1</v>
      </c>
      <c r="AK133" s="1220"/>
      <c r="AL133" s="1221"/>
      <c r="AM133" s="1221"/>
      <c r="AN133" s="1221"/>
      <c r="AO133" s="1222"/>
      <c r="AP133" s="1221"/>
      <c r="AQ133" s="1221"/>
      <c r="AR133" s="1221"/>
      <c r="AS133" s="1221"/>
      <c r="AT133" s="1221"/>
      <c r="AU133" s="1221"/>
      <c r="AV133" s="1223"/>
      <c r="AW133" s="1221"/>
      <c r="AX133" s="1223"/>
      <c r="AY133" s="1224"/>
      <c r="AZ133" s="1221"/>
      <c r="BA133" s="1225"/>
      <c r="BB133" s="1223"/>
      <c r="BC133" s="1221"/>
      <c r="BD133" s="1221"/>
      <c r="BE133" s="1221"/>
      <c r="BF133" s="1221"/>
      <c r="BG133" s="1221"/>
      <c r="BH133" s="1221"/>
      <c r="BI133" s="1222"/>
      <c r="BJ133" s="1222"/>
      <c r="BK133" s="1222"/>
      <c r="BL133" s="1222"/>
      <c r="BM133" s="1222"/>
      <c r="BN133" s="1222"/>
      <c r="BO133" s="1222"/>
      <c r="BP133" s="1221"/>
      <c r="BQ133" s="1225"/>
      <c r="BR133" s="1123">
        <f t="shared" ref="BR133:BR151" si="33">SUM(D133+F133+H133+J133+L133+N133+P133+R133+T133+V133+X133+Z133+AB133+AD133+AF133+AH133+AJ133+AL133+AN133+AP133+AR133+AT133+AV133+AX133+AZ133+BB133+BD133+BF133+BH133+BJ133+BL133+BN133+BP133)</f>
        <v>1</v>
      </c>
      <c r="BS133" s="691">
        <f t="shared" si="32"/>
        <v>0</v>
      </c>
      <c r="BT133" s="20"/>
      <c r="BU133" s="1129"/>
      <c r="BV133" s="1129"/>
      <c r="BW133" s="1129"/>
      <c r="BX133" s="1129"/>
      <c r="BY133" s="1129"/>
      <c r="BZ133" s="1129"/>
      <c r="CA133" s="1124"/>
      <c r="CB133" s="1124"/>
      <c r="CC133" s="6"/>
      <c r="CD133" s="6"/>
      <c r="CE133" s="6"/>
    </row>
    <row r="134" spans="1:83" ht="16.2" thickBot="1" x14ac:dyDescent="0.35">
      <c r="A134" s="8">
        <v>8</v>
      </c>
      <c r="B134" s="1284" t="s">
        <v>22</v>
      </c>
      <c r="C134" s="1285"/>
      <c r="D134" s="1088"/>
      <c r="E134" s="1089"/>
      <c r="F134" s="1089"/>
      <c r="G134" s="1089"/>
      <c r="H134" s="1089"/>
      <c r="I134" s="1090"/>
      <c r="J134" s="1091"/>
      <c r="K134" s="1089"/>
      <c r="L134" s="1089"/>
      <c r="M134" s="1089"/>
      <c r="N134" s="1089"/>
      <c r="O134" s="1089"/>
      <c r="P134" s="1089"/>
      <c r="Q134" s="1217"/>
      <c r="R134" s="1217"/>
      <c r="S134" s="1218"/>
      <c r="T134" s="1226"/>
      <c r="U134" s="1226"/>
      <c r="V134" s="1226"/>
      <c r="W134" s="1226"/>
      <c r="X134" s="1226"/>
      <c r="Y134" s="1226"/>
      <c r="Z134" s="1226"/>
      <c r="AA134" s="1226"/>
      <c r="AB134" s="1226"/>
      <c r="AC134" s="1226"/>
      <c r="AD134" s="1226"/>
      <c r="AE134" s="1226"/>
      <c r="AF134" s="1219"/>
      <c r="AG134" s="1220"/>
      <c r="AH134" s="1220"/>
      <c r="AI134" s="1220"/>
      <c r="AJ134" s="1220"/>
      <c r="AK134" s="1220"/>
      <c r="AL134" s="1221"/>
      <c r="AM134" s="1221"/>
      <c r="AN134" s="1227"/>
      <c r="AO134" s="1228"/>
      <c r="AP134" s="1227"/>
      <c r="AQ134" s="1227"/>
      <c r="AR134" s="1227"/>
      <c r="AS134" s="1227"/>
      <c r="AT134" s="1227"/>
      <c r="AU134" s="1227"/>
      <c r="AV134" s="1229"/>
      <c r="AW134" s="1221">
        <v>1</v>
      </c>
      <c r="AX134" s="1223"/>
      <c r="AY134" s="1224"/>
      <c r="AZ134" s="1221"/>
      <c r="BA134" s="1225"/>
      <c r="BB134" s="1223"/>
      <c r="BC134" s="1221"/>
      <c r="BD134" s="1221"/>
      <c r="BE134" s="1221"/>
      <c r="BF134" s="1221"/>
      <c r="BG134" s="1221"/>
      <c r="BH134" s="1221"/>
      <c r="BI134" s="1222"/>
      <c r="BJ134" s="1222"/>
      <c r="BK134" s="1222"/>
      <c r="BL134" s="1222">
        <v>1</v>
      </c>
      <c r="BM134" s="1222"/>
      <c r="BN134" s="1222"/>
      <c r="BO134" s="1222"/>
      <c r="BP134" s="1221"/>
      <c r="BQ134" s="1225"/>
      <c r="BR134" s="1123">
        <f t="shared" si="33"/>
        <v>1</v>
      </c>
      <c r="BS134" s="691">
        <f t="shared" si="32"/>
        <v>1</v>
      </c>
      <c r="BU134" s="1129"/>
      <c r="BV134" s="1129"/>
      <c r="BW134" s="1129"/>
      <c r="BX134" s="1129"/>
      <c r="BY134" s="1129"/>
      <c r="BZ134" s="1129"/>
      <c r="CA134" s="1124"/>
      <c r="CB134" s="1124"/>
      <c r="CC134" s="6"/>
      <c r="CD134" s="6"/>
      <c r="CE134" s="6"/>
    </row>
    <row r="135" spans="1:83" ht="16.2" thickBot="1" x14ac:dyDescent="0.35">
      <c r="A135" s="8">
        <v>9</v>
      </c>
      <c r="B135" s="1293" t="s">
        <v>16</v>
      </c>
      <c r="C135" s="1294"/>
      <c r="D135" s="1095"/>
      <c r="E135" s="1096"/>
      <c r="F135" s="1096"/>
      <c r="G135" s="1096"/>
      <c r="H135" s="1096"/>
      <c r="I135" s="1097"/>
      <c r="J135" s="1098"/>
      <c r="K135" s="1096"/>
      <c r="L135" s="1096"/>
      <c r="M135" s="1096"/>
      <c r="N135" s="1096"/>
      <c r="O135" s="1096"/>
      <c r="P135" s="1096"/>
      <c r="Q135" s="1230"/>
      <c r="R135" s="1230"/>
      <c r="S135" s="1226"/>
      <c r="T135" s="1226"/>
      <c r="U135" s="1226"/>
      <c r="V135" s="1226"/>
      <c r="W135" s="1226"/>
      <c r="X135" s="1226"/>
      <c r="Y135" s="1226"/>
      <c r="Z135" s="1226"/>
      <c r="AA135" s="1226"/>
      <c r="AB135" s="1226"/>
      <c r="AC135" s="1226"/>
      <c r="AD135" s="1226"/>
      <c r="AE135" s="1226"/>
      <c r="AF135" s="1231"/>
      <c r="AG135" s="1232"/>
      <c r="AH135" s="1232"/>
      <c r="AI135" s="1232"/>
      <c r="AJ135" s="1232"/>
      <c r="AK135" s="1232"/>
      <c r="AL135" s="1233"/>
      <c r="AM135" s="1233"/>
      <c r="AN135" s="1233"/>
      <c r="AO135" s="1234"/>
      <c r="AP135" s="1221"/>
      <c r="AQ135" s="1221"/>
      <c r="AR135" s="1221"/>
      <c r="AS135" s="1221"/>
      <c r="AT135" s="1221"/>
      <c r="AU135" s="1221"/>
      <c r="AV135" s="1235"/>
      <c r="AW135" s="1233"/>
      <c r="AX135" s="1235"/>
      <c r="AY135" s="1236"/>
      <c r="AZ135" s="1233"/>
      <c r="BA135" s="1237"/>
      <c r="BB135" s="1235"/>
      <c r="BC135" s="1233"/>
      <c r="BD135" s="1233"/>
      <c r="BE135" s="1233"/>
      <c r="BF135" s="1233"/>
      <c r="BG135" s="1233"/>
      <c r="BH135" s="1233"/>
      <c r="BI135" s="1234"/>
      <c r="BJ135" s="1234"/>
      <c r="BK135" s="1234"/>
      <c r="BL135" s="1234"/>
      <c r="BM135" s="1234"/>
      <c r="BN135" s="1234"/>
      <c r="BO135" s="1234"/>
      <c r="BP135" s="1233"/>
      <c r="BQ135" s="1237"/>
      <c r="BR135" s="1123">
        <f t="shared" si="33"/>
        <v>0</v>
      </c>
      <c r="BS135" s="691">
        <f t="shared" si="32"/>
        <v>0</v>
      </c>
      <c r="BU135" s="1129"/>
      <c r="BV135" s="1129"/>
      <c r="BW135" s="1129"/>
      <c r="BX135" s="1129"/>
      <c r="BY135" s="1129"/>
      <c r="BZ135" s="1129"/>
      <c r="CA135" s="1124"/>
      <c r="CB135" s="1124"/>
      <c r="CC135" s="6"/>
      <c r="CD135" s="6"/>
      <c r="CE135" s="6"/>
    </row>
    <row r="136" spans="1:83" ht="16.2" thickBot="1" x14ac:dyDescent="0.35">
      <c r="A136" s="456">
        <v>10</v>
      </c>
      <c r="B136" s="1295" t="s">
        <v>13</v>
      </c>
      <c r="C136" s="1296"/>
      <c r="D136" s="487">
        <f>SUM(D137:D141)</f>
        <v>0</v>
      </c>
      <c r="E136" s="487">
        <f t="shared" ref="E136:BQ136" si="34">SUM(E137:E141)</f>
        <v>0</v>
      </c>
      <c r="F136" s="487">
        <f t="shared" si="34"/>
        <v>0</v>
      </c>
      <c r="G136" s="487">
        <f t="shared" si="34"/>
        <v>0</v>
      </c>
      <c r="H136" s="487">
        <f t="shared" si="34"/>
        <v>0</v>
      </c>
      <c r="I136" s="487">
        <f t="shared" si="34"/>
        <v>0</v>
      </c>
      <c r="J136" s="487">
        <f t="shared" si="34"/>
        <v>0</v>
      </c>
      <c r="K136" s="487">
        <f t="shared" si="34"/>
        <v>0</v>
      </c>
      <c r="L136" s="487">
        <f t="shared" si="34"/>
        <v>0</v>
      </c>
      <c r="M136" s="487">
        <f t="shared" si="34"/>
        <v>0</v>
      </c>
      <c r="N136" s="487">
        <f t="shared" si="34"/>
        <v>0</v>
      </c>
      <c r="O136" s="487">
        <f t="shared" si="34"/>
        <v>0</v>
      </c>
      <c r="P136" s="487">
        <f t="shared" si="34"/>
        <v>0</v>
      </c>
      <c r="Q136" s="487">
        <f t="shared" si="34"/>
        <v>1</v>
      </c>
      <c r="R136" s="487">
        <f t="shared" si="34"/>
        <v>0</v>
      </c>
      <c r="S136" s="487">
        <f t="shared" si="34"/>
        <v>0</v>
      </c>
      <c r="T136" s="487">
        <f t="shared" si="34"/>
        <v>0</v>
      </c>
      <c r="U136" s="487">
        <f t="shared" si="34"/>
        <v>0</v>
      </c>
      <c r="V136" s="487">
        <f t="shared" si="34"/>
        <v>0</v>
      </c>
      <c r="W136" s="487">
        <f t="shared" si="34"/>
        <v>0</v>
      </c>
      <c r="X136" s="487">
        <f t="shared" si="34"/>
        <v>0</v>
      </c>
      <c r="Y136" s="487">
        <f t="shared" si="34"/>
        <v>0</v>
      </c>
      <c r="Z136" s="487">
        <f t="shared" si="34"/>
        <v>0</v>
      </c>
      <c r="AA136" s="487">
        <f t="shared" si="34"/>
        <v>0</v>
      </c>
      <c r="AB136" s="487">
        <f t="shared" si="34"/>
        <v>1</v>
      </c>
      <c r="AC136" s="487">
        <f t="shared" si="34"/>
        <v>0</v>
      </c>
      <c r="AD136" s="487">
        <f t="shared" si="34"/>
        <v>0</v>
      </c>
      <c r="AE136" s="487">
        <f t="shared" si="34"/>
        <v>1</v>
      </c>
      <c r="AF136" s="487">
        <f t="shared" si="34"/>
        <v>0</v>
      </c>
      <c r="AG136" s="487">
        <f t="shared" si="34"/>
        <v>0</v>
      </c>
      <c r="AH136" s="487">
        <f t="shared" si="34"/>
        <v>0</v>
      </c>
      <c r="AI136" s="487">
        <f t="shared" si="34"/>
        <v>0</v>
      </c>
      <c r="AJ136" s="487">
        <f t="shared" si="34"/>
        <v>0</v>
      </c>
      <c r="AK136" s="487">
        <f t="shared" si="34"/>
        <v>0</v>
      </c>
      <c r="AL136" s="487">
        <f t="shared" si="34"/>
        <v>0</v>
      </c>
      <c r="AM136" s="487">
        <f t="shared" si="34"/>
        <v>0</v>
      </c>
      <c r="AN136" s="487">
        <f t="shared" si="34"/>
        <v>0</v>
      </c>
      <c r="AO136" s="487">
        <f t="shared" si="34"/>
        <v>0</v>
      </c>
      <c r="AP136" s="487">
        <f t="shared" si="34"/>
        <v>0</v>
      </c>
      <c r="AQ136" s="487">
        <f t="shared" si="34"/>
        <v>0</v>
      </c>
      <c r="AR136" s="487">
        <f t="shared" si="34"/>
        <v>0</v>
      </c>
      <c r="AS136" s="487">
        <f t="shared" si="34"/>
        <v>0</v>
      </c>
      <c r="AT136" s="487">
        <f t="shared" si="34"/>
        <v>0</v>
      </c>
      <c r="AU136" s="487">
        <f t="shared" si="34"/>
        <v>0</v>
      </c>
      <c r="AV136" s="487">
        <f t="shared" si="34"/>
        <v>0</v>
      </c>
      <c r="AW136" s="487">
        <f t="shared" si="34"/>
        <v>0</v>
      </c>
      <c r="AX136" s="487">
        <f t="shared" si="34"/>
        <v>0</v>
      </c>
      <c r="AY136" s="487">
        <f t="shared" si="34"/>
        <v>0</v>
      </c>
      <c r="AZ136" s="487">
        <f t="shared" si="34"/>
        <v>0</v>
      </c>
      <c r="BA136" s="643">
        <f t="shared" si="34"/>
        <v>0</v>
      </c>
      <c r="BB136" s="488">
        <f t="shared" si="34"/>
        <v>0</v>
      </c>
      <c r="BC136" s="488">
        <f t="shared" si="34"/>
        <v>0</v>
      </c>
      <c r="BD136" s="488">
        <f t="shared" si="34"/>
        <v>0</v>
      </c>
      <c r="BE136" s="488">
        <f t="shared" si="34"/>
        <v>0</v>
      </c>
      <c r="BF136" s="488">
        <f t="shared" si="34"/>
        <v>0</v>
      </c>
      <c r="BG136" s="488">
        <f t="shared" si="34"/>
        <v>0</v>
      </c>
      <c r="BH136" s="488">
        <f t="shared" si="34"/>
        <v>0</v>
      </c>
      <c r="BI136" s="488">
        <f t="shared" si="34"/>
        <v>0</v>
      </c>
      <c r="BJ136" s="488">
        <f t="shared" si="34"/>
        <v>0</v>
      </c>
      <c r="BK136" s="488">
        <f t="shared" si="34"/>
        <v>0</v>
      </c>
      <c r="BL136" s="488">
        <f t="shared" si="34"/>
        <v>0</v>
      </c>
      <c r="BM136" s="488">
        <f t="shared" si="34"/>
        <v>0</v>
      </c>
      <c r="BN136" s="488">
        <f t="shared" si="34"/>
        <v>0</v>
      </c>
      <c r="BO136" s="488">
        <f t="shared" si="34"/>
        <v>0</v>
      </c>
      <c r="BP136" s="488">
        <f t="shared" si="34"/>
        <v>0</v>
      </c>
      <c r="BQ136" s="488">
        <f t="shared" si="34"/>
        <v>0</v>
      </c>
      <c r="BR136" s="1123">
        <f t="shared" si="33"/>
        <v>1</v>
      </c>
      <c r="BS136" s="691">
        <f t="shared" si="32"/>
        <v>2</v>
      </c>
      <c r="BU136" s="1129"/>
      <c r="BV136" s="1129"/>
      <c r="BW136" s="1129"/>
      <c r="BX136" s="1129"/>
      <c r="BY136" s="1129"/>
      <c r="BZ136" s="1129"/>
      <c r="CA136" s="1124"/>
      <c r="CB136" s="1124"/>
      <c r="CC136" s="6"/>
      <c r="CD136" s="6"/>
      <c r="CE136" s="6"/>
    </row>
    <row r="137" spans="1:83" ht="16.2" thickBot="1" x14ac:dyDescent="0.35">
      <c r="A137" s="8">
        <v>11</v>
      </c>
      <c r="B137" s="1297" t="s">
        <v>17</v>
      </c>
      <c r="C137" s="1298"/>
      <c r="D137" s="811"/>
      <c r="E137" s="812"/>
      <c r="F137" s="812"/>
      <c r="G137" s="812"/>
      <c r="H137" s="812"/>
      <c r="I137" s="813"/>
      <c r="J137" s="814"/>
      <c r="K137" s="812"/>
      <c r="L137" s="483"/>
      <c r="M137" s="483"/>
      <c r="N137" s="483"/>
      <c r="O137" s="483"/>
      <c r="P137" s="943"/>
      <c r="Q137" s="1238"/>
      <c r="R137" s="1238"/>
      <c r="S137" s="1238"/>
      <c r="T137" s="1238"/>
      <c r="U137" s="1238"/>
      <c r="V137" s="1238"/>
      <c r="W137" s="1239"/>
      <c r="X137" s="1238"/>
      <c r="Y137" s="1238"/>
      <c r="Z137" s="1238"/>
      <c r="AA137" s="1238"/>
      <c r="AB137" s="1238"/>
      <c r="AC137" s="1238"/>
      <c r="AD137" s="1238"/>
      <c r="AE137" s="1238"/>
      <c r="AF137" s="484"/>
      <c r="AG137" s="461"/>
      <c r="AH137" s="461"/>
      <c r="AI137" s="461"/>
      <c r="AJ137" s="461"/>
      <c r="AK137" s="461"/>
      <c r="AL137" s="1240"/>
      <c r="AM137" s="1240"/>
      <c r="AN137" s="1240"/>
      <c r="AO137" s="1241"/>
      <c r="AP137" s="1242"/>
      <c r="AQ137" s="1242"/>
      <c r="AR137" s="1242"/>
      <c r="AS137" s="1242"/>
      <c r="AT137" s="1242"/>
      <c r="AU137" s="1242"/>
      <c r="AV137" s="1243"/>
      <c r="AW137" s="1240"/>
      <c r="AX137" s="1243"/>
      <c r="AY137" s="1215"/>
      <c r="AZ137" s="1212"/>
      <c r="BA137" s="1216"/>
      <c r="BB137" s="1243"/>
      <c r="BC137" s="1240"/>
      <c r="BD137" s="1240"/>
      <c r="BE137" s="1240"/>
      <c r="BF137" s="1240"/>
      <c r="BG137" s="1240"/>
      <c r="BH137" s="1240"/>
      <c r="BI137" s="1240"/>
      <c r="BJ137" s="1243"/>
      <c r="BK137" s="1243"/>
      <c r="BL137" s="1243"/>
      <c r="BM137" s="1243"/>
      <c r="BN137" s="1243"/>
      <c r="BO137" s="1243"/>
      <c r="BP137" s="1243"/>
      <c r="BQ137" s="1244"/>
      <c r="BR137" s="1123">
        <f t="shared" si="33"/>
        <v>0</v>
      </c>
      <c r="BS137" s="691">
        <f t="shared" si="32"/>
        <v>0</v>
      </c>
      <c r="BU137" s="1129"/>
      <c r="BV137" s="1129"/>
      <c r="BW137" s="1129"/>
      <c r="BX137" s="1129"/>
      <c r="BY137" s="1129"/>
      <c r="BZ137" s="1129"/>
      <c r="CA137" s="1124"/>
      <c r="CB137" s="1124"/>
      <c r="CC137" s="6"/>
      <c r="CD137" s="6"/>
      <c r="CE137" s="6"/>
    </row>
    <row r="138" spans="1:83" ht="16.2" thickBot="1" x14ac:dyDescent="0.35">
      <c r="A138" s="8">
        <v>12</v>
      </c>
      <c r="B138" s="1284" t="s">
        <v>18</v>
      </c>
      <c r="C138" s="1285"/>
      <c r="D138" s="463"/>
      <c r="E138" s="230"/>
      <c r="F138" s="230"/>
      <c r="G138" s="230"/>
      <c r="H138" s="230"/>
      <c r="I138" s="237"/>
      <c r="J138" s="236"/>
      <c r="K138" s="230"/>
      <c r="L138" s="143"/>
      <c r="M138" s="143"/>
      <c r="N138" s="143"/>
      <c r="O138" s="143"/>
      <c r="P138" s="143"/>
      <c r="Q138" s="1245"/>
      <c r="R138" s="1245"/>
      <c r="S138" s="1246"/>
      <c r="T138" s="1246"/>
      <c r="U138" s="1246"/>
      <c r="V138" s="1246"/>
      <c r="W138" s="1246"/>
      <c r="X138" s="1246"/>
      <c r="Y138" s="1246"/>
      <c r="Z138" s="1246"/>
      <c r="AA138" s="1246"/>
      <c r="AB138" s="1246"/>
      <c r="AC138" s="1246"/>
      <c r="AD138" s="1246"/>
      <c r="AE138" s="1246"/>
      <c r="AF138" s="1247"/>
      <c r="AG138" s="165"/>
      <c r="AH138" s="165"/>
      <c r="AI138" s="165"/>
      <c r="AJ138" s="165"/>
      <c r="AK138" s="165"/>
      <c r="AL138" s="1248"/>
      <c r="AM138" s="1248"/>
      <c r="AN138" s="1248"/>
      <c r="AO138" s="1208"/>
      <c r="AP138" s="1248"/>
      <c r="AQ138" s="1248"/>
      <c r="AR138" s="1248"/>
      <c r="AS138" s="1248"/>
      <c r="AT138" s="1248"/>
      <c r="AU138" s="1248"/>
      <c r="AV138" s="1249"/>
      <c r="AW138" s="1248"/>
      <c r="AX138" s="1249"/>
      <c r="AY138" s="1224"/>
      <c r="AZ138" s="1221"/>
      <c r="BA138" s="1225"/>
      <c r="BB138" s="1249"/>
      <c r="BC138" s="1248"/>
      <c r="BD138" s="1248"/>
      <c r="BE138" s="1248"/>
      <c r="BF138" s="1248"/>
      <c r="BG138" s="1248"/>
      <c r="BH138" s="1248"/>
      <c r="BI138" s="1248"/>
      <c r="BJ138" s="1249"/>
      <c r="BK138" s="1249"/>
      <c r="BL138" s="1249"/>
      <c r="BM138" s="1249"/>
      <c r="BN138" s="1249"/>
      <c r="BO138" s="1249"/>
      <c r="BP138" s="1249"/>
      <c r="BQ138" s="1250"/>
      <c r="BR138" s="1123">
        <f t="shared" si="33"/>
        <v>0</v>
      </c>
      <c r="BS138" s="691">
        <f t="shared" si="32"/>
        <v>0</v>
      </c>
      <c r="BU138" s="1129"/>
      <c r="BV138" s="1129"/>
      <c r="BW138" s="1129"/>
      <c r="BX138" s="1129"/>
      <c r="BY138" s="1129"/>
      <c r="BZ138" s="1129"/>
      <c r="CA138" s="1124"/>
      <c r="CB138" s="1124"/>
      <c r="CC138" s="6"/>
      <c r="CD138" s="6"/>
      <c r="CE138" s="6"/>
    </row>
    <row r="139" spans="1:83" ht="16.2" thickBot="1" x14ac:dyDescent="0.35">
      <c r="A139" s="8">
        <v>13</v>
      </c>
      <c r="B139" s="1284" t="s">
        <v>19</v>
      </c>
      <c r="C139" s="1285"/>
      <c r="D139" s="501"/>
      <c r="E139" s="255"/>
      <c r="F139" s="255"/>
      <c r="G139" s="255"/>
      <c r="H139" s="255"/>
      <c r="I139" s="57"/>
      <c r="J139" s="445"/>
      <c r="K139" s="255"/>
      <c r="L139" s="255"/>
      <c r="M139" s="255"/>
      <c r="N139" s="255"/>
      <c r="O139" s="84"/>
      <c r="P139" s="255"/>
      <c r="Q139" s="1248">
        <v>1</v>
      </c>
      <c r="R139" s="1248"/>
      <c r="S139" s="1208"/>
      <c r="T139" s="1208"/>
      <c r="U139" s="1208"/>
      <c r="V139" s="1208"/>
      <c r="W139" s="1208"/>
      <c r="X139" s="1208"/>
      <c r="Y139" s="1208"/>
      <c r="Z139" s="1208"/>
      <c r="AA139" s="1208"/>
      <c r="AB139" s="1208">
        <v>1</v>
      </c>
      <c r="AC139" s="1208"/>
      <c r="AD139" s="1208"/>
      <c r="AE139" s="1208">
        <v>1</v>
      </c>
      <c r="AF139" s="1247"/>
      <c r="AG139" s="165"/>
      <c r="AH139" s="165"/>
      <c r="AI139" s="165"/>
      <c r="AJ139" s="165"/>
      <c r="AK139" s="165"/>
      <c r="AL139" s="1248"/>
      <c r="AM139" s="1248"/>
      <c r="AN139" s="1248"/>
      <c r="AO139" s="1208"/>
      <c r="AP139" s="1248"/>
      <c r="AQ139" s="1248"/>
      <c r="AR139" s="1248"/>
      <c r="AS139" s="1248"/>
      <c r="AT139" s="1248"/>
      <c r="AU139" s="1248"/>
      <c r="AV139" s="1251"/>
      <c r="AW139" s="1248"/>
      <c r="AX139" s="1249"/>
      <c r="AY139" s="1224"/>
      <c r="AZ139" s="1221"/>
      <c r="BA139" s="1225"/>
      <c r="BB139" s="1249"/>
      <c r="BC139" s="1248"/>
      <c r="BD139" s="1248"/>
      <c r="BE139" s="1248"/>
      <c r="BF139" s="1248"/>
      <c r="BG139" s="1248"/>
      <c r="BH139" s="1248"/>
      <c r="BI139" s="1248"/>
      <c r="BJ139" s="1252"/>
      <c r="BK139" s="1249"/>
      <c r="BL139" s="1249"/>
      <c r="BM139" s="1249"/>
      <c r="BN139" s="1249"/>
      <c r="BO139" s="1249"/>
      <c r="BP139" s="1249"/>
      <c r="BQ139" s="1250"/>
      <c r="BR139" s="1123">
        <f t="shared" si="33"/>
        <v>1</v>
      </c>
      <c r="BS139" s="691">
        <f t="shared" si="32"/>
        <v>2</v>
      </c>
      <c r="BU139" s="1129"/>
      <c r="BV139" s="1129"/>
      <c r="BW139" s="1129"/>
      <c r="BX139" s="1129"/>
      <c r="BY139" s="1129"/>
      <c r="BZ139" s="1129"/>
      <c r="CA139" s="1124"/>
      <c r="CB139" s="1124"/>
      <c r="CC139" s="6"/>
      <c r="CD139" s="6"/>
      <c r="CE139" s="6"/>
    </row>
    <row r="140" spans="1:83" ht="16.2" thickBot="1" x14ac:dyDescent="0.35">
      <c r="A140" s="8">
        <v>14</v>
      </c>
      <c r="B140" s="1284" t="s">
        <v>38</v>
      </c>
      <c r="C140" s="1285"/>
      <c r="D140" s="501"/>
      <c r="E140" s="255"/>
      <c r="F140" s="255"/>
      <c r="G140" s="255"/>
      <c r="H140" s="255"/>
      <c r="I140" s="57"/>
      <c r="J140" s="445"/>
      <c r="K140" s="255"/>
      <c r="L140" s="255"/>
      <c r="M140" s="255"/>
      <c r="N140" s="255"/>
      <c r="O140" s="255"/>
      <c r="P140" s="255"/>
      <c r="Q140" s="1248"/>
      <c r="R140" s="1248"/>
      <c r="S140" s="1208"/>
      <c r="T140" s="1208"/>
      <c r="U140" s="1208"/>
      <c r="V140" s="1208"/>
      <c r="W140" s="1208"/>
      <c r="X140" s="1208"/>
      <c r="Y140" s="1208"/>
      <c r="Z140" s="1208"/>
      <c r="AA140" s="1208"/>
      <c r="AB140" s="1208"/>
      <c r="AC140" s="1208"/>
      <c r="AD140" s="1208"/>
      <c r="AE140" s="1208"/>
      <c r="AF140" s="1247"/>
      <c r="AG140" s="165"/>
      <c r="AH140" s="165"/>
      <c r="AI140" s="165"/>
      <c r="AJ140" s="165"/>
      <c r="AK140" s="165"/>
      <c r="AL140" s="1248"/>
      <c r="AM140" s="1248"/>
      <c r="AN140" s="1248"/>
      <c r="AO140" s="1208"/>
      <c r="AP140" s="1248"/>
      <c r="AQ140" s="1248"/>
      <c r="AR140" s="1248"/>
      <c r="AS140" s="1248"/>
      <c r="AT140" s="1248"/>
      <c r="AU140" s="1248"/>
      <c r="AV140" s="1249"/>
      <c r="AW140" s="1248"/>
      <c r="AX140" s="1249"/>
      <c r="AY140" s="1224"/>
      <c r="AZ140" s="1221"/>
      <c r="BA140" s="1225"/>
      <c r="BB140" s="1249"/>
      <c r="BC140" s="1248"/>
      <c r="BD140" s="1248"/>
      <c r="BE140" s="1248"/>
      <c r="BF140" s="1248"/>
      <c r="BG140" s="1248"/>
      <c r="BH140" s="1248"/>
      <c r="BI140" s="1248"/>
      <c r="BJ140" s="1249"/>
      <c r="BK140" s="1249"/>
      <c r="BL140" s="1249"/>
      <c r="BM140" s="1249"/>
      <c r="BN140" s="1249"/>
      <c r="BO140" s="1249"/>
      <c r="BP140" s="1249"/>
      <c r="BQ140" s="1250"/>
      <c r="BR140" s="1123">
        <f t="shared" si="33"/>
        <v>0</v>
      </c>
      <c r="BS140" s="691">
        <f t="shared" si="32"/>
        <v>0</v>
      </c>
      <c r="BU140" s="1129"/>
      <c r="BV140" s="1129"/>
      <c r="BW140" s="1129"/>
      <c r="BX140" s="1129"/>
      <c r="BY140" s="1129"/>
      <c r="BZ140" s="1129"/>
      <c r="CA140" s="1124"/>
      <c r="CB140" s="1124"/>
      <c r="CC140" s="6"/>
      <c r="CD140" s="6"/>
      <c r="CE140" s="6"/>
    </row>
    <row r="141" spans="1:83" ht="16.2" thickBot="1" x14ac:dyDescent="0.35">
      <c r="A141" s="8">
        <v>15</v>
      </c>
      <c r="B141" s="1293" t="s">
        <v>20</v>
      </c>
      <c r="C141" s="1294"/>
      <c r="D141" s="696"/>
      <c r="E141" s="209"/>
      <c r="F141" s="209"/>
      <c r="G141" s="209"/>
      <c r="H141" s="209"/>
      <c r="I141" s="195"/>
      <c r="J141" s="194"/>
      <c r="K141" s="209"/>
      <c r="L141" s="209"/>
      <c r="M141" s="209"/>
      <c r="N141" s="209"/>
      <c r="O141" s="209"/>
      <c r="P141" s="209"/>
      <c r="Q141" s="1253"/>
      <c r="R141" s="1253"/>
      <c r="S141" s="1254"/>
      <c r="T141" s="1254"/>
      <c r="U141" s="1254"/>
      <c r="V141" s="1254"/>
      <c r="W141" s="1254"/>
      <c r="X141" s="1254"/>
      <c r="Y141" s="1254"/>
      <c r="Z141" s="1254"/>
      <c r="AA141" s="1254"/>
      <c r="AB141" s="1254"/>
      <c r="AC141" s="1254"/>
      <c r="AD141" s="1254"/>
      <c r="AE141" s="1254"/>
      <c r="AF141" s="1255"/>
      <c r="AG141" s="1256"/>
      <c r="AH141" s="1256"/>
      <c r="AI141" s="1256"/>
      <c r="AJ141" s="1256"/>
      <c r="AK141" s="1256"/>
      <c r="AL141" s="1253"/>
      <c r="AM141" s="1253"/>
      <c r="AN141" s="1253"/>
      <c r="AO141" s="1254"/>
      <c r="AP141" s="1248"/>
      <c r="AQ141" s="1248"/>
      <c r="AR141" s="1248"/>
      <c r="AS141" s="1248"/>
      <c r="AT141" s="1248"/>
      <c r="AU141" s="1248"/>
      <c r="AV141" s="1257"/>
      <c r="AW141" s="1253"/>
      <c r="AX141" s="1257"/>
      <c r="AY141" s="1236"/>
      <c r="AZ141" s="1233"/>
      <c r="BA141" s="1237"/>
      <c r="BB141" s="1257"/>
      <c r="BC141" s="1253"/>
      <c r="BD141" s="1253"/>
      <c r="BE141" s="1253"/>
      <c r="BF141" s="1253"/>
      <c r="BG141" s="1253"/>
      <c r="BH141" s="1253"/>
      <c r="BI141" s="1253"/>
      <c r="BJ141" s="1257"/>
      <c r="BK141" s="1257"/>
      <c r="BL141" s="1257"/>
      <c r="BM141" s="1257"/>
      <c r="BN141" s="1257"/>
      <c r="BO141" s="1257"/>
      <c r="BP141" s="1257"/>
      <c r="BQ141" s="1258"/>
      <c r="BR141" s="1123">
        <f t="shared" si="33"/>
        <v>0</v>
      </c>
      <c r="BS141" s="691">
        <f t="shared" si="32"/>
        <v>0</v>
      </c>
      <c r="BU141" s="1129"/>
      <c r="BV141" s="1129"/>
      <c r="BW141" s="1129"/>
      <c r="BX141" s="1129"/>
      <c r="BY141" s="1129"/>
      <c r="BZ141" s="1129"/>
      <c r="CA141" s="1124"/>
      <c r="CB141" s="1124"/>
      <c r="CC141" s="6"/>
      <c r="CD141" s="6"/>
      <c r="CE141" s="6"/>
    </row>
    <row r="142" spans="1:83" ht="16.2" thickBot="1" x14ac:dyDescent="0.35">
      <c r="A142" s="456">
        <v>16</v>
      </c>
      <c r="B142" s="1295" t="s">
        <v>13</v>
      </c>
      <c r="C142" s="1296"/>
      <c r="D142" s="1149">
        <f>SUM(D143:D150)</f>
        <v>0</v>
      </c>
      <c r="E142" s="1149">
        <f t="shared" ref="E142:BQ142" si="35">SUM(E143:E150)</f>
        <v>0</v>
      </c>
      <c r="F142" s="1149">
        <f t="shared" si="35"/>
        <v>0</v>
      </c>
      <c r="G142" s="1149">
        <f t="shared" si="35"/>
        <v>0</v>
      </c>
      <c r="H142" s="1149">
        <f t="shared" si="35"/>
        <v>0</v>
      </c>
      <c r="I142" s="1149">
        <f t="shared" si="35"/>
        <v>0</v>
      </c>
      <c r="J142" s="1149">
        <f t="shared" si="35"/>
        <v>0</v>
      </c>
      <c r="K142" s="1149">
        <f t="shared" si="35"/>
        <v>1</v>
      </c>
      <c r="L142" s="1149">
        <f t="shared" si="35"/>
        <v>0</v>
      </c>
      <c r="M142" s="1149">
        <f t="shared" si="35"/>
        <v>0</v>
      </c>
      <c r="N142" s="1149">
        <f t="shared" si="35"/>
        <v>0</v>
      </c>
      <c r="O142" s="1149">
        <f t="shared" si="35"/>
        <v>1</v>
      </c>
      <c r="P142" s="1149">
        <f t="shared" si="35"/>
        <v>0</v>
      </c>
      <c r="Q142" s="1149">
        <f t="shared" si="35"/>
        <v>0</v>
      </c>
      <c r="R142" s="1149">
        <f t="shared" si="35"/>
        <v>0</v>
      </c>
      <c r="S142" s="1149">
        <f t="shared" si="35"/>
        <v>0</v>
      </c>
      <c r="T142" s="1149">
        <f t="shared" si="35"/>
        <v>0</v>
      </c>
      <c r="U142" s="1149">
        <f t="shared" si="35"/>
        <v>0</v>
      </c>
      <c r="V142" s="1149">
        <f t="shared" si="35"/>
        <v>0</v>
      </c>
      <c r="W142" s="1149">
        <f t="shared" si="35"/>
        <v>0</v>
      </c>
      <c r="X142" s="1149">
        <f t="shared" si="35"/>
        <v>1</v>
      </c>
      <c r="Y142" s="1149">
        <f t="shared" si="35"/>
        <v>0</v>
      </c>
      <c r="Z142" s="1149">
        <f t="shared" si="35"/>
        <v>0</v>
      </c>
      <c r="AA142" s="1149">
        <f t="shared" si="35"/>
        <v>0</v>
      </c>
      <c r="AB142" s="1149">
        <f t="shared" si="35"/>
        <v>1</v>
      </c>
      <c r="AC142" s="1149">
        <f t="shared" si="35"/>
        <v>0</v>
      </c>
      <c r="AD142" s="1149">
        <f t="shared" si="35"/>
        <v>1</v>
      </c>
      <c r="AE142" s="1149">
        <f t="shared" si="35"/>
        <v>1</v>
      </c>
      <c r="AF142" s="1149">
        <f t="shared" si="35"/>
        <v>0</v>
      </c>
      <c r="AG142" s="1149">
        <f t="shared" si="35"/>
        <v>0</v>
      </c>
      <c r="AH142" s="1149">
        <f t="shared" si="35"/>
        <v>0</v>
      </c>
      <c r="AI142" s="1149">
        <f t="shared" si="35"/>
        <v>0</v>
      </c>
      <c r="AJ142" s="1149">
        <f t="shared" si="35"/>
        <v>0</v>
      </c>
      <c r="AK142" s="1149">
        <f t="shared" si="35"/>
        <v>0</v>
      </c>
      <c r="AL142" s="1149">
        <f t="shared" si="35"/>
        <v>0</v>
      </c>
      <c r="AM142" s="1149">
        <f t="shared" si="35"/>
        <v>0</v>
      </c>
      <c r="AN142" s="1149">
        <f t="shared" si="35"/>
        <v>0</v>
      </c>
      <c r="AO142" s="1149">
        <f t="shared" si="35"/>
        <v>0</v>
      </c>
      <c r="AP142" s="1149">
        <f t="shared" si="35"/>
        <v>0</v>
      </c>
      <c r="AQ142" s="1149">
        <f t="shared" si="35"/>
        <v>0</v>
      </c>
      <c r="AR142" s="1149">
        <f t="shared" si="35"/>
        <v>0</v>
      </c>
      <c r="AS142" s="1149">
        <f t="shared" si="35"/>
        <v>0</v>
      </c>
      <c r="AT142" s="1149">
        <f t="shared" si="35"/>
        <v>0</v>
      </c>
      <c r="AU142" s="1149">
        <f t="shared" si="35"/>
        <v>0</v>
      </c>
      <c r="AV142" s="1149">
        <f t="shared" si="35"/>
        <v>1</v>
      </c>
      <c r="AW142" s="1149">
        <f t="shared" si="35"/>
        <v>0</v>
      </c>
      <c r="AX142" s="1149">
        <f t="shared" si="35"/>
        <v>0</v>
      </c>
      <c r="AY142" s="1149">
        <f t="shared" si="35"/>
        <v>1</v>
      </c>
      <c r="AZ142" s="1149">
        <f t="shared" si="35"/>
        <v>0</v>
      </c>
      <c r="BA142" s="607">
        <f t="shared" si="35"/>
        <v>0</v>
      </c>
      <c r="BB142" s="481">
        <f t="shared" si="35"/>
        <v>0</v>
      </c>
      <c r="BC142" s="481">
        <f t="shared" si="35"/>
        <v>0</v>
      </c>
      <c r="BD142" s="481">
        <f t="shared" si="35"/>
        <v>0</v>
      </c>
      <c r="BE142" s="481">
        <f t="shared" si="35"/>
        <v>0</v>
      </c>
      <c r="BF142" s="481">
        <f t="shared" si="35"/>
        <v>0</v>
      </c>
      <c r="BG142" s="481">
        <f t="shared" si="35"/>
        <v>0</v>
      </c>
      <c r="BH142" s="481">
        <f t="shared" si="35"/>
        <v>0</v>
      </c>
      <c r="BI142" s="481">
        <f t="shared" si="35"/>
        <v>0</v>
      </c>
      <c r="BJ142" s="481">
        <f t="shared" si="35"/>
        <v>1</v>
      </c>
      <c r="BK142" s="481">
        <f t="shared" si="35"/>
        <v>0</v>
      </c>
      <c r="BL142" s="481">
        <f t="shared" si="35"/>
        <v>1</v>
      </c>
      <c r="BM142" s="481">
        <f t="shared" si="35"/>
        <v>0</v>
      </c>
      <c r="BN142" s="481">
        <f t="shared" si="35"/>
        <v>1</v>
      </c>
      <c r="BO142" s="481">
        <f t="shared" si="35"/>
        <v>0</v>
      </c>
      <c r="BP142" s="481">
        <f t="shared" si="35"/>
        <v>0</v>
      </c>
      <c r="BQ142" s="481">
        <f t="shared" si="35"/>
        <v>0</v>
      </c>
      <c r="BR142" s="1123">
        <f t="shared" si="33"/>
        <v>7</v>
      </c>
      <c r="BS142" s="691">
        <f t="shared" si="32"/>
        <v>4</v>
      </c>
      <c r="BU142" s="1129"/>
      <c r="BV142" s="1129"/>
      <c r="BW142" s="1129"/>
      <c r="BX142" s="1129"/>
      <c r="BY142" s="1129"/>
      <c r="BZ142" s="1129"/>
      <c r="CA142" s="1124"/>
      <c r="CB142" s="1124"/>
      <c r="CC142" s="6"/>
      <c r="CD142" s="6"/>
      <c r="CE142" s="6"/>
    </row>
    <row r="143" spans="1:83" ht="16.2" thickBot="1" x14ac:dyDescent="0.35">
      <c r="A143" s="8">
        <v>17</v>
      </c>
      <c r="B143" s="1297" t="s">
        <v>21</v>
      </c>
      <c r="C143" s="1298"/>
      <c r="D143" s="65"/>
      <c r="E143" s="143"/>
      <c r="F143" s="143"/>
      <c r="G143" s="143"/>
      <c r="H143" s="143"/>
      <c r="I143" s="147"/>
      <c r="J143" s="38"/>
      <c r="K143" s="143"/>
      <c r="L143" s="143"/>
      <c r="M143" s="143"/>
      <c r="N143" s="143"/>
      <c r="O143" s="143"/>
      <c r="P143" s="143"/>
      <c r="Q143" s="1245"/>
      <c r="R143" s="1245"/>
      <c r="S143" s="1246"/>
      <c r="T143" s="1246"/>
      <c r="U143" s="1246"/>
      <c r="V143" s="1246"/>
      <c r="W143" s="1246"/>
      <c r="X143" s="1246"/>
      <c r="Y143" s="1246"/>
      <c r="Z143" s="1246"/>
      <c r="AA143" s="1246"/>
      <c r="AB143" s="1246"/>
      <c r="AC143" s="1246"/>
      <c r="AD143" s="1246">
        <v>1</v>
      </c>
      <c r="AE143" s="1246">
        <v>1</v>
      </c>
      <c r="AF143" s="484"/>
      <c r="AG143" s="461"/>
      <c r="AH143" s="461"/>
      <c r="AI143" s="461"/>
      <c r="AJ143" s="461"/>
      <c r="AK143" s="461"/>
      <c r="AL143" s="1245"/>
      <c r="AM143" s="1245"/>
      <c r="AN143" s="1245"/>
      <c r="AO143" s="1246"/>
      <c r="AP143" s="1248"/>
      <c r="AQ143" s="1248"/>
      <c r="AR143" s="1248"/>
      <c r="AS143" s="1248"/>
      <c r="AT143" s="1248"/>
      <c r="AU143" s="1248"/>
      <c r="AV143" s="1259"/>
      <c r="AW143" s="1245"/>
      <c r="AX143" s="1259"/>
      <c r="AY143" s="1215"/>
      <c r="AZ143" s="1212"/>
      <c r="BA143" s="1216"/>
      <c r="BB143" s="1259"/>
      <c r="BC143" s="1245"/>
      <c r="BD143" s="1245"/>
      <c r="BE143" s="1245"/>
      <c r="BF143" s="1245"/>
      <c r="BG143" s="1245"/>
      <c r="BH143" s="1245"/>
      <c r="BI143" s="1245"/>
      <c r="BJ143" s="1259">
        <v>1</v>
      </c>
      <c r="BK143" s="1259"/>
      <c r="BL143" s="1259"/>
      <c r="BM143" s="1259"/>
      <c r="BN143" s="1259"/>
      <c r="BO143" s="1259"/>
      <c r="BP143" s="1259"/>
      <c r="BQ143" s="1260"/>
      <c r="BR143" s="1123">
        <f t="shared" si="33"/>
        <v>2</v>
      </c>
      <c r="BS143" s="691">
        <f t="shared" si="32"/>
        <v>1</v>
      </c>
      <c r="BU143" s="1129"/>
      <c r="BV143" s="1129"/>
      <c r="BW143" s="1129"/>
      <c r="BX143" s="1129"/>
      <c r="BY143" s="1129"/>
      <c r="BZ143" s="1129"/>
      <c r="CA143" s="1124"/>
      <c r="CB143" s="1124"/>
      <c r="CC143" s="6"/>
      <c r="CD143" s="6"/>
      <c r="CE143" s="6"/>
    </row>
    <row r="144" spans="1:83" ht="16.2" thickBot="1" x14ac:dyDescent="0.35">
      <c r="A144" s="8">
        <v>18</v>
      </c>
      <c r="B144" s="1284" t="s">
        <v>51</v>
      </c>
      <c r="C144" s="1285"/>
      <c r="D144" s="501"/>
      <c r="E144" s="255"/>
      <c r="F144" s="255"/>
      <c r="G144" s="255"/>
      <c r="H144" s="255"/>
      <c r="I144" s="57"/>
      <c r="J144" s="445"/>
      <c r="K144" s="255"/>
      <c r="L144" s="255"/>
      <c r="M144" s="255"/>
      <c r="N144" s="255"/>
      <c r="O144" s="255">
        <v>1</v>
      </c>
      <c r="P144" s="255"/>
      <c r="Q144" s="1248"/>
      <c r="R144" s="1248"/>
      <c r="S144" s="1208"/>
      <c r="T144" s="1208"/>
      <c r="U144" s="1208"/>
      <c r="V144" s="1208"/>
      <c r="W144" s="1208"/>
      <c r="X144" s="1208"/>
      <c r="Y144" s="1208"/>
      <c r="Z144" s="1208"/>
      <c r="AA144" s="1208"/>
      <c r="AB144" s="1208"/>
      <c r="AC144" s="1208"/>
      <c r="AD144" s="1208"/>
      <c r="AE144" s="1208"/>
      <c r="AF144" s="1247"/>
      <c r="AG144" s="165"/>
      <c r="AH144" s="165"/>
      <c r="AI144" s="1220"/>
      <c r="AJ144" s="165"/>
      <c r="AK144" s="165"/>
      <c r="AL144" s="1248"/>
      <c r="AM144" s="1248"/>
      <c r="AN144" s="1248"/>
      <c r="AO144" s="1208"/>
      <c r="AP144" s="1248"/>
      <c r="AQ144" s="1248"/>
      <c r="AR144" s="1248"/>
      <c r="AS144" s="1248"/>
      <c r="AT144" s="1248"/>
      <c r="AU144" s="1248"/>
      <c r="AV144" s="1249"/>
      <c r="AW144" s="1221"/>
      <c r="AX144" s="1249"/>
      <c r="AY144" s="1224"/>
      <c r="AZ144" s="1221"/>
      <c r="BA144" s="1225"/>
      <c r="BB144" s="1249"/>
      <c r="BC144" s="1248"/>
      <c r="BD144" s="1248"/>
      <c r="BE144" s="1248"/>
      <c r="BF144" s="1248"/>
      <c r="BG144" s="1248"/>
      <c r="BH144" s="1248"/>
      <c r="BI144" s="1248"/>
      <c r="BJ144" s="1249"/>
      <c r="BK144" s="1252"/>
      <c r="BL144" s="1249"/>
      <c r="BM144" s="1249"/>
      <c r="BN144" s="1249"/>
      <c r="BO144" s="1249"/>
      <c r="BP144" s="1249"/>
      <c r="BQ144" s="1250"/>
      <c r="BR144" s="1123">
        <f t="shared" si="33"/>
        <v>0</v>
      </c>
      <c r="BS144" s="691">
        <f t="shared" si="32"/>
        <v>1</v>
      </c>
      <c r="BU144" s="1129"/>
      <c r="BV144" s="1129"/>
      <c r="BW144" s="1129"/>
      <c r="BX144" s="1129"/>
      <c r="BY144" s="1129"/>
      <c r="BZ144" s="1129"/>
      <c r="CA144" s="1124"/>
      <c r="CB144" s="1124"/>
      <c r="CC144" s="6"/>
      <c r="CD144" s="6"/>
      <c r="CE144" s="6"/>
    </row>
    <row r="145" spans="1:83" ht="16.2" thickBot="1" x14ac:dyDescent="0.35">
      <c r="A145" s="8">
        <v>19</v>
      </c>
      <c r="B145" s="1284" t="s">
        <v>22</v>
      </c>
      <c r="C145" s="1285"/>
      <c r="D145" s="501"/>
      <c r="E145" s="255"/>
      <c r="F145" s="255"/>
      <c r="G145" s="255"/>
      <c r="H145" s="255"/>
      <c r="I145" s="57"/>
      <c r="J145" s="445"/>
      <c r="K145" s="255"/>
      <c r="L145" s="255"/>
      <c r="M145" s="255"/>
      <c r="N145" s="255"/>
      <c r="O145" s="255"/>
      <c r="P145" s="255"/>
      <c r="Q145" s="1248"/>
      <c r="R145" s="1248"/>
      <c r="S145" s="1208"/>
      <c r="T145" s="1208"/>
      <c r="U145" s="1208"/>
      <c r="V145" s="1208"/>
      <c r="W145" s="1208"/>
      <c r="X145" s="1208"/>
      <c r="Y145" s="1208"/>
      <c r="Z145" s="1208"/>
      <c r="AA145" s="1208"/>
      <c r="AB145" s="1208"/>
      <c r="AC145" s="1208"/>
      <c r="AD145" s="1208"/>
      <c r="AE145" s="1208"/>
      <c r="AF145" s="1247"/>
      <c r="AG145" s="165"/>
      <c r="AH145" s="165"/>
      <c r="AI145" s="165"/>
      <c r="AJ145" s="165"/>
      <c r="AK145" s="165"/>
      <c r="AL145" s="1248"/>
      <c r="AM145" s="1248"/>
      <c r="AN145" s="1248"/>
      <c r="AO145" s="1208"/>
      <c r="AP145" s="1248"/>
      <c r="AQ145" s="1248"/>
      <c r="AR145" s="1248"/>
      <c r="AS145" s="1248"/>
      <c r="AT145" s="1248"/>
      <c r="AU145" s="1248"/>
      <c r="AV145" s="1249"/>
      <c r="AW145" s="1248"/>
      <c r="AX145" s="1249"/>
      <c r="AY145" s="1224"/>
      <c r="AZ145" s="1221"/>
      <c r="BA145" s="1225"/>
      <c r="BB145" s="1249"/>
      <c r="BC145" s="1248"/>
      <c r="BD145" s="1248"/>
      <c r="BE145" s="1248"/>
      <c r="BF145" s="1248"/>
      <c r="BG145" s="1248"/>
      <c r="BH145" s="1248"/>
      <c r="BI145" s="1248"/>
      <c r="BJ145" s="1249"/>
      <c r="BK145" s="1249"/>
      <c r="BL145" s="1249"/>
      <c r="BM145" s="1249"/>
      <c r="BN145" s="1249"/>
      <c r="BO145" s="1249"/>
      <c r="BP145" s="1249"/>
      <c r="BQ145" s="1250"/>
      <c r="BR145" s="1123">
        <f t="shared" si="33"/>
        <v>0</v>
      </c>
      <c r="BS145" s="691">
        <f t="shared" si="32"/>
        <v>0</v>
      </c>
      <c r="BU145" s="1129"/>
      <c r="BV145" s="1129"/>
      <c r="BW145" s="1129"/>
      <c r="BX145" s="1144" t="s">
        <v>246</v>
      </c>
      <c r="BY145" s="1144" t="s">
        <v>243</v>
      </c>
      <c r="BZ145" s="1144" t="s">
        <v>244</v>
      </c>
      <c r="CA145" s="1144" t="s">
        <v>245</v>
      </c>
      <c r="CB145" s="1124"/>
      <c r="CC145" s="6"/>
      <c r="CD145" s="6"/>
      <c r="CE145" s="6"/>
    </row>
    <row r="146" spans="1:83" ht="16.2" thickBot="1" x14ac:dyDescent="0.35">
      <c r="A146" s="8">
        <v>20</v>
      </c>
      <c r="B146" s="1284" t="s">
        <v>34</v>
      </c>
      <c r="C146" s="1285"/>
      <c r="D146" s="501"/>
      <c r="E146" s="255"/>
      <c r="F146" s="255"/>
      <c r="G146" s="255"/>
      <c r="H146" s="255"/>
      <c r="I146" s="57"/>
      <c r="J146" s="445"/>
      <c r="K146" s="255">
        <v>1</v>
      </c>
      <c r="L146" s="255"/>
      <c r="M146" s="255"/>
      <c r="N146" s="255"/>
      <c r="O146" s="255"/>
      <c r="P146" s="255"/>
      <c r="Q146" s="1248"/>
      <c r="R146" s="1248"/>
      <c r="S146" s="1208"/>
      <c r="T146" s="1208"/>
      <c r="U146" s="1208"/>
      <c r="V146" s="1208"/>
      <c r="W146" s="1208"/>
      <c r="X146" s="1208"/>
      <c r="Y146" s="1208"/>
      <c r="Z146" s="1208"/>
      <c r="AA146" s="1208"/>
      <c r="AB146" s="1208"/>
      <c r="AC146" s="1208"/>
      <c r="AD146" s="1208"/>
      <c r="AE146" s="1208"/>
      <c r="AF146" s="1247"/>
      <c r="AG146" s="165"/>
      <c r="AH146" s="165"/>
      <c r="AI146" s="165"/>
      <c r="AJ146" s="165"/>
      <c r="AK146" s="165"/>
      <c r="AL146" s="1248"/>
      <c r="AM146" s="1248"/>
      <c r="AN146" s="1248"/>
      <c r="AO146" s="1208"/>
      <c r="AP146" s="1248"/>
      <c r="AQ146" s="1248"/>
      <c r="AR146" s="1248"/>
      <c r="AS146" s="1248"/>
      <c r="AT146" s="1248"/>
      <c r="AU146" s="1248"/>
      <c r="AV146" s="1249"/>
      <c r="AW146" s="1248"/>
      <c r="AX146" s="1249"/>
      <c r="AY146" s="1224">
        <v>1</v>
      </c>
      <c r="AZ146" s="1221"/>
      <c r="BA146" s="1225"/>
      <c r="BB146" s="1249"/>
      <c r="BC146" s="1248"/>
      <c r="BD146" s="1248"/>
      <c r="BE146" s="1248"/>
      <c r="BF146" s="1248"/>
      <c r="BG146" s="1248"/>
      <c r="BH146" s="1248"/>
      <c r="BI146" s="1248"/>
      <c r="BJ146" s="1249"/>
      <c r="BK146" s="1249"/>
      <c r="BL146" s="1249"/>
      <c r="BM146" s="1249"/>
      <c r="BN146" s="1249"/>
      <c r="BO146" s="1249"/>
      <c r="BP146" s="1249"/>
      <c r="BQ146" s="1261"/>
      <c r="BR146" s="1123">
        <f t="shared" si="33"/>
        <v>0</v>
      </c>
      <c r="BS146" s="691">
        <f t="shared" si="32"/>
        <v>2</v>
      </c>
      <c r="BU146" s="1129"/>
      <c r="BV146" s="1129"/>
      <c r="BW146" s="1129"/>
      <c r="BX146" s="69">
        <v>2022</v>
      </c>
      <c r="BY146" s="69">
        <f>AP151+AR151+AZ151+BB151+BD151+BF151+BH151+BJ151+BL151+BN151+BP151</f>
        <v>92</v>
      </c>
      <c r="BZ146" s="69">
        <f>AQ151+AS151+BA151+BC151+BE151+BG151+BI151+BK151+BM151+BO151+BQ151</f>
        <v>76</v>
      </c>
      <c r="CA146" s="69">
        <f>BY146+BZ146</f>
        <v>168</v>
      </c>
      <c r="CB146" s="1124"/>
      <c r="CC146" s="6"/>
      <c r="CD146" s="6"/>
      <c r="CE146" s="6"/>
    </row>
    <row r="147" spans="1:83" ht="16.2" thickBot="1" x14ac:dyDescent="0.35">
      <c r="A147" s="8">
        <v>21</v>
      </c>
      <c r="B147" s="1284" t="s">
        <v>24</v>
      </c>
      <c r="C147" s="1285"/>
      <c r="D147" s="501"/>
      <c r="E147" s="255"/>
      <c r="F147" s="255"/>
      <c r="G147" s="255"/>
      <c r="H147" s="255"/>
      <c r="I147" s="57"/>
      <c r="J147" s="445"/>
      <c r="K147" s="255"/>
      <c r="L147" s="255"/>
      <c r="M147" s="255"/>
      <c r="N147" s="255"/>
      <c r="O147" s="255"/>
      <c r="P147" s="255"/>
      <c r="Q147" s="1248"/>
      <c r="R147" s="1248"/>
      <c r="S147" s="1208"/>
      <c r="T147" s="1208"/>
      <c r="U147" s="1208"/>
      <c r="V147" s="1208"/>
      <c r="W147" s="1208"/>
      <c r="X147" s="1208"/>
      <c r="Y147" s="1208"/>
      <c r="Z147" s="1208"/>
      <c r="AA147" s="1208"/>
      <c r="AB147" s="1208"/>
      <c r="AC147" s="1208"/>
      <c r="AD147" s="1208"/>
      <c r="AE147" s="1208"/>
      <c r="AF147" s="1247"/>
      <c r="AG147" s="165"/>
      <c r="AH147" s="165"/>
      <c r="AI147" s="165"/>
      <c r="AJ147" s="165"/>
      <c r="AK147" s="165"/>
      <c r="AL147" s="1248"/>
      <c r="AM147" s="1248"/>
      <c r="AN147" s="1248"/>
      <c r="AO147" s="1208"/>
      <c r="AP147" s="1248"/>
      <c r="AQ147" s="1248"/>
      <c r="AR147" s="1248"/>
      <c r="AS147" s="1248"/>
      <c r="AT147" s="1248"/>
      <c r="AU147" s="1248"/>
      <c r="AV147" s="1223"/>
      <c r="AW147" s="1248"/>
      <c r="AX147" s="1223"/>
      <c r="AY147" s="1224"/>
      <c r="AZ147" s="1221"/>
      <c r="BA147" s="1225"/>
      <c r="BB147" s="1249"/>
      <c r="BC147" s="1248"/>
      <c r="BD147" s="1248"/>
      <c r="BE147" s="1248"/>
      <c r="BF147" s="1248"/>
      <c r="BG147" s="1248"/>
      <c r="BH147" s="1248"/>
      <c r="BI147" s="1248"/>
      <c r="BJ147" s="1249"/>
      <c r="BK147" s="1249"/>
      <c r="BL147" s="1249"/>
      <c r="BM147" s="1249"/>
      <c r="BN147" s="1249"/>
      <c r="BO147" s="1249"/>
      <c r="BP147" s="1249"/>
      <c r="BQ147" s="1250"/>
      <c r="BR147" s="1123">
        <f t="shared" si="33"/>
        <v>0</v>
      </c>
      <c r="BS147" s="691">
        <f t="shared" si="32"/>
        <v>0</v>
      </c>
      <c r="BU147" s="1129"/>
      <c r="BV147" s="1129"/>
      <c r="BW147" s="1129"/>
      <c r="BX147" s="69">
        <v>2023</v>
      </c>
      <c r="BY147" s="69">
        <f>L151+R151+Z151+AF151+AH151+AJ151+AL151+AN151+AT151+AV151+AX151</f>
        <v>148</v>
      </c>
      <c r="BZ147" s="69">
        <f>M151+S151+AA151+AG151+AI151+AK151+AM151+AO151+AU151+AW151+AY151</f>
        <v>47</v>
      </c>
      <c r="CA147" s="69">
        <f t="shared" ref="CA147:CA149" si="36">BY147+BZ147</f>
        <v>195</v>
      </c>
      <c r="CB147" s="1124"/>
      <c r="CC147" s="6"/>
      <c r="CD147" s="6"/>
      <c r="CE147" s="6"/>
    </row>
    <row r="148" spans="1:83" ht="16.2" thickBot="1" x14ac:dyDescent="0.35">
      <c r="A148" s="8">
        <v>22</v>
      </c>
      <c r="B148" s="1284" t="s">
        <v>25</v>
      </c>
      <c r="C148" s="1285"/>
      <c r="D148" s="501"/>
      <c r="E148" s="255"/>
      <c r="F148" s="255"/>
      <c r="G148" s="255"/>
      <c r="H148" s="255"/>
      <c r="I148" s="57"/>
      <c r="J148" s="445"/>
      <c r="K148" s="255"/>
      <c r="L148" s="255"/>
      <c r="M148" s="255"/>
      <c r="N148" s="255"/>
      <c r="O148" s="255"/>
      <c r="P148" s="255"/>
      <c r="Q148" s="1248"/>
      <c r="R148" s="1248"/>
      <c r="S148" s="1208"/>
      <c r="T148" s="1208"/>
      <c r="U148" s="1208"/>
      <c r="V148" s="1208"/>
      <c r="W148" s="1208"/>
      <c r="X148" s="1208"/>
      <c r="Y148" s="1208"/>
      <c r="Z148" s="1208"/>
      <c r="AA148" s="1208"/>
      <c r="AB148" s="1208"/>
      <c r="AC148" s="1208"/>
      <c r="AD148" s="1208"/>
      <c r="AE148" s="1208"/>
      <c r="AF148" s="1247"/>
      <c r="AG148" s="165"/>
      <c r="AH148" s="165"/>
      <c r="AI148" s="165"/>
      <c r="AJ148" s="165"/>
      <c r="AK148" s="165"/>
      <c r="AL148" s="1248"/>
      <c r="AM148" s="1248"/>
      <c r="AN148" s="1248"/>
      <c r="AO148" s="1208"/>
      <c r="AP148" s="1248"/>
      <c r="AQ148" s="1248"/>
      <c r="AR148" s="1248"/>
      <c r="AS148" s="1248"/>
      <c r="AT148" s="1248"/>
      <c r="AU148" s="1248"/>
      <c r="AV148" s="1249"/>
      <c r="AW148" s="1248"/>
      <c r="AX148" s="1249"/>
      <c r="AY148" s="1224"/>
      <c r="AZ148" s="1221"/>
      <c r="BA148" s="1225"/>
      <c r="BB148" s="1249"/>
      <c r="BC148" s="1248"/>
      <c r="BD148" s="1248"/>
      <c r="BE148" s="1248"/>
      <c r="BF148" s="1248"/>
      <c r="BG148" s="1248"/>
      <c r="BH148" s="1248"/>
      <c r="BI148" s="1248"/>
      <c r="BJ148" s="1249"/>
      <c r="BK148" s="1249"/>
      <c r="BL148" s="1249"/>
      <c r="BM148" s="1249"/>
      <c r="BN148" s="1249"/>
      <c r="BO148" s="1249"/>
      <c r="BP148" s="1249"/>
      <c r="BQ148" s="1250"/>
      <c r="BR148" s="1123">
        <f t="shared" si="33"/>
        <v>0</v>
      </c>
      <c r="BS148" s="691">
        <f t="shared" si="32"/>
        <v>0</v>
      </c>
      <c r="BU148" s="1129"/>
      <c r="BV148" s="1129"/>
      <c r="BW148" s="1129"/>
      <c r="BX148" s="69">
        <v>2024</v>
      </c>
      <c r="BY148" s="69">
        <f>D151+F151+H151+J151+N151+P151+T151+V151+X151+AB151+AD151</f>
        <v>163</v>
      </c>
      <c r="BZ148" s="69">
        <f>E151+G151+I151+K151+O151+Q151+U151+W151+Y151+AC151+AE151</f>
        <v>66</v>
      </c>
      <c r="CA148" s="69">
        <f t="shared" si="36"/>
        <v>229</v>
      </c>
      <c r="CB148" s="1124"/>
      <c r="CC148" s="6"/>
      <c r="CD148" s="6"/>
      <c r="CE148" s="6"/>
    </row>
    <row r="149" spans="1:83" ht="16.2" thickBot="1" x14ac:dyDescent="0.35">
      <c r="A149" s="8">
        <v>23</v>
      </c>
      <c r="B149" s="1284" t="s">
        <v>26</v>
      </c>
      <c r="C149" s="1285"/>
      <c r="D149" s="501"/>
      <c r="E149" s="255"/>
      <c r="F149" s="255"/>
      <c r="G149" s="255"/>
      <c r="H149" s="255"/>
      <c r="I149" s="57"/>
      <c r="J149" s="445"/>
      <c r="K149" s="255"/>
      <c r="L149" s="255"/>
      <c r="M149" s="255"/>
      <c r="N149" s="255"/>
      <c r="O149" s="255"/>
      <c r="P149" s="255"/>
      <c r="Q149" s="1248"/>
      <c r="R149" s="1248"/>
      <c r="S149" s="1208"/>
      <c r="T149" s="1208"/>
      <c r="U149" s="1208"/>
      <c r="V149" s="1208"/>
      <c r="W149" s="1208"/>
      <c r="X149" s="1208"/>
      <c r="Y149" s="1208"/>
      <c r="Z149" s="1208"/>
      <c r="AA149" s="1208"/>
      <c r="AB149" s="1208"/>
      <c r="AC149" s="1208"/>
      <c r="AD149" s="1208"/>
      <c r="AE149" s="1208"/>
      <c r="AF149" s="1247"/>
      <c r="AG149" s="165"/>
      <c r="AH149" s="165"/>
      <c r="AI149" s="165"/>
      <c r="AJ149" s="165"/>
      <c r="AK149" s="165"/>
      <c r="AL149" s="1248"/>
      <c r="AM149" s="1248"/>
      <c r="AN149" s="1248"/>
      <c r="AO149" s="1208"/>
      <c r="AP149" s="1248"/>
      <c r="AQ149" s="1248"/>
      <c r="AR149" s="1248"/>
      <c r="AS149" s="1248"/>
      <c r="AT149" s="1248"/>
      <c r="AU149" s="1248"/>
      <c r="AV149" s="1249"/>
      <c r="AW149" s="1248"/>
      <c r="AX149" s="1249"/>
      <c r="AY149" s="1224"/>
      <c r="AZ149" s="1221"/>
      <c r="BA149" s="1225"/>
      <c r="BB149" s="1249"/>
      <c r="BC149" s="1248"/>
      <c r="BD149" s="1248"/>
      <c r="BE149" s="1248"/>
      <c r="BF149" s="1248"/>
      <c r="BG149" s="1248"/>
      <c r="BH149" s="1248"/>
      <c r="BI149" s="1248"/>
      <c r="BJ149" s="1249"/>
      <c r="BK149" s="1249"/>
      <c r="BL149" s="1249"/>
      <c r="BM149" s="1249"/>
      <c r="BN149" s="1249"/>
      <c r="BO149" s="1249"/>
      <c r="BP149" s="1249"/>
      <c r="BQ149" s="1250"/>
      <c r="BR149" s="1123">
        <f t="shared" si="33"/>
        <v>0</v>
      </c>
      <c r="BS149" s="691">
        <f t="shared" si="32"/>
        <v>0</v>
      </c>
      <c r="BU149" s="1129"/>
      <c r="BV149" s="1129"/>
      <c r="BW149" s="1129"/>
      <c r="BX149" s="69" t="s">
        <v>33</v>
      </c>
      <c r="BY149" s="69">
        <f>SUM(BY146:BY148)</f>
        <v>403</v>
      </c>
      <c r="BZ149" s="69">
        <f>SUM(BZ146:BZ148)</f>
        <v>189</v>
      </c>
      <c r="CA149" s="69">
        <f t="shared" si="36"/>
        <v>592</v>
      </c>
      <c r="CB149" s="1124"/>
      <c r="CC149" s="6"/>
      <c r="CD149" s="6"/>
      <c r="CE149" s="6"/>
    </row>
    <row r="150" spans="1:83" ht="16.2" thickBot="1" x14ac:dyDescent="0.35">
      <c r="A150" s="291">
        <v>24</v>
      </c>
      <c r="B150" s="1286" t="s">
        <v>27</v>
      </c>
      <c r="C150" s="1287"/>
      <c r="D150" s="696"/>
      <c r="E150" s="209"/>
      <c r="F150" s="209"/>
      <c r="G150" s="209"/>
      <c r="H150" s="209"/>
      <c r="I150" s="195"/>
      <c r="J150" s="194"/>
      <c r="K150" s="209"/>
      <c r="L150" s="209"/>
      <c r="M150" s="209"/>
      <c r="N150" s="209"/>
      <c r="O150" s="209"/>
      <c r="P150" s="209"/>
      <c r="Q150" s="1253"/>
      <c r="R150" s="1253"/>
      <c r="S150" s="1254"/>
      <c r="T150" s="1254"/>
      <c r="U150" s="1254"/>
      <c r="V150" s="1254"/>
      <c r="W150" s="1254"/>
      <c r="X150" s="1254">
        <v>1</v>
      </c>
      <c r="Y150" s="1254"/>
      <c r="Z150" s="1254"/>
      <c r="AA150" s="1254"/>
      <c r="AB150" s="1254">
        <v>1</v>
      </c>
      <c r="AC150" s="1254"/>
      <c r="AD150" s="1254"/>
      <c r="AE150" s="1254"/>
      <c r="AF150" s="1262"/>
      <c r="AG150" s="1263"/>
      <c r="AH150" s="1263"/>
      <c r="AI150" s="1263"/>
      <c r="AJ150" s="1263"/>
      <c r="AK150" s="1263"/>
      <c r="AL150" s="1253"/>
      <c r="AM150" s="1253"/>
      <c r="AN150" s="1253"/>
      <c r="AO150" s="1254"/>
      <c r="AP150" s="1248"/>
      <c r="AQ150" s="1248"/>
      <c r="AR150" s="1248"/>
      <c r="AS150" s="1248"/>
      <c r="AT150" s="1248"/>
      <c r="AU150" s="1248"/>
      <c r="AV150" s="1257">
        <v>1</v>
      </c>
      <c r="AW150" s="1253"/>
      <c r="AX150" s="1257"/>
      <c r="AY150" s="1236"/>
      <c r="AZ150" s="1233"/>
      <c r="BA150" s="1237"/>
      <c r="BB150" s="1257"/>
      <c r="BC150" s="1253"/>
      <c r="BD150" s="1253"/>
      <c r="BE150" s="1253"/>
      <c r="BF150" s="1253"/>
      <c r="BG150" s="1253"/>
      <c r="BH150" s="1264"/>
      <c r="BI150" s="1264"/>
      <c r="BJ150" s="1265"/>
      <c r="BK150" s="1265"/>
      <c r="BL150" s="1265">
        <v>1</v>
      </c>
      <c r="BM150" s="1265"/>
      <c r="BN150" s="1257">
        <v>1</v>
      </c>
      <c r="BO150" s="1265"/>
      <c r="BP150" s="1265"/>
      <c r="BQ150" s="1266"/>
      <c r="BR150" s="1123">
        <f t="shared" si="33"/>
        <v>5</v>
      </c>
      <c r="BS150" s="691">
        <f t="shared" si="32"/>
        <v>0</v>
      </c>
      <c r="BU150" s="37"/>
      <c r="BV150" s="1129"/>
      <c r="BW150" s="1129"/>
      <c r="BX150" s="1129"/>
      <c r="BY150" s="37"/>
      <c r="BZ150" s="37"/>
      <c r="CA150" s="1124"/>
      <c r="CB150" s="1124"/>
      <c r="CC150" s="6"/>
      <c r="CD150" s="6"/>
      <c r="CE150" s="6"/>
    </row>
    <row r="151" spans="1:83" ht="15" thickBot="1" x14ac:dyDescent="0.35">
      <c r="A151" s="1508" t="s">
        <v>28</v>
      </c>
      <c r="B151" s="1509"/>
      <c r="C151" s="1509"/>
      <c r="D151" s="293">
        <f>D130+D136-D142</f>
        <v>0</v>
      </c>
      <c r="E151" s="293">
        <f t="shared" ref="E151:Q151" si="37">E130+E136-E142</f>
        <v>1</v>
      </c>
      <c r="F151" s="293">
        <f t="shared" si="37"/>
        <v>0</v>
      </c>
      <c r="G151" s="293">
        <f t="shared" si="37"/>
        <v>10</v>
      </c>
      <c r="H151" s="293">
        <f t="shared" si="37"/>
        <v>0</v>
      </c>
      <c r="I151" s="293">
        <f t="shared" si="37"/>
        <v>7</v>
      </c>
      <c r="J151" s="293">
        <f t="shared" si="37"/>
        <v>21</v>
      </c>
      <c r="K151" s="293">
        <f t="shared" si="37"/>
        <v>11</v>
      </c>
      <c r="L151" s="293">
        <f t="shared" si="37"/>
        <v>0</v>
      </c>
      <c r="M151" s="293">
        <f t="shared" si="37"/>
        <v>2</v>
      </c>
      <c r="N151" s="293">
        <f t="shared" si="37"/>
        <v>24</v>
      </c>
      <c r="O151" s="944">
        <f t="shared" si="37"/>
        <v>3</v>
      </c>
      <c r="P151" s="293">
        <f t="shared" si="37"/>
        <v>24</v>
      </c>
      <c r="Q151" s="293">
        <f t="shared" si="37"/>
        <v>1</v>
      </c>
      <c r="R151" s="293">
        <f>R130+R136-R142</f>
        <v>0</v>
      </c>
      <c r="S151" s="293">
        <f t="shared" ref="S151:BQ151" si="38">S130+S136-S142</f>
        <v>5</v>
      </c>
      <c r="T151" s="293">
        <f t="shared" si="38"/>
        <v>16</v>
      </c>
      <c r="U151" s="293">
        <f t="shared" si="38"/>
        <v>4</v>
      </c>
      <c r="V151" s="293">
        <f t="shared" si="38"/>
        <v>8</v>
      </c>
      <c r="W151" s="293">
        <f t="shared" si="38"/>
        <v>8</v>
      </c>
      <c r="X151" s="293">
        <f t="shared" si="38"/>
        <v>22</v>
      </c>
      <c r="Y151" s="293">
        <f t="shared" si="38"/>
        <v>9</v>
      </c>
      <c r="Z151" s="293">
        <f t="shared" si="38"/>
        <v>0</v>
      </c>
      <c r="AA151" s="293">
        <f t="shared" si="38"/>
        <v>9</v>
      </c>
      <c r="AB151" s="293">
        <f t="shared" si="38"/>
        <v>25</v>
      </c>
      <c r="AC151" s="293">
        <f t="shared" si="38"/>
        <v>4</v>
      </c>
      <c r="AD151" s="293">
        <f t="shared" si="38"/>
        <v>23</v>
      </c>
      <c r="AE151" s="293">
        <f t="shared" si="38"/>
        <v>8</v>
      </c>
      <c r="AF151" s="293">
        <f t="shared" si="38"/>
        <v>19</v>
      </c>
      <c r="AG151" s="293">
        <f t="shared" si="38"/>
        <v>0</v>
      </c>
      <c r="AH151" s="293">
        <f t="shared" si="38"/>
        <v>19</v>
      </c>
      <c r="AI151" s="293">
        <f t="shared" si="38"/>
        <v>1</v>
      </c>
      <c r="AJ151" s="293">
        <f t="shared" si="38"/>
        <v>19</v>
      </c>
      <c r="AK151" s="293">
        <f t="shared" si="38"/>
        <v>1</v>
      </c>
      <c r="AL151" s="293">
        <f t="shared" si="38"/>
        <v>21</v>
      </c>
      <c r="AM151" s="293">
        <f t="shared" si="38"/>
        <v>1</v>
      </c>
      <c r="AN151" s="293">
        <f t="shared" si="38"/>
        <v>19</v>
      </c>
      <c r="AO151" s="293">
        <f t="shared" si="38"/>
        <v>6</v>
      </c>
      <c r="AP151" s="293">
        <f t="shared" si="38"/>
        <v>0</v>
      </c>
      <c r="AQ151" s="293">
        <f t="shared" si="38"/>
        <v>5</v>
      </c>
      <c r="AR151" s="293">
        <f t="shared" si="38"/>
        <v>1</v>
      </c>
      <c r="AS151" s="293">
        <f t="shared" si="38"/>
        <v>8</v>
      </c>
      <c r="AT151" s="293">
        <f t="shared" si="38"/>
        <v>19</v>
      </c>
      <c r="AU151" s="293">
        <f t="shared" si="38"/>
        <v>6</v>
      </c>
      <c r="AV151" s="293">
        <f t="shared" si="38"/>
        <v>16</v>
      </c>
      <c r="AW151" s="293">
        <f t="shared" si="38"/>
        <v>8</v>
      </c>
      <c r="AX151" s="293">
        <f t="shared" si="38"/>
        <v>16</v>
      </c>
      <c r="AY151" s="293">
        <f t="shared" si="38"/>
        <v>8</v>
      </c>
      <c r="AZ151" s="293">
        <f t="shared" si="38"/>
        <v>0</v>
      </c>
      <c r="BA151" s="151">
        <f t="shared" si="38"/>
        <v>9</v>
      </c>
      <c r="BB151" s="294">
        <f t="shared" si="38"/>
        <v>0</v>
      </c>
      <c r="BC151" s="293">
        <f t="shared" si="38"/>
        <v>19</v>
      </c>
      <c r="BD151" s="293">
        <f t="shared" si="38"/>
        <v>19</v>
      </c>
      <c r="BE151" s="293">
        <f t="shared" si="38"/>
        <v>4</v>
      </c>
      <c r="BF151" s="293">
        <f t="shared" si="38"/>
        <v>16</v>
      </c>
      <c r="BG151" s="293">
        <f t="shared" si="38"/>
        <v>3</v>
      </c>
      <c r="BH151" s="293">
        <f t="shared" si="38"/>
        <v>3</v>
      </c>
      <c r="BI151" s="293">
        <f t="shared" si="38"/>
        <v>14</v>
      </c>
      <c r="BJ151" s="293">
        <f t="shared" si="38"/>
        <v>18</v>
      </c>
      <c r="BK151" s="293">
        <f t="shared" si="38"/>
        <v>5</v>
      </c>
      <c r="BL151" s="293">
        <f t="shared" si="38"/>
        <v>22</v>
      </c>
      <c r="BM151" s="293">
        <f t="shared" si="38"/>
        <v>3</v>
      </c>
      <c r="BN151" s="293">
        <f t="shared" si="38"/>
        <v>13</v>
      </c>
      <c r="BO151" s="293">
        <f t="shared" si="38"/>
        <v>6</v>
      </c>
      <c r="BP151" s="944">
        <f t="shared" si="38"/>
        <v>0</v>
      </c>
      <c r="BQ151" s="293">
        <f t="shared" si="38"/>
        <v>0</v>
      </c>
      <c r="BR151" s="1108">
        <f t="shared" si="33"/>
        <v>403</v>
      </c>
      <c r="BS151" s="692">
        <f t="shared" si="32"/>
        <v>189</v>
      </c>
      <c r="BU151" s="73"/>
      <c r="BV151" s="73"/>
      <c r="BW151" s="640"/>
      <c r="BX151" s="640"/>
      <c r="BY151" s="640"/>
      <c r="BZ151" s="640"/>
      <c r="CA151" s="1124"/>
      <c r="CB151" s="1124"/>
      <c r="CC151" s="6"/>
      <c r="CD151" s="6"/>
      <c r="CE151" s="6"/>
    </row>
    <row r="152" spans="1:83" ht="16.2" thickBot="1" x14ac:dyDescent="0.35">
      <c r="A152" s="1291" t="s">
        <v>29</v>
      </c>
      <c r="B152" s="1292"/>
      <c r="C152" s="1510"/>
      <c r="D152" s="1269">
        <f>SUM(D151:I151)</f>
        <v>18</v>
      </c>
      <c r="E152" s="1271"/>
      <c r="F152" s="1271"/>
      <c r="G152" s="1271"/>
      <c r="H152" s="1271"/>
      <c r="I152" s="1272"/>
      <c r="J152" s="1511">
        <f>SUM(J151:AE151)</f>
        <v>227</v>
      </c>
      <c r="K152" s="1512"/>
      <c r="L152" s="1512"/>
      <c r="M152" s="1512"/>
      <c r="N152" s="1512"/>
      <c r="O152" s="1512"/>
      <c r="P152" s="1512"/>
      <c r="Q152" s="1512"/>
      <c r="R152" s="1512"/>
      <c r="S152" s="1512"/>
      <c r="T152" s="1512"/>
      <c r="U152" s="1512"/>
      <c r="V152" s="1512"/>
      <c r="W152" s="1512"/>
      <c r="X152" s="1512"/>
      <c r="Y152" s="1512"/>
      <c r="Z152" s="1512"/>
      <c r="AA152" s="1512"/>
      <c r="AB152" s="1512"/>
      <c r="AC152" s="1512"/>
      <c r="AD152" s="1512"/>
      <c r="AE152" s="1513"/>
      <c r="AF152" s="1511">
        <f>SUM(AF151:BA151)</f>
        <v>202</v>
      </c>
      <c r="AG152" s="1271"/>
      <c r="AH152" s="1271"/>
      <c r="AI152" s="1271"/>
      <c r="AJ152" s="1271"/>
      <c r="AK152" s="1271"/>
      <c r="AL152" s="1271"/>
      <c r="AM152" s="1271"/>
      <c r="AN152" s="1271"/>
      <c r="AO152" s="1271"/>
      <c r="AP152" s="1271"/>
      <c r="AQ152" s="1271"/>
      <c r="AR152" s="1271"/>
      <c r="AS152" s="1271"/>
      <c r="AT152" s="1271"/>
      <c r="AU152" s="1271"/>
      <c r="AV152" s="1271"/>
      <c r="AW152" s="1271"/>
      <c r="AX152" s="1271"/>
      <c r="AY152" s="1271"/>
      <c r="AZ152" s="1271"/>
      <c r="BA152" s="1272"/>
      <c r="BB152" s="1511">
        <f>SUM(BB151:BQ151)</f>
        <v>145</v>
      </c>
      <c r="BC152" s="1512"/>
      <c r="BD152" s="1512"/>
      <c r="BE152" s="1512"/>
      <c r="BF152" s="1512"/>
      <c r="BG152" s="1512"/>
      <c r="BH152" s="1512"/>
      <c r="BI152" s="1512"/>
      <c r="BJ152" s="1512"/>
      <c r="BK152" s="1512"/>
      <c r="BL152" s="1512"/>
      <c r="BM152" s="1512"/>
      <c r="BN152" s="1512"/>
      <c r="BO152" s="1512"/>
      <c r="BP152" s="1512"/>
      <c r="BQ152" s="1513"/>
      <c r="BR152" s="1387">
        <f>BR151+BS151</f>
        <v>592</v>
      </c>
      <c r="BS152" s="1393"/>
      <c r="BU152" s="1504"/>
      <c r="BV152" s="1504"/>
      <c r="BW152" s="1504"/>
      <c r="BX152" s="1505"/>
      <c r="BY152" s="1504"/>
      <c r="BZ152" s="1504"/>
      <c r="CA152" s="1504"/>
      <c r="CB152" s="1504"/>
      <c r="CC152" s="6"/>
      <c r="CD152" s="6"/>
      <c r="CE152" s="6"/>
    </row>
    <row r="153" spans="1:83" x14ac:dyDescent="0.3">
      <c r="A153" s="6"/>
      <c r="B153" s="6"/>
      <c r="C153" s="69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396" t="s">
        <v>71</v>
      </c>
      <c r="O153" s="1506"/>
      <c r="P153" s="1507"/>
      <c r="Q153" s="101"/>
      <c r="R153" s="1396"/>
      <c r="S153" s="1506"/>
      <c r="T153" s="1506"/>
      <c r="U153" s="1506"/>
      <c r="V153" s="1506"/>
      <c r="W153" s="1506"/>
      <c r="X153" s="1506"/>
      <c r="Y153" s="1506"/>
      <c r="Z153" s="1506"/>
      <c r="AA153" s="1506"/>
      <c r="AB153" s="1506"/>
      <c r="AC153" s="1506"/>
      <c r="AD153" s="1506"/>
      <c r="AE153" s="1506"/>
      <c r="AL153" s="6"/>
      <c r="AM153" s="6"/>
      <c r="BV153" s="214"/>
      <c r="BW153" s="214"/>
      <c r="BX153" s="214"/>
      <c r="BY153" s="214"/>
      <c r="BZ153" s="214"/>
      <c r="CA153" s="20"/>
      <c r="CB153" s="20"/>
      <c r="CC153" s="6"/>
      <c r="CD153" s="6"/>
      <c r="CE153" s="6"/>
    </row>
    <row r="154" spans="1:83" ht="15.6" x14ac:dyDescent="0.3">
      <c r="A154" s="6"/>
      <c r="B154" s="6"/>
      <c r="C154" s="93" t="s">
        <v>69</v>
      </c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250">
        <f>BR142+BS142</f>
        <v>11</v>
      </c>
      <c r="O154" s="1276">
        <f>N154/(BR130+BS130)</f>
        <v>1.8333333333333333E-2</v>
      </c>
      <c r="P154" s="1278"/>
      <c r="Q154" s="69"/>
      <c r="R154" s="250"/>
      <c r="S154" s="1276"/>
      <c r="T154" s="1277"/>
      <c r="U154" s="1277"/>
      <c r="V154" s="1277"/>
      <c r="W154" s="1277"/>
      <c r="X154" s="1277"/>
      <c r="Y154" s="1277"/>
      <c r="Z154" s="1277"/>
      <c r="AA154" s="1277"/>
      <c r="AB154" s="1277"/>
      <c r="AC154" s="1277"/>
      <c r="AD154" s="1277"/>
      <c r="AE154" s="1277"/>
      <c r="AF154" s="6">
        <f>SUM(J128:AE128)</f>
        <v>173</v>
      </c>
      <c r="AI154" s="6">
        <f>SUM(AF128:BA128)</f>
        <v>17</v>
      </c>
      <c r="AJ154" s="7"/>
      <c r="AL154" s="6"/>
      <c r="AM154" s="6"/>
      <c r="AN154" s="7" t="s">
        <v>30</v>
      </c>
      <c r="AO154" s="7"/>
      <c r="AP154" s="7"/>
      <c r="AQ154" s="7"/>
      <c r="AR154" s="7"/>
      <c r="AS154" s="7"/>
      <c r="AT154" s="7"/>
      <c r="AU154" s="7"/>
      <c r="AV154" s="7"/>
      <c r="AW154" s="7"/>
      <c r="AX154" s="16"/>
      <c r="AZ154" s="1111">
        <f>BR151+CA151</f>
        <v>403</v>
      </c>
      <c r="BA154" s="1111"/>
      <c r="BC154" s="1401" t="s">
        <v>31</v>
      </c>
      <c r="BD154" s="1401"/>
      <c r="BE154" s="76"/>
      <c r="BG154" s="7">
        <f>BR152</f>
        <v>592</v>
      </c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V154" s="215"/>
      <c r="BW154" s="215"/>
      <c r="BX154" s="215"/>
      <c r="BY154" s="215"/>
      <c r="BZ154" s="215"/>
      <c r="CB154" s="6"/>
      <c r="CC154" s="6"/>
      <c r="CD154" s="6"/>
      <c r="CE154" s="6"/>
    </row>
    <row r="155" spans="1:83" ht="15.6" x14ac:dyDescent="0.3">
      <c r="A155" s="6"/>
      <c r="B155" s="6"/>
      <c r="C155" s="93" t="s">
        <v>70</v>
      </c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250">
        <f>BR136+BS136</f>
        <v>3</v>
      </c>
      <c r="O155" s="1276">
        <f>N155/(BR130+BS130)</f>
        <v>5.0000000000000001E-3</v>
      </c>
      <c r="P155" s="1278"/>
      <c r="Q155" s="69"/>
      <c r="R155" s="250"/>
      <c r="S155" s="1276"/>
      <c r="T155" s="1277"/>
      <c r="U155" s="1277"/>
      <c r="V155" s="1277"/>
      <c r="W155" s="1277"/>
      <c r="X155" s="1277"/>
      <c r="Y155" s="1277"/>
      <c r="Z155" s="1277"/>
      <c r="AA155" s="1277"/>
      <c r="AB155" s="1277"/>
      <c r="AC155" s="1277"/>
      <c r="AD155" s="1277"/>
      <c r="AE155" s="1277"/>
      <c r="AJ155" s="7"/>
      <c r="AL155" s="6"/>
      <c r="AM155" s="6"/>
      <c r="AN155" s="7" t="s">
        <v>8</v>
      </c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Z155" s="1111">
        <f>BS151+CB151</f>
        <v>189</v>
      </c>
      <c r="BA155" s="1111"/>
      <c r="BC155" s="1401" t="s">
        <v>32</v>
      </c>
      <c r="BD155" s="1401"/>
      <c r="BE155" s="76"/>
      <c r="BG155" s="7">
        <f>CA152</f>
        <v>0</v>
      </c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S155" s="181"/>
      <c r="BT155" s="181"/>
      <c r="BU155" s="181"/>
      <c r="BV155" s="941"/>
      <c r="BW155" s="941"/>
      <c r="BX155" s="216"/>
      <c r="BY155" s="216"/>
      <c r="BZ155" s="215"/>
      <c r="CB155" s="6"/>
      <c r="CC155" s="6"/>
      <c r="CD155" s="6"/>
      <c r="CE155" s="6"/>
    </row>
    <row r="156" spans="1:83" ht="15.6" x14ac:dyDescent="0.3">
      <c r="A156" s="6"/>
      <c r="B156" s="6"/>
      <c r="C156" s="179" t="s">
        <v>73</v>
      </c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80">
        <f>SUM(AZ151:BQ151,AP151:AS151)</f>
        <v>168</v>
      </c>
      <c r="O156" s="182"/>
      <c r="P156" s="182"/>
      <c r="Q156" s="182"/>
      <c r="R156" s="495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2"/>
      <c r="AC156" s="182"/>
      <c r="AD156" s="182"/>
      <c r="AE156" s="182"/>
      <c r="AF156" s="6">
        <f>D151+F151+H151+L151+R151+Z151+AP151+AR151+AZ151</f>
        <v>1</v>
      </c>
      <c r="AG156" s="6">
        <f>E151+G151+I151+M151+S151+AA151+AQ151+AS151+BA151</f>
        <v>56</v>
      </c>
      <c r="AH156" s="6">
        <f>K151+O151+Q151+U151+W151+Y151+AC151+AE151+AG151+AI151+AK151+AM151+AO151+AU151+AW151+AY151+BC151+BE151+BG151+BI151+BK151+BM151+BO151+BQ151</f>
        <v>133</v>
      </c>
      <c r="AJ156" s="16"/>
      <c r="AL156" s="6"/>
      <c r="AM156" s="6"/>
      <c r="AN156" s="16" t="s">
        <v>33</v>
      </c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Z156" s="1112">
        <f>SUM(AZ154:BA155)</f>
        <v>592</v>
      </c>
      <c r="BA156" s="1112"/>
      <c r="BC156" s="1142" t="s">
        <v>33</v>
      </c>
      <c r="BD156" s="1138"/>
      <c r="BE156" s="1142"/>
      <c r="BG156" s="16">
        <f>BG155+BG154</f>
        <v>592</v>
      </c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S156" s="181"/>
      <c r="BT156" s="181"/>
      <c r="BU156" s="181"/>
      <c r="BV156" s="941"/>
      <c r="BW156" s="216"/>
      <c r="BX156" s="216"/>
      <c r="BY156" s="216"/>
      <c r="BZ156" s="215"/>
      <c r="CB156" s="6"/>
      <c r="CC156" s="6"/>
      <c r="CD156" s="6"/>
      <c r="CE156" s="6"/>
    </row>
    <row r="157" spans="1:83" x14ac:dyDescent="0.3">
      <c r="A157" s="6"/>
      <c r="B157" s="6"/>
      <c r="C157" s="6"/>
      <c r="AL157" s="6"/>
      <c r="AM157" s="6"/>
      <c r="BS157" s="181"/>
      <c r="BT157" s="181"/>
      <c r="BU157" s="181"/>
      <c r="BV157" s="181"/>
      <c r="BY157" s="6"/>
      <c r="CB157" s="6"/>
      <c r="CC157" s="6"/>
      <c r="CD157" s="6"/>
      <c r="CE157" s="6"/>
    </row>
    <row r="158" spans="1:83" x14ac:dyDescent="0.3">
      <c r="A158" s="6"/>
      <c r="B158" s="6"/>
      <c r="C158" s="6"/>
      <c r="E158" s="6" t="s">
        <v>87</v>
      </c>
      <c r="F158" s="6">
        <f>D151+F151+H151</f>
        <v>0</v>
      </c>
      <c r="G158" s="6">
        <f>E151+G151+I151</f>
        <v>18</v>
      </c>
      <c r="K158" s="6" t="s">
        <v>83</v>
      </c>
      <c r="L158" s="6">
        <f>J151+L151+N151+P151+R151+T151+V151+X151+Z151+AB151+AD151</f>
        <v>163</v>
      </c>
      <c r="M158" s="6">
        <f>K151+M151+O151+Q151+S151+U151+W151+Y151+AA151+AC151+AE151</f>
        <v>64</v>
      </c>
      <c r="P158" s="6" t="s">
        <v>228</v>
      </c>
      <c r="Q158" s="6" t="s">
        <v>229</v>
      </c>
      <c r="T158" s="6">
        <f>SUM(J151:K151,N151:Q151,T151:W151,X151:Y151,AB151:AE151)</f>
        <v>211</v>
      </c>
      <c r="AH158" s="6" t="s">
        <v>84</v>
      </c>
      <c r="AI158" s="6">
        <f>AF151+AH151+AJ151+AL151+AN151+AP151+AR151+AT151+AV151+AX151+AZ151</f>
        <v>149</v>
      </c>
      <c r="AJ158" s="6">
        <f>AG151+AI151+AK151+AM151+AO151+AQ151+AS151+AU151+AW151+AY151+BA151</f>
        <v>53</v>
      </c>
      <c r="AL158" s="6"/>
      <c r="AM158" s="6"/>
      <c r="BC158" s="6" t="s">
        <v>86</v>
      </c>
      <c r="BD158" s="6">
        <f>BB151+BD151+BF151+BH151+BJ151+BL151+BP151+BN151</f>
        <v>91</v>
      </c>
      <c r="BE158" s="6">
        <f>BC151+BE151+BG151+BI151+BK151+BM151+BQ151+BO151</f>
        <v>54</v>
      </c>
      <c r="BV158" s="6"/>
      <c r="BY158" s="6"/>
      <c r="CB158" s="6"/>
      <c r="CC158" s="6"/>
      <c r="CD158" s="6"/>
      <c r="CE158" s="6"/>
    </row>
    <row r="159" spans="1:83" x14ac:dyDescent="0.3">
      <c r="A159" s="6"/>
      <c r="B159" s="6"/>
      <c r="C159" s="6"/>
      <c r="P159" s="6">
        <f>J151+K151+N151+O151+P151+Q151+T151+U151+V151+W151+X151+Y151+AB151+AC151+AD151+AE151</f>
        <v>211</v>
      </c>
      <c r="Q159" s="6">
        <f>L151+M151+R151+S151+Z151+AA151</f>
        <v>16</v>
      </c>
      <c r="AL159" s="6"/>
      <c r="AM159" s="6"/>
      <c r="BV159" s="6"/>
      <c r="BY159" s="6"/>
      <c r="CB159" s="6"/>
      <c r="CC159" s="6"/>
      <c r="CD159" s="6"/>
      <c r="CE159" s="6"/>
    </row>
    <row r="160" spans="1:83" x14ac:dyDescent="0.3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</row>
  </sheetData>
  <mergeCells count="513">
    <mergeCell ref="BB3:BQ3"/>
    <mergeCell ref="BJ4:BK4"/>
    <mergeCell ref="F4:G4"/>
    <mergeCell ref="H4:I4"/>
    <mergeCell ref="H5:I5"/>
    <mergeCell ref="D3:I3"/>
    <mergeCell ref="BN5:BO5"/>
    <mergeCell ref="J4:M4"/>
    <mergeCell ref="X4:AA4"/>
    <mergeCell ref="X5:Y5"/>
    <mergeCell ref="Z5:AA5"/>
    <mergeCell ref="J3:AE3"/>
    <mergeCell ref="AF5:AG5"/>
    <mergeCell ref="AH4:AM4"/>
    <mergeCell ref="AH5:AI5"/>
    <mergeCell ref="D4:E4"/>
    <mergeCell ref="F5:G5"/>
    <mergeCell ref="AB4:AE4"/>
    <mergeCell ref="AB5:AC5"/>
    <mergeCell ref="AD5:AE5"/>
    <mergeCell ref="A3:A5"/>
    <mergeCell ref="B3:C5"/>
    <mergeCell ref="BR3:BS3"/>
    <mergeCell ref="BY4:BZ4"/>
    <mergeCell ref="AN5:AO5"/>
    <mergeCell ref="BR4:BR6"/>
    <mergeCell ref="AL5:AM5"/>
    <mergeCell ref="BD5:BE5"/>
    <mergeCell ref="BF5:BG5"/>
    <mergeCell ref="B6:C6"/>
    <mergeCell ref="BB4:BC4"/>
    <mergeCell ref="BP5:BQ5"/>
    <mergeCell ref="BF4:BI4"/>
    <mergeCell ref="BH5:BI5"/>
    <mergeCell ref="T4:W4"/>
    <mergeCell ref="AF4:AG4"/>
    <mergeCell ref="AZ5:BA5"/>
    <mergeCell ref="AV4:BA4"/>
    <mergeCell ref="AX5:AY5"/>
    <mergeCell ref="AT4:AU4"/>
    <mergeCell ref="AT5:AU5"/>
    <mergeCell ref="AV5:AW5"/>
    <mergeCell ref="AF3:BA3"/>
    <mergeCell ref="BD4:BE4"/>
    <mergeCell ref="BW2:BZ2"/>
    <mergeCell ref="N4:S4"/>
    <mergeCell ref="CA3:CB3"/>
    <mergeCell ref="CA4:CA6"/>
    <mergeCell ref="CB4:CB6"/>
    <mergeCell ref="BB5:BC5"/>
    <mergeCell ref="AJ5:AK5"/>
    <mergeCell ref="BS4:BS6"/>
    <mergeCell ref="BU4:BV4"/>
    <mergeCell ref="BU5:BV5"/>
    <mergeCell ref="BW3:BX3"/>
    <mergeCell ref="BW4:BX4"/>
    <mergeCell ref="BW5:BX5"/>
    <mergeCell ref="BY5:BZ5"/>
    <mergeCell ref="AN4:AS4"/>
    <mergeCell ref="AP5:AQ5"/>
    <mergeCell ref="T5:U5"/>
    <mergeCell ref="AR5:AS5"/>
    <mergeCell ref="BJ5:BK5"/>
    <mergeCell ref="R5:S5"/>
    <mergeCell ref="V5:W5"/>
    <mergeCell ref="BL4:BQ4"/>
    <mergeCell ref="BL5:BM5"/>
    <mergeCell ref="BY3:BZ3"/>
    <mergeCell ref="B24:C24"/>
    <mergeCell ref="B25:C25"/>
    <mergeCell ref="B26:C26"/>
    <mergeCell ref="B27:C27"/>
    <mergeCell ref="B19:C19"/>
    <mergeCell ref="B20:C20"/>
    <mergeCell ref="L5:M5"/>
    <mergeCell ref="N5:O5"/>
    <mergeCell ref="P5:Q5"/>
    <mergeCell ref="B22:C22"/>
    <mergeCell ref="B23:C23"/>
    <mergeCell ref="D5:E5"/>
    <mergeCell ref="D7:I7"/>
    <mergeCell ref="J7:AE7"/>
    <mergeCell ref="J5:K5"/>
    <mergeCell ref="CN37:CP37"/>
    <mergeCell ref="B28:C28"/>
    <mergeCell ref="B29:C29"/>
    <mergeCell ref="B30:C30"/>
    <mergeCell ref="A31:C31"/>
    <mergeCell ref="A32:C32"/>
    <mergeCell ref="BR32:BS32"/>
    <mergeCell ref="BU32:BV32"/>
    <mergeCell ref="CA32:CB32"/>
    <mergeCell ref="N33:P33"/>
    <mergeCell ref="R33:AE33"/>
    <mergeCell ref="O34:P34"/>
    <mergeCell ref="S34:AE34"/>
    <mergeCell ref="BC34:BD34"/>
    <mergeCell ref="BY32:BZ32"/>
    <mergeCell ref="BC35:BD35"/>
    <mergeCell ref="S35:AE35"/>
    <mergeCell ref="BW32:BX32"/>
    <mergeCell ref="O35:P35"/>
    <mergeCell ref="D32:I32"/>
    <mergeCell ref="J32:AE32"/>
    <mergeCell ref="AF32:BA32"/>
    <mergeCell ref="BB32:BQ32"/>
    <mergeCell ref="CA9:CB9"/>
    <mergeCell ref="B10:C10"/>
    <mergeCell ref="B11:C11"/>
    <mergeCell ref="BY7:BZ7"/>
    <mergeCell ref="B7:C7"/>
    <mergeCell ref="BR7:BS7"/>
    <mergeCell ref="B21:C21"/>
    <mergeCell ref="CA8:CB8"/>
    <mergeCell ref="B14:C14"/>
    <mergeCell ref="B15:C15"/>
    <mergeCell ref="B9:C9"/>
    <mergeCell ref="BR9:BS9"/>
    <mergeCell ref="BW7:BX7"/>
    <mergeCell ref="CA7:CB7"/>
    <mergeCell ref="B8:C8"/>
    <mergeCell ref="B12:C12"/>
    <mergeCell ref="B13:C13"/>
    <mergeCell ref="B16:C16"/>
    <mergeCell ref="B17:C17"/>
    <mergeCell ref="B18:C18"/>
    <mergeCell ref="BR8:BS8"/>
    <mergeCell ref="AF7:BA7"/>
    <mergeCell ref="BB7:BQ7"/>
    <mergeCell ref="BW42:BZ42"/>
    <mergeCell ref="A43:A45"/>
    <mergeCell ref="B43:C45"/>
    <mergeCell ref="D43:I43"/>
    <mergeCell ref="J43:AE43"/>
    <mergeCell ref="AF43:BA43"/>
    <mergeCell ref="BB43:BQ43"/>
    <mergeCell ref="BR43:BS43"/>
    <mergeCell ref="BW43:BX43"/>
    <mergeCell ref="BY43:BZ43"/>
    <mergeCell ref="AV45:AW45"/>
    <mergeCell ref="AX45:AY45"/>
    <mergeCell ref="AZ45:BA45"/>
    <mergeCell ref="BB45:BC45"/>
    <mergeCell ref="BD45:BE45"/>
    <mergeCell ref="BF45:BG45"/>
    <mergeCell ref="BH45:BI45"/>
    <mergeCell ref="BJ45:BK45"/>
    <mergeCell ref="BL45:BM45"/>
    <mergeCell ref="BN45:BO45"/>
    <mergeCell ref="BP45:BQ45"/>
    <mergeCell ref="BU45:BV45"/>
    <mergeCell ref="BW45:BX45"/>
    <mergeCell ref="BY45:BZ45"/>
    <mergeCell ref="CA43:CB43"/>
    <mergeCell ref="D44:E44"/>
    <mergeCell ref="F44:G44"/>
    <mergeCell ref="H44:I44"/>
    <mergeCell ref="J44:M44"/>
    <mergeCell ref="N44:S44"/>
    <mergeCell ref="T44:W44"/>
    <mergeCell ref="X44:AA44"/>
    <mergeCell ref="AB44:AE44"/>
    <mergeCell ref="AF44:AG44"/>
    <mergeCell ref="AH44:AM44"/>
    <mergeCell ref="AN44:AS44"/>
    <mergeCell ref="AT44:AU44"/>
    <mergeCell ref="AV44:BA44"/>
    <mergeCell ref="BB44:BC44"/>
    <mergeCell ref="BD44:BE44"/>
    <mergeCell ref="BF44:BI44"/>
    <mergeCell ref="BJ44:BK44"/>
    <mergeCell ref="BL44:BQ44"/>
    <mergeCell ref="BR44:BR46"/>
    <mergeCell ref="BS44:BS46"/>
    <mergeCell ref="BU44:BV44"/>
    <mergeCell ref="BW44:BX44"/>
    <mergeCell ref="BY44:BZ44"/>
    <mergeCell ref="CA44:CA46"/>
    <mergeCell ref="CB44:CB46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J45:AK45"/>
    <mergeCell ref="AL45:AM45"/>
    <mergeCell ref="AN45:AO45"/>
    <mergeCell ref="AP45:AQ45"/>
    <mergeCell ref="AR45:AS45"/>
    <mergeCell ref="AT45:AU45"/>
    <mergeCell ref="B46:C46"/>
    <mergeCell ref="B47:C47"/>
    <mergeCell ref="D47:I47"/>
    <mergeCell ref="J47:AE47"/>
    <mergeCell ref="AF47:BA47"/>
    <mergeCell ref="BB47:BQ47"/>
    <mergeCell ref="BR47:BS47"/>
    <mergeCell ref="BW47:BX47"/>
    <mergeCell ref="BY47:BZ47"/>
    <mergeCell ref="CA47:CB47"/>
    <mergeCell ref="B48:C48"/>
    <mergeCell ref="BR48:BS48"/>
    <mergeCell ref="CA48:CB48"/>
    <mergeCell ref="B49:C49"/>
    <mergeCell ref="BR49:BS49"/>
    <mergeCell ref="CA49:CB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A71:C71"/>
    <mergeCell ref="A72:C72"/>
    <mergeCell ref="D72:I72"/>
    <mergeCell ref="J72:AE72"/>
    <mergeCell ref="AF72:BA72"/>
    <mergeCell ref="BB72:BQ72"/>
    <mergeCell ref="BR72:BS72"/>
    <mergeCell ref="BU72:BV72"/>
    <mergeCell ref="BW72:BX72"/>
    <mergeCell ref="BY72:BZ72"/>
    <mergeCell ref="CA72:CB72"/>
    <mergeCell ref="N73:P73"/>
    <mergeCell ref="R73:AE73"/>
    <mergeCell ref="O74:P74"/>
    <mergeCell ref="S74:AE74"/>
    <mergeCell ref="BC74:BD74"/>
    <mergeCell ref="O75:P75"/>
    <mergeCell ref="S75:AE75"/>
    <mergeCell ref="BC75:BD75"/>
    <mergeCell ref="BW82:BZ82"/>
    <mergeCell ref="A83:A85"/>
    <mergeCell ref="B83:C85"/>
    <mergeCell ref="D83:I83"/>
    <mergeCell ref="J83:AE83"/>
    <mergeCell ref="AF83:BA83"/>
    <mergeCell ref="BB83:BQ83"/>
    <mergeCell ref="BR83:BS83"/>
    <mergeCell ref="BW83:BX83"/>
    <mergeCell ref="BY83:BZ83"/>
    <mergeCell ref="AV85:AW85"/>
    <mergeCell ref="AX85:AY85"/>
    <mergeCell ref="AZ85:BA85"/>
    <mergeCell ref="BB85:BC85"/>
    <mergeCell ref="BD85:BE85"/>
    <mergeCell ref="BF85:BG85"/>
    <mergeCell ref="BH85:BI85"/>
    <mergeCell ref="BJ85:BK85"/>
    <mergeCell ref="BL85:BM85"/>
    <mergeCell ref="BN85:BO85"/>
    <mergeCell ref="BP85:BQ85"/>
    <mergeCell ref="BU85:BV85"/>
    <mergeCell ref="BW85:BX85"/>
    <mergeCell ref="BY85:BZ85"/>
    <mergeCell ref="CA83:CB83"/>
    <mergeCell ref="D84:E84"/>
    <mergeCell ref="F84:G84"/>
    <mergeCell ref="H84:I84"/>
    <mergeCell ref="J84:M84"/>
    <mergeCell ref="N84:S84"/>
    <mergeCell ref="T84:W84"/>
    <mergeCell ref="X84:AA84"/>
    <mergeCell ref="AB84:AE84"/>
    <mergeCell ref="AF84:AG84"/>
    <mergeCell ref="AH84:AM84"/>
    <mergeCell ref="AN84:AS84"/>
    <mergeCell ref="AT84:AU84"/>
    <mergeCell ref="AV84:BA84"/>
    <mergeCell ref="BB84:BC84"/>
    <mergeCell ref="BD84:BE84"/>
    <mergeCell ref="BF84:BI84"/>
    <mergeCell ref="BJ84:BK84"/>
    <mergeCell ref="BL84:BQ84"/>
    <mergeCell ref="BR84:BR86"/>
    <mergeCell ref="BS84:BS86"/>
    <mergeCell ref="BU84:BV84"/>
    <mergeCell ref="BW84:BX84"/>
    <mergeCell ref="BY84:BZ84"/>
    <mergeCell ref="CA84:CA86"/>
    <mergeCell ref="CB84:CB86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J85:AK85"/>
    <mergeCell ref="AL85:AM85"/>
    <mergeCell ref="AN85:AO85"/>
    <mergeCell ref="AP85:AQ85"/>
    <mergeCell ref="AR85:AS85"/>
    <mergeCell ref="AT85:AU85"/>
    <mergeCell ref="B86:C86"/>
    <mergeCell ref="B87:C87"/>
    <mergeCell ref="D87:I87"/>
    <mergeCell ref="J87:AE87"/>
    <mergeCell ref="AF87:BA87"/>
    <mergeCell ref="BB87:BQ87"/>
    <mergeCell ref="BR87:BS87"/>
    <mergeCell ref="BW87:BX87"/>
    <mergeCell ref="BY87:BZ87"/>
    <mergeCell ref="CA87:CB87"/>
    <mergeCell ref="B88:C88"/>
    <mergeCell ref="BR88:BS88"/>
    <mergeCell ref="CA88:CB88"/>
    <mergeCell ref="B89:C89"/>
    <mergeCell ref="BR89:BS89"/>
    <mergeCell ref="CA89:CB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A111:C111"/>
    <mergeCell ref="A112:C112"/>
    <mergeCell ref="D112:I112"/>
    <mergeCell ref="J112:AE112"/>
    <mergeCell ref="AF112:BA112"/>
    <mergeCell ref="BB112:BQ112"/>
    <mergeCell ref="BR112:BS112"/>
    <mergeCell ref="BU112:BV112"/>
    <mergeCell ref="BW112:BX112"/>
    <mergeCell ref="BY112:BZ112"/>
    <mergeCell ref="CA112:CB112"/>
    <mergeCell ref="N113:P113"/>
    <mergeCell ref="R113:AE113"/>
    <mergeCell ref="O114:P114"/>
    <mergeCell ref="S114:AE114"/>
    <mergeCell ref="BC114:BD114"/>
    <mergeCell ref="O115:P115"/>
    <mergeCell ref="S115:AE115"/>
    <mergeCell ref="BC115:BD115"/>
    <mergeCell ref="BW122:BZ122"/>
    <mergeCell ref="A123:A125"/>
    <mergeCell ref="B123:C125"/>
    <mergeCell ref="D123:I123"/>
    <mergeCell ref="J123:AE123"/>
    <mergeCell ref="AF123:BA123"/>
    <mergeCell ref="BB123:BQ123"/>
    <mergeCell ref="BR123:BS123"/>
    <mergeCell ref="BW123:BX123"/>
    <mergeCell ref="BY123:BZ123"/>
    <mergeCell ref="AV125:AW125"/>
    <mergeCell ref="AX125:AY125"/>
    <mergeCell ref="AZ125:BA125"/>
    <mergeCell ref="BB125:BC125"/>
    <mergeCell ref="BD125:BE125"/>
    <mergeCell ref="BF125:BG125"/>
    <mergeCell ref="BH125:BI125"/>
    <mergeCell ref="BJ125:BK125"/>
    <mergeCell ref="BL125:BM125"/>
    <mergeCell ref="BN125:BO125"/>
    <mergeCell ref="BP125:BQ125"/>
    <mergeCell ref="BU125:BV125"/>
    <mergeCell ref="BW125:BX125"/>
    <mergeCell ref="BY125:BZ125"/>
    <mergeCell ref="CA123:CB123"/>
    <mergeCell ref="D124:E124"/>
    <mergeCell ref="F124:G124"/>
    <mergeCell ref="H124:I124"/>
    <mergeCell ref="J124:M124"/>
    <mergeCell ref="N124:S124"/>
    <mergeCell ref="T124:W124"/>
    <mergeCell ref="X124:AA124"/>
    <mergeCell ref="AB124:AE124"/>
    <mergeCell ref="AF124:AG124"/>
    <mergeCell ref="AH124:AM124"/>
    <mergeCell ref="AN124:AS124"/>
    <mergeCell ref="AT124:AU124"/>
    <mergeCell ref="AV124:BA124"/>
    <mergeCell ref="BB124:BC124"/>
    <mergeCell ref="BD124:BE124"/>
    <mergeCell ref="BF124:BI124"/>
    <mergeCell ref="BJ124:BK124"/>
    <mergeCell ref="BL124:BQ124"/>
    <mergeCell ref="BR124:BR126"/>
    <mergeCell ref="BS124:BS126"/>
    <mergeCell ref="BU124:BV124"/>
    <mergeCell ref="BW124:BX124"/>
    <mergeCell ref="BY124:BZ124"/>
    <mergeCell ref="CA124:CA126"/>
    <mergeCell ref="CB124:CB126"/>
    <mergeCell ref="D125:E125"/>
    <mergeCell ref="F125:G125"/>
    <mergeCell ref="H125:I125"/>
    <mergeCell ref="J125:K125"/>
    <mergeCell ref="L125:M125"/>
    <mergeCell ref="N125:O125"/>
    <mergeCell ref="P125:Q125"/>
    <mergeCell ref="R125:S125"/>
    <mergeCell ref="T125:U125"/>
    <mergeCell ref="V125:W125"/>
    <mergeCell ref="X125:Y125"/>
    <mergeCell ref="Z125:AA125"/>
    <mergeCell ref="AB125:AC125"/>
    <mergeCell ref="AD125:AE125"/>
    <mergeCell ref="AF125:AG125"/>
    <mergeCell ref="AH125:AI125"/>
    <mergeCell ref="AJ125:AK125"/>
    <mergeCell ref="AL125:AM125"/>
    <mergeCell ref="AN125:AO125"/>
    <mergeCell ref="AP125:AQ125"/>
    <mergeCell ref="AR125:AS125"/>
    <mergeCell ref="AT125:AU125"/>
    <mergeCell ref="B126:C126"/>
    <mergeCell ref="B127:C127"/>
    <mergeCell ref="D127:I127"/>
    <mergeCell ref="J127:AE127"/>
    <mergeCell ref="AF127:BA127"/>
    <mergeCell ref="BB127:BQ127"/>
    <mergeCell ref="BR127:BS127"/>
    <mergeCell ref="BW127:BX127"/>
    <mergeCell ref="BY127:BZ127"/>
    <mergeCell ref="CA127:CB127"/>
    <mergeCell ref="B128:C128"/>
    <mergeCell ref="BR128:BS128"/>
    <mergeCell ref="CA128:CB128"/>
    <mergeCell ref="B129:C129"/>
    <mergeCell ref="BR129:BS129"/>
    <mergeCell ref="CA129:CB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A151:C151"/>
    <mergeCell ref="A152:C152"/>
    <mergeCell ref="D152:I152"/>
    <mergeCell ref="J152:AE152"/>
    <mergeCell ref="AF152:BA152"/>
    <mergeCell ref="BB152:BQ152"/>
    <mergeCell ref="BR152:BS152"/>
    <mergeCell ref="BU152:BV152"/>
    <mergeCell ref="BW152:BX152"/>
    <mergeCell ref="BY152:BZ152"/>
    <mergeCell ref="CA152:CB152"/>
    <mergeCell ref="N153:P153"/>
    <mergeCell ref="R153:AE153"/>
    <mergeCell ref="O154:P154"/>
    <mergeCell ref="S154:AE154"/>
    <mergeCell ref="BC154:BD154"/>
    <mergeCell ref="O155:P155"/>
    <mergeCell ref="S155:AE155"/>
    <mergeCell ref="BC155:BD155"/>
  </mergeCells>
  <pageMargins left="0.15748031496062992" right="0.15748031496062992" top="0.35433070866141736" bottom="0.43307086614173229" header="0.31496062992125984" footer="0.31496062992125984"/>
  <pageSetup paperSize="9"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CH160"/>
  <sheetViews>
    <sheetView topLeftCell="A115" zoomScale="60" zoomScaleNormal="60" workbookViewId="0">
      <pane xSplit="3" topLeftCell="Z1" activePane="topRight" state="frozen"/>
      <selection pane="topRight" activeCell="AV125" sqref="AV125:AW125"/>
    </sheetView>
  </sheetViews>
  <sheetFormatPr defaultRowHeight="14.4" x14ac:dyDescent="0.3"/>
  <cols>
    <col min="1" max="1" width="7" customWidth="1"/>
    <col min="3" max="3" width="15.88671875" customWidth="1"/>
    <col min="4" max="4" width="6" style="6" customWidth="1"/>
    <col min="5" max="5" width="6.33203125" style="6" customWidth="1"/>
    <col min="6" max="6" width="6.6640625" style="6" customWidth="1"/>
    <col min="7" max="11" width="4.6640625" style="6" customWidth="1"/>
    <col min="12" max="12" width="4.88671875" style="6" customWidth="1"/>
    <col min="13" max="35" width="4.6640625" style="6" customWidth="1"/>
    <col min="36" max="45" width="4.88671875" style="6" customWidth="1"/>
    <col min="46" max="46" width="5.6640625" style="6" customWidth="1"/>
    <col min="47" max="47" width="4.88671875" style="6" customWidth="1"/>
    <col min="48" max="48" width="5" style="6" customWidth="1"/>
    <col min="49" max="49" width="4.5546875" style="6" customWidth="1"/>
    <col min="50" max="50" width="5" customWidth="1"/>
    <col min="51" max="51" width="4.5546875" customWidth="1"/>
    <col min="52" max="58" width="4.5546875" style="6" customWidth="1"/>
    <col min="59" max="61" width="4.6640625" style="6" customWidth="1"/>
    <col min="62" max="63" width="5" style="6" customWidth="1"/>
    <col min="64" max="64" width="3.5546875" style="6" customWidth="1"/>
    <col min="65" max="65" width="3.33203125" customWidth="1"/>
    <col min="66" max="66" width="4.109375" style="6" customWidth="1"/>
    <col min="67" max="67" width="5.5546875" style="6" customWidth="1"/>
    <col min="68" max="68" width="4.109375" style="6" customWidth="1"/>
    <col min="69" max="73" width="4.88671875" style="6" customWidth="1"/>
    <col min="74" max="74" width="5.33203125" customWidth="1"/>
    <col min="75" max="75" width="5.44140625" customWidth="1"/>
    <col min="76" max="76" width="4.88671875" customWidth="1"/>
    <col min="77" max="77" width="5.44140625" customWidth="1"/>
    <col min="78" max="78" width="4.88671875" style="6" customWidth="1"/>
    <col min="79" max="79" width="4.5546875" style="6" customWidth="1"/>
    <col min="81" max="81" width="11" customWidth="1"/>
    <col min="82" max="82" width="7.33203125" customWidth="1"/>
    <col min="83" max="83" width="6.77734375" style="6" customWidth="1"/>
    <col min="84" max="84" width="6.33203125" customWidth="1"/>
    <col min="86" max="86" width="6.77734375" style="6" customWidth="1"/>
    <col min="87" max="87" width="7.5546875" customWidth="1"/>
  </cols>
  <sheetData>
    <row r="1" spans="1:84" ht="18" x14ac:dyDescent="0.35">
      <c r="A1" s="6"/>
      <c r="B1" s="78"/>
      <c r="C1" s="240">
        <v>44409</v>
      </c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471"/>
      <c r="BH1" s="1471"/>
      <c r="BI1" s="1471"/>
      <c r="BJ1" s="1471"/>
      <c r="BK1" s="1471"/>
      <c r="BL1" s="1471"/>
      <c r="BM1" s="39"/>
      <c r="BN1" s="39"/>
      <c r="BO1" s="39"/>
      <c r="BP1" s="39"/>
      <c r="BQ1" s="39">
        <v>24</v>
      </c>
      <c r="BR1" s="39"/>
      <c r="BS1" s="39">
        <v>25</v>
      </c>
      <c r="BT1" s="39"/>
      <c r="BU1" s="39">
        <v>23</v>
      </c>
      <c r="BV1" s="24"/>
      <c r="BW1" s="28">
        <v>24</v>
      </c>
      <c r="BX1" s="28"/>
      <c r="BY1" s="28">
        <v>22</v>
      </c>
      <c r="CB1" s="6"/>
      <c r="CC1" s="6"/>
      <c r="CD1" s="6"/>
      <c r="CF1" s="6"/>
    </row>
    <row r="2" spans="1:84" ht="16.2" thickBot="1" x14ac:dyDescent="0.35">
      <c r="A2" s="13" t="s">
        <v>187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99" t="s">
        <v>0</v>
      </c>
      <c r="BW2" s="39"/>
      <c r="BX2" s="67"/>
      <c r="BY2" s="67"/>
      <c r="CB2" s="6"/>
      <c r="CC2" s="6"/>
      <c r="CD2" s="6"/>
      <c r="CF2" s="6"/>
    </row>
    <row r="3" spans="1:84" ht="16.2" customHeight="1" thickBot="1" x14ac:dyDescent="0.35">
      <c r="A3" s="1566" t="s">
        <v>1</v>
      </c>
      <c r="B3" s="1569" t="s">
        <v>2</v>
      </c>
      <c r="C3" s="1570"/>
      <c r="D3" s="1670" t="s">
        <v>3</v>
      </c>
      <c r="E3" s="1372"/>
      <c r="F3" s="1372"/>
      <c r="G3" s="1372"/>
      <c r="H3" s="1372"/>
      <c r="I3" s="1372"/>
      <c r="J3" s="1372"/>
      <c r="K3" s="1373"/>
      <c r="L3" s="1485" t="s">
        <v>4</v>
      </c>
      <c r="M3" s="1486"/>
      <c r="N3" s="1486"/>
      <c r="O3" s="1486"/>
      <c r="P3" s="1486"/>
      <c r="Q3" s="1486"/>
      <c r="R3" s="1486"/>
      <c r="S3" s="1486"/>
      <c r="T3" s="1486"/>
      <c r="U3" s="1486"/>
      <c r="V3" s="1486"/>
      <c r="W3" s="1486"/>
      <c r="X3" s="1486"/>
      <c r="Y3" s="1486"/>
      <c r="Z3" s="1486"/>
      <c r="AA3" s="1486"/>
      <c r="AB3" s="1486"/>
      <c r="AC3" s="1486"/>
      <c r="AD3" s="1486"/>
      <c r="AE3" s="1486"/>
      <c r="AF3" s="1486"/>
      <c r="AG3" s="1486"/>
      <c r="AH3" s="1372"/>
      <c r="AI3" s="1372"/>
      <c r="AJ3" s="1372"/>
      <c r="AK3" s="1373"/>
      <c r="AL3" s="1671" t="s">
        <v>5</v>
      </c>
      <c r="AM3" s="1372"/>
      <c r="AN3" s="1372"/>
      <c r="AO3" s="1372"/>
      <c r="AP3" s="1372"/>
      <c r="AQ3" s="1372"/>
      <c r="AR3" s="1372"/>
      <c r="AS3" s="1372"/>
      <c r="AT3" s="1372"/>
      <c r="AU3" s="1372"/>
      <c r="AV3" s="1372"/>
      <c r="AW3" s="1372"/>
      <c r="AX3" s="1372"/>
      <c r="AY3" s="1373"/>
      <c r="AZ3" s="1337" t="s">
        <v>6</v>
      </c>
      <c r="BA3" s="1372"/>
      <c r="BB3" s="1372"/>
      <c r="BC3" s="1372"/>
      <c r="BD3" s="1372"/>
      <c r="BE3" s="1372"/>
      <c r="BF3" s="1372"/>
      <c r="BG3" s="1372"/>
      <c r="BH3" s="1372"/>
      <c r="BI3" s="1373"/>
      <c r="BJ3" s="1611" t="s">
        <v>7</v>
      </c>
      <c r="BK3" s="1612"/>
      <c r="BM3" s="26"/>
      <c r="BN3" s="669"/>
      <c r="BO3" s="669"/>
      <c r="BP3" s="1649" t="s">
        <v>3</v>
      </c>
      <c r="BQ3" s="1650"/>
      <c r="BR3" s="1649" t="s">
        <v>4</v>
      </c>
      <c r="BS3" s="1372"/>
      <c r="BT3" s="1372"/>
      <c r="BU3" s="1373"/>
      <c r="BV3" s="1649" t="s">
        <v>5</v>
      </c>
      <c r="BW3" s="1372"/>
      <c r="BX3" s="1372"/>
      <c r="BY3" s="1373"/>
      <c r="BZ3" s="1651" t="s">
        <v>7</v>
      </c>
      <c r="CA3" s="1342"/>
      <c r="CB3" s="6"/>
      <c r="CC3" s="6"/>
      <c r="CD3" s="6"/>
      <c r="CF3" s="6"/>
    </row>
    <row r="4" spans="1:84" ht="16.5" customHeight="1" thickBot="1" x14ac:dyDescent="0.35">
      <c r="A4" s="1567"/>
      <c r="B4" s="1571"/>
      <c r="C4" s="1572"/>
      <c r="D4" s="1652" t="s">
        <v>119</v>
      </c>
      <c r="E4" s="1272"/>
      <c r="F4" s="1652" t="s">
        <v>119</v>
      </c>
      <c r="G4" s="1272"/>
      <c r="H4" s="1652" t="s">
        <v>49</v>
      </c>
      <c r="I4" s="1272"/>
      <c r="J4" s="1653" t="s">
        <v>50</v>
      </c>
      <c r="K4" s="1654"/>
      <c r="L4" s="1652" t="s">
        <v>119</v>
      </c>
      <c r="M4" s="1655"/>
      <c r="N4" s="1271"/>
      <c r="O4" s="1272"/>
      <c r="P4" s="1656" t="s">
        <v>47</v>
      </c>
      <c r="Q4" s="1657"/>
      <c r="R4" s="1656" t="s">
        <v>48</v>
      </c>
      <c r="S4" s="1658"/>
      <c r="T4" s="1658"/>
      <c r="U4" s="1658"/>
      <c r="V4" s="1658"/>
      <c r="W4" s="1658"/>
      <c r="X4" s="1658"/>
      <c r="Y4" s="1659"/>
      <c r="Z4" s="1660" t="s">
        <v>49</v>
      </c>
      <c r="AA4" s="1271"/>
      <c r="AB4" s="1271"/>
      <c r="AC4" s="1272"/>
      <c r="AD4" s="1660" t="s">
        <v>50</v>
      </c>
      <c r="AE4" s="1661"/>
      <c r="AF4" s="1271"/>
      <c r="AG4" s="1272"/>
      <c r="AH4" s="1596" t="s">
        <v>98</v>
      </c>
      <c r="AI4" s="1271"/>
      <c r="AJ4" s="1271"/>
      <c r="AK4" s="1272"/>
      <c r="AL4" s="1652" t="s">
        <v>119</v>
      </c>
      <c r="AM4" s="1662"/>
      <c r="AN4" s="1371" t="s">
        <v>47</v>
      </c>
      <c r="AO4" s="1374"/>
      <c r="AP4" s="1380" t="s">
        <v>48</v>
      </c>
      <c r="AQ4" s="1384"/>
      <c r="AR4" s="1384"/>
      <c r="AS4" s="1381"/>
      <c r="AT4" s="1663" t="s">
        <v>49</v>
      </c>
      <c r="AU4" s="1664"/>
      <c r="AV4" s="1379" t="s">
        <v>50</v>
      </c>
      <c r="AW4" s="1272"/>
      <c r="AX4" s="1660" t="s">
        <v>98</v>
      </c>
      <c r="AY4" s="1272"/>
      <c r="AZ4" s="1665" t="s">
        <v>120</v>
      </c>
      <c r="BA4" s="1666"/>
      <c r="BB4" s="1371" t="s">
        <v>47</v>
      </c>
      <c r="BC4" s="1374"/>
      <c r="BD4" s="1380" t="s">
        <v>48</v>
      </c>
      <c r="BE4" s="1384"/>
      <c r="BF4" s="1384"/>
      <c r="BG4" s="1381"/>
      <c r="BH4" s="1667" t="s">
        <v>98</v>
      </c>
      <c r="BI4" s="1668"/>
      <c r="BJ4" s="1672" t="s">
        <v>30</v>
      </c>
      <c r="BK4" s="1674" t="s">
        <v>8</v>
      </c>
      <c r="BM4" s="66"/>
      <c r="BN4" s="1563"/>
      <c r="BO4" s="1579"/>
      <c r="BP4" s="1629" t="s">
        <v>50</v>
      </c>
      <c r="BQ4" s="1373"/>
      <c r="BR4" s="1343" t="s">
        <v>46</v>
      </c>
      <c r="BS4" s="1373"/>
      <c r="BT4" s="1629" t="s">
        <v>50</v>
      </c>
      <c r="BU4" s="1373"/>
      <c r="BV4" s="1343" t="s">
        <v>46</v>
      </c>
      <c r="BW4" s="1373"/>
      <c r="BX4" s="1630" t="s">
        <v>50</v>
      </c>
      <c r="BY4" s="1373"/>
      <c r="BZ4" s="1631" t="s">
        <v>30</v>
      </c>
      <c r="CA4" s="1303" t="s">
        <v>8</v>
      </c>
      <c r="CB4" s="6"/>
      <c r="CC4" s="6"/>
      <c r="CD4" s="6"/>
      <c r="CF4" s="6"/>
    </row>
    <row r="5" spans="1:84" ht="39.6" customHeight="1" thickBot="1" x14ac:dyDescent="0.35">
      <c r="A5" s="1568"/>
      <c r="B5" s="1573"/>
      <c r="C5" s="1574"/>
      <c r="D5" s="1633" t="s">
        <v>222</v>
      </c>
      <c r="E5" s="1634"/>
      <c r="F5" s="1633" t="s">
        <v>236</v>
      </c>
      <c r="G5" s="1634"/>
      <c r="H5" s="1317" t="s">
        <v>223</v>
      </c>
      <c r="I5" s="1319"/>
      <c r="J5" s="1635" t="s">
        <v>224</v>
      </c>
      <c r="K5" s="1635"/>
      <c r="L5" s="1636" t="s">
        <v>161</v>
      </c>
      <c r="M5" s="1637"/>
      <c r="N5" s="1636" t="s">
        <v>162</v>
      </c>
      <c r="O5" s="1637"/>
      <c r="P5" s="1638" t="s">
        <v>221</v>
      </c>
      <c r="Q5" s="1639"/>
      <c r="R5" s="1539" t="s">
        <v>217</v>
      </c>
      <c r="S5" s="1640"/>
      <c r="T5" s="1539" t="s">
        <v>218</v>
      </c>
      <c r="U5" s="1640"/>
      <c r="V5" s="1641" t="s">
        <v>219</v>
      </c>
      <c r="W5" s="1642"/>
      <c r="X5" s="1641" t="s">
        <v>220</v>
      </c>
      <c r="Y5" s="1642"/>
      <c r="Z5" s="1643" t="s">
        <v>239</v>
      </c>
      <c r="AA5" s="1644"/>
      <c r="AB5" s="1317" t="s">
        <v>163</v>
      </c>
      <c r="AC5" s="1319"/>
      <c r="AD5" s="1645" t="s">
        <v>164</v>
      </c>
      <c r="AE5" s="1635"/>
      <c r="AF5" s="1646" t="s">
        <v>240</v>
      </c>
      <c r="AG5" s="1309"/>
      <c r="AH5" s="1647" t="s">
        <v>165</v>
      </c>
      <c r="AI5" s="1648"/>
      <c r="AJ5" s="1676" t="s">
        <v>166</v>
      </c>
      <c r="AK5" s="1530"/>
      <c r="AL5" s="1677" t="s">
        <v>160</v>
      </c>
      <c r="AM5" s="1678"/>
      <c r="AN5" s="1638" t="s">
        <v>216</v>
      </c>
      <c r="AO5" s="1639"/>
      <c r="AP5" s="1679" t="s">
        <v>214</v>
      </c>
      <c r="AQ5" s="1680"/>
      <c r="AR5" s="1550" t="s">
        <v>215</v>
      </c>
      <c r="AS5" s="1551"/>
      <c r="AT5" s="1543" t="s">
        <v>238</v>
      </c>
      <c r="AU5" s="1584"/>
      <c r="AV5" s="1681" t="s">
        <v>118</v>
      </c>
      <c r="AW5" s="1682"/>
      <c r="AX5" s="1683" t="s">
        <v>135</v>
      </c>
      <c r="AY5" s="1684"/>
      <c r="AZ5" s="1491" t="s">
        <v>103</v>
      </c>
      <c r="BA5" s="1685"/>
      <c r="BB5" s="1466" t="s">
        <v>213</v>
      </c>
      <c r="BC5" s="1467"/>
      <c r="BD5" s="1539" t="s">
        <v>212</v>
      </c>
      <c r="BE5" s="1640"/>
      <c r="BF5" s="1539" t="s">
        <v>237</v>
      </c>
      <c r="BG5" s="1640"/>
      <c r="BH5" s="1502" t="s">
        <v>102</v>
      </c>
      <c r="BI5" s="1503"/>
      <c r="BJ5" s="1673"/>
      <c r="BK5" s="1675"/>
      <c r="BM5" s="26"/>
      <c r="BN5" s="1592"/>
      <c r="BO5" s="1592"/>
      <c r="BP5" s="1618" t="s">
        <v>225</v>
      </c>
      <c r="BQ5" s="1619"/>
      <c r="BR5" s="1620" t="s">
        <v>167</v>
      </c>
      <c r="BS5" s="1621"/>
      <c r="BT5" s="1686" t="s">
        <v>168</v>
      </c>
      <c r="BU5" s="1687"/>
      <c r="BV5" s="1620" t="s">
        <v>121</v>
      </c>
      <c r="BW5" s="1621"/>
      <c r="BX5" s="1622" t="s">
        <v>122</v>
      </c>
      <c r="BY5" s="1623"/>
      <c r="BZ5" s="1632"/>
      <c r="CA5" s="1304"/>
      <c r="CB5" s="6"/>
      <c r="CC5" s="6"/>
      <c r="CD5" s="6"/>
      <c r="CF5" s="6"/>
    </row>
    <row r="6" spans="1:84" ht="16.2" thickBot="1" x14ac:dyDescent="0.35">
      <c r="A6" s="200"/>
      <c r="B6" s="1310"/>
      <c r="C6" s="1311"/>
      <c r="D6" s="208" t="s">
        <v>9</v>
      </c>
      <c r="E6" s="211" t="s">
        <v>10</v>
      </c>
      <c r="F6" s="210" t="s">
        <v>9</v>
      </c>
      <c r="G6" s="211" t="s">
        <v>10</v>
      </c>
      <c r="H6" s="208" t="s">
        <v>9</v>
      </c>
      <c r="I6" s="207" t="s">
        <v>10</v>
      </c>
      <c r="J6" s="208" t="s">
        <v>9</v>
      </c>
      <c r="K6" s="207" t="s">
        <v>10</v>
      </c>
      <c r="L6" s="218" t="s">
        <v>9</v>
      </c>
      <c r="M6" s="219" t="s">
        <v>10</v>
      </c>
      <c r="N6" s="218" t="s">
        <v>9</v>
      </c>
      <c r="O6" s="245" t="s">
        <v>10</v>
      </c>
      <c r="P6" s="218" t="s">
        <v>9</v>
      </c>
      <c r="Q6" s="245" t="s">
        <v>10</v>
      </c>
      <c r="R6" s="218" t="s">
        <v>9</v>
      </c>
      <c r="S6" s="219" t="s">
        <v>10</v>
      </c>
      <c r="T6" s="221" t="s">
        <v>9</v>
      </c>
      <c r="U6" s="77" t="s">
        <v>10</v>
      </c>
      <c r="V6" s="276" t="s">
        <v>9</v>
      </c>
      <c r="W6" s="77" t="s">
        <v>10</v>
      </c>
      <c r="X6" s="221" t="s">
        <v>9</v>
      </c>
      <c r="Y6" s="206" t="s">
        <v>10</v>
      </c>
      <c r="Z6" s="418" t="s">
        <v>9</v>
      </c>
      <c r="AA6" s="431" t="s">
        <v>10</v>
      </c>
      <c r="AB6" s="418" t="s">
        <v>9</v>
      </c>
      <c r="AC6" s="419" t="s">
        <v>10</v>
      </c>
      <c r="AD6" s="417" t="s">
        <v>9</v>
      </c>
      <c r="AE6" s="419" t="s">
        <v>10</v>
      </c>
      <c r="AF6" s="432" t="s">
        <v>9</v>
      </c>
      <c r="AG6" s="419" t="s">
        <v>10</v>
      </c>
      <c r="AH6" s="210" t="s">
        <v>9</v>
      </c>
      <c r="AI6" s="211" t="s">
        <v>10</v>
      </c>
      <c r="AJ6" s="208" t="s">
        <v>9</v>
      </c>
      <c r="AK6" s="207" t="s">
        <v>10</v>
      </c>
      <c r="AL6" s="221" t="s">
        <v>9</v>
      </c>
      <c r="AM6" s="77" t="s">
        <v>10</v>
      </c>
      <c r="AN6" s="644" t="s">
        <v>9</v>
      </c>
      <c r="AO6" s="645" t="s">
        <v>10</v>
      </c>
      <c r="AP6" s="221" t="s">
        <v>9</v>
      </c>
      <c r="AQ6" s="206" t="s">
        <v>10</v>
      </c>
      <c r="AR6" s="221" t="s">
        <v>9</v>
      </c>
      <c r="AS6" s="206" t="s">
        <v>10</v>
      </c>
      <c r="AT6" s="276" t="s">
        <v>9</v>
      </c>
      <c r="AU6" s="77" t="s">
        <v>10</v>
      </c>
      <c r="AV6" s="418" t="s">
        <v>9</v>
      </c>
      <c r="AW6" s="431" t="s">
        <v>10</v>
      </c>
      <c r="AX6" s="417" t="s">
        <v>9</v>
      </c>
      <c r="AY6" s="419" t="s">
        <v>10</v>
      </c>
      <c r="AZ6" s="208" t="s">
        <v>9</v>
      </c>
      <c r="BA6" s="295" t="s">
        <v>10</v>
      </c>
      <c r="BB6" s="208" t="s">
        <v>9</v>
      </c>
      <c r="BC6" s="295" t="s">
        <v>10</v>
      </c>
      <c r="BD6" s="208" t="s">
        <v>9</v>
      </c>
      <c r="BE6" s="295" t="s">
        <v>10</v>
      </c>
      <c r="BF6" s="208" t="s">
        <v>9</v>
      </c>
      <c r="BG6" s="295" t="s">
        <v>10</v>
      </c>
      <c r="BH6" s="208" t="s">
        <v>9</v>
      </c>
      <c r="BI6" s="295" t="s">
        <v>10</v>
      </c>
      <c r="BJ6" s="1673"/>
      <c r="BK6" s="1675"/>
      <c r="BL6" s="20"/>
      <c r="BM6" s="26"/>
      <c r="BN6" s="670"/>
      <c r="BO6" s="670"/>
      <c r="BP6" s="61" t="s">
        <v>9</v>
      </c>
      <c r="BQ6" s="62" t="s">
        <v>10</v>
      </c>
      <c r="BR6" s="61" t="s">
        <v>9</v>
      </c>
      <c r="BS6" s="62" t="s">
        <v>10</v>
      </c>
      <c r="BT6" s="61" t="s">
        <v>9</v>
      </c>
      <c r="BU6" s="62" t="s">
        <v>10</v>
      </c>
      <c r="BV6" s="74" t="s">
        <v>9</v>
      </c>
      <c r="BW6" s="62" t="s">
        <v>10</v>
      </c>
      <c r="BX6" s="61" t="s">
        <v>9</v>
      </c>
      <c r="BY6" s="62" t="s">
        <v>10</v>
      </c>
      <c r="BZ6" s="1632"/>
      <c r="CA6" s="1304"/>
      <c r="CB6" s="6"/>
      <c r="CC6" s="6"/>
      <c r="CD6" s="6"/>
      <c r="CF6" s="6"/>
    </row>
    <row r="7" spans="1:84" ht="16.2" thickBot="1" x14ac:dyDescent="0.35">
      <c r="A7" s="8">
        <v>1</v>
      </c>
      <c r="B7" s="1284" t="s">
        <v>11</v>
      </c>
      <c r="C7" s="1285"/>
      <c r="D7" s="1269">
        <v>2</v>
      </c>
      <c r="E7" s="1271"/>
      <c r="F7" s="1271"/>
      <c r="G7" s="1271"/>
      <c r="H7" s="1271"/>
      <c r="I7" s="1271"/>
      <c r="J7" s="1271"/>
      <c r="K7" s="1272"/>
      <c r="L7" s="1511">
        <v>10</v>
      </c>
      <c r="M7" s="1512"/>
      <c r="N7" s="1512"/>
      <c r="O7" s="1512"/>
      <c r="P7" s="1512"/>
      <c r="Q7" s="1512"/>
      <c r="R7" s="1512"/>
      <c r="S7" s="1512"/>
      <c r="T7" s="1512"/>
      <c r="U7" s="1512"/>
      <c r="V7" s="1512"/>
      <c r="W7" s="1512"/>
      <c r="X7" s="1512"/>
      <c r="Y7" s="1512"/>
      <c r="Z7" s="1512"/>
      <c r="AA7" s="1512"/>
      <c r="AB7" s="1512"/>
      <c r="AC7" s="1512"/>
      <c r="AD7" s="1512"/>
      <c r="AE7" s="1512"/>
      <c r="AF7" s="1512"/>
      <c r="AG7" s="1512"/>
      <c r="AH7" s="1512"/>
      <c r="AI7" s="1512"/>
      <c r="AJ7" s="1512"/>
      <c r="AK7" s="1513"/>
      <c r="AL7" s="1511">
        <v>7</v>
      </c>
      <c r="AM7" s="1512"/>
      <c r="AN7" s="1512"/>
      <c r="AO7" s="1512"/>
      <c r="AP7" s="1512"/>
      <c r="AQ7" s="1512"/>
      <c r="AR7" s="1512"/>
      <c r="AS7" s="1512"/>
      <c r="AT7" s="1512"/>
      <c r="AU7" s="1512"/>
      <c r="AV7" s="1512"/>
      <c r="AW7" s="1512"/>
      <c r="AX7" s="1512"/>
      <c r="AY7" s="1513"/>
      <c r="AZ7" s="1511">
        <v>5</v>
      </c>
      <c r="BA7" s="1512"/>
      <c r="BB7" s="1512"/>
      <c r="BC7" s="1512"/>
      <c r="BD7" s="1512"/>
      <c r="BE7" s="1512"/>
      <c r="BF7" s="1512"/>
      <c r="BG7" s="1512"/>
      <c r="BH7" s="1512"/>
      <c r="BI7" s="1513"/>
      <c r="BJ7" s="1624">
        <f>SUM(D7:BI7)</f>
        <v>24</v>
      </c>
      <c r="BK7" s="1414"/>
      <c r="BL7" s="220"/>
      <c r="BM7" s="26"/>
      <c r="BN7" s="584"/>
      <c r="BO7" s="638"/>
      <c r="BP7" s="1625">
        <v>1</v>
      </c>
      <c r="BQ7" s="1626"/>
      <c r="BR7" s="1627">
        <v>2</v>
      </c>
      <c r="BS7" s="1628"/>
      <c r="BT7" s="1628"/>
      <c r="BU7" s="1383"/>
      <c r="BV7" s="1611">
        <v>2</v>
      </c>
      <c r="BW7" s="1512"/>
      <c r="BX7" s="1271"/>
      <c r="BY7" s="1271"/>
      <c r="BZ7" s="1269">
        <f>SUM(BN7:BY7)</f>
        <v>5</v>
      </c>
      <c r="CA7" s="1513"/>
      <c r="CB7" s="6"/>
      <c r="CC7" s="6"/>
      <c r="CD7" s="6"/>
      <c r="CF7" s="6"/>
    </row>
    <row r="8" spans="1:84" ht="16.2" thickBot="1" x14ac:dyDescent="0.35">
      <c r="A8" s="8">
        <v>2</v>
      </c>
      <c r="B8" s="1516" t="s">
        <v>52</v>
      </c>
      <c r="C8" s="1517"/>
      <c r="D8" s="815">
        <v>0</v>
      </c>
      <c r="E8" s="815">
        <v>1</v>
      </c>
      <c r="F8" s="815">
        <v>0</v>
      </c>
      <c r="G8" s="816">
        <v>1</v>
      </c>
      <c r="H8" s="817">
        <v>0</v>
      </c>
      <c r="I8" s="817">
        <v>5</v>
      </c>
      <c r="J8" s="818">
        <v>0</v>
      </c>
      <c r="K8" s="819">
        <v>5</v>
      </c>
      <c r="L8" s="820">
        <v>12</v>
      </c>
      <c r="M8" s="815">
        <v>2</v>
      </c>
      <c r="N8" s="815">
        <v>11</v>
      </c>
      <c r="O8" s="815">
        <v>7</v>
      </c>
      <c r="P8" s="815">
        <v>16</v>
      </c>
      <c r="Q8" s="815">
        <v>4</v>
      </c>
      <c r="R8" s="816">
        <v>22</v>
      </c>
      <c r="S8" s="821">
        <v>3</v>
      </c>
      <c r="T8" s="821">
        <v>23</v>
      </c>
      <c r="U8" s="820">
        <v>1</v>
      </c>
      <c r="V8" s="815">
        <v>0</v>
      </c>
      <c r="W8" s="815">
        <v>0</v>
      </c>
      <c r="X8" s="815">
        <v>0</v>
      </c>
      <c r="Y8" s="815">
        <v>0</v>
      </c>
      <c r="Z8" s="815">
        <v>0</v>
      </c>
      <c r="AA8" s="815">
        <v>31</v>
      </c>
      <c r="AB8" s="815">
        <v>0</v>
      </c>
      <c r="AC8" s="815">
        <v>0</v>
      </c>
      <c r="AD8" s="815">
        <v>0</v>
      </c>
      <c r="AE8" s="815">
        <v>28</v>
      </c>
      <c r="AF8" s="816">
        <v>0</v>
      </c>
      <c r="AG8" s="821">
        <v>0</v>
      </c>
      <c r="AH8" s="821">
        <v>17</v>
      </c>
      <c r="AI8" s="822">
        <v>13</v>
      </c>
      <c r="AJ8" s="815">
        <v>0</v>
      </c>
      <c r="AK8" s="823">
        <v>0</v>
      </c>
      <c r="AL8" s="815">
        <v>4</v>
      </c>
      <c r="AM8" s="821">
        <v>1</v>
      </c>
      <c r="AN8" s="821">
        <v>5</v>
      </c>
      <c r="AO8" s="824">
        <v>1</v>
      </c>
      <c r="AP8" s="821">
        <v>7</v>
      </c>
      <c r="AQ8" s="821">
        <v>0</v>
      </c>
      <c r="AR8" s="824">
        <v>9</v>
      </c>
      <c r="AS8" s="821">
        <v>0</v>
      </c>
      <c r="AT8" s="825">
        <v>0</v>
      </c>
      <c r="AU8" s="826">
        <v>7</v>
      </c>
      <c r="AV8" s="825">
        <v>0</v>
      </c>
      <c r="AW8" s="825">
        <v>7</v>
      </c>
      <c r="AX8" s="827">
        <v>11</v>
      </c>
      <c r="AY8" s="828">
        <v>1</v>
      </c>
      <c r="AZ8" s="829">
        <v>0</v>
      </c>
      <c r="BA8" s="830">
        <v>0</v>
      </c>
      <c r="BB8" s="830">
        <v>0</v>
      </c>
      <c r="BC8" s="830">
        <v>0</v>
      </c>
      <c r="BD8" s="830">
        <v>0</v>
      </c>
      <c r="BE8" s="830">
        <v>0</v>
      </c>
      <c r="BF8" s="831">
        <v>0</v>
      </c>
      <c r="BG8" s="830">
        <v>0</v>
      </c>
      <c r="BH8" s="832">
        <v>0</v>
      </c>
      <c r="BI8" s="833">
        <v>0</v>
      </c>
      <c r="BJ8" s="1617">
        <f>SUM(D8:BI8)</f>
        <v>255</v>
      </c>
      <c r="BK8" s="1416"/>
      <c r="BM8" s="26"/>
      <c r="BN8" s="96"/>
      <c r="BO8" s="96"/>
      <c r="BP8" s="161">
        <v>0</v>
      </c>
      <c r="BQ8" s="363">
        <v>0</v>
      </c>
      <c r="BR8" s="162">
        <v>0</v>
      </c>
      <c r="BS8" s="427">
        <v>6</v>
      </c>
      <c r="BT8" s="427">
        <v>0</v>
      </c>
      <c r="BU8" s="363">
        <v>0</v>
      </c>
      <c r="BV8" s="162">
        <v>0</v>
      </c>
      <c r="BW8" s="205">
        <v>0</v>
      </c>
      <c r="BX8" s="280">
        <v>0</v>
      </c>
      <c r="BY8" s="704">
        <v>0</v>
      </c>
      <c r="BZ8" s="1269">
        <f>SUM(BP8:BY8)</f>
        <v>6</v>
      </c>
      <c r="CA8" s="1272"/>
      <c r="CB8" s="6"/>
      <c r="CC8" s="6"/>
      <c r="CD8" s="6"/>
      <c r="CF8" s="6"/>
    </row>
    <row r="9" spans="1:84" ht="16.2" thickBot="1" x14ac:dyDescent="0.35">
      <c r="A9" s="8">
        <v>3</v>
      </c>
      <c r="B9" s="1516" t="s">
        <v>55</v>
      </c>
      <c r="C9" s="1517"/>
      <c r="D9" s="834">
        <v>0</v>
      </c>
      <c r="E9" s="834">
        <v>5</v>
      </c>
      <c r="F9" s="834">
        <v>0</v>
      </c>
      <c r="G9" s="835">
        <v>3</v>
      </c>
      <c r="H9" s="526">
        <v>0</v>
      </c>
      <c r="I9" s="526">
        <v>12</v>
      </c>
      <c r="J9" s="278">
        <v>0</v>
      </c>
      <c r="K9" s="836">
        <v>7</v>
      </c>
      <c r="L9" s="837">
        <v>7</v>
      </c>
      <c r="M9" s="834">
        <v>5</v>
      </c>
      <c r="N9" s="834">
        <v>9</v>
      </c>
      <c r="O9" s="834">
        <v>5</v>
      </c>
      <c r="P9" s="834">
        <v>19</v>
      </c>
      <c r="Q9" s="834">
        <v>4</v>
      </c>
      <c r="R9" s="835">
        <v>24</v>
      </c>
      <c r="S9" s="838">
        <v>3</v>
      </c>
      <c r="T9" s="838">
        <v>22</v>
      </c>
      <c r="U9" s="837">
        <v>1</v>
      </c>
      <c r="V9" s="834">
        <v>0</v>
      </c>
      <c r="W9" s="834">
        <v>4</v>
      </c>
      <c r="X9" s="834">
        <v>0</v>
      </c>
      <c r="Y9" s="834">
        <v>4</v>
      </c>
      <c r="Z9" s="834">
        <v>0</v>
      </c>
      <c r="AA9" s="834">
        <v>13</v>
      </c>
      <c r="AB9" s="834">
        <v>0</v>
      </c>
      <c r="AC9" s="834">
        <v>12</v>
      </c>
      <c r="AD9" s="834">
        <v>0</v>
      </c>
      <c r="AE9" s="834">
        <v>10</v>
      </c>
      <c r="AF9" s="835">
        <v>0</v>
      </c>
      <c r="AG9" s="838">
        <v>7</v>
      </c>
      <c r="AH9" s="838">
        <v>1</v>
      </c>
      <c r="AI9" s="839">
        <v>10</v>
      </c>
      <c r="AJ9" s="834">
        <v>0</v>
      </c>
      <c r="AK9" s="840">
        <v>1</v>
      </c>
      <c r="AL9" s="834">
        <v>10</v>
      </c>
      <c r="AM9" s="838">
        <v>7</v>
      </c>
      <c r="AN9" s="838">
        <v>17</v>
      </c>
      <c r="AO9" s="841">
        <v>3</v>
      </c>
      <c r="AP9" s="838">
        <v>19</v>
      </c>
      <c r="AQ9" s="838">
        <v>1</v>
      </c>
      <c r="AR9" s="841">
        <v>19</v>
      </c>
      <c r="AS9" s="838">
        <v>1</v>
      </c>
      <c r="AT9" s="842">
        <v>0</v>
      </c>
      <c r="AU9" s="843">
        <v>5</v>
      </c>
      <c r="AV9" s="842">
        <v>0</v>
      </c>
      <c r="AW9" s="842">
        <v>4</v>
      </c>
      <c r="AX9" s="844">
        <v>5</v>
      </c>
      <c r="AY9" s="845">
        <v>3</v>
      </c>
      <c r="AZ9" s="846">
        <v>10</v>
      </c>
      <c r="BA9" s="847">
        <v>4</v>
      </c>
      <c r="BB9" s="847">
        <v>18</v>
      </c>
      <c r="BC9" s="847">
        <v>3</v>
      </c>
      <c r="BD9" s="847">
        <v>22</v>
      </c>
      <c r="BE9" s="847">
        <v>0</v>
      </c>
      <c r="BF9" s="725">
        <v>24</v>
      </c>
      <c r="BG9" s="847">
        <v>1</v>
      </c>
      <c r="BH9" s="848">
        <v>2</v>
      </c>
      <c r="BI9" s="849">
        <v>3</v>
      </c>
      <c r="BJ9" s="1617">
        <f>SUM(D9:BI9)</f>
        <v>369</v>
      </c>
      <c r="BK9" s="1416"/>
      <c r="BM9" s="26"/>
      <c r="BN9" s="96"/>
      <c r="BO9" s="96"/>
      <c r="BP9" s="358">
        <v>0</v>
      </c>
      <c r="BQ9" s="359">
        <v>0</v>
      </c>
      <c r="BR9" s="360">
        <v>0</v>
      </c>
      <c r="BS9" s="428">
        <v>10</v>
      </c>
      <c r="BT9" s="428">
        <v>0</v>
      </c>
      <c r="BU9" s="359">
        <v>3</v>
      </c>
      <c r="BV9" s="360">
        <v>0</v>
      </c>
      <c r="BW9" s="361">
        <v>16</v>
      </c>
      <c r="BX9" s="362">
        <v>0</v>
      </c>
      <c r="BY9" s="705">
        <v>0</v>
      </c>
      <c r="BZ9" s="1269">
        <f>SUM(BP9:BY9)</f>
        <v>29</v>
      </c>
      <c r="CA9" s="1272"/>
      <c r="CB9" s="6"/>
      <c r="CC9" s="6"/>
      <c r="CD9" s="6"/>
      <c r="CF9" s="6"/>
    </row>
    <row r="10" spans="1:84" ht="16.2" thickBot="1" x14ac:dyDescent="0.35">
      <c r="A10" s="8">
        <v>4</v>
      </c>
      <c r="B10" s="1293" t="s">
        <v>12</v>
      </c>
      <c r="C10" s="1294"/>
      <c r="D10" s="212">
        <v>0</v>
      </c>
      <c r="E10" s="212">
        <v>0</v>
      </c>
      <c r="F10" s="212">
        <v>0</v>
      </c>
      <c r="G10" s="681">
        <v>0</v>
      </c>
      <c r="H10" s="658">
        <v>0</v>
      </c>
      <c r="I10" s="658">
        <v>0</v>
      </c>
      <c r="J10" s="646">
        <v>0</v>
      </c>
      <c r="K10" s="647">
        <v>0</v>
      </c>
      <c r="L10" s="646">
        <v>15</v>
      </c>
      <c r="M10" s="212">
        <v>5</v>
      </c>
      <c r="N10" s="212">
        <v>15</v>
      </c>
      <c r="O10" s="212">
        <v>7</v>
      </c>
      <c r="P10" s="212">
        <v>22</v>
      </c>
      <c r="Q10" s="212">
        <v>4</v>
      </c>
      <c r="R10" s="681">
        <v>23</v>
      </c>
      <c r="S10" s="658">
        <v>4</v>
      </c>
      <c r="T10" s="658">
        <v>26</v>
      </c>
      <c r="U10" s="646">
        <v>1</v>
      </c>
      <c r="V10" s="212">
        <v>0</v>
      </c>
      <c r="W10" s="212">
        <v>5</v>
      </c>
      <c r="X10" s="212">
        <v>0</v>
      </c>
      <c r="Y10" s="212">
        <v>4</v>
      </c>
      <c r="Z10" s="212">
        <v>0</v>
      </c>
      <c r="AA10" s="212">
        <v>32</v>
      </c>
      <c r="AB10" s="212">
        <v>0</v>
      </c>
      <c r="AC10" s="212">
        <v>25</v>
      </c>
      <c r="AD10" s="212">
        <v>0</v>
      </c>
      <c r="AE10" s="212">
        <v>30</v>
      </c>
      <c r="AF10" s="681">
        <v>0</v>
      </c>
      <c r="AG10" s="658">
        <v>26</v>
      </c>
      <c r="AH10" s="658">
        <v>19</v>
      </c>
      <c r="AI10" s="646">
        <v>17</v>
      </c>
      <c r="AJ10" s="212">
        <v>0</v>
      </c>
      <c r="AK10" s="647">
        <v>7</v>
      </c>
      <c r="AL10" s="212">
        <v>22</v>
      </c>
      <c r="AM10" s="212">
        <v>11</v>
      </c>
      <c r="AN10" s="212">
        <v>20</v>
      </c>
      <c r="AO10" s="212">
        <v>3</v>
      </c>
      <c r="AP10" s="212">
        <v>23</v>
      </c>
      <c r="AQ10" s="212">
        <v>1</v>
      </c>
      <c r="AR10" s="681">
        <v>24</v>
      </c>
      <c r="AS10" s="658">
        <v>1</v>
      </c>
      <c r="AT10" s="658">
        <v>1</v>
      </c>
      <c r="AU10" s="646">
        <v>24</v>
      </c>
      <c r="AV10" s="212">
        <v>0</v>
      </c>
      <c r="AW10" s="212">
        <v>23</v>
      </c>
      <c r="AX10" s="212">
        <v>20</v>
      </c>
      <c r="AY10" s="647">
        <v>7</v>
      </c>
      <c r="AZ10" s="212">
        <v>19</v>
      </c>
      <c r="BA10" s="212">
        <v>7</v>
      </c>
      <c r="BB10" s="212">
        <v>21</v>
      </c>
      <c r="BC10" s="212">
        <v>3</v>
      </c>
      <c r="BD10" s="212">
        <v>23</v>
      </c>
      <c r="BE10" s="212">
        <v>0</v>
      </c>
      <c r="BF10" s="212">
        <v>26</v>
      </c>
      <c r="BG10" s="212">
        <v>1</v>
      </c>
      <c r="BH10" s="212">
        <v>18</v>
      </c>
      <c r="BI10" s="647">
        <v>6</v>
      </c>
      <c r="BJ10" s="160">
        <f>SUM(D10+F10+H10+L10+N10+P10+R10+T10+V10+X10+Z10+AB10+AD10+AF10+AH10+AJ10+AL10+AN10+AP10+AR10+AT10+AV10+AX10+AZ10+BB10+BD10+BF10+BH10+J10)</f>
        <v>337</v>
      </c>
      <c r="BK10" s="160">
        <f>SUM(E10+G10+I10+M10+O10+Q10+S10+U10+W10+Y10+AA10+AC10+AE10+AG10+AI10+AK10+AM10+AO10+AQ10+AS10+AU10+AW10+AY10+BA10+BC10+BE10+BG10+BI10+K10)</f>
        <v>254</v>
      </c>
      <c r="BM10" s="27"/>
      <c r="BN10" s="183"/>
      <c r="BO10" s="183"/>
      <c r="BP10" s="153"/>
      <c r="BQ10" s="357"/>
      <c r="BR10" s="433">
        <v>0</v>
      </c>
      <c r="BS10" s="433">
        <v>13</v>
      </c>
      <c r="BT10" s="433">
        <v>0</v>
      </c>
      <c r="BU10" s="433">
        <v>10</v>
      </c>
      <c r="BV10" s="433">
        <v>0</v>
      </c>
      <c r="BW10" s="433">
        <v>17</v>
      </c>
      <c r="BX10" s="433">
        <v>0</v>
      </c>
      <c r="BY10" s="706">
        <v>11</v>
      </c>
      <c r="BZ10" s="709">
        <f>SUM(BP10+BR10+BT10+BV10+BX10)</f>
        <v>0</v>
      </c>
      <c r="CA10" s="710">
        <f>SUM(BQ10+BS10+BU10+BW10+BY10)</f>
        <v>51</v>
      </c>
      <c r="CB10" s="6"/>
      <c r="CC10" s="6"/>
      <c r="CD10" s="6"/>
      <c r="CF10" s="6"/>
    </row>
    <row r="11" spans="1:84" ht="16.2" thickBot="1" x14ac:dyDescent="0.35">
      <c r="A11" s="456">
        <v>5</v>
      </c>
      <c r="B11" s="1295" t="s">
        <v>13</v>
      </c>
      <c r="C11" s="1296"/>
      <c r="D11" s="607">
        <f>SUM(D12:D14)</f>
        <v>0</v>
      </c>
      <c r="E11" s="607">
        <f t="shared" ref="E11:L11" si="0">SUM(E12:E14)</f>
        <v>0</v>
      </c>
      <c r="F11" s="607">
        <f t="shared" si="0"/>
        <v>0</v>
      </c>
      <c r="G11" s="679">
        <f t="shared" si="0"/>
        <v>0</v>
      </c>
      <c r="H11" s="157">
        <f t="shared" si="0"/>
        <v>0</v>
      </c>
      <c r="I11" s="157">
        <f t="shared" si="0"/>
        <v>0</v>
      </c>
      <c r="J11" s="684">
        <f t="shared" si="0"/>
        <v>0</v>
      </c>
      <c r="K11" s="698">
        <f t="shared" si="0"/>
        <v>0</v>
      </c>
      <c r="L11" s="680">
        <f t="shared" si="0"/>
        <v>0</v>
      </c>
      <c r="M11" s="607">
        <f t="shared" ref="M11:BI11" si="1">SUM(M12:M14)</f>
        <v>0</v>
      </c>
      <c r="N11" s="607">
        <f t="shared" si="1"/>
        <v>0</v>
      </c>
      <c r="O11" s="607">
        <f t="shared" si="1"/>
        <v>0</v>
      </c>
      <c r="P11" s="607">
        <f t="shared" si="1"/>
        <v>0</v>
      </c>
      <c r="Q11" s="607">
        <f t="shared" si="1"/>
        <v>0</v>
      </c>
      <c r="R11" s="607">
        <f t="shared" si="1"/>
        <v>0</v>
      </c>
      <c r="S11" s="607">
        <f t="shared" si="1"/>
        <v>0</v>
      </c>
      <c r="T11" s="607">
        <f t="shared" si="1"/>
        <v>1</v>
      </c>
      <c r="U11" s="607">
        <f t="shared" si="1"/>
        <v>0</v>
      </c>
      <c r="V11" s="607">
        <f t="shared" si="1"/>
        <v>0</v>
      </c>
      <c r="W11" s="607">
        <f t="shared" si="1"/>
        <v>0</v>
      </c>
      <c r="X11" s="607">
        <f t="shared" si="1"/>
        <v>0</v>
      </c>
      <c r="Y11" s="607">
        <f t="shared" si="1"/>
        <v>0</v>
      </c>
      <c r="Z11" s="607">
        <f t="shared" si="1"/>
        <v>0</v>
      </c>
      <c r="AA11" s="607">
        <f t="shared" si="1"/>
        <v>0</v>
      </c>
      <c r="AB11" s="607">
        <f t="shared" si="1"/>
        <v>0</v>
      </c>
      <c r="AC11" s="607">
        <f t="shared" si="1"/>
        <v>0</v>
      </c>
      <c r="AD11" s="607">
        <f t="shared" si="1"/>
        <v>0</v>
      </c>
      <c r="AE11" s="607">
        <f t="shared" si="1"/>
        <v>0</v>
      </c>
      <c r="AF11" s="607">
        <f t="shared" si="1"/>
        <v>0</v>
      </c>
      <c r="AG11" s="607">
        <f t="shared" si="1"/>
        <v>0</v>
      </c>
      <c r="AH11" s="607">
        <f t="shared" si="1"/>
        <v>0</v>
      </c>
      <c r="AI11" s="607">
        <f t="shared" si="1"/>
        <v>0</v>
      </c>
      <c r="AJ11" s="607">
        <f t="shared" si="1"/>
        <v>0</v>
      </c>
      <c r="AK11" s="607">
        <f t="shared" si="1"/>
        <v>0</v>
      </c>
      <c r="AL11" s="607">
        <f t="shared" si="1"/>
        <v>2</v>
      </c>
      <c r="AM11" s="607">
        <f t="shared" si="1"/>
        <v>1</v>
      </c>
      <c r="AN11" s="607">
        <f t="shared" si="1"/>
        <v>0</v>
      </c>
      <c r="AO11" s="607">
        <f t="shared" si="1"/>
        <v>0</v>
      </c>
      <c r="AP11" s="607">
        <f t="shared" si="1"/>
        <v>1</v>
      </c>
      <c r="AQ11" s="607">
        <f t="shared" si="1"/>
        <v>0</v>
      </c>
      <c r="AR11" s="607">
        <f t="shared" si="1"/>
        <v>0</v>
      </c>
      <c r="AS11" s="607">
        <f t="shared" si="1"/>
        <v>0</v>
      </c>
      <c r="AT11" s="607">
        <f t="shared" si="1"/>
        <v>1</v>
      </c>
      <c r="AU11" s="607">
        <f t="shared" si="1"/>
        <v>1</v>
      </c>
      <c r="AV11" s="607">
        <f t="shared" si="1"/>
        <v>0</v>
      </c>
      <c r="AW11" s="607">
        <f t="shared" si="1"/>
        <v>0</v>
      </c>
      <c r="AX11" s="607">
        <f t="shared" si="1"/>
        <v>0</v>
      </c>
      <c r="AY11" s="607">
        <f t="shared" si="1"/>
        <v>0</v>
      </c>
      <c r="AZ11" s="607">
        <f t="shared" si="1"/>
        <v>0</v>
      </c>
      <c r="BA11" s="607">
        <f t="shared" si="1"/>
        <v>0</v>
      </c>
      <c r="BB11" s="607">
        <f t="shared" si="1"/>
        <v>1</v>
      </c>
      <c r="BC11" s="607">
        <f t="shared" si="1"/>
        <v>0</v>
      </c>
      <c r="BD11" s="607">
        <f t="shared" si="1"/>
        <v>1</v>
      </c>
      <c r="BE11" s="607">
        <f t="shared" si="1"/>
        <v>0</v>
      </c>
      <c r="BF11" s="607">
        <f t="shared" si="1"/>
        <v>1</v>
      </c>
      <c r="BG11" s="607">
        <f t="shared" si="1"/>
        <v>0</v>
      </c>
      <c r="BH11" s="607">
        <f t="shared" si="1"/>
        <v>1</v>
      </c>
      <c r="BI11" s="607">
        <f t="shared" si="1"/>
        <v>0</v>
      </c>
      <c r="BJ11" s="160">
        <f t="shared" ref="BJ11:BJ29" si="2">SUM(D11+F11+H11+L11+N11+P11+R11+T11+V11+X11+Z11+AB11+AD11+AF11+AH11+AJ11+AL11+AN11+AP11+AR11+AT11+AV11+AX11+AZ11+BB11+BD11+BF11+BH11+J11)</f>
        <v>9</v>
      </c>
      <c r="BK11" s="160">
        <f t="shared" ref="BK11:BK31" si="3">SUM(E11+G11+I11+M11+O11+Q11+S11+U11+W11+Y11+AA11+AC11+AE11+AG11+AI11+AK11+AM11+AO11+AQ11+AS11+AU11+AW11+AY11+BA11+BC11+BE11+BG11+BI11+K11)</f>
        <v>2</v>
      </c>
      <c r="BM11" s="26"/>
      <c r="BN11" s="96"/>
      <c r="BO11" s="96"/>
      <c r="BP11" s="161">
        <f>SUM(BP12:BP14)</f>
        <v>0</v>
      </c>
      <c r="BQ11" s="161">
        <f t="shared" ref="BQ11:BY11" si="4">SUM(BQ12:BQ14)</f>
        <v>0</v>
      </c>
      <c r="BR11" s="161">
        <f t="shared" si="4"/>
        <v>0</v>
      </c>
      <c r="BS11" s="161">
        <f t="shared" si="4"/>
        <v>0</v>
      </c>
      <c r="BT11" s="161">
        <f t="shared" si="4"/>
        <v>0</v>
      </c>
      <c r="BU11" s="161">
        <f t="shared" si="4"/>
        <v>0</v>
      </c>
      <c r="BV11" s="161">
        <f t="shared" si="4"/>
        <v>0</v>
      </c>
      <c r="BW11" s="161">
        <f t="shared" si="4"/>
        <v>0</v>
      </c>
      <c r="BX11" s="161">
        <f t="shared" si="4"/>
        <v>0</v>
      </c>
      <c r="BY11" s="280">
        <f t="shared" si="4"/>
        <v>0</v>
      </c>
      <c r="BZ11" s="709">
        <f t="shared" ref="BZ11:BZ32" si="5">SUM(BP11+BR11+BT11+BV11+BX11)</f>
        <v>0</v>
      </c>
      <c r="CA11" s="710">
        <f t="shared" ref="CA11:CA32" si="6">SUM(BQ11+BS11+BU11+BW11+BY11)</f>
        <v>0</v>
      </c>
      <c r="CB11" s="6"/>
      <c r="CC11" s="6"/>
      <c r="CD11" s="6"/>
      <c r="CF11" s="6"/>
    </row>
    <row r="12" spans="1:84" ht="16.2" thickBot="1" x14ac:dyDescent="0.35">
      <c r="A12" s="8">
        <v>6</v>
      </c>
      <c r="B12" s="1408" t="s">
        <v>104</v>
      </c>
      <c r="C12" s="1613"/>
      <c r="D12" s="659"/>
      <c r="E12" s="290"/>
      <c r="F12" s="290"/>
      <c r="G12" s="660"/>
      <c r="H12" s="290"/>
      <c r="I12" s="290"/>
      <c r="J12" s="164"/>
      <c r="K12" s="699"/>
      <c r="L12" s="473"/>
      <c r="M12" s="290"/>
      <c r="N12" s="290"/>
      <c r="O12" s="290"/>
      <c r="P12" s="290"/>
      <c r="Q12" s="290"/>
      <c r="R12" s="660"/>
      <c r="S12" s="290"/>
      <c r="T12" s="290"/>
      <c r="U12" s="473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660"/>
      <c r="AG12" s="290"/>
      <c r="AH12" s="311"/>
      <c r="AI12" s="661"/>
      <c r="AJ12" s="662"/>
      <c r="AK12" s="663"/>
      <c r="AL12" s="531"/>
      <c r="AM12" s="662"/>
      <c r="AN12" s="662"/>
      <c r="AO12" s="662"/>
      <c r="AP12" s="662"/>
      <c r="AQ12" s="662"/>
      <c r="AR12" s="664"/>
      <c r="AS12" s="311"/>
      <c r="AT12" s="230"/>
      <c r="AU12" s="236"/>
      <c r="AV12" s="230"/>
      <c r="AW12" s="230"/>
      <c r="AX12" s="230"/>
      <c r="AY12" s="237"/>
      <c r="AZ12" s="463"/>
      <c r="BA12" s="230"/>
      <c r="BB12" s="230">
        <v>1</v>
      </c>
      <c r="BC12" s="230"/>
      <c r="BD12" s="230"/>
      <c r="BE12" s="230"/>
      <c r="BF12" s="230"/>
      <c r="BG12" s="230"/>
      <c r="BH12" s="230"/>
      <c r="BI12" s="237"/>
      <c r="BJ12" s="160">
        <f t="shared" si="2"/>
        <v>1</v>
      </c>
      <c r="BK12" s="160">
        <f t="shared" si="3"/>
        <v>0</v>
      </c>
      <c r="BM12" s="26"/>
      <c r="BN12" s="96"/>
      <c r="BO12" s="96"/>
      <c r="BP12" s="60"/>
      <c r="BQ12" s="342"/>
      <c r="BR12" s="485"/>
      <c r="BS12" s="100"/>
      <c r="BT12" s="100"/>
      <c r="BU12" s="342"/>
      <c r="BV12" s="60"/>
      <c r="BW12" s="88"/>
      <c r="BX12" s="60"/>
      <c r="BY12" s="707"/>
      <c r="BZ12" s="709">
        <f t="shared" si="5"/>
        <v>0</v>
      </c>
      <c r="CA12" s="710">
        <f t="shared" si="6"/>
        <v>0</v>
      </c>
      <c r="CB12" s="6"/>
      <c r="CC12" s="6"/>
      <c r="CD12" s="6"/>
      <c r="CF12" s="6"/>
    </row>
    <row r="13" spans="1:84" ht="16.2" thickBot="1" x14ac:dyDescent="0.35">
      <c r="A13" s="8">
        <v>7</v>
      </c>
      <c r="B13" s="1614" t="s">
        <v>15</v>
      </c>
      <c r="C13" s="1615"/>
      <c r="D13" s="163"/>
      <c r="E13" s="164"/>
      <c r="F13" s="164"/>
      <c r="G13" s="193"/>
      <c r="H13" s="164"/>
      <c r="I13" s="164"/>
      <c r="J13" s="164"/>
      <c r="K13" s="699"/>
      <c r="L13" s="543"/>
      <c r="M13" s="164"/>
      <c r="N13" s="164"/>
      <c r="O13" s="164"/>
      <c r="P13" s="164"/>
      <c r="Q13" s="164"/>
      <c r="R13" s="193"/>
      <c r="S13" s="164"/>
      <c r="T13" s="164"/>
      <c r="U13" s="543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93"/>
      <c r="AG13" s="164"/>
      <c r="AH13" s="166"/>
      <c r="AI13" s="655"/>
      <c r="AJ13" s="166"/>
      <c r="AK13" s="335"/>
      <c r="AL13" s="265">
        <v>2</v>
      </c>
      <c r="AM13" s="166"/>
      <c r="AN13" s="166"/>
      <c r="AO13" s="274"/>
      <c r="AP13" s="166"/>
      <c r="AQ13" s="166"/>
      <c r="AR13" s="274"/>
      <c r="AS13" s="166"/>
      <c r="AT13" s="84">
        <v>1</v>
      </c>
      <c r="AU13" s="114">
        <v>1</v>
      </c>
      <c r="AV13" s="84"/>
      <c r="AW13" s="84"/>
      <c r="AX13" s="84"/>
      <c r="AY13" s="40"/>
      <c r="AZ13" s="416"/>
      <c r="BA13" s="84"/>
      <c r="BB13" s="84"/>
      <c r="BC13" s="84"/>
      <c r="BD13" s="84">
        <v>1</v>
      </c>
      <c r="BE13" s="84"/>
      <c r="BF13" s="84">
        <v>1</v>
      </c>
      <c r="BG13" s="84"/>
      <c r="BH13" s="273">
        <v>1</v>
      </c>
      <c r="BI13" s="40"/>
      <c r="BJ13" s="160">
        <f t="shared" si="2"/>
        <v>6</v>
      </c>
      <c r="BK13" s="160">
        <f t="shared" si="3"/>
        <v>1</v>
      </c>
      <c r="BM13" s="26"/>
      <c r="BN13" s="96"/>
      <c r="BO13" s="96"/>
      <c r="BP13" s="257"/>
      <c r="BQ13" s="59"/>
      <c r="BR13" s="30"/>
      <c r="BS13" s="58"/>
      <c r="BT13" s="58"/>
      <c r="BU13" s="59"/>
      <c r="BV13" s="257"/>
      <c r="BW13" s="59"/>
      <c r="BX13" s="203"/>
      <c r="BY13" s="31"/>
      <c r="BZ13" s="709">
        <f t="shared" si="5"/>
        <v>0</v>
      </c>
      <c r="CA13" s="710">
        <f t="shared" si="6"/>
        <v>0</v>
      </c>
      <c r="CB13" s="6"/>
      <c r="CC13" s="6"/>
      <c r="CD13" s="6"/>
      <c r="CF13" s="6"/>
    </row>
    <row r="14" spans="1:84" ht="16.2" thickBot="1" x14ac:dyDescent="0.35">
      <c r="A14" s="8">
        <v>8</v>
      </c>
      <c r="B14" s="1284" t="s">
        <v>22</v>
      </c>
      <c r="C14" s="1285"/>
      <c r="D14" s="163"/>
      <c r="E14" s="164"/>
      <c r="F14" s="164"/>
      <c r="G14" s="193"/>
      <c r="H14" s="164"/>
      <c r="I14" s="164"/>
      <c r="J14" s="164"/>
      <c r="K14" s="699"/>
      <c r="L14" s="543"/>
      <c r="M14" s="164"/>
      <c r="N14" s="164"/>
      <c r="O14" s="164"/>
      <c r="P14" s="164"/>
      <c r="Q14" s="164"/>
      <c r="R14" s="193"/>
      <c r="S14" s="164"/>
      <c r="T14" s="164">
        <v>1</v>
      </c>
      <c r="U14" s="543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93"/>
      <c r="AG14" s="164"/>
      <c r="AH14" s="166"/>
      <c r="AI14" s="655"/>
      <c r="AJ14" s="266"/>
      <c r="AK14" s="648"/>
      <c r="AL14" s="351"/>
      <c r="AM14" s="267">
        <v>1</v>
      </c>
      <c r="AN14" s="266"/>
      <c r="AO14" s="288"/>
      <c r="AP14" s="266">
        <v>1</v>
      </c>
      <c r="AQ14" s="266"/>
      <c r="AR14" s="288"/>
      <c r="AS14" s="267"/>
      <c r="AT14" s="84"/>
      <c r="AU14" s="114"/>
      <c r="AV14" s="84"/>
      <c r="AW14" s="84"/>
      <c r="AX14" s="84"/>
      <c r="AY14" s="40"/>
      <c r="AZ14" s="416"/>
      <c r="BA14" s="84"/>
      <c r="BB14" s="84"/>
      <c r="BC14" s="84"/>
      <c r="BD14" s="84"/>
      <c r="BE14" s="84"/>
      <c r="BF14" s="84"/>
      <c r="BG14" s="84"/>
      <c r="BH14" s="273"/>
      <c r="BI14" s="40"/>
      <c r="BJ14" s="160">
        <f t="shared" si="2"/>
        <v>2</v>
      </c>
      <c r="BK14" s="160">
        <f t="shared" si="3"/>
        <v>1</v>
      </c>
      <c r="BM14" s="26"/>
      <c r="BN14" s="96"/>
      <c r="BO14" s="96"/>
      <c r="BP14" s="257"/>
      <c r="BQ14" s="59"/>
      <c r="BR14" s="30"/>
      <c r="BS14" s="58"/>
      <c r="BT14" s="58"/>
      <c r="BU14" s="59"/>
      <c r="BV14" s="257"/>
      <c r="BW14" s="40"/>
      <c r="BX14" s="203"/>
      <c r="BY14" s="31"/>
      <c r="BZ14" s="709">
        <f t="shared" si="5"/>
        <v>0</v>
      </c>
      <c r="CA14" s="710">
        <f t="shared" si="6"/>
        <v>0</v>
      </c>
      <c r="CB14" s="6"/>
      <c r="CC14" s="6"/>
      <c r="CD14" s="6"/>
      <c r="CF14" s="6"/>
    </row>
    <row r="15" spans="1:84" ht="16.2" thickBot="1" x14ac:dyDescent="0.35">
      <c r="A15" s="8">
        <v>9</v>
      </c>
      <c r="B15" s="1293" t="s">
        <v>16</v>
      </c>
      <c r="C15" s="1294"/>
      <c r="D15" s="430"/>
      <c r="E15" s="297"/>
      <c r="F15" s="297"/>
      <c r="G15" s="298"/>
      <c r="H15" s="297"/>
      <c r="I15" s="297"/>
      <c r="J15" s="297"/>
      <c r="K15" s="472"/>
      <c r="L15" s="603"/>
      <c r="M15" s="297"/>
      <c r="N15" s="297"/>
      <c r="O15" s="297"/>
      <c r="P15" s="297"/>
      <c r="Q15" s="297"/>
      <c r="R15" s="298"/>
      <c r="S15" s="297"/>
      <c r="T15" s="297"/>
      <c r="U15" s="603"/>
      <c r="V15" s="297"/>
      <c r="W15" s="297"/>
      <c r="X15" s="297"/>
      <c r="Y15" s="297"/>
      <c r="Z15" s="297"/>
      <c r="AA15" s="297"/>
      <c r="AB15" s="297"/>
      <c r="AC15" s="297"/>
      <c r="AD15" s="297"/>
      <c r="AE15" s="297"/>
      <c r="AF15" s="298"/>
      <c r="AG15" s="297"/>
      <c r="AH15" s="338"/>
      <c r="AI15" s="339"/>
      <c r="AJ15" s="457"/>
      <c r="AK15" s="649"/>
      <c r="AL15" s="482"/>
      <c r="AM15" s="457"/>
      <c r="AN15" s="457"/>
      <c r="AO15" s="457"/>
      <c r="AP15" s="457"/>
      <c r="AQ15" s="457"/>
      <c r="AR15" s="458"/>
      <c r="AS15" s="457"/>
      <c r="AT15" s="292"/>
      <c r="AU15" s="407"/>
      <c r="AV15" s="292"/>
      <c r="AW15" s="292"/>
      <c r="AX15" s="292"/>
      <c r="AY15" s="408"/>
      <c r="AZ15" s="308"/>
      <c r="BA15" s="292"/>
      <c r="BB15" s="292"/>
      <c r="BC15" s="292"/>
      <c r="BD15" s="292"/>
      <c r="BE15" s="292"/>
      <c r="BF15" s="292"/>
      <c r="BG15" s="292"/>
      <c r="BH15" s="292"/>
      <c r="BI15" s="408"/>
      <c r="BJ15" s="160">
        <f t="shared" si="2"/>
        <v>0</v>
      </c>
      <c r="BK15" s="160">
        <f t="shared" si="3"/>
        <v>0</v>
      </c>
      <c r="BM15" s="26"/>
      <c r="BN15" s="96"/>
      <c r="BO15" s="96"/>
      <c r="BP15" s="479"/>
      <c r="BQ15" s="186"/>
      <c r="BR15" s="370"/>
      <c r="BS15" s="471"/>
      <c r="BT15" s="471"/>
      <c r="BU15" s="186"/>
      <c r="BV15" s="479"/>
      <c r="BW15" s="186"/>
      <c r="BX15" s="479"/>
      <c r="BY15" s="599"/>
      <c r="BZ15" s="709">
        <f t="shared" si="5"/>
        <v>0</v>
      </c>
      <c r="CA15" s="710">
        <f t="shared" si="6"/>
        <v>0</v>
      </c>
      <c r="CB15" s="6"/>
      <c r="CC15" s="6"/>
      <c r="CD15" s="6"/>
      <c r="CF15" s="6"/>
    </row>
    <row r="16" spans="1:84" ht="16.2" thickBot="1" x14ac:dyDescent="0.35">
      <c r="A16" s="456">
        <v>10</v>
      </c>
      <c r="B16" s="1295" t="s">
        <v>13</v>
      </c>
      <c r="C16" s="1296"/>
      <c r="D16" s="686">
        <f>SUM(D17:D20)</f>
        <v>0</v>
      </c>
      <c r="E16" s="686">
        <f t="shared" ref="E16:K16" si="7">SUM(E17:E20)</f>
        <v>5</v>
      </c>
      <c r="F16" s="686">
        <f t="shared" si="7"/>
        <v>0</v>
      </c>
      <c r="G16" s="679">
        <f t="shared" si="7"/>
        <v>4</v>
      </c>
      <c r="H16" s="157">
        <f t="shared" si="7"/>
        <v>0</v>
      </c>
      <c r="I16" s="157">
        <f t="shared" si="7"/>
        <v>18</v>
      </c>
      <c r="J16" s="157">
        <f t="shared" si="7"/>
        <v>0</v>
      </c>
      <c r="K16" s="158">
        <f t="shared" si="7"/>
        <v>17</v>
      </c>
      <c r="L16" s="481">
        <f t="shared" ref="L16:BI16" si="8">SUM(L17:L20)</f>
        <v>0</v>
      </c>
      <c r="M16" s="686">
        <f t="shared" si="8"/>
        <v>0</v>
      </c>
      <c r="N16" s="686">
        <f t="shared" si="8"/>
        <v>0</v>
      </c>
      <c r="O16" s="686">
        <f t="shared" si="8"/>
        <v>0</v>
      </c>
      <c r="P16" s="686">
        <f t="shared" si="8"/>
        <v>0</v>
      </c>
      <c r="Q16" s="686">
        <f t="shared" si="8"/>
        <v>0</v>
      </c>
      <c r="R16" s="686">
        <f t="shared" si="8"/>
        <v>1</v>
      </c>
      <c r="S16" s="686">
        <f t="shared" si="8"/>
        <v>0</v>
      </c>
      <c r="T16" s="686">
        <f t="shared" si="8"/>
        <v>0</v>
      </c>
      <c r="U16" s="686">
        <f t="shared" si="8"/>
        <v>0</v>
      </c>
      <c r="V16" s="686">
        <f t="shared" si="8"/>
        <v>0</v>
      </c>
      <c r="W16" s="686">
        <f t="shared" si="8"/>
        <v>0</v>
      </c>
      <c r="X16" s="686">
        <f t="shared" si="8"/>
        <v>0</v>
      </c>
      <c r="Y16" s="686">
        <f t="shared" si="8"/>
        <v>0</v>
      </c>
      <c r="Z16" s="686">
        <f t="shared" si="8"/>
        <v>0</v>
      </c>
      <c r="AA16" s="686">
        <f t="shared" si="8"/>
        <v>0</v>
      </c>
      <c r="AB16" s="686">
        <f t="shared" si="8"/>
        <v>0</v>
      </c>
      <c r="AC16" s="686">
        <f t="shared" si="8"/>
        <v>0</v>
      </c>
      <c r="AD16" s="686">
        <f t="shared" si="8"/>
        <v>0</v>
      </c>
      <c r="AE16" s="686">
        <f t="shared" si="8"/>
        <v>0</v>
      </c>
      <c r="AF16" s="686">
        <f t="shared" si="8"/>
        <v>0</v>
      </c>
      <c r="AG16" s="686">
        <f t="shared" si="8"/>
        <v>0</v>
      </c>
      <c r="AH16" s="686">
        <f t="shared" si="8"/>
        <v>0</v>
      </c>
      <c r="AI16" s="686">
        <f t="shared" si="8"/>
        <v>0</v>
      </c>
      <c r="AJ16" s="686">
        <f t="shared" si="8"/>
        <v>0</v>
      </c>
      <c r="AK16" s="607">
        <f t="shared" si="8"/>
        <v>0</v>
      </c>
      <c r="AL16" s="686">
        <f t="shared" si="8"/>
        <v>0</v>
      </c>
      <c r="AM16" s="686">
        <f t="shared" si="8"/>
        <v>0</v>
      </c>
      <c r="AN16" s="686">
        <f t="shared" si="8"/>
        <v>0</v>
      </c>
      <c r="AO16" s="686">
        <f t="shared" si="8"/>
        <v>0</v>
      </c>
      <c r="AP16" s="686">
        <f t="shared" si="8"/>
        <v>0</v>
      </c>
      <c r="AQ16" s="686">
        <f t="shared" si="8"/>
        <v>0</v>
      </c>
      <c r="AR16" s="686">
        <f t="shared" si="8"/>
        <v>0</v>
      </c>
      <c r="AS16" s="686">
        <f t="shared" si="8"/>
        <v>0</v>
      </c>
      <c r="AT16" s="686">
        <f t="shared" si="8"/>
        <v>0</v>
      </c>
      <c r="AU16" s="686">
        <f t="shared" si="8"/>
        <v>0</v>
      </c>
      <c r="AV16" s="686">
        <f t="shared" si="8"/>
        <v>0</v>
      </c>
      <c r="AW16" s="686">
        <f t="shared" si="8"/>
        <v>0</v>
      </c>
      <c r="AX16" s="686">
        <f t="shared" si="8"/>
        <v>0</v>
      </c>
      <c r="AY16" s="686">
        <f t="shared" si="8"/>
        <v>0</v>
      </c>
      <c r="AZ16" s="686">
        <f t="shared" si="8"/>
        <v>1</v>
      </c>
      <c r="BA16" s="686">
        <f t="shared" si="8"/>
        <v>0</v>
      </c>
      <c r="BB16" s="686">
        <f t="shared" si="8"/>
        <v>0</v>
      </c>
      <c r="BC16" s="686">
        <f t="shared" si="8"/>
        <v>0</v>
      </c>
      <c r="BD16" s="686">
        <f t="shared" si="8"/>
        <v>0</v>
      </c>
      <c r="BE16" s="686">
        <f t="shared" si="8"/>
        <v>0</v>
      </c>
      <c r="BF16" s="686">
        <f t="shared" si="8"/>
        <v>0</v>
      </c>
      <c r="BG16" s="686">
        <f t="shared" si="8"/>
        <v>0</v>
      </c>
      <c r="BH16" s="686">
        <f t="shared" si="8"/>
        <v>0</v>
      </c>
      <c r="BI16" s="607">
        <f t="shared" si="8"/>
        <v>0</v>
      </c>
      <c r="BJ16" s="160">
        <f t="shared" si="2"/>
        <v>2</v>
      </c>
      <c r="BK16" s="160">
        <f t="shared" si="3"/>
        <v>44</v>
      </c>
      <c r="BM16" s="26"/>
      <c r="BN16" s="96"/>
      <c r="BO16" s="96"/>
      <c r="BP16" s="161">
        <f>SUM(BP17:BP20)</f>
        <v>0</v>
      </c>
      <c r="BQ16" s="161">
        <f t="shared" ref="BQ16:BY16" si="9">SUM(BQ17:BQ20)</f>
        <v>0</v>
      </c>
      <c r="BR16" s="161">
        <f t="shared" si="9"/>
        <v>0</v>
      </c>
      <c r="BS16" s="161">
        <f t="shared" si="9"/>
        <v>0</v>
      </c>
      <c r="BT16" s="161">
        <f t="shared" si="9"/>
        <v>0</v>
      </c>
      <c r="BU16" s="161">
        <f t="shared" si="9"/>
        <v>0</v>
      </c>
      <c r="BV16" s="161">
        <f t="shared" si="9"/>
        <v>0</v>
      </c>
      <c r="BW16" s="161">
        <f t="shared" si="9"/>
        <v>0</v>
      </c>
      <c r="BX16" s="161">
        <f t="shared" si="9"/>
        <v>0</v>
      </c>
      <c r="BY16" s="280">
        <f t="shared" si="9"/>
        <v>0</v>
      </c>
      <c r="BZ16" s="709">
        <f t="shared" si="5"/>
        <v>0</v>
      </c>
      <c r="CA16" s="710">
        <f t="shared" si="6"/>
        <v>0</v>
      </c>
      <c r="CB16" s="6"/>
      <c r="CC16" s="6"/>
      <c r="CD16" s="6"/>
      <c r="CF16" s="6"/>
    </row>
    <row r="17" spans="1:84" ht="16.2" thickBot="1" x14ac:dyDescent="0.35">
      <c r="A17" s="8">
        <v>11</v>
      </c>
      <c r="B17" s="1297" t="s">
        <v>17</v>
      </c>
      <c r="C17" s="1298"/>
      <c r="D17" s="527">
        <v>0</v>
      </c>
      <c r="E17" s="528">
        <v>5</v>
      </c>
      <c r="F17" s="528">
        <v>0</v>
      </c>
      <c r="G17" s="565">
        <v>4</v>
      </c>
      <c r="H17" s="528">
        <v>0</v>
      </c>
      <c r="I17" s="528">
        <v>18</v>
      </c>
      <c r="J17" s="528">
        <v>0</v>
      </c>
      <c r="K17" s="529">
        <v>17</v>
      </c>
      <c r="L17" s="653"/>
      <c r="M17" s="459"/>
      <c r="N17" s="459"/>
      <c r="O17" s="459"/>
      <c r="P17" s="459"/>
      <c r="Q17" s="459"/>
      <c r="R17" s="460"/>
      <c r="S17" s="459"/>
      <c r="T17" s="459"/>
      <c r="U17" s="653"/>
      <c r="V17" s="459"/>
      <c r="W17" s="459"/>
      <c r="X17" s="459"/>
      <c r="Y17" s="459"/>
      <c r="Z17" s="459"/>
      <c r="AA17" s="459"/>
      <c r="AB17" s="459"/>
      <c r="AC17" s="459"/>
      <c r="AD17" s="459"/>
      <c r="AE17" s="459"/>
      <c r="AF17" s="460"/>
      <c r="AG17" s="459"/>
      <c r="AH17" s="311"/>
      <c r="AI17" s="473"/>
      <c r="AJ17" s="461"/>
      <c r="AK17" s="650"/>
      <c r="AL17" s="484"/>
      <c r="AM17" s="461"/>
      <c r="AN17" s="461"/>
      <c r="AO17" s="461"/>
      <c r="AP17" s="461"/>
      <c r="AQ17" s="461"/>
      <c r="AR17" s="462"/>
      <c r="AS17" s="461"/>
      <c r="AT17" s="230"/>
      <c r="AU17" s="236"/>
      <c r="AV17" s="100"/>
      <c r="AW17" s="100"/>
      <c r="AX17" s="100"/>
      <c r="AY17" s="342"/>
      <c r="AZ17" s="60"/>
      <c r="BA17" s="100"/>
      <c r="BB17" s="100"/>
      <c r="BC17" s="100"/>
      <c r="BD17" s="100"/>
      <c r="BE17" s="100"/>
      <c r="BF17" s="100"/>
      <c r="BG17" s="100"/>
      <c r="BH17" s="230"/>
      <c r="BI17" s="237"/>
      <c r="BJ17" s="160">
        <f t="shared" si="2"/>
        <v>0</v>
      </c>
      <c r="BK17" s="160">
        <f t="shared" si="3"/>
        <v>44</v>
      </c>
      <c r="BM17" s="26"/>
      <c r="BN17" s="642"/>
      <c r="BO17" s="642"/>
      <c r="BP17" s="463"/>
      <c r="BQ17" s="237"/>
      <c r="BR17" s="236"/>
      <c r="BS17" s="230"/>
      <c r="BT17" s="230"/>
      <c r="BU17" s="237"/>
      <c r="BV17" s="463"/>
      <c r="BW17" s="237"/>
      <c r="BX17" s="60"/>
      <c r="BY17" s="464"/>
      <c r="BZ17" s="709">
        <f t="shared" si="5"/>
        <v>0</v>
      </c>
      <c r="CA17" s="710">
        <f t="shared" si="6"/>
        <v>0</v>
      </c>
      <c r="CB17" s="6"/>
      <c r="CC17" s="6"/>
      <c r="CD17" s="6"/>
      <c r="CF17" s="6"/>
    </row>
    <row r="18" spans="1:84" ht="16.2" thickBot="1" x14ac:dyDescent="0.35">
      <c r="A18" s="8">
        <v>12</v>
      </c>
      <c r="B18" s="1284" t="s">
        <v>18</v>
      </c>
      <c r="C18" s="1285"/>
      <c r="D18" s="265"/>
      <c r="E18" s="166"/>
      <c r="F18" s="166"/>
      <c r="G18" s="274"/>
      <c r="H18" s="166"/>
      <c r="I18" s="166"/>
      <c r="J18" s="166"/>
      <c r="K18" s="335"/>
      <c r="L18" s="543"/>
      <c r="M18" s="164"/>
      <c r="N18" s="164"/>
      <c r="O18" s="164"/>
      <c r="P18" s="164"/>
      <c r="Q18" s="164"/>
      <c r="R18" s="193"/>
      <c r="S18" s="164"/>
      <c r="T18" s="164"/>
      <c r="U18" s="543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93"/>
      <c r="AG18" s="164"/>
      <c r="AH18" s="164"/>
      <c r="AI18" s="606"/>
      <c r="AJ18" s="629"/>
      <c r="AK18" s="651"/>
      <c r="AL18" s="656"/>
      <c r="AM18" s="629"/>
      <c r="AN18" s="629"/>
      <c r="AO18" s="629"/>
      <c r="AP18" s="629"/>
      <c r="AQ18" s="629"/>
      <c r="AR18" s="583"/>
      <c r="AS18" s="629"/>
      <c r="AT18" s="255"/>
      <c r="AU18" s="445"/>
      <c r="AV18" s="58"/>
      <c r="AW18" s="58"/>
      <c r="AX18" s="58"/>
      <c r="AY18" s="59"/>
      <c r="AZ18" s="257"/>
      <c r="BA18" s="58"/>
      <c r="BB18" s="58"/>
      <c r="BC18" s="58"/>
      <c r="BD18" s="58"/>
      <c r="BE18" s="58"/>
      <c r="BF18" s="58"/>
      <c r="BG18" s="58"/>
      <c r="BH18" s="255"/>
      <c r="BI18" s="57"/>
      <c r="BJ18" s="160">
        <f t="shared" si="2"/>
        <v>0</v>
      </c>
      <c r="BK18" s="160">
        <f t="shared" si="3"/>
        <v>0</v>
      </c>
      <c r="BM18" s="26"/>
      <c r="BN18" s="96"/>
      <c r="BO18" s="96"/>
      <c r="BP18" s="257"/>
      <c r="BQ18" s="59"/>
      <c r="BR18" s="30"/>
      <c r="BS18" s="58"/>
      <c r="BT18" s="58"/>
      <c r="BU18" s="59"/>
      <c r="BV18" s="257"/>
      <c r="BW18" s="59"/>
      <c r="BX18" s="203"/>
      <c r="BY18" s="31"/>
      <c r="BZ18" s="709">
        <f t="shared" si="5"/>
        <v>0</v>
      </c>
      <c r="CA18" s="710">
        <f t="shared" si="6"/>
        <v>0</v>
      </c>
      <c r="CB18" s="6"/>
      <c r="CC18" s="6"/>
      <c r="CD18" s="6"/>
      <c r="CF18" s="6"/>
    </row>
    <row r="19" spans="1:84" ht="16.2" thickBot="1" x14ac:dyDescent="0.35">
      <c r="A19" s="8">
        <v>13</v>
      </c>
      <c r="B19" s="1284" t="s">
        <v>19</v>
      </c>
      <c r="C19" s="1616"/>
      <c r="D19" s="163"/>
      <c r="E19" s="164"/>
      <c r="F19" s="164"/>
      <c r="G19" s="193"/>
      <c r="H19" s="164"/>
      <c r="I19" s="164"/>
      <c r="J19" s="164"/>
      <c r="K19" s="699"/>
      <c r="L19" s="543"/>
      <c r="M19" s="164"/>
      <c r="N19" s="164"/>
      <c r="O19" s="164"/>
      <c r="P19" s="164"/>
      <c r="Q19" s="164"/>
      <c r="R19" s="677">
        <v>1</v>
      </c>
      <c r="S19" s="164"/>
      <c r="T19" s="164"/>
      <c r="U19" s="543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93"/>
      <c r="AG19" s="164"/>
      <c r="AH19" s="164"/>
      <c r="AI19" s="606"/>
      <c r="AJ19" s="588"/>
      <c r="AK19" s="652"/>
      <c r="AL19" s="657"/>
      <c r="AM19" s="588"/>
      <c r="AN19" s="588"/>
      <c r="AO19" s="588"/>
      <c r="AP19" s="588"/>
      <c r="AQ19" s="588"/>
      <c r="AR19" s="415"/>
      <c r="AS19" s="588"/>
      <c r="AT19" s="255"/>
      <c r="AU19" s="445"/>
      <c r="AV19" s="255"/>
      <c r="AW19" s="255"/>
      <c r="AX19" s="255"/>
      <c r="AY19" s="57"/>
      <c r="AZ19" s="250">
        <v>1</v>
      </c>
      <c r="BA19" s="255"/>
      <c r="BB19" s="255"/>
      <c r="BC19" s="255"/>
      <c r="BD19" s="255"/>
      <c r="BE19" s="255"/>
      <c r="BF19" s="255"/>
      <c r="BG19" s="255"/>
      <c r="BH19" s="255"/>
      <c r="BI19" s="57"/>
      <c r="BJ19" s="160">
        <f t="shared" si="2"/>
        <v>2</v>
      </c>
      <c r="BK19" s="160">
        <f t="shared" si="3"/>
        <v>0</v>
      </c>
      <c r="BM19" s="26"/>
      <c r="BN19" s="96"/>
      <c r="BO19" s="96"/>
      <c r="BP19" s="257"/>
      <c r="BQ19" s="59"/>
      <c r="BR19" s="30"/>
      <c r="BS19" s="58"/>
      <c r="BT19" s="58"/>
      <c r="BU19" s="59"/>
      <c r="BV19" s="257"/>
      <c r="BW19" s="59"/>
      <c r="BX19" s="203"/>
      <c r="BY19" s="31"/>
      <c r="BZ19" s="709">
        <f t="shared" si="5"/>
        <v>0</v>
      </c>
      <c r="CA19" s="710">
        <f t="shared" si="6"/>
        <v>0</v>
      </c>
      <c r="CB19" s="6"/>
      <c r="CC19" s="6"/>
      <c r="CD19" s="6"/>
      <c r="CF19" s="6"/>
    </row>
    <row r="20" spans="1:84" ht="16.2" thickBot="1" x14ac:dyDescent="0.35">
      <c r="A20" s="8">
        <v>14</v>
      </c>
      <c r="B20" s="1284" t="s">
        <v>38</v>
      </c>
      <c r="C20" s="1285"/>
      <c r="D20" s="163"/>
      <c r="E20" s="164"/>
      <c r="F20" s="164"/>
      <c r="G20" s="193"/>
      <c r="H20" s="164"/>
      <c r="I20" s="164"/>
      <c r="J20" s="164"/>
      <c r="K20" s="699"/>
      <c r="L20" s="543"/>
      <c r="M20" s="164"/>
      <c r="N20" s="164"/>
      <c r="O20" s="164"/>
      <c r="P20" s="164"/>
      <c r="Q20" s="164"/>
      <c r="R20" s="193"/>
      <c r="S20" s="164"/>
      <c r="T20" s="164"/>
      <c r="U20" s="543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93"/>
      <c r="AG20" s="164"/>
      <c r="AH20" s="164"/>
      <c r="AI20" s="543"/>
      <c r="AJ20" s="191"/>
      <c r="AK20" s="596"/>
      <c r="AL20" s="353"/>
      <c r="AM20" s="191"/>
      <c r="AN20" s="191"/>
      <c r="AO20" s="191"/>
      <c r="AP20" s="191"/>
      <c r="AQ20" s="191"/>
      <c r="AR20" s="289"/>
      <c r="AS20" s="191"/>
      <c r="AT20" s="255"/>
      <c r="AU20" s="114"/>
      <c r="AV20" s="255"/>
      <c r="AW20" s="255"/>
      <c r="AX20" s="255"/>
      <c r="AY20" s="57"/>
      <c r="AZ20" s="414"/>
      <c r="BA20" s="255"/>
      <c r="BB20" s="255"/>
      <c r="BC20" s="255"/>
      <c r="BD20" s="255"/>
      <c r="BE20" s="255"/>
      <c r="BF20" s="255"/>
      <c r="BG20" s="255"/>
      <c r="BH20" s="255"/>
      <c r="BI20" s="57"/>
      <c r="BJ20" s="160">
        <f t="shared" si="2"/>
        <v>0</v>
      </c>
      <c r="BK20" s="160">
        <f t="shared" si="3"/>
        <v>0</v>
      </c>
      <c r="BM20" s="26"/>
      <c r="BN20" s="96"/>
      <c r="BO20" s="96"/>
      <c r="BP20" s="257"/>
      <c r="BQ20" s="40"/>
      <c r="BR20" s="114"/>
      <c r="BS20" s="84"/>
      <c r="BT20" s="84"/>
      <c r="BU20" s="40"/>
      <c r="BV20" s="257"/>
      <c r="BW20" s="59"/>
      <c r="BX20" s="203"/>
      <c r="BY20" s="31"/>
      <c r="BZ20" s="709">
        <f t="shared" si="5"/>
        <v>0</v>
      </c>
      <c r="CA20" s="710">
        <f t="shared" si="6"/>
        <v>0</v>
      </c>
      <c r="CB20" s="6"/>
      <c r="CC20" s="6"/>
      <c r="CD20" s="6"/>
      <c r="CF20" s="6"/>
    </row>
    <row r="21" spans="1:84" ht="16.2" thickBot="1" x14ac:dyDescent="0.35">
      <c r="A21" s="8">
        <v>15</v>
      </c>
      <c r="B21" s="1293" t="s">
        <v>20</v>
      </c>
      <c r="C21" s="1294"/>
      <c r="D21" s="430"/>
      <c r="E21" s="297"/>
      <c r="F21" s="297"/>
      <c r="G21" s="298"/>
      <c r="H21" s="297"/>
      <c r="I21" s="297"/>
      <c r="J21" s="297"/>
      <c r="K21" s="472"/>
      <c r="L21" s="603"/>
      <c r="M21" s="297"/>
      <c r="N21" s="297"/>
      <c r="O21" s="297"/>
      <c r="P21" s="297"/>
      <c r="Q21" s="297"/>
      <c r="R21" s="298"/>
      <c r="S21" s="297"/>
      <c r="T21" s="297"/>
      <c r="U21" s="603"/>
      <c r="V21" s="297"/>
      <c r="W21" s="297"/>
      <c r="X21" s="297"/>
      <c r="Y21" s="297"/>
      <c r="Z21" s="297"/>
      <c r="AA21" s="297"/>
      <c r="AB21" s="297"/>
      <c r="AC21" s="297"/>
      <c r="AD21" s="297"/>
      <c r="AE21" s="297"/>
      <c r="AF21" s="298"/>
      <c r="AG21" s="297"/>
      <c r="AH21" s="297"/>
      <c r="AI21" s="603"/>
      <c r="AJ21" s="465"/>
      <c r="AK21" s="597"/>
      <c r="AL21" s="470"/>
      <c r="AM21" s="465"/>
      <c r="AN21" s="465"/>
      <c r="AO21" s="465"/>
      <c r="AP21" s="465"/>
      <c r="AQ21" s="465"/>
      <c r="AR21" s="466"/>
      <c r="AS21" s="465"/>
      <c r="AT21" s="209"/>
      <c r="AU21" s="194"/>
      <c r="AV21" s="209"/>
      <c r="AW21" s="209"/>
      <c r="AX21" s="209"/>
      <c r="AY21" s="195"/>
      <c r="AZ21" s="263"/>
      <c r="BA21" s="209"/>
      <c r="BB21" s="209"/>
      <c r="BC21" s="209"/>
      <c r="BD21" s="209"/>
      <c r="BE21" s="209"/>
      <c r="BF21" s="209"/>
      <c r="BG21" s="209"/>
      <c r="BH21" s="209"/>
      <c r="BI21" s="195"/>
      <c r="BJ21" s="160">
        <f t="shared" si="2"/>
        <v>0</v>
      </c>
      <c r="BK21" s="160">
        <f t="shared" si="3"/>
        <v>0</v>
      </c>
      <c r="BM21" s="26"/>
      <c r="BN21" s="96"/>
      <c r="BO21" s="96"/>
      <c r="BP21" s="479"/>
      <c r="BQ21" s="186"/>
      <c r="BR21" s="370"/>
      <c r="BS21" s="471"/>
      <c r="BT21" s="471"/>
      <c r="BU21" s="186"/>
      <c r="BV21" s="479"/>
      <c r="BW21" s="186"/>
      <c r="BX21" s="479"/>
      <c r="BY21" s="599"/>
      <c r="BZ21" s="709">
        <f t="shared" si="5"/>
        <v>0</v>
      </c>
      <c r="CA21" s="710">
        <f t="shared" si="6"/>
        <v>0</v>
      </c>
      <c r="CB21" s="6"/>
      <c r="CC21" s="6"/>
      <c r="CD21" s="6"/>
      <c r="CF21" s="6"/>
    </row>
    <row r="22" spans="1:84" ht="16.2" thickBot="1" x14ac:dyDescent="0.35">
      <c r="A22" s="456">
        <v>16</v>
      </c>
      <c r="B22" s="1295" t="s">
        <v>13</v>
      </c>
      <c r="C22" s="1296"/>
      <c r="D22" s="686">
        <f>SUM(D23:D31)</f>
        <v>0</v>
      </c>
      <c r="E22" s="686">
        <f t="shared" ref="E22:K22" si="10">SUM(E23:E31)</f>
        <v>0</v>
      </c>
      <c r="F22" s="686">
        <f t="shared" si="10"/>
        <v>0</v>
      </c>
      <c r="G22" s="679">
        <f t="shared" si="10"/>
        <v>0</v>
      </c>
      <c r="H22" s="157">
        <f t="shared" si="10"/>
        <v>0</v>
      </c>
      <c r="I22" s="157">
        <f t="shared" si="10"/>
        <v>0</v>
      </c>
      <c r="J22" s="157">
        <f t="shared" si="10"/>
        <v>0</v>
      </c>
      <c r="K22" s="158">
        <f t="shared" si="10"/>
        <v>0</v>
      </c>
      <c r="L22" s="481">
        <f t="shared" ref="L22:BI22" si="11">SUM(L23:L31)</f>
        <v>0</v>
      </c>
      <c r="M22" s="686">
        <f t="shared" si="11"/>
        <v>0</v>
      </c>
      <c r="N22" s="686">
        <f t="shared" si="11"/>
        <v>0</v>
      </c>
      <c r="O22" s="686">
        <f t="shared" si="11"/>
        <v>0</v>
      </c>
      <c r="P22" s="686">
        <f t="shared" si="11"/>
        <v>1</v>
      </c>
      <c r="Q22" s="686">
        <f t="shared" si="11"/>
        <v>0</v>
      </c>
      <c r="R22" s="686">
        <f t="shared" si="11"/>
        <v>0</v>
      </c>
      <c r="S22" s="686">
        <f t="shared" si="11"/>
        <v>1</v>
      </c>
      <c r="T22" s="686">
        <f t="shared" si="11"/>
        <v>0</v>
      </c>
      <c r="U22" s="686">
        <f t="shared" si="11"/>
        <v>0</v>
      </c>
      <c r="V22" s="686">
        <f t="shared" si="11"/>
        <v>0</v>
      </c>
      <c r="W22" s="686">
        <f t="shared" si="11"/>
        <v>1</v>
      </c>
      <c r="X22" s="686">
        <f t="shared" si="11"/>
        <v>0</v>
      </c>
      <c r="Y22" s="686">
        <f t="shared" si="11"/>
        <v>0</v>
      </c>
      <c r="Z22" s="686">
        <f t="shared" si="11"/>
        <v>0</v>
      </c>
      <c r="AA22" s="686">
        <f t="shared" si="11"/>
        <v>0</v>
      </c>
      <c r="AB22" s="686">
        <f t="shared" si="11"/>
        <v>0</v>
      </c>
      <c r="AC22" s="686">
        <f t="shared" si="11"/>
        <v>0</v>
      </c>
      <c r="AD22" s="686">
        <f t="shared" si="11"/>
        <v>0</v>
      </c>
      <c r="AE22" s="686">
        <f t="shared" si="11"/>
        <v>0</v>
      </c>
      <c r="AF22" s="686">
        <f t="shared" si="11"/>
        <v>0</v>
      </c>
      <c r="AG22" s="686">
        <f t="shared" si="11"/>
        <v>0</v>
      </c>
      <c r="AH22" s="686">
        <f t="shared" si="11"/>
        <v>0</v>
      </c>
      <c r="AI22" s="686">
        <f t="shared" si="11"/>
        <v>2</v>
      </c>
      <c r="AJ22" s="686">
        <f t="shared" si="11"/>
        <v>0</v>
      </c>
      <c r="AK22" s="607">
        <f t="shared" si="11"/>
        <v>0</v>
      </c>
      <c r="AL22" s="686">
        <f t="shared" si="11"/>
        <v>0</v>
      </c>
      <c r="AM22" s="686">
        <f t="shared" si="11"/>
        <v>0</v>
      </c>
      <c r="AN22" s="686">
        <f t="shared" si="11"/>
        <v>1</v>
      </c>
      <c r="AO22" s="686">
        <f t="shared" si="11"/>
        <v>0</v>
      </c>
      <c r="AP22" s="686">
        <f t="shared" si="11"/>
        <v>0</v>
      </c>
      <c r="AQ22" s="686">
        <f t="shared" si="11"/>
        <v>0</v>
      </c>
      <c r="AR22" s="686">
        <f t="shared" si="11"/>
        <v>0</v>
      </c>
      <c r="AS22" s="686">
        <f t="shared" si="11"/>
        <v>0</v>
      </c>
      <c r="AT22" s="686">
        <f t="shared" si="11"/>
        <v>0</v>
      </c>
      <c r="AU22" s="686">
        <f t="shared" si="11"/>
        <v>0</v>
      </c>
      <c r="AV22" s="686">
        <f t="shared" si="11"/>
        <v>0</v>
      </c>
      <c r="AW22" s="686">
        <f t="shared" si="11"/>
        <v>0</v>
      </c>
      <c r="AX22" s="686">
        <f t="shared" si="11"/>
        <v>0</v>
      </c>
      <c r="AY22" s="686">
        <f t="shared" si="11"/>
        <v>0</v>
      </c>
      <c r="AZ22" s="686">
        <f t="shared" si="11"/>
        <v>0</v>
      </c>
      <c r="BA22" s="686">
        <f t="shared" si="11"/>
        <v>1</v>
      </c>
      <c r="BB22" s="686">
        <f t="shared" si="11"/>
        <v>0</v>
      </c>
      <c r="BC22" s="686">
        <f t="shared" si="11"/>
        <v>0</v>
      </c>
      <c r="BD22" s="686">
        <f t="shared" si="11"/>
        <v>0</v>
      </c>
      <c r="BE22" s="686">
        <f t="shared" si="11"/>
        <v>0</v>
      </c>
      <c r="BF22" s="686">
        <f t="shared" si="11"/>
        <v>0</v>
      </c>
      <c r="BG22" s="686">
        <f t="shared" si="11"/>
        <v>0</v>
      </c>
      <c r="BH22" s="686">
        <f t="shared" si="11"/>
        <v>0</v>
      </c>
      <c r="BI22" s="607">
        <f t="shared" si="11"/>
        <v>0</v>
      </c>
      <c r="BJ22" s="160">
        <f>SUM(D22+F22+H22+L22+N22+P22+R22+T22+V22+X22+Z22+AB22+AD22+AF22+AH22+AJ22+AL22+AN22+AP22+AR22+AT22+AV22+AX22+AZ22+BB22+BD22+BF22+BH22+J22)</f>
        <v>2</v>
      </c>
      <c r="BK22" s="160">
        <f t="shared" si="3"/>
        <v>5</v>
      </c>
      <c r="BM22" s="26"/>
      <c r="BN22" s="96"/>
      <c r="BO22" s="96"/>
      <c r="BP22" s="161">
        <f>SUM(BP23:BP31)</f>
        <v>0</v>
      </c>
      <c r="BQ22" s="161">
        <f t="shared" ref="BQ22:BY22" si="12">SUM(BQ23:BQ31)</f>
        <v>0</v>
      </c>
      <c r="BR22" s="161">
        <f t="shared" si="12"/>
        <v>0</v>
      </c>
      <c r="BS22" s="161">
        <f t="shared" si="12"/>
        <v>0</v>
      </c>
      <c r="BT22" s="161">
        <f t="shared" si="12"/>
        <v>0</v>
      </c>
      <c r="BU22" s="161">
        <f t="shared" si="12"/>
        <v>0</v>
      </c>
      <c r="BV22" s="161">
        <f t="shared" si="12"/>
        <v>0</v>
      </c>
      <c r="BW22" s="161">
        <f t="shared" si="12"/>
        <v>0</v>
      </c>
      <c r="BX22" s="161">
        <f t="shared" si="12"/>
        <v>0</v>
      </c>
      <c r="BY22" s="280">
        <f t="shared" si="12"/>
        <v>0</v>
      </c>
      <c r="BZ22" s="709">
        <f t="shared" si="5"/>
        <v>0</v>
      </c>
      <c r="CA22" s="710">
        <f t="shared" si="6"/>
        <v>0</v>
      </c>
      <c r="CB22" s="6"/>
      <c r="CC22" s="6"/>
      <c r="CD22" s="6"/>
      <c r="CF22" s="6"/>
    </row>
    <row r="23" spans="1:84" ht="16.2" thickBot="1" x14ac:dyDescent="0.35">
      <c r="A23" s="8">
        <v>17</v>
      </c>
      <c r="B23" s="1297" t="s">
        <v>21</v>
      </c>
      <c r="C23" s="1298"/>
      <c r="D23" s="467"/>
      <c r="E23" s="687"/>
      <c r="F23" s="687"/>
      <c r="G23" s="683"/>
      <c r="H23" s="687"/>
      <c r="I23" s="687"/>
      <c r="J23" s="687"/>
      <c r="K23" s="515"/>
      <c r="L23" s="654"/>
      <c r="M23" s="468"/>
      <c r="N23" s="468"/>
      <c r="O23" s="468"/>
      <c r="P23" s="468"/>
      <c r="Q23" s="468"/>
      <c r="R23" s="469"/>
      <c r="S23" s="468"/>
      <c r="T23" s="468"/>
      <c r="U23" s="654"/>
      <c r="V23" s="468"/>
      <c r="W23" s="468"/>
      <c r="X23" s="468"/>
      <c r="Y23" s="468"/>
      <c r="Z23" s="468"/>
      <c r="AA23" s="468"/>
      <c r="AB23" s="468"/>
      <c r="AC23" s="468"/>
      <c r="AD23" s="290"/>
      <c r="AE23" s="468"/>
      <c r="AF23" s="469"/>
      <c r="AG23" s="468"/>
      <c r="AH23" s="311"/>
      <c r="AI23" s="343">
        <v>1</v>
      </c>
      <c r="AJ23" s="461"/>
      <c r="AK23" s="650"/>
      <c r="AL23" s="484"/>
      <c r="AM23" s="461"/>
      <c r="AN23" s="461">
        <v>1</v>
      </c>
      <c r="AO23" s="461"/>
      <c r="AP23" s="461"/>
      <c r="AQ23" s="461"/>
      <c r="AR23" s="462"/>
      <c r="AS23" s="461"/>
      <c r="AT23" s="143"/>
      <c r="AU23" s="38"/>
      <c r="AV23" s="143"/>
      <c r="AW23" s="143"/>
      <c r="AX23" s="143"/>
      <c r="AY23" s="147"/>
      <c r="AZ23" s="65"/>
      <c r="BA23" s="143"/>
      <c r="BB23" s="143"/>
      <c r="BC23" s="143"/>
      <c r="BD23" s="143"/>
      <c r="BE23" s="143"/>
      <c r="BF23" s="143"/>
      <c r="BG23" s="143"/>
      <c r="BH23" s="143"/>
      <c r="BI23" s="147"/>
      <c r="BJ23" s="160">
        <f t="shared" si="2"/>
        <v>1</v>
      </c>
      <c r="BK23" s="160">
        <f t="shared" si="3"/>
        <v>1</v>
      </c>
      <c r="BM23" s="26"/>
      <c r="BN23" s="96"/>
      <c r="BO23" s="96"/>
      <c r="BP23" s="60"/>
      <c r="BQ23" s="342"/>
      <c r="BR23" s="485"/>
      <c r="BS23" s="100"/>
      <c r="BT23" s="100"/>
      <c r="BU23" s="342"/>
      <c r="BV23" s="60"/>
      <c r="BW23" s="342"/>
      <c r="BX23" s="60"/>
      <c r="BY23" s="464"/>
      <c r="BZ23" s="709">
        <f t="shared" si="5"/>
        <v>0</v>
      </c>
      <c r="CA23" s="710">
        <f t="shared" si="6"/>
        <v>0</v>
      </c>
      <c r="CB23" s="6"/>
      <c r="CC23" s="6"/>
      <c r="CD23" s="6"/>
      <c r="CF23" s="6"/>
    </row>
    <row r="24" spans="1:84" ht="16.2" thickBot="1" x14ac:dyDescent="0.35">
      <c r="A24" s="8">
        <v>18</v>
      </c>
      <c r="B24" s="1284" t="s">
        <v>51</v>
      </c>
      <c r="C24" s="1285"/>
      <c r="D24" s="145"/>
      <c r="E24" s="685"/>
      <c r="F24" s="685"/>
      <c r="G24" s="682"/>
      <c r="H24" s="685"/>
      <c r="I24" s="685"/>
      <c r="J24" s="685"/>
      <c r="K24" s="142"/>
      <c r="L24" s="606"/>
      <c r="M24" s="590"/>
      <c r="N24" s="590"/>
      <c r="O24" s="590"/>
      <c r="P24" s="590"/>
      <c r="Q24" s="590"/>
      <c r="R24" s="585"/>
      <c r="S24" s="533">
        <v>1</v>
      </c>
      <c r="T24" s="590"/>
      <c r="U24" s="606"/>
      <c r="V24" s="590"/>
      <c r="W24" s="590"/>
      <c r="X24" s="590"/>
      <c r="Y24" s="590"/>
      <c r="Z24" s="590"/>
      <c r="AA24" s="590"/>
      <c r="AB24" s="590"/>
      <c r="AC24" s="590"/>
      <c r="AD24" s="590"/>
      <c r="AE24" s="590"/>
      <c r="AF24" s="585"/>
      <c r="AG24" s="590"/>
      <c r="AH24" s="590"/>
      <c r="AI24" s="543"/>
      <c r="AJ24" s="191"/>
      <c r="AK24" s="596"/>
      <c r="AL24" s="353"/>
      <c r="AM24" s="191"/>
      <c r="AN24" s="191"/>
      <c r="AO24" s="289"/>
      <c r="AP24" s="191"/>
      <c r="AQ24" s="191"/>
      <c r="AR24" s="289"/>
      <c r="AS24" s="191"/>
      <c r="AT24" s="255"/>
      <c r="AU24" s="445"/>
      <c r="AV24" s="255"/>
      <c r="AW24" s="255"/>
      <c r="AX24" s="255"/>
      <c r="AY24" s="57"/>
      <c r="AZ24" s="414"/>
      <c r="BA24" s="250">
        <v>1</v>
      </c>
      <c r="BB24" s="255"/>
      <c r="BC24" s="255"/>
      <c r="BD24" s="255"/>
      <c r="BE24" s="255"/>
      <c r="BF24" s="255"/>
      <c r="BG24" s="255"/>
      <c r="BH24" s="255"/>
      <c r="BI24" s="57"/>
      <c r="BJ24" s="160">
        <f t="shared" si="2"/>
        <v>0</v>
      </c>
      <c r="BK24" s="160">
        <f t="shared" si="3"/>
        <v>2</v>
      </c>
      <c r="BM24" s="26"/>
      <c r="BN24" s="96"/>
      <c r="BO24" s="96"/>
      <c r="BP24" s="257"/>
      <c r="BQ24" s="59"/>
      <c r="BR24" s="30"/>
      <c r="BS24" s="58"/>
      <c r="BT24" s="58"/>
      <c r="BU24" s="59"/>
      <c r="BV24" s="257"/>
      <c r="BW24" s="59"/>
      <c r="BX24" s="203"/>
      <c r="BY24" s="31"/>
      <c r="BZ24" s="709">
        <f t="shared" si="5"/>
        <v>0</v>
      </c>
      <c r="CA24" s="710">
        <f t="shared" si="6"/>
        <v>0</v>
      </c>
      <c r="CB24" s="6"/>
      <c r="CC24" s="6"/>
      <c r="CD24" s="6"/>
      <c r="CF24" s="6"/>
    </row>
    <row r="25" spans="1:84" ht="16.2" thickBot="1" x14ac:dyDescent="0.35">
      <c r="A25" s="8">
        <v>19</v>
      </c>
      <c r="B25" s="1284" t="s">
        <v>22</v>
      </c>
      <c r="C25" s="1285"/>
      <c r="D25" s="145"/>
      <c r="E25" s="685"/>
      <c r="F25" s="685"/>
      <c r="G25" s="682"/>
      <c r="H25" s="685"/>
      <c r="I25" s="685"/>
      <c r="J25" s="685"/>
      <c r="K25" s="142"/>
      <c r="L25" s="606"/>
      <c r="M25" s="590"/>
      <c r="N25" s="590"/>
      <c r="O25" s="590"/>
      <c r="P25" s="590"/>
      <c r="Q25" s="590"/>
      <c r="R25" s="585"/>
      <c r="S25" s="590"/>
      <c r="T25" s="590"/>
      <c r="U25" s="606"/>
      <c r="V25" s="590"/>
      <c r="W25" s="590"/>
      <c r="X25" s="590"/>
      <c r="Y25" s="590"/>
      <c r="Z25" s="590"/>
      <c r="AA25" s="590"/>
      <c r="AB25" s="590"/>
      <c r="AC25" s="590"/>
      <c r="AD25" s="590"/>
      <c r="AE25" s="590"/>
      <c r="AF25" s="585"/>
      <c r="AG25" s="590"/>
      <c r="AH25" s="590"/>
      <c r="AI25" s="543"/>
      <c r="AJ25" s="191"/>
      <c r="AK25" s="596"/>
      <c r="AL25" s="353"/>
      <c r="AM25" s="191"/>
      <c r="AN25" s="191"/>
      <c r="AO25" s="289"/>
      <c r="AP25" s="191"/>
      <c r="AQ25" s="191"/>
      <c r="AR25" s="289"/>
      <c r="AS25" s="191"/>
      <c r="AT25" s="255"/>
      <c r="AU25" s="445"/>
      <c r="AV25" s="255"/>
      <c r="AW25" s="255"/>
      <c r="AX25" s="255"/>
      <c r="AY25" s="57"/>
      <c r="AZ25" s="414"/>
      <c r="BA25" s="255"/>
      <c r="BB25" s="255"/>
      <c r="BC25" s="255"/>
      <c r="BD25" s="255"/>
      <c r="BE25" s="255"/>
      <c r="BF25" s="255"/>
      <c r="BG25" s="255"/>
      <c r="BH25" s="255"/>
      <c r="BI25" s="57"/>
      <c r="BJ25" s="160">
        <f t="shared" si="2"/>
        <v>0</v>
      </c>
      <c r="BK25" s="160">
        <f t="shared" si="3"/>
        <v>0</v>
      </c>
      <c r="BM25" s="26"/>
      <c r="BN25" s="96"/>
      <c r="BO25" s="96"/>
      <c r="BP25" s="257"/>
      <c r="BQ25" s="59"/>
      <c r="BR25" s="30"/>
      <c r="BS25" s="58"/>
      <c r="BT25" s="58"/>
      <c r="BU25" s="59"/>
      <c r="BV25" s="257"/>
      <c r="BW25" s="59"/>
      <c r="BX25" s="203"/>
      <c r="BY25" s="31"/>
      <c r="BZ25" s="709">
        <f t="shared" si="5"/>
        <v>0</v>
      </c>
      <c r="CA25" s="710">
        <f t="shared" si="6"/>
        <v>0</v>
      </c>
      <c r="CB25" s="6"/>
      <c r="CC25" s="6"/>
      <c r="CD25" s="6"/>
      <c r="CF25" s="6"/>
    </row>
    <row r="26" spans="1:84" ht="16.2" thickBot="1" x14ac:dyDescent="0.35">
      <c r="A26" s="8">
        <v>20</v>
      </c>
      <c r="B26" s="1284" t="s">
        <v>34</v>
      </c>
      <c r="C26" s="1285"/>
      <c r="D26" s="145"/>
      <c r="E26" s="685"/>
      <c r="F26" s="685"/>
      <c r="G26" s="682"/>
      <c r="H26" s="685"/>
      <c r="I26" s="685"/>
      <c r="J26" s="685"/>
      <c r="K26" s="142"/>
      <c r="L26" s="606"/>
      <c r="M26" s="590"/>
      <c r="N26" s="590"/>
      <c r="O26" s="590"/>
      <c r="P26" s="590"/>
      <c r="Q26" s="590"/>
      <c r="R26" s="585"/>
      <c r="S26" s="590"/>
      <c r="T26" s="590"/>
      <c r="U26" s="606"/>
      <c r="V26" s="590"/>
      <c r="W26" s="590"/>
      <c r="X26" s="590"/>
      <c r="Y26" s="590"/>
      <c r="Z26" s="590"/>
      <c r="AA26" s="590"/>
      <c r="AB26" s="590"/>
      <c r="AC26" s="590"/>
      <c r="AD26" s="590"/>
      <c r="AE26" s="590"/>
      <c r="AF26" s="585"/>
      <c r="AG26" s="590"/>
      <c r="AH26" s="590"/>
      <c r="AI26" s="543"/>
      <c r="AJ26" s="191"/>
      <c r="AK26" s="596"/>
      <c r="AL26" s="353"/>
      <c r="AM26" s="165"/>
      <c r="AN26" s="191"/>
      <c r="AO26" s="289"/>
      <c r="AP26" s="191"/>
      <c r="AQ26" s="191"/>
      <c r="AR26" s="289"/>
      <c r="AS26" s="191"/>
      <c r="AT26" s="255"/>
      <c r="AU26" s="445"/>
      <c r="AV26" s="255"/>
      <c r="AW26" s="255"/>
      <c r="AX26" s="255"/>
      <c r="AY26" s="57"/>
      <c r="AZ26" s="414"/>
      <c r="BA26" s="255"/>
      <c r="BB26" s="255"/>
      <c r="BC26" s="255"/>
      <c r="BD26" s="255"/>
      <c r="BE26" s="255"/>
      <c r="BF26" s="255"/>
      <c r="BG26" s="255"/>
      <c r="BH26" s="255"/>
      <c r="BI26" s="57"/>
      <c r="BJ26" s="160">
        <f t="shared" si="2"/>
        <v>0</v>
      </c>
      <c r="BK26" s="160">
        <f t="shared" si="3"/>
        <v>0</v>
      </c>
      <c r="BM26" s="26"/>
      <c r="BN26" s="96"/>
      <c r="BO26" s="96"/>
      <c r="BP26" s="257"/>
      <c r="BQ26" s="59"/>
      <c r="BR26" s="30"/>
      <c r="BS26" s="58"/>
      <c r="BT26" s="58"/>
      <c r="BU26" s="59"/>
      <c r="BV26" s="257"/>
      <c r="BW26" s="59"/>
      <c r="BX26" s="203"/>
      <c r="BY26" s="85"/>
      <c r="BZ26" s="709">
        <f t="shared" si="5"/>
        <v>0</v>
      </c>
      <c r="CA26" s="710">
        <f t="shared" si="6"/>
        <v>0</v>
      </c>
      <c r="CB26" s="6"/>
      <c r="CC26" s="859" t="s">
        <v>246</v>
      </c>
      <c r="CD26" s="859" t="s">
        <v>243</v>
      </c>
      <c r="CE26" s="859" t="s">
        <v>244</v>
      </c>
      <c r="CF26" s="859" t="s">
        <v>245</v>
      </c>
    </row>
    <row r="27" spans="1:84" ht="16.2" thickBot="1" x14ac:dyDescent="0.35">
      <c r="A27" s="8">
        <v>21</v>
      </c>
      <c r="B27" s="1284" t="s">
        <v>24</v>
      </c>
      <c r="C27" s="1285"/>
      <c r="D27" s="145"/>
      <c r="E27" s="685"/>
      <c r="F27" s="685"/>
      <c r="G27" s="682"/>
      <c r="H27" s="685"/>
      <c r="I27" s="685"/>
      <c r="J27" s="685"/>
      <c r="K27" s="142"/>
      <c r="L27" s="606"/>
      <c r="M27" s="590"/>
      <c r="N27" s="590"/>
      <c r="O27" s="590"/>
      <c r="P27" s="590"/>
      <c r="Q27" s="590"/>
      <c r="R27" s="585"/>
      <c r="S27" s="590"/>
      <c r="T27" s="590"/>
      <c r="U27" s="606"/>
      <c r="V27" s="590"/>
      <c r="W27" s="590"/>
      <c r="X27" s="590"/>
      <c r="Y27" s="590"/>
      <c r="Z27" s="590"/>
      <c r="AA27" s="590"/>
      <c r="AB27" s="590"/>
      <c r="AC27" s="590"/>
      <c r="AD27" s="590"/>
      <c r="AE27" s="590"/>
      <c r="AF27" s="585"/>
      <c r="AG27" s="590"/>
      <c r="AH27" s="590"/>
      <c r="AI27" s="543"/>
      <c r="AJ27" s="191"/>
      <c r="AK27" s="596"/>
      <c r="AL27" s="353"/>
      <c r="AM27" s="191"/>
      <c r="AN27" s="191"/>
      <c r="AO27" s="289"/>
      <c r="AP27" s="191"/>
      <c r="AQ27" s="191"/>
      <c r="AR27" s="289"/>
      <c r="AS27" s="191"/>
      <c r="AT27" s="255"/>
      <c r="AU27" s="445"/>
      <c r="AV27" s="255"/>
      <c r="AW27" s="255"/>
      <c r="AX27" s="255"/>
      <c r="AY27" s="57"/>
      <c r="AZ27" s="414"/>
      <c r="BA27" s="255"/>
      <c r="BB27" s="255"/>
      <c r="BC27" s="255"/>
      <c r="BD27" s="255"/>
      <c r="BE27" s="255"/>
      <c r="BF27" s="255"/>
      <c r="BG27" s="255"/>
      <c r="BH27" s="255"/>
      <c r="BI27" s="57"/>
      <c r="BJ27" s="160">
        <f t="shared" si="2"/>
        <v>0</v>
      </c>
      <c r="BK27" s="160">
        <f t="shared" si="3"/>
        <v>0</v>
      </c>
      <c r="BM27" s="26"/>
      <c r="BN27" s="96"/>
      <c r="BO27" s="96"/>
      <c r="BP27" s="257"/>
      <c r="BQ27" s="59"/>
      <c r="BR27" s="30"/>
      <c r="BS27" s="58"/>
      <c r="BT27" s="58"/>
      <c r="BU27" s="59"/>
      <c r="BV27" s="257"/>
      <c r="BW27" s="59"/>
      <c r="BX27" s="203"/>
      <c r="BY27" s="31"/>
      <c r="BZ27" s="709">
        <f t="shared" si="5"/>
        <v>0</v>
      </c>
      <c r="CA27" s="710">
        <f t="shared" si="6"/>
        <v>0</v>
      </c>
      <c r="CB27" s="6"/>
      <c r="CC27" s="69">
        <v>2022</v>
      </c>
      <c r="CD27" s="69">
        <f>AB32+AF32+AT32+AV32+AZ32+BB32+BD32+BF32+BX32+BH32</f>
        <v>109</v>
      </c>
      <c r="CE27" s="69">
        <f>AC32+AG32+AU32+AW32+BA32+BC32+BE32+BG32+BY32+BI32</f>
        <v>125</v>
      </c>
      <c r="CF27" s="69">
        <f>CD27+CE27</f>
        <v>234</v>
      </c>
    </row>
    <row r="28" spans="1:84" ht="16.2" thickBot="1" x14ac:dyDescent="0.35">
      <c r="A28" s="8">
        <v>22</v>
      </c>
      <c r="B28" s="1284" t="s">
        <v>25</v>
      </c>
      <c r="C28" s="1285"/>
      <c r="D28" s="145"/>
      <c r="E28" s="685"/>
      <c r="F28" s="685"/>
      <c r="G28" s="682"/>
      <c r="H28" s="685"/>
      <c r="I28" s="685"/>
      <c r="J28" s="685"/>
      <c r="K28" s="142"/>
      <c r="L28" s="606"/>
      <c r="M28" s="590"/>
      <c r="N28" s="590"/>
      <c r="O28" s="590"/>
      <c r="P28" s="590"/>
      <c r="Q28" s="590"/>
      <c r="R28" s="585"/>
      <c r="S28" s="590"/>
      <c r="T28" s="590"/>
      <c r="U28" s="606"/>
      <c r="V28" s="590"/>
      <c r="W28" s="590"/>
      <c r="X28" s="590"/>
      <c r="Y28" s="590"/>
      <c r="Z28" s="590"/>
      <c r="AA28" s="590"/>
      <c r="AB28" s="590"/>
      <c r="AC28" s="590"/>
      <c r="AD28" s="590"/>
      <c r="AE28" s="590"/>
      <c r="AF28" s="585"/>
      <c r="AG28" s="590"/>
      <c r="AH28" s="590"/>
      <c r="AI28" s="543"/>
      <c r="AJ28" s="191"/>
      <c r="AK28" s="596"/>
      <c r="AL28" s="353"/>
      <c r="AM28" s="191"/>
      <c r="AN28" s="191"/>
      <c r="AO28" s="289"/>
      <c r="AP28" s="191"/>
      <c r="AQ28" s="191"/>
      <c r="AR28" s="289"/>
      <c r="AS28" s="191"/>
      <c r="AT28" s="255"/>
      <c r="AU28" s="445"/>
      <c r="AV28" s="255"/>
      <c r="AW28" s="255"/>
      <c r="AX28" s="255"/>
      <c r="AY28" s="57"/>
      <c r="AZ28" s="414"/>
      <c r="BA28" s="255"/>
      <c r="BB28" s="255"/>
      <c r="BC28" s="255"/>
      <c r="BD28" s="255"/>
      <c r="BE28" s="255"/>
      <c r="BF28" s="255"/>
      <c r="BG28" s="255"/>
      <c r="BH28" s="255"/>
      <c r="BI28" s="57"/>
      <c r="BJ28" s="160">
        <f t="shared" si="2"/>
        <v>0</v>
      </c>
      <c r="BK28" s="160">
        <f t="shared" si="3"/>
        <v>0</v>
      </c>
      <c r="BM28" s="26"/>
      <c r="BN28" s="96"/>
      <c r="BO28" s="96"/>
      <c r="BP28" s="257"/>
      <c r="BQ28" s="59"/>
      <c r="BR28" s="30"/>
      <c r="BS28" s="58"/>
      <c r="BT28" s="58"/>
      <c r="BU28" s="59"/>
      <c r="BV28" s="257"/>
      <c r="BW28" s="59"/>
      <c r="BX28" s="203"/>
      <c r="BY28" s="31"/>
      <c r="BZ28" s="709">
        <f t="shared" si="5"/>
        <v>0</v>
      </c>
      <c r="CA28" s="710">
        <f t="shared" si="6"/>
        <v>0</v>
      </c>
      <c r="CB28" s="6"/>
      <c r="CC28" s="69">
        <v>2023</v>
      </c>
      <c r="CD28" s="69">
        <f>H32+J32+V32+Z32+AD32+AJ32+AL32+AN32+AP32+AR32+AX32+BT32+X32</f>
        <v>108</v>
      </c>
      <c r="CE28" s="69">
        <f>I32+K32+W32+AA32+AE32+AK32+AM32+AO32+AQ32+AS32+AY32+BU32+Y32</f>
        <v>145</v>
      </c>
      <c r="CF28" s="69">
        <f t="shared" ref="CF28:CF30" si="13">CD28+CE28</f>
        <v>253</v>
      </c>
    </row>
    <row r="29" spans="1:84" ht="16.2" thickBot="1" x14ac:dyDescent="0.35">
      <c r="A29" s="8">
        <v>23</v>
      </c>
      <c r="B29" s="1284" t="s">
        <v>26</v>
      </c>
      <c r="C29" s="1285"/>
      <c r="D29" s="145"/>
      <c r="E29" s="685"/>
      <c r="F29" s="685"/>
      <c r="G29" s="682"/>
      <c r="H29" s="685"/>
      <c r="I29" s="685"/>
      <c r="J29" s="685"/>
      <c r="K29" s="142"/>
      <c r="L29" s="606"/>
      <c r="M29" s="590"/>
      <c r="N29" s="590"/>
      <c r="O29" s="590"/>
      <c r="P29" s="590"/>
      <c r="Q29" s="590"/>
      <c r="R29" s="585"/>
      <c r="S29" s="590"/>
      <c r="T29" s="590"/>
      <c r="U29" s="606"/>
      <c r="V29" s="590"/>
      <c r="W29" s="590"/>
      <c r="X29" s="590"/>
      <c r="Y29" s="590"/>
      <c r="Z29" s="590"/>
      <c r="AA29" s="590"/>
      <c r="AB29" s="590"/>
      <c r="AC29" s="590"/>
      <c r="AD29" s="590"/>
      <c r="AE29" s="590"/>
      <c r="AF29" s="585"/>
      <c r="AG29" s="590"/>
      <c r="AH29" s="590"/>
      <c r="AI29" s="543"/>
      <c r="AJ29" s="191"/>
      <c r="AK29" s="596"/>
      <c r="AL29" s="353"/>
      <c r="AM29" s="191"/>
      <c r="AN29" s="191"/>
      <c r="AO29" s="289"/>
      <c r="AP29" s="191"/>
      <c r="AQ29" s="191"/>
      <c r="AR29" s="289"/>
      <c r="AS29" s="191"/>
      <c r="AT29" s="255"/>
      <c r="AU29" s="445"/>
      <c r="AV29" s="255"/>
      <c r="AW29" s="255"/>
      <c r="AX29" s="255"/>
      <c r="AY29" s="57"/>
      <c r="AZ29" s="414"/>
      <c r="BA29" s="255"/>
      <c r="BB29" s="255"/>
      <c r="BC29" s="255"/>
      <c r="BD29" s="255"/>
      <c r="BE29" s="255"/>
      <c r="BF29" s="255"/>
      <c r="BG29" s="255"/>
      <c r="BH29" s="255"/>
      <c r="BI29" s="57"/>
      <c r="BJ29" s="160">
        <f t="shared" si="2"/>
        <v>0</v>
      </c>
      <c r="BK29" s="160">
        <f t="shared" si="3"/>
        <v>0</v>
      </c>
      <c r="BM29" s="26"/>
      <c r="BN29" s="96"/>
      <c r="BO29" s="96"/>
      <c r="BP29" s="257"/>
      <c r="BQ29" s="59"/>
      <c r="BR29" s="30"/>
      <c r="BS29" s="58"/>
      <c r="BT29" s="58"/>
      <c r="BU29" s="59"/>
      <c r="BV29" s="257"/>
      <c r="BW29" s="59"/>
      <c r="BX29" s="203"/>
      <c r="BY29" s="31"/>
      <c r="BZ29" s="709">
        <f t="shared" si="5"/>
        <v>0</v>
      </c>
      <c r="CA29" s="710">
        <f t="shared" si="6"/>
        <v>0</v>
      </c>
      <c r="CB29" s="6"/>
      <c r="CC29" s="69">
        <v>2024</v>
      </c>
      <c r="CD29" s="69">
        <f>D32+F32+L32+N32+P32+R32+AH32+BP32+BV32+T32</f>
        <v>120</v>
      </c>
      <c r="CE29" s="69">
        <f>E32+G32+M32+O32+Q32+S32+AI32+BQ32+BW32+U32</f>
        <v>61</v>
      </c>
      <c r="CF29" s="69">
        <f t="shared" si="13"/>
        <v>181</v>
      </c>
    </row>
    <row r="30" spans="1:84" s="6" customFormat="1" ht="16.2" thickBot="1" x14ac:dyDescent="0.35">
      <c r="A30" s="291"/>
      <c r="B30" s="857"/>
      <c r="C30" s="858"/>
      <c r="D30" s="452"/>
      <c r="E30" s="453"/>
      <c r="F30" s="453"/>
      <c r="G30" s="454"/>
      <c r="H30" s="860"/>
      <c r="I30" s="860"/>
      <c r="J30" s="860"/>
      <c r="K30" s="142"/>
      <c r="L30" s="861"/>
      <c r="M30" s="453"/>
      <c r="N30" s="453"/>
      <c r="O30" s="453"/>
      <c r="P30" s="453"/>
      <c r="Q30" s="453"/>
      <c r="R30" s="454"/>
      <c r="S30" s="453"/>
      <c r="T30" s="453"/>
      <c r="U30" s="861"/>
      <c r="V30" s="453"/>
      <c r="W30" s="453"/>
      <c r="X30" s="453"/>
      <c r="Y30" s="453"/>
      <c r="Z30" s="453"/>
      <c r="AA30" s="453"/>
      <c r="AB30" s="453"/>
      <c r="AC30" s="453"/>
      <c r="AD30" s="453"/>
      <c r="AE30" s="453"/>
      <c r="AF30" s="454"/>
      <c r="AG30" s="453"/>
      <c r="AH30" s="453"/>
      <c r="AI30" s="665"/>
      <c r="AJ30" s="422"/>
      <c r="AK30" s="666"/>
      <c r="AL30" s="421"/>
      <c r="AM30" s="422"/>
      <c r="AN30" s="422"/>
      <c r="AO30" s="667"/>
      <c r="AP30" s="422"/>
      <c r="AQ30" s="422"/>
      <c r="AR30" s="667"/>
      <c r="AS30" s="422"/>
      <c r="AT30" s="209"/>
      <c r="AU30" s="194"/>
      <c r="AV30" s="209"/>
      <c r="AW30" s="209"/>
      <c r="AX30" s="209"/>
      <c r="AY30" s="195"/>
      <c r="AZ30" s="696"/>
      <c r="BA30" s="209"/>
      <c r="BB30" s="209"/>
      <c r="BC30" s="209"/>
      <c r="BD30" s="209"/>
      <c r="BE30" s="209"/>
      <c r="BF30" s="209"/>
      <c r="BG30" s="209"/>
      <c r="BH30" s="209"/>
      <c r="BI30" s="195"/>
      <c r="BJ30" s="160"/>
      <c r="BK30" s="160"/>
      <c r="BM30" s="26"/>
      <c r="BN30" s="96"/>
      <c r="BO30" s="96"/>
      <c r="BP30" s="479"/>
      <c r="BQ30" s="186"/>
      <c r="BR30" s="370"/>
      <c r="BS30" s="471"/>
      <c r="BT30" s="471"/>
      <c r="BU30" s="186"/>
      <c r="BV30" s="479"/>
      <c r="BW30" s="186"/>
      <c r="BX30" s="479"/>
      <c r="BY30" s="599"/>
      <c r="BZ30" s="709"/>
      <c r="CA30" s="710"/>
      <c r="CC30" s="69">
        <v>2025</v>
      </c>
      <c r="CD30" s="69">
        <f>BR32</f>
        <v>0</v>
      </c>
      <c r="CE30" s="69">
        <f>BS32</f>
        <v>13</v>
      </c>
      <c r="CF30" s="69">
        <f t="shared" si="13"/>
        <v>13</v>
      </c>
    </row>
    <row r="31" spans="1:84" ht="16.2" thickBot="1" x14ac:dyDescent="0.35">
      <c r="A31" s="291">
        <v>24</v>
      </c>
      <c r="B31" s="1286" t="s">
        <v>27</v>
      </c>
      <c r="C31" s="1287"/>
      <c r="D31" s="452"/>
      <c r="E31" s="453"/>
      <c r="F31" s="453"/>
      <c r="G31" s="454"/>
      <c r="H31" s="685"/>
      <c r="I31" s="685"/>
      <c r="J31" s="685"/>
      <c r="K31" s="142"/>
      <c r="L31" s="665"/>
      <c r="M31" s="455"/>
      <c r="N31" s="455"/>
      <c r="O31" s="455"/>
      <c r="P31" s="455">
        <v>1</v>
      </c>
      <c r="Q31" s="455"/>
      <c r="R31" s="854"/>
      <c r="S31" s="455"/>
      <c r="T31" s="455"/>
      <c r="U31" s="665"/>
      <c r="V31" s="455"/>
      <c r="W31" s="455">
        <v>1</v>
      </c>
      <c r="X31" s="455"/>
      <c r="Y31" s="455"/>
      <c r="Z31" s="455"/>
      <c r="AA31" s="455"/>
      <c r="AB31" s="455"/>
      <c r="AC31" s="455"/>
      <c r="AD31" s="455"/>
      <c r="AE31" s="455"/>
      <c r="AF31" s="854"/>
      <c r="AG31" s="455"/>
      <c r="AH31" s="455"/>
      <c r="AI31" s="665">
        <v>1</v>
      </c>
      <c r="AJ31" s="422"/>
      <c r="AK31" s="666"/>
      <c r="AL31" s="421"/>
      <c r="AM31" s="422"/>
      <c r="AN31" s="422"/>
      <c r="AO31" s="667"/>
      <c r="AP31" s="422"/>
      <c r="AQ31" s="422"/>
      <c r="AR31" s="667"/>
      <c r="AS31" s="422"/>
      <c r="AT31" s="243"/>
      <c r="AU31" s="296"/>
      <c r="AV31" s="209"/>
      <c r="AW31" s="209"/>
      <c r="AX31" s="209"/>
      <c r="AY31" s="195"/>
      <c r="AZ31" s="591"/>
      <c r="BA31" s="209"/>
      <c r="BB31" s="209"/>
      <c r="BC31" s="209"/>
      <c r="BD31" s="209"/>
      <c r="BE31" s="209"/>
      <c r="BF31" s="209"/>
      <c r="BG31" s="209"/>
      <c r="BH31" s="243"/>
      <c r="BI31" s="668"/>
      <c r="BJ31" s="160">
        <f>SUM(D31+F31+H31+L31+N31+P31+R31+T31+V31+X31+Z31+AB31+AD31+AF31+AH31+AJ31+AL31+AN31+AP31+AR31+AT31+AV31+AX31+AZ31+BB31+BD31+BF31+BH31+J31)</f>
        <v>1</v>
      </c>
      <c r="BK31" s="160">
        <f t="shared" si="3"/>
        <v>2</v>
      </c>
      <c r="BM31" s="26"/>
      <c r="BN31" s="73"/>
      <c r="BO31" s="73"/>
      <c r="BP31" s="228"/>
      <c r="BQ31" s="229"/>
      <c r="BR31" s="435"/>
      <c r="BS31" s="340"/>
      <c r="BT31" s="340"/>
      <c r="BU31" s="229"/>
      <c r="BV31" s="185"/>
      <c r="BW31" s="186"/>
      <c r="BX31" s="185"/>
      <c r="BY31" s="599"/>
      <c r="BZ31" s="709">
        <f t="shared" si="5"/>
        <v>0</v>
      </c>
      <c r="CA31" s="710">
        <f t="shared" si="6"/>
        <v>0</v>
      </c>
      <c r="CB31" s="6"/>
      <c r="CC31" s="69" t="s">
        <v>33</v>
      </c>
      <c r="CD31" s="69">
        <f>SUM(CD27:CD30)</f>
        <v>337</v>
      </c>
      <c r="CE31" s="69">
        <f t="shared" ref="CE31:CF31" si="14">SUM(CE27:CE30)</f>
        <v>344</v>
      </c>
      <c r="CF31" s="69">
        <f t="shared" si="14"/>
        <v>681</v>
      </c>
    </row>
    <row r="32" spans="1:84" ht="16.2" thickBot="1" x14ac:dyDescent="0.35">
      <c r="A32" s="1508" t="s">
        <v>28</v>
      </c>
      <c r="B32" s="1509"/>
      <c r="C32" s="1509"/>
      <c r="D32" s="293">
        <f>D10+D16-D22</f>
        <v>0</v>
      </c>
      <c r="E32" s="293">
        <f t="shared" ref="E32:K32" si="15">E10+E16-E22</f>
        <v>5</v>
      </c>
      <c r="F32" s="293">
        <f t="shared" si="15"/>
        <v>0</v>
      </c>
      <c r="G32" s="293">
        <f t="shared" si="15"/>
        <v>4</v>
      </c>
      <c r="H32" s="293">
        <f t="shared" si="15"/>
        <v>0</v>
      </c>
      <c r="I32" s="293">
        <f t="shared" si="15"/>
        <v>18</v>
      </c>
      <c r="J32" s="697">
        <f t="shared" si="15"/>
        <v>0</v>
      </c>
      <c r="K32" s="700">
        <f t="shared" si="15"/>
        <v>17</v>
      </c>
      <c r="L32" s="294">
        <f t="shared" ref="L32:BI32" si="16">L10+L16-L22</f>
        <v>15</v>
      </c>
      <c r="M32" s="293">
        <f t="shared" si="16"/>
        <v>5</v>
      </c>
      <c r="N32" s="293">
        <f t="shared" si="16"/>
        <v>15</v>
      </c>
      <c r="O32" s="293">
        <f t="shared" si="16"/>
        <v>7</v>
      </c>
      <c r="P32" s="293">
        <f t="shared" si="16"/>
        <v>21</v>
      </c>
      <c r="Q32" s="293">
        <f t="shared" si="16"/>
        <v>4</v>
      </c>
      <c r="R32" s="293">
        <f t="shared" si="16"/>
        <v>24</v>
      </c>
      <c r="S32" s="293">
        <f t="shared" si="16"/>
        <v>3</v>
      </c>
      <c r="T32" s="293">
        <f t="shared" si="16"/>
        <v>26</v>
      </c>
      <c r="U32" s="293">
        <f t="shared" si="16"/>
        <v>1</v>
      </c>
      <c r="V32" s="293">
        <f t="shared" si="16"/>
        <v>0</v>
      </c>
      <c r="W32" s="293">
        <f t="shared" si="16"/>
        <v>4</v>
      </c>
      <c r="X32" s="293">
        <f t="shared" si="16"/>
        <v>0</v>
      </c>
      <c r="Y32" s="293">
        <f t="shared" si="16"/>
        <v>4</v>
      </c>
      <c r="Z32" s="293">
        <f t="shared" si="16"/>
        <v>0</v>
      </c>
      <c r="AA32" s="293">
        <f t="shared" si="16"/>
        <v>32</v>
      </c>
      <c r="AB32" s="293">
        <f t="shared" si="16"/>
        <v>0</v>
      </c>
      <c r="AC32" s="293">
        <f t="shared" si="16"/>
        <v>25</v>
      </c>
      <c r="AD32" s="293">
        <f t="shared" si="16"/>
        <v>0</v>
      </c>
      <c r="AE32" s="293">
        <f t="shared" si="16"/>
        <v>30</v>
      </c>
      <c r="AF32" s="293">
        <f t="shared" si="16"/>
        <v>0</v>
      </c>
      <c r="AG32" s="293">
        <f t="shared" si="16"/>
        <v>26</v>
      </c>
      <c r="AH32" s="293">
        <f t="shared" si="16"/>
        <v>19</v>
      </c>
      <c r="AI32" s="293">
        <f t="shared" si="16"/>
        <v>15</v>
      </c>
      <c r="AJ32" s="293">
        <f t="shared" si="16"/>
        <v>0</v>
      </c>
      <c r="AK32" s="293">
        <f t="shared" si="16"/>
        <v>7</v>
      </c>
      <c r="AL32" s="293">
        <f t="shared" si="16"/>
        <v>22</v>
      </c>
      <c r="AM32" s="293">
        <f t="shared" si="16"/>
        <v>11</v>
      </c>
      <c r="AN32" s="293">
        <f t="shared" si="16"/>
        <v>19</v>
      </c>
      <c r="AO32" s="293">
        <f t="shared" si="16"/>
        <v>3</v>
      </c>
      <c r="AP32" s="293">
        <f t="shared" si="16"/>
        <v>23</v>
      </c>
      <c r="AQ32" s="293">
        <f t="shared" si="16"/>
        <v>1</v>
      </c>
      <c r="AR32" s="293">
        <f t="shared" si="16"/>
        <v>24</v>
      </c>
      <c r="AS32" s="293">
        <f t="shared" si="16"/>
        <v>1</v>
      </c>
      <c r="AT32" s="293">
        <f t="shared" si="16"/>
        <v>1</v>
      </c>
      <c r="AU32" s="293">
        <f t="shared" si="16"/>
        <v>24</v>
      </c>
      <c r="AV32" s="293">
        <f t="shared" si="16"/>
        <v>0</v>
      </c>
      <c r="AW32" s="293">
        <f t="shared" si="16"/>
        <v>23</v>
      </c>
      <c r="AX32" s="293">
        <f t="shared" si="16"/>
        <v>20</v>
      </c>
      <c r="AY32" s="293">
        <f t="shared" si="16"/>
        <v>7</v>
      </c>
      <c r="AZ32" s="293">
        <f t="shared" si="16"/>
        <v>20</v>
      </c>
      <c r="BA32" s="293">
        <f t="shared" si="16"/>
        <v>6</v>
      </c>
      <c r="BB32" s="293">
        <f t="shared" si="16"/>
        <v>21</v>
      </c>
      <c r="BC32" s="293">
        <f t="shared" si="16"/>
        <v>3</v>
      </c>
      <c r="BD32" s="293">
        <f t="shared" si="16"/>
        <v>23</v>
      </c>
      <c r="BE32" s="293">
        <f t="shared" si="16"/>
        <v>0</v>
      </c>
      <c r="BF32" s="293">
        <f t="shared" si="16"/>
        <v>26</v>
      </c>
      <c r="BG32" s="293">
        <f t="shared" si="16"/>
        <v>1</v>
      </c>
      <c r="BH32" s="293">
        <f t="shared" si="16"/>
        <v>18</v>
      </c>
      <c r="BI32" s="293">
        <f t="shared" si="16"/>
        <v>6</v>
      </c>
      <c r="BJ32" s="160">
        <f>SUM(D32+F32+H32+L32+N32+P32+R32+T32+V32+X32+Z32+AB32+AD32+AF32+AH32+AJ32+AL32+AN32+AP32+AR32+AT32+AV32+AX32+AZ32+BB32+BD32+BF32+BH32+J32)</f>
        <v>337</v>
      </c>
      <c r="BK32" s="160">
        <f>SUM(E32+G32+I32+M32+O32+Q32+S32+U32+W32+Y32+AA32+AC32+AE32+AG32+AI32+AK32+AM32+AO32+AQ32+AS32+AU32+AW32+AY32+BA32+BC32+BE32+BG32+BI32+K32)</f>
        <v>293</v>
      </c>
      <c r="BM32" s="27"/>
      <c r="BN32" s="639"/>
      <c r="BO32" s="639"/>
      <c r="BP32" s="227">
        <f t="shared" ref="BP32:BY32" si="17">BP10+BP16-BP22</f>
        <v>0</v>
      </c>
      <c r="BQ32" s="366">
        <f t="shared" si="17"/>
        <v>0</v>
      </c>
      <c r="BR32" s="188">
        <f t="shared" si="17"/>
        <v>0</v>
      </c>
      <c r="BS32" s="187">
        <f t="shared" si="17"/>
        <v>13</v>
      </c>
      <c r="BT32" s="187">
        <f t="shared" si="17"/>
        <v>0</v>
      </c>
      <c r="BU32" s="227">
        <f t="shared" si="17"/>
        <v>10</v>
      </c>
      <c r="BV32" s="187">
        <f t="shared" si="17"/>
        <v>0</v>
      </c>
      <c r="BW32" s="226">
        <f t="shared" si="17"/>
        <v>17</v>
      </c>
      <c r="BX32" s="187">
        <f t="shared" si="17"/>
        <v>0</v>
      </c>
      <c r="BY32" s="708">
        <f t="shared" si="17"/>
        <v>11</v>
      </c>
      <c r="BZ32" s="293">
        <f t="shared" si="5"/>
        <v>0</v>
      </c>
      <c r="CA32" s="862">
        <f t="shared" si="6"/>
        <v>51</v>
      </c>
      <c r="CB32" s="6"/>
      <c r="CC32" s="148"/>
      <c r="CD32" s="148"/>
      <c r="CE32" s="542"/>
      <c r="CF32" s="148"/>
    </row>
    <row r="33" spans="1:84" ht="16.2" thickBot="1" x14ac:dyDescent="0.35">
      <c r="A33" s="1291" t="s">
        <v>29</v>
      </c>
      <c r="B33" s="1292"/>
      <c r="C33" s="1610"/>
      <c r="D33" s="1269">
        <f>SUM(D32:K32)</f>
        <v>44</v>
      </c>
      <c r="E33" s="1271"/>
      <c r="F33" s="1271"/>
      <c r="G33" s="1271"/>
      <c r="H33" s="1271"/>
      <c r="I33" s="1271"/>
      <c r="J33" s="1271"/>
      <c r="K33" s="1272"/>
      <c r="L33" s="587"/>
      <c r="M33" s="581"/>
      <c r="N33" s="581"/>
      <c r="O33" s="581"/>
      <c r="P33" s="581"/>
      <c r="Q33" s="581"/>
      <c r="R33" s="581"/>
      <c r="S33" s="581"/>
      <c r="T33" s="581"/>
      <c r="U33" s="581"/>
      <c r="V33" s="581"/>
      <c r="W33" s="581"/>
      <c r="X33" s="586">
        <f>SUM(L32:AK32)</f>
        <v>283</v>
      </c>
      <c r="Y33" s="581"/>
      <c r="Z33" s="581"/>
      <c r="AA33" s="581"/>
      <c r="AB33" s="581"/>
      <c r="AC33" s="581"/>
      <c r="AD33" s="581"/>
      <c r="AE33" s="581"/>
      <c r="AF33" s="581"/>
      <c r="AG33" s="581"/>
      <c r="AH33" s="581"/>
      <c r="AI33" s="581"/>
      <c r="AJ33" s="581"/>
      <c r="AK33" s="582"/>
      <c r="AL33" s="1511">
        <f>SUM(AL32:AY32)</f>
        <v>179</v>
      </c>
      <c r="AM33" s="1512"/>
      <c r="AN33" s="1512"/>
      <c r="AO33" s="1512"/>
      <c r="AP33" s="1512"/>
      <c r="AQ33" s="1512"/>
      <c r="AR33" s="1512"/>
      <c r="AS33" s="1512"/>
      <c r="AT33" s="1512"/>
      <c r="AU33" s="1512"/>
      <c r="AV33" s="1512"/>
      <c r="AW33" s="1512"/>
      <c r="AX33" s="1512"/>
      <c r="AY33" s="1513"/>
      <c r="AZ33" s="1596">
        <f>SUM(AZ32:BI32)</f>
        <v>124</v>
      </c>
      <c r="BA33" s="1271"/>
      <c r="BB33" s="1271"/>
      <c r="BC33" s="1271"/>
      <c r="BD33" s="1271"/>
      <c r="BE33" s="1271"/>
      <c r="BF33" s="1271"/>
      <c r="BG33" s="1271"/>
      <c r="BH33" s="1271"/>
      <c r="BI33" s="1272"/>
      <c r="BJ33" s="1611">
        <f>SUM(BJ32:BK32)</f>
        <v>630</v>
      </c>
      <c r="BK33" s="1612"/>
      <c r="BM33" s="27"/>
      <c r="BN33" s="589"/>
      <c r="BO33" s="589"/>
      <c r="BP33" s="1596">
        <f>SUM(BP32:BQ32)</f>
        <v>0</v>
      </c>
      <c r="BQ33" s="1272"/>
      <c r="BR33" s="1597">
        <f>SUM(BR32:BU32)</f>
        <v>23</v>
      </c>
      <c r="BS33" s="1271"/>
      <c r="BT33" s="1271"/>
      <c r="BU33" s="1272"/>
      <c r="BV33" s="1597">
        <f>SUM(BV32:BY32)</f>
        <v>28</v>
      </c>
      <c r="BW33" s="1598"/>
      <c r="BX33" s="1271"/>
      <c r="BY33" s="1271"/>
      <c r="BZ33" s="1387">
        <f>SUM(BZ32:CA32)</f>
        <v>51</v>
      </c>
      <c r="CA33" s="1393"/>
      <c r="CB33" s="6"/>
      <c r="CC33" s="148"/>
      <c r="CD33" s="148"/>
      <c r="CE33" s="542"/>
      <c r="CF33" s="148"/>
    </row>
    <row r="34" spans="1:84" ht="15" thickBot="1" x14ac:dyDescent="0.35">
      <c r="A34" s="6"/>
      <c r="B34" s="78"/>
      <c r="C34" s="233"/>
      <c r="D34" s="1599" t="s">
        <v>71</v>
      </c>
      <c r="E34" s="1600"/>
      <c r="F34" s="1599" t="s">
        <v>72</v>
      </c>
      <c r="G34" s="1600"/>
      <c r="H34" s="1601"/>
      <c r="AF34" s="11"/>
      <c r="AG34" s="11"/>
      <c r="AH34" s="11"/>
      <c r="AI34" s="11"/>
      <c r="AJ34" s="11"/>
      <c r="AK34" s="11"/>
      <c r="AL34" s="29"/>
      <c r="AM34" s="24"/>
      <c r="AN34" s="24"/>
      <c r="AO34" s="24"/>
      <c r="AP34" s="24"/>
      <c r="AQ34" s="28"/>
      <c r="AR34" s="28"/>
      <c r="AS34" s="28"/>
      <c r="AT34" s="28"/>
      <c r="AU34" s="28"/>
      <c r="AV34" s="28"/>
      <c r="AW34" s="28"/>
      <c r="AX34" s="6"/>
      <c r="AY34" s="6"/>
      <c r="BH34"/>
      <c r="BI34"/>
      <c r="BJ34"/>
      <c r="BM34" s="6"/>
      <c r="BO34"/>
      <c r="BP34"/>
      <c r="BQ34"/>
      <c r="BV34" s="148"/>
      <c r="BZ34"/>
      <c r="CA34"/>
    </row>
    <row r="35" spans="1:84" ht="16.2" thickBot="1" x14ac:dyDescent="0.35">
      <c r="A35" s="6"/>
      <c r="B35" s="1602" t="s">
        <v>69</v>
      </c>
      <c r="C35" s="1603"/>
      <c r="D35" s="234">
        <f>SUM(BJ22:BK22)</f>
        <v>7</v>
      </c>
      <c r="E35" s="299">
        <f>D35/(BJ10+BK10)</f>
        <v>1.1844331641285956E-2</v>
      </c>
      <c r="F35" s="234">
        <f>BZ22+CA22</f>
        <v>0</v>
      </c>
      <c r="G35" s="1604">
        <f>F35/(BZ10+CA10)</f>
        <v>0</v>
      </c>
      <c r="H35" s="1605"/>
      <c r="I35" s="21"/>
      <c r="J35" s="21"/>
      <c r="K35" s="21"/>
      <c r="L35" s="21">
        <f>SUM(L8:AK8)</f>
        <v>190</v>
      </c>
      <c r="M35" s="21"/>
      <c r="N35" s="21"/>
      <c r="O35" s="21"/>
      <c r="P35" s="21"/>
      <c r="Q35" s="21"/>
      <c r="R35" s="21"/>
      <c r="S35" s="21"/>
      <c r="T35" s="21"/>
      <c r="U35" s="21"/>
      <c r="V35" s="68"/>
      <c r="W35" s="21"/>
      <c r="AI35" s="7" t="s">
        <v>30</v>
      </c>
      <c r="AJ35" s="7"/>
      <c r="AK35" s="7"/>
      <c r="AL35" s="198">
        <f>BJ32+BZ32</f>
        <v>337</v>
      </c>
      <c r="AN35" s="68"/>
      <c r="AO35" s="411" t="s">
        <v>31</v>
      </c>
      <c r="AP35" s="411"/>
      <c r="AQ35" s="429"/>
      <c r="AR35" s="76"/>
      <c r="AS35" s="76"/>
      <c r="AT35" s="7">
        <f>BJ33</f>
        <v>630</v>
      </c>
      <c r="AX35" s="6">
        <f>SUM(AL8:AY8)</f>
        <v>53</v>
      </c>
      <c r="AZ35"/>
      <c r="BA35"/>
      <c r="BF35"/>
      <c r="BG35"/>
      <c r="BH35"/>
      <c r="BI35"/>
      <c r="BJ35"/>
      <c r="BM35" s="6"/>
      <c r="BO35"/>
      <c r="BP35"/>
      <c r="BQ35"/>
      <c r="BV35" s="148"/>
      <c r="BZ35"/>
      <c r="CA35"/>
    </row>
    <row r="36" spans="1:84" ht="27" customHeight="1" x14ac:dyDescent="0.3">
      <c r="A36" s="6"/>
      <c r="B36" s="1606" t="s">
        <v>70</v>
      </c>
      <c r="C36" s="1607"/>
      <c r="D36" s="525">
        <f>SUM(BJ16:BK16)</f>
        <v>46</v>
      </c>
      <c r="E36" s="299">
        <f>D36/(BJ10+BK10)</f>
        <v>7.7834179357021999E-2</v>
      </c>
      <c r="F36" s="127">
        <f>BZ16+CA16</f>
        <v>0</v>
      </c>
      <c r="G36" s="1604">
        <f>F36/(BZ10+CA10)</f>
        <v>0</v>
      </c>
      <c r="H36" s="1605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>
        <f>SUM(T32:W32,Z32:AA32,AD32:AE32)</f>
        <v>93</v>
      </c>
      <c r="U36" s="21"/>
      <c r="V36" s="68"/>
      <c r="W36" s="21"/>
      <c r="AI36" s="7" t="s">
        <v>8</v>
      </c>
      <c r="AJ36" s="7"/>
      <c r="AK36" s="7"/>
      <c r="AL36" s="198">
        <f>BK32+CA32</f>
        <v>344</v>
      </c>
      <c r="AN36" s="68"/>
      <c r="AO36" s="411" t="s">
        <v>32</v>
      </c>
      <c r="AP36" s="411"/>
      <c r="AQ36" s="76"/>
      <c r="AR36" s="76"/>
      <c r="AS36" s="76"/>
      <c r="AT36" s="7">
        <f>BZ33</f>
        <v>51</v>
      </c>
      <c r="AV36" s="222"/>
      <c r="AW36" s="222"/>
      <c r="AX36" s="223"/>
      <c r="AZ36"/>
      <c r="BA36"/>
      <c r="BF36"/>
      <c r="BG36"/>
      <c r="BH36"/>
      <c r="BI36"/>
      <c r="BJ36"/>
      <c r="BM36" s="6"/>
      <c r="BO36"/>
      <c r="BP36"/>
      <c r="BQ36"/>
      <c r="BV36" s="148"/>
      <c r="BZ36"/>
      <c r="CA36"/>
    </row>
    <row r="37" spans="1:84" ht="16.2" thickBot="1" x14ac:dyDescent="0.35">
      <c r="A37" s="6"/>
      <c r="B37" s="1608" t="s">
        <v>73</v>
      </c>
      <c r="C37" s="1609"/>
      <c r="D37" s="184">
        <f>SUM(AZ32:BI32,AV32:AW32,AT32:AU32,AF32:AG32,AB32:AC32,)</f>
        <v>223</v>
      </c>
      <c r="E37" s="231"/>
      <c r="F37" s="235">
        <f>SUM(BX32:BY32)</f>
        <v>11</v>
      </c>
      <c r="G37" s="231"/>
      <c r="H37" s="232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68"/>
      <c r="W37" s="149"/>
      <c r="AI37" s="16" t="s">
        <v>33</v>
      </c>
      <c r="AJ37" s="16"/>
      <c r="AK37" s="16"/>
      <c r="AL37" s="197">
        <f>SUM(AL35:AL36)</f>
        <v>681</v>
      </c>
      <c r="AN37" s="68"/>
      <c r="AO37" s="75" t="s">
        <v>33</v>
      </c>
      <c r="AP37" s="63"/>
      <c r="AQ37" s="75"/>
      <c r="AR37" s="75"/>
      <c r="AS37" s="75"/>
      <c r="AT37" s="16">
        <f>AT36+AT35</f>
        <v>681</v>
      </c>
      <c r="AV37" s="216"/>
      <c r="AW37" s="224"/>
      <c r="AX37" s="225"/>
      <c r="AZ37"/>
      <c r="BA37"/>
      <c r="BF37"/>
      <c r="BG37"/>
      <c r="BH37"/>
      <c r="BI37"/>
      <c r="BJ37"/>
      <c r="BM37" s="6"/>
      <c r="BO37"/>
      <c r="BP37"/>
      <c r="BQ37"/>
      <c r="BV37" s="148"/>
      <c r="BZ37"/>
      <c r="CA37"/>
    </row>
    <row r="38" spans="1:84" x14ac:dyDescent="0.3">
      <c r="A38" s="6"/>
      <c r="B38" s="6"/>
      <c r="C38" s="6"/>
      <c r="U38" s="6" t="s">
        <v>228</v>
      </c>
      <c r="V38" s="6" t="s">
        <v>229</v>
      </c>
      <c r="Y38" s="6">
        <f>SUM(L32:U32,Z32:AA32,AD32:AE32,AH32:AI32)</f>
        <v>217</v>
      </c>
      <c r="Z38" s="6">
        <f>SUM(AB32:AC32,AF32:AG32)</f>
        <v>51</v>
      </c>
      <c r="AX38" s="6"/>
      <c r="AY38" s="6"/>
      <c r="BM38" s="6"/>
      <c r="BV38" s="6"/>
      <c r="BW38" s="6"/>
      <c r="BX38" s="6"/>
      <c r="BY38" s="6"/>
      <c r="CB38" s="6"/>
      <c r="CC38" s="148"/>
      <c r="CD38" s="148"/>
      <c r="CE38" s="542"/>
      <c r="CF38" s="148"/>
    </row>
    <row r="39" spans="1:84" x14ac:dyDescent="0.3">
      <c r="A39" s="6"/>
      <c r="B39" s="6"/>
      <c r="C39" s="6"/>
      <c r="D39" s="6" t="s">
        <v>87</v>
      </c>
      <c r="E39" s="6">
        <f>D32+F32+H32</f>
        <v>0</v>
      </c>
      <c r="F39" s="6">
        <f>E32+G32+I32+K32</f>
        <v>44</v>
      </c>
      <c r="N39" s="6" t="s">
        <v>83</v>
      </c>
      <c r="O39" s="6">
        <f>L32+N32+P32+R32+T32+V32+X32+Z32+AB32+AD32+AF32+AH32+AJ32</f>
        <v>120</v>
      </c>
      <c r="P39" s="6">
        <f>M32+O32+Q32+S32+U32+W32+Y32+AA32+AC32+AE32+AG32+AI32+AK32</f>
        <v>163</v>
      </c>
      <c r="U39" s="6">
        <f>L32+M32+N32+O32+P32+Q32+R32+S32+T32+U32+Z32+AA32+AB32+AC32+AD32+AE32+AF32+AG32+AH32+AI32</f>
        <v>268</v>
      </c>
      <c r="V39" s="6">
        <f>V32+W32+X32+Y32+AJ32+AK32</f>
        <v>15</v>
      </c>
      <c r="AN39" s="6" t="s">
        <v>84</v>
      </c>
      <c r="AO39" s="6">
        <f>AL32+AN32+AP32+AR32+AT32+AV32+AX32</f>
        <v>109</v>
      </c>
      <c r="AP39" s="6">
        <f>AM32+AO32+AQ32+AS32+AU32+AW32+AY32</f>
        <v>70</v>
      </c>
      <c r="AX39" s="6"/>
      <c r="AY39" s="6"/>
      <c r="AZ39" s="6" t="s">
        <v>86</v>
      </c>
      <c r="BA39" s="6">
        <f>AZ32+BB32+BD32+BF32+BH32</f>
        <v>108</v>
      </c>
      <c r="BB39" s="6">
        <f>BA32+BC32+BE32+BG32+BI32</f>
        <v>16</v>
      </c>
      <c r="BM39" s="81" t="s">
        <v>87</v>
      </c>
      <c r="BN39" s="81">
        <f>BN32+BP32</f>
        <v>0</v>
      </c>
      <c r="BO39" s="81">
        <f>BO32+BQ32</f>
        <v>0</v>
      </c>
      <c r="BP39" s="202"/>
      <c r="BQ39" s="202"/>
      <c r="BR39" s="412"/>
      <c r="BS39" s="412"/>
      <c r="BT39" s="337"/>
      <c r="BU39" s="337"/>
      <c r="BV39" s="6"/>
      <c r="BW39" s="6"/>
      <c r="BX39" s="6"/>
      <c r="BY39" s="6"/>
      <c r="CB39" s="6"/>
      <c r="CC39" s="148"/>
      <c r="CD39" s="148"/>
      <c r="CE39" s="542"/>
      <c r="CF39" s="148"/>
    </row>
    <row r="40" spans="1:84" x14ac:dyDescent="0.3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6"/>
      <c r="CC40" s="6"/>
      <c r="CD40" s="6"/>
      <c r="CF40" s="6"/>
    </row>
    <row r="41" spans="1:84" ht="18" x14ac:dyDescent="0.35">
      <c r="A41" s="6"/>
      <c r="B41" s="1669">
        <v>44440</v>
      </c>
      <c r="C41" s="1473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471"/>
      <c r="BH41" s="1471"/>
      <c r="BI41" s="1471"/>
      <c r="BJ41" s="1471"/>
      <c r="BK41" s="1471"/>
      <c r="BL41" s="1471"/>
      <c r="BM41" s="39"/>
      <c r="BN41" s="39"/>
      <c r="BO41" s="39"/>
      <c r="BP41" s="39"/>
      <c r="BQ41" s="39">
        <v>24</v>
      </c>
      <c r="BR41" s="39"/>
      <c r="BS41" s="39">
        <v>25</v>
      </c>
      <c r="BT41" s="39"/>
      <c r="BU41" s="39">
        <v>23</v>
      </c>
      <c r="BV41" s="24"/>
      <c r="BW41" s="28">
        <v>24</v>
      </c>
      <c r="BX41" s="28"/>
      <c r="BY41" s="28">
        <v>22</v>
      </c>
      <c r="CB41" s="6"/>
      <c r="CC41" s="6"/>
      <c r="CD41" s="6"/>
      <c r="CF41" s="6"/>
    </row>
    <row r="42" spans="1:84" ht="16.2" thickBot="1" x14ac:dyDescent="0.35">
      <c r="A42" s="13" t="s">
        <v>187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99" t="s">
        <v>0</v>
      </c>
      <c r="BW42" s="39"/>
      <c r="BX42" s="67"/>
      <c r="BY42" s="67"/>
      <c r="CB42" s="6"/>
      <c r="CC42" s="6"/>
      <c r="CD42" s="6"/>
      <c r="CF42" s="6"/>
    </row>
    <row r="43" spans="1:84" ht="16.2" customHeight="1" thickBot="1" x14ac:dyDescent="0.35">
      <c r="A43" s="1566" t="s">
        <v>1</v>
      </c>
      <c r="B43" s="1569" t="s">
        <v>2</v>
      </c>
      <c r="C43" s="1570"/>
      <c r="D43" s="1670" t="s">
        <v>3</v>
      </c>
      <c r="E43" s="1372"/>
      <c r="F43" s="1372"/>
      <c r="G43" s="1372"/>
      <c r="H43" s="1372"/>
      <c r="I43" s="1372"/>
      <c r="J43" s="1372"/>
      <c r="K43" s="1373"/>
      <c r="L43" s="1485" t="s">
        <v>4</v>
      </c>
      <c r="M43" s="1486"/>
      <c r="N43" s="1486"/>
      <c r="O43" s="1486"/>
      <c r="P43" s="1486"/>
      <c r="Q43" s="1486"/>
      <c r="R43" s="1486"/>
      <c r="S43" s="1486"/>
      <c r="T43" s="1486"/>
      <c r="U43" s="1486"/>
      <c r="V43" s="1486"/>
      <c r="W43" s="1486"/>
      <c r="X43" s="1486"/>
      <c r="Y43" s="1486"/>
      <c r="Z43" s="1486"/>
      <c r="AA43" s="1486"/>
      <c r="AB43" s="1486"/>
      <c r="AC43" s="1486"/>
      <c r="AD43" s="1486"/>
      <c r="AE43" s="1486"/>
      <c r="AF43" s="1486"/>
      <c r="AG43" s="1486"/>
      <c r="AH43" s="1372"/>
      <c r="AI43" s="1372"/>
      <c r="AJ43" s="1372"/>
      <c r="AK43" s="1373"/>
      <c r="AL43" s="1671" t="s">
        <v>5</v>
      </c>
      <c r="AM43" s="1372"/>
      <c r="AN43" s="1372"/>
      <c r="AO43" s="1372"/>
      <c r="AP43" s="1372"/>
      <c r="AQ43" s="1372"/>
      <c r="AR43" s="1372"/>
      <c r="AS43" s="1372"/>
      <c r="AT43" s="1372"/>
      <c r="AU43" s="1372"/>
      <c r="AV43" s="1372"/>
      <c r="AW43" s="1372"/>
      <c r="AX43" s="1372"/>
      <c r="AY43" s="1373"/>
      <c r="AZ43" s="1337" t="s">
        <v>6</v>
      </c>
      <c r="BA43" s="1372"/>
      <c r="BB43" s="1372"/>
      <c r="BC43" s="1372"/>
      <c r="BD43" s="1372"/>
      <c r="BE43" s="1372"/>
      <c r="BF43" s="1372"/>
      <c r="BG43" s="1372"/>
      <c r="BH43" s="1372"/>
      <c r="BI43" s="1373"/>
      <c r="BJ43" s="1611" t="s">
        <v>7</v>
      </c>
      <c r="BK43" s="1612"/>
      <c r="BM43" s="26"/>
      <c r="BN43" s="669"/>
      <c r="BO43" s="669"/>
      <c r="BP43" s="1649" t="s">
        <v>3</v>
      </c>
      <c r="BQ43" s="1650"/>
      <c r="BR43" s="1649" t="s">
        <v>4</v>
      </c>
      <c r="BS43" s="1372"/>
      <c r="BT43" s="1372"/>
      <c r="BU43" s="1373"/>
      <c r="BV43" s="1649" t="s">
        <v>5</v>
      </c>
      <c r="BW43" s="1372"/>
      <c r="BX43" s="1372"/>
      <c r="BY43" s="1373"/>
      <c r="BZ43" s="1651" t="s">
        <v>7</v>
      </c>
      <c r="CA43" s="1342"/>
      <c r="CB43" s="6"/>
      <c r="CC43" s="6"/>
      <c r="CD43" s="6"/>
      <c r="CF43" s="6"/>
    </row>
    <row r="44" spans="1:84" ht="16.2" customHeight="1" thickBot="1" x14ac:dyDescent="0.35">
      <c r="A44" s="1567"/>
      <c r="B44" s="1571"/>
      <c r="C44" s="1572"/>
      <c r="D44" s="1652" t="s">
        <v>119</v>
      </c>
      <c r="E44" s="1272"/>
      <c r="F44" s="1652" t="s">
        <v>119</v>
      </c>
      <c r="G44" s="1272"/>
      <c r="H44" s="1652" t="s">
        <v>49</v>
      </c>
      <c r="I44" s="1272"/>
      <c r="J44" s="1653" t="s">
        <v>50</v>
      </c>
      <c r="K44" s="1654"/>
      <c r="L44" s="1652" t="s">
        <v>119</v>
      </c>
      <c r="M44" s="1655"/>
      <c r="N44" s="1271"/>
      <c r="O44" s="1272"/>
      <c r="P44" s="1656" t="s">
        <v>47</v>
      </c>
      <c r="Q44" s="1657"/>
      <c r="R44" s="1656" t="s">
        <v>48</v>
      </c>
      <c r="S44" s="1658"/>
      <c r="T44" s="1658"/>
      <c r="U44" s="1658"/>
      <c r="V44" s="1658"/>
      <c r="W44" s="1658"/>
      <c r="X44" s="1658"/>
      <c r="Y44" s="1659"/>
      <c r="Z44" s="1660" t="s">
        <v>49</v>
      </c>
      <c r="AA44" s="1271"/>
      <c r="AB44" s="1271"/>
      <c r="AC44" s="1272"/>
      <c r="AD44" s="1660" t="s">
        <v>50</v>
      </c>
      <c r="AE44" s="1661"/>
      <c r="AF44" s="1271"/>
      <c r="AG44" s="1272"/>
      <c r="AH44" s="1596" t="s">
        <v>98</v>
      </c>
      <c r="AI44" s="1271"/>
      <c r="AJ44" s="1271"/>
      <c r="AK44" s="1272"/>
      <c r="AL44" s="1652" t="s">
        <v>119</v>
      </c>
      <c r="AM44" s="1662"/>
      <c r="AN44" s="1371" t="s">
        <v>47</v>
      </c>
      <c r="AO44" s="1374"/>
      <c r="AP44" s="1380" t="s">
        <v>48</v>
      </c>
      <c r="AQ44" s="1384"/>
      <c r="AR44" s="1384"/>
      <c r="AS44" s="1381"/>
      <c r="AT44" s="1663" t="s">
        <v>49</v>
      </c>
      <c r="AU44" s="1664"/>
      <c r="AV44" s="1379" t="s">
        <v>50</v>
      </c>
      <c r="AW44" s="1272"/>
      <c r="AX44" s="1660" t="s">
        <v>98</v>
      </c>
      <c r="AY44" s="1272"/>
      <c r="AZ44" s="1665" t="s">
        <v>120</v>
      </c>
      <c r="BA44" s="1666"/>
      <c r="BB44" s="1371" t="s">
        <v>47</v>
      </c>
      <c r="BC44" s="1374"/>
      <c r="BD44" s="1380" t="s">
        <v>48</v>
      </c>
      <c r="BE44" s="1384"/>
      <c r="BF44" s="1384"/>
      <c r="BG44" s="1381"/>
      <c r="BH44" s="1667" t="s">
        <v>98</v>
      </c>
      <c r="BI44" s="1668"/>
      <c r="BJ44" s="1672" t="s">
        <v>30</v>
      </c>
      <c r="BK44" s="1674" t="s">
        <v>8</v>
      </c>
      <c r="BM44" s="66"/>
      <c r="BN44" s="1563"/>
      <c r="BO44" s="1579"/>
      <c r="BP44" s="1629" t="s">
        <v>50</v>
      </c>
      <c r="BQ44" s="1373"/>
      <c r="BR44" s="1343" t="s">
        <v>46</v>
      </c>
      <c r="BS44" s="1373"/>
      <c r="BT44" s="1629" t="s">
        <v>50</v>
      </c>
      <c r="BU44" s="1373"/>
      <c r="BV44" s="1343" t="s">
        <v>46</v>
      </c>
      <c r="BW44" s="1373"/>
      <c r="BX44" s="1630" t="s">
        <v>50</v>
      </c>
      <c r="BY44" s="1373"/>
      <c r="BZ44" s="1631" t="s">
        <v>30</v>
      </c>
      <c r="CA44" s="1303" t="s">
        <v>8</v>
      </c>
      <c r="CB44" s="6"/>
      <c r="CC44" s="6"/>
      <c r="CD44" s="6"/>
      <c r="CF44" s="6"/>
    </row>
    <row r="45" spans="1:84" ht="40.200000000000003" customHeight="1" thickBot="1" x14ac:dyDescent="0.35">
      <c r="A45" s="1568"/>
      <c r="B45" s="1573"/>
      <c r="C45" s="1574"/>
      <c r="D45" s="1633" t="s">
        <v>222</v>
      </c>
      <c r="E45" s="1634"/>
      <c r="F45" s="1633" t="s">
        <v>236</v>
      </c>
      <c r="G45" s="1634"/>
      <c r="H45" s="1317" t="s">
        <v>223</v>
      </c>
      <c r="I45" s="1319"/>
      <c r="J45" s="1635" t="s">
        <v>224</v>
      </c>
      <c r="K45" s="1635"/>
      <c r="L45" s="1636" t="s">
        <v>161</v>
      </c>
      <c r="M45" s="1637"/>
      <c r="N45" s="1636" t="s">
        <v>162</v>
      </c>
      <c r="O45" s="1637"/>
      <c r="P45" s="1638" t="s">
        <v>221</v>
      </c>
      <c r="Q45" s="1639"/>
      <c r="R45" s="1539" t="s">
        <v>217</v>
      </c>
      <c r="S45" s="1640"/>
      <c r="T45" s="1539" t="s">
        <v>218</v>
      </c>
      <c r="U45" s="1640"/>
      <c r="V45" s="1641" t="s">
        <v>219</v>
      </c>
      <c r="W45" s="1642"/>
      <c r="X45" s="1641" t="s">
        <v>220</v>
      </c>
      <c r="Y45" s="1642"/>
      <c r="Z45" s="1643" t="s">
        <v>239</v>
      </c>
      <c r="AA45" s="1644"/>
      <c r="AB45" s="1317" t="s">
        <v>163</v>
      </c>
      <c r="AC45" s="1319"/>
      <c r="AD45" s="1645" t="s">
        <v>164</v>
      </c>
      <c r="AE45" s="1635"/>
      <c r="AF45" s="1646" t="s">
        <v>240</v>
      </c>
      <c r="AG45" s="1309"/>
      <c r="AH45" s="1647" t="s">
        <v>165</v>
      </c>
      <c r="AI45" s="1648"/>
      <c r="AJ45" s="1676" t="s">
        <v>166</v>
      </c>
      <c r="AK45" s="1530"/>
      <c r="AL45" s="1677" t="s">
        <v>160</v>
      </c>
      <c r="AM45" s="1678"/>
      <c r="AN45" s="1638" t="s">
        <v>216</v>
      </c>
      <c r="AO45" s="1639"/>
      <c r="AP45" s="1679" t="s">
        <v>214</v>
      </c>
      <c r="AQ45" s="1680"/>
      <c r="AR45" s="1550" t="s">
        <v>215</v>
      </c>
      <c r="AS45" s="1551"/>
      <c r="AT45" s="1543" t="s">
        <v>238</v>
      </c>
      <c r="AU45" s="1584"/>
      <c r="AV45" s="1681" t="s">
        <v>118</v>
      </c>
      <c r="AW45" s="1682"/>
      <c r="AX45" s="1683" t="s">
        <v>135</v>
      </c>
      <c r="AY45" s="1684"/>
      <c r="AZ45" s="1491" t="s">
        <v>103</v>
      </c>
      <c r="BA45" s="1685"/>
      <c r="BB45" s="1466" t="s">
        <v>213</v>
      </c>
      <c r="BC45" s="1467"/>
      <c r="BD45" s="1539" t="s">
        <v>212</v>
      </c>
      <c r="BE45" s="1640"/>
      <c r="BF45" s="1539" t="s">
        <v>237</v>
      </c>
      <c r="BG45" s="1640"/>
      <c r="BH45" s="1502" t="s">
        <v>102</v>
      </c>
      <c r="BI45" s="1503"/>
      <c r="BJ45" s="1673"/>
      <c r="BK45" s="1675"/>
      <c r="BM45" s="26"/>
      <c r="BN45" s="1592"/>
      <c r="BO45" s="1592"/>
      <c r="BP45" s="1618" t="s">
        <v>225</v>
      </c>
      <c r="BQ45" s="1619"/>
      <c r="BR45" s="1620" t="s">
        <v>167</v>
      </c>
      <c r="BS45" s="1621"/>
      <c r="BT45" s="1686" t="s">
        <v>168</v>
      </c>
      <c r="BU45" s="1687"/>
      <c r="BV45" s="1620" t="s">
        <v>121</v>
      </c>
      <c r="BW45" s="1621"/>
      <c r="BX45" s="1622" t="s">
        <v>122</v>
      </c>
      <c r="BY45" s="1623"/>
      <c r="BZ45" s="1632"/>
      <c r="CA45" s="1304"/>
      <c r="CB45" s="6"/>
      <c r="CC45" s="6"/>
      <c r="CD45" s="6"/>
      <c r="CF45" s="6"/>
    </row>
    <row r="46" spans="1:84" ht="16.2" thickBot="1" x14ac:dyDescent="0.35">
      <c r="A46" s="925"/>
      <c r="B46" s="1310"/>
      <c r="C46" s="1311"/>
      <c r="D46" s="208" t="s">
        <v>9</v>
      </c>
      <c r="E46" s="211" t="s">
        <v>10</v>
      </c>
      <c r="F46" s="210" t="s">
        <v>9</v>
      </c>
      <c r="G46" s="211" t="s">
        <v>10</v>
      </c>
      <c r="H46" s="208" t="s">
        <v>9</v>
      </c>
      <c r="I46" s="207" t="s">
        <v>10</v>
      </c>
      <c r="J46" s="208" t="s">
        <v>9</v>
      </c>
      <c r="K46" s="207" t="s">
        <v>10</v>
      </c>
      <c r="L46" s="218" t="s">
        <v>9</v>
      </c>
      <c r="M46" s="219" t="s">
        <v>10</v>
      </c>
      <c r="N46" s="218" t="s">
        <v>9</v>
      </c>
      <c r="O46" s="245" t="s">
        <v>10</v>
      </c>
      <c r="P46" s="218" t="s">
        <v>9</v>
      </c>
      <c r="Q46" s="245" t="s">
        <v>10</v>
      </c>
      <c r="R46" s="218" t="s">
        <v>9</v>
      </c>
      <c r="S46" s="219" t="s">
        <v>10</v>
      </c>
      <c r="T46" s="221" t="s">
        <v>9</v>
      </c>
      <c r="U46" s="77" t="s">
        <v>10</v>
      </c>
      <c r="V46" s="276" t="s">
        <v>9</v>
      </c>
      <c r="W46" s="77" t="s">
        <v>10</v>
      </c>
      <c r="X46" s="221" t="s">
        <v>9</v>
      </c>
      <c r="Y46" s="206" t="s">
        <v>10</v>
      </c>
      <c r="Z46" s="418" t="s">
        <v>9</v>
      </c>
      <c r="AA46" s="431" t="s">
        <v>10</v>
      </c>
      <c r="AB46" s="418" t="s">
        <v>9</v>
      </c>
      <c r="AC46" s="419" t="s">
        <v>10</v>
      </c>
      <c r="AD46" s="417" t="s">
        <v>9</v>
      </c>
      <c r="AE46" s="419" t="s">
        <v>10</v>
      </c>
      <c r="AF46" s="432" t="s">
        <v>9</v>
      </c>
      <c r="AG46" s="419" t="s">
        <v>10</v>
      </c>
      <c r="AH46" s="210" t="s">
        <v>9</v>
      </c>
      <c r="AI46" s="211" t="s">
        <v>10</v>
      </c>
      <c r="AJ46" s="208" t="s">
        <v>9</v>
      </c>
      <c r="AK46" s="207" t="s">
        <v>10</v>
      </c>
      <c r="AL46" s="221" t="s">
        <v>9</v>
      </c>
      <c r="AM46" s="77" t="s">
        <v>10</v>
      </c>
      <c r="AN46" s="644" t="s">
        <v>9</v>
      </c>
      <c r="AO46" s="645" t="s">
        <v>10</v>
      </c>
      <c r="AP46" s="221" t="s">
        <v>9</v>
      </c>
      <c r="AQ46" s="206" t="s">
        <v>10</v>
      </c>
      <c r="AR46" s="221" t="s">
        <v>9</v>
      </c>
      <c r="AS46" s="206" t="s">
        <v>10</v>
      </c>
      <c r="AT46" s="276" t="s">
        <v>9</v>
      </c>
      <c r="AU46" s="77" t="s">
        <v>10</v>
      </c>
      <c r="AV46" s="418" t="s">
        <v>9</v>
      </c>
      <c r="AW46" s="431" t="s">
        <v>10</v>
      </c>
      <c r="AX46" s="417" t="s">
        <v>9</v>
      </c>
      <c r="AY46" s="419" t="s">
        <v>10</v>
      </c>
      <c r="AZ46" s="208" t="s">
        <v>9</v>
      </c>
      <c r="BA46" s="295" t="s">
        <v>10</v>
      </c>
      <c r="BB46" s="208" t="s">
        <v>9</v>
      </c>
      <c r="BC46" s="295" t="s">
        <v>10</v>
      </c>
      <c r="BD46" s="208" t="s">
        <v>9</v>
      </c>
      <c r="BE46" s="295" t="s">
        <v>10</v>
      </c>
      <c r="BF46" s="208" t="s">
        <v>9</v>
      </c>
      <c r="BG46" s="295" t="s">
        <v>10</v>
      </c>
      <c r="BH46" s="208" t="s">
        <v>9</v>
      </c>
      <c r="BI46" s="295" t="s">
        <v>10</v>
      </c>
      <c r="BJ46" s="1673"/>
      <c r="BK46" s="1675"/>
      <c r="BL46" s="20"/>
      <c r="BM46" s="26"/>
      <c r="BN46" s="670"/>
      <c r="BO46" s="670"/>
      <c r="BP46" s="61" t="s">
        <v>9</v>
      </c>
      <c r="BQ46" s="62" t="s">
        <v>10</v>
      </c>
      <c r="BR46" s="61" t="s">
        <v>9</v>
      </c>
      <c r="BS46" s="62" t="s">
        <v>10</v>
      </c>
      <c r="BT46" s="61" t="s">
        <v>9</v>
      </c>
      <c r="BU46" s="62" t="s">
        <v>10</v>
      </c>
      <c r="BV46" s="74" t="s">
        <v>9</v>
      </c>
      <c r="BW46" s="62" t="s">
        <v>10</v>
      </c>
      <c r="BX46" s="61" t="s">
        <v>9</v>
      </c>
      <c r="BY46" s="62" t="s">
        <v>10</v>
      </c>
      <c r="BZ46" s="1632"/>
      <c r="CA46" s="1304"/>
      <c r="CB46" s="6"/>
      <c r="CC46" s="6"/>
      <c r="CD46" s="6"/>
      <c r="CF46" s="6"/>
    </row>
    <row r="47" spans="1:84" ht="16.2" customHeight="1" thickBot="1" x14ac:dyDescent="0.35">
      <c r="A47" s="8">
        <v>1</v>
      </c>
      <c r="B47" s="1284" t="s">
        <v>11</v>
      </c>
      <c r="C47" s="1285"/>
      <c r="D47" s="1269">
        <v>2</v>
      </c>
      <c r="E47" s="1271"/>
      <c r="F47" s="1271"/>
      <c r="G47" s="1271"/>
      <c r="H47" s="1271"/>
      <c r="I47" s="1271"/>
      <c r="J47" s="1271"/>
      <c r="K47" s="1272"/>
      <c r="L47" s="1511">
        <v>10</v>
      </c>
      <c r="M47" s="1512"/>
      <c r="N47" s="1512"/>
      <c r="O47" s="1512"/>
      <c r="P47" s="1512"/>
      <c r="Q47" s="1512"/>
      <c r="R47" s="1512"/>
      <c r="S47" s="1512"/>
      <c r="T47" s="1512"/>
      <c r="U47" s="1512"/>
      <c r="V47" s="1512"/>
      <c r="W47" s="1512"/>
      <c r="X47" s="1512"/>
      <c r="Y47" s="1512"/>
      <c r="Z47" s="1512"/>
      <c r="AA47" s="1512"/>
      <c r="AB47" s="1512"/>
      <c r="AC47" s="1512"/>
      <c r="AD47" s="1512"/>
      <c r="AE47" s="1512"/>
      <c r="AF47" s="1512"/>
      <c r="AG47" s="1512"/>
      <c r="AH47" s="1512"/>
      <c r="AI47" s="1512"/>
      <c r="AJ47" s="1512"/>
      <c r="AK47" s="1513"/>
      <c r="AL47" s="1511">
        <v>7</v>
      </c>
      <c r="AM47" s="1512"/>
      <c r="AN47" s="1512"/>
      <c r="AO47" s="1512"/>
      <c r="AP47" s="1512"/>
      <c r="AQ47" s="1512"/>
      <c r="AR47" s="1512"/>
      <c r="AS47" s="1512"/>
      <c r="AT47" s="1512"/>
      <c r="AU47" s="1512"/>
      <c r="AV47" s="1512"/>
      <c r="AW47" s="1512"/>
      <c r="AX47" s="1512"/>
      <c r="AY47" s="1513"/>
      <c r="AZ47" s="1511">
        <v>5</v>
      </c>
      <c r="BA47" s="1512"/>
      <c r="BB47" s="1512"/>
      <c r="BC47" s="1512"/>
      <c r="BD47" s="1512"/>
      <c r="BE47" s="1512"/>
      <c r="BF47" s="1512"/>
      <c r="BG47" s="1512"/>
      <c r="BH47" s="1512"/>
      <c r="BI47" s="1513"/>
      <c r="BJ47" s="1624">
        <f>SUM(D47:BI47)</f>
        <v>24</v>
      </c>
      <c r="BK47" s="1414"/>
      <c r="BL47" s="220"/>
      <c r="BM47" s="26"/>
      <c r="BN47" s="584"/>
      <c r="BO47" s="912"/>
      <c r="BP47" s="1625">
        <v>1</v>
      </c>
      <c r="BQ47" s="1626"/>
      <c r="BR47" s="1627">
        <v>2</v>
      </c>
      <c r="BS47" s="1628"/>
      <c r="BT47" s="1628"/>
      <c r="BU47" s="1383"/>
      <c r="BV47" s="1611">
        <v>2</v>
      </c>
      <c r="BW47" s="1512"/>
      <c r="BX47" s="1271"/>
      <c r="BY47" s="1271"/>
      <c r="BZ47" s="1269">
        <f>SUM(BN47:BY47)</f>
        <v>5</v>
      </c>
      <c r="CA47" s="1513"/>
      <c r="CB47" s="6"/>
      <c r="CC47" s="6"/>
      <c r="CD47" s="6"/>
      <c r="CF47" s="6"/>
    </row>
    <row r="48" spans="1:84" ht="16.2" customHeight="1" thickBot="1" x14ac:dyDescent="0.35">
      <c r="A48" s="8">
        <v>2</v>
      </c>
      <c r="B48" s="1516" t="s">
        <v>52</v>
      </c>
      <c r="C48" s="1517"/>
      <c r="D48" s="815">
        <v>0</v>
      </c>
      <c r="E48" s="815">
        <v>1</v>
      </c>
      <c r="F48" s="815">
        <v>0</v>
      </c>
      <c r="G48" s="816">
        <v>1</v>
      </c>
      <c r="H48" s="817">
        <v>0</v>
      </c>
      <c r="I48" s="817">
        <v>2</v>
      </c>
      <c r="J48" s="818">
        <v>0</v>
      </c>
      <c r="K48" s="819">
        <v>6</v>
      </c>
      <c r="L48" s="820">
        <v>12</v>
      </c>
      <c r="M48" s="815">
        <v>3</v>
      </c>
      <c r="N48" s="815">
        <v>12</v>
      </c>
      <c r="O48" s="815">
        <v>7</v>
      </c>
      <c r="P48" s="815">
        <v>14</v>
      </c>
      <c r="Q48" s="815">
        <v>4</v>
      </c>
      <c r="R48" s="816">
        <v>21</v>
      </c>
      <c r="S48" s="821">
        <v>3</v>
      </c>
      <c r="T48" s="821">
        <v>23</v>
      </c>
      <c r="U48" s="820">
        <v>1</v>
      </c>
      <c r="V48" s="815">
        <v>0</v>
      </c>
      <c r="W48" s="815">
        <v>0</v>
      </c>
      <c r="X48" s="815">
        <v>0</v>
      </c>
      <c r="Y48" s="815">
        <v>0</v>
      </c>
      <c r="Z48" s="815">
        <v>0</v>
      </c>
      <c r="AA48" s="815">
        <v>31</v>
      </c>
      <c r="AB48" s="815">
        <v>0</v>
      </c>
      <c r="AC48" s="815">
        <v>0</v>
      </c>
      <c r="AD48" s="815">
        <v>0</v>
      </c>
      <c r="AE48" s="815">
        <v>27</v>
      </c>
      <c r="AF48" s="816">
        <v>0</v>
      </c>
      <c r="AG48" s="821">
        <v>0</v>
      </c>
      <c r="AH48" s="821">
        <v>17</v>
      </c>
      <c r="AI48" s="822">
        <v>10</v>
      </c>
      <c r="AJ48" s="815">
        <v>0</v>
      </c>
      <c r="AK48" s="823">
        <v>0</v>
      </c>
      <c r="AL48" s="815">
        <v>4</v>
      </c>
      <c r="AM48" s="821">
        <v>1</v>
      </c>
      <c r="AN48" s="821">
        <v>3</v>
      </c>
      <c r="AO48" s="824">
        <v>1</v>
      </c>
      <c r="AP48" s="821">
        <v>7</v>
      </c>
      <c r="AQ48" s="821">
        <v>0</v>
      </c>
      <c r="AR48" s="824">
        <v>7</v>
      </c>
      <c r="AS48" s="821">
        <v>0</v>
      </c>
      <c r="AT48" s="825">
        <v>0</v>
      </c>
      <c r="AU48" s="826">
        <v>7</v>
      </c>
      <c r="AV48" s="825">
        <v>0</v>
      </c>
      <c r="AW48" s="825">
        <v>4</v>
      </c>
      <c r="AX48" s="827">
        <v>7</v>
      </c>
      <c r="AY48" s="828">
        <v>1</v>
      </c>
      <c r="AZ48" s="829">
        <v>0</v>
      </c>
      <c r="BA48" s="830">
        <v>0</v>
      </c>
      <c r="BB48" s="830">
        <v>0</v>
      </c>
      <c r="BC48" s="830">
        <v>0</v>
      </c>
      <c r="BD48" s="830">
        <v>0</v>
      </c>
      <c r="BE48" s="830">
        <v>0</v>
      </c>
      <c r="BF48" s="831">
        <v>0</v>
      </c>
      <c r="BG48" s="830">
        <v>0</v>
      </c>
      <c r="BH48" s="832">
        <v>0</v>
      </c>
      <c r="BI48" s="833">
        <v>0</v>
      </c>
      <c r="BJ48" s="1617">
        <f>SUM(D48:BI48)</f>
        <v>237</v>
      </c>
      <c r="BK48" s="1416"/>
      <c r="BM48" s="26"/>
      <c r="BN48" s="96"/>
      <c r="BO48" s="96"/>
      <c r="BP48" s="161">
        <v>0</v>
      </c>
      <c r="BQ48" s="363">
        <v>1</v>
      </c>
      <c r="BR48" s="162">
        <v>0</v>
      </c>
      <c r="BS48" s="427">
        <v>6</v>
      </c>
      <c r="BT48" s="427">
        <v>0</v>
      </c>
      <c r="BU48" s="363">
        <v>0</v>
      </c>
      <c r="BV48" s="162">
        <v>0</v>
      </c>
      <c r="BW48" s="205">
        <v>0</v>
      </c>
      <c r="BX48" s="280">
        <v>0</v>
      </c>
      <c r="BY48" s="704">
        <v>0</v>
      </c>
      <c r="BZ48" s="1269">
        <f>SUM(BP48:BY48)</f>
        <v>7</v>
      </c>
      <c r="CA48" s="1272"/>
      <c r="CB48" s="6"/>
      <c r="CC48" s="6"/>
      <c r="CD48" s="6"/>
      <c r="CF48" s="6"/>
    </row>
    <row r="49" spans="1:84" ht="16.2" customHeight="1" thickBot="1" x14ac:dyDescent="0.35">
      <c r="A49" s="8">
        <v>3</v>
      </c>
      <c r="B49" s="1516" t="s">
        <v>55</v>
      </c>
      <c r="C49" s="1517"/>
      <c r="D49" s="834">
        <v>0</v>
      </c>
      <c r="E49" s="834">
        <v>4</v>
      </c>
      <c r="F49" s="834">
        <v>0</v>
      </c>
      <c r="G49" s="835">
        <v>3</v>
      </c>
      <c r="H49" s="526">
        <v>0</v>
      </c>
      <c r="I49" s="526">
        <v>11</v>
      </c>
      <c r="J49" s="278">
        <v>0</v>
      </c>
      <c r="K49" s="836">
        <v>7</v>
      </c>
      <c r="L49" s="837">
        <v>7</v>
      </c>
      <c r="M49" s="834">
        <v>6</v>
      </c>
      <c r="N49" s="834">
        <v>8</v>
      </c>
      <c r="O49" s="834">
        <v>6</v>
      </c>
      <c r="P49" s="834">
        <v>18</v>
      </c>
      <c r="Q49" s="834">
        <v>4</v>
      </c>
      <c r="R49" s="835">
        <v>24</v>
      </c>
      <c r="S49" s="838">
        <v>3</v>
      </c>
      <c r="T49" s="838">
        <v>22</v>
      </c>
      <c r="U49" s="837">
        <v>1</v>
      </c>
      <c r="V49" s="834">
        <v>0</v>
      </c>
      <c r="W49" s="834">
        <v>3</v>
      </c>
      <c r="X49" s="834">
        <v>0</v>
      </c>
      <c r="Y49" s="834">
        <v>4</v>
      </c>
      <c r="Z49" s="834">
        <v>0</v>
      </c>
      <c r="AA49" s="834">
        <v>14</v>
      </c>
      <c r="AB49" s="834">
        <v>0</v>
      </c>
      <c r="AC49" s="834">
        <v>11</v>
      </c>
      <c r="AD49" s="834">
        <v>0</v>
      </c>
      <c r="AE49" s="834">
        <v>5</v>
      </c>
      <c r="AF49" s="835">
        <v>0</v>
      </c>
      <c r="AG49" s="838">
        <v>7</v>
      </c>
      <c r="AH49" s="838">
        <v>2</v>
      </c>
      <c r="AI49" s="839">
        <v>8</v>
      </c>
      <c r="AJ49" s="834">
        <v>0</v>
      </c>
      <c r="AK49" s="840">
        <v>1</v>
      </c>
      <c r="AL49" s="834">
        <v>10</v>
      </c>
      <c r="AM49" s="838">
        <v>7</v>
      </c>
      <c r="AN49" s="838">
        <v>17</v>
      </c>
      <c r="AO49" s="841">
        <v>3</v>
      </c>
      <c r="AP49" s="838">
        <v>18</v>
      </c>
      <c r="AQ49" s="838">
        <v>1</v>
      </c>
      <c r="AR49" s="841">
        <v>18</v>
      </c>
      <c r="AS49" s="838">
        <v>1</v>
      </c>
      <c r="AT49" s="842">
        <v>0</v>
      </c>
      <c r="AU49" s="843">
        <v>5</v>
      </c>
      <c r="AV49" s="842">
        <v>0</v>
      </c>
      <c r="AW49" s="842">
        <v>3</v>
      </c>
      <c r="AX49" s="844">
        <v>3</v>
      </c>
      <c r="AY49" s="845">
        <v>3</v>
      </c>
      <c r="AZ49" s="846">
        <v>10</v>
      </c>
      <c r="BA49" s="847">
        <v>4</v>
      </c>
      <c r="BB49" s="847">
        <v>18</v>
      </c>
      <c r="BC49" s="847">
        <v>2</v>
      </c>
      <c r="BD49" s="847">
        <v>22</v>
      </c>
      <c r="BE49" s="847">
        <v>0</v>
      </c>
      <c r="BF49" s="917">
        <v>24</v>
      </c>
      <c r="BG49" s="847">
        <v>1</v>
      </c>
      <c r="BH49" s="848">
        <v>2</v>
      </c>
      <c r="BI49" s="849">
        <v>3</v>
      </c>
      <c r="BJ49" s="1617">
        <f>SUM(D49:BI49)</f>
        <v>354</v>
      </c>
      <c r="BK49" s="1416"/>
      <c r="BM49" s="26"/>
      <c r="BN49" s="96"/>
      <c r="BO49" s="96"/>
      <c r="BP49" s="358">
        <v>0</v>
      </c>
      <c r="BQ49" s="359">
        <v>5</v>
      </c>
      <c r="BR49" s="360">
        <v>0</v>
      </c>
      <c r="BS49" s="428">
        <v>12</v>
      </c>
      <c r="BT49" s="428">
        <v>0</v>
      </c>
      <c r="BU49" s="359">
        <v>3</v>
      </c>
      <c r="BV49" s="360">
        <v>0</v>
      </c>
      <c r="BW49" s="361">
        <v>14</v>
      </c>
      <c r="BX49" s="362">
        <v>0</v>
      </c>
      <c r="BY49" s="705">
        <v>0</v>
      </c>
      <c r="BZ49" s="1269">
        <f>SUM(BP49:BY49)</f>
        <v>34</v>
      </c>
      <c r="CA49" s="1272"/>
      <c r="CB49" s="6"/>
      <c r="CC49" s="6"/>
      <c r="CD49" s="6"/>
      <c r="CF49" s="6"/>
    </row>
    <row r="50" spans="1:84" ht="16.2" customHeight="1" thickBot="1" x14ac:dyDescent="0.35">
      <c r="A50" s="8">
        <v>4</v>
      </c>
      <c r="B50" s="1293" t="s">
        <v>12</v>
      </c>
      <c r="C50" s="1294"/>
      <c r="D50" s="212">
        <f>D32</f>
        <v>0</v>
      </c>
      <c r="E50" s="212">
        <f t="shared" ref="E50:BI50" si="18">E32</f>
        <v>5</v>
      </c>
      <c r="F50" s="212">
        <f t="shared" si="18"/>
        <v>0</v>
      </c>
      <c r="G50" s="212">
        <f t="shared" si="18"/>
        <v>4</v>
      </c>
      <c r="H50" s="212">
        <f t="shared" si="18"/>
        <v>0</v>
      </c>
      <c r="I50" s="212">
        <f t="shared" si="18"/>
        <v>18</v>
      </c>
      <c r="J50" s="212">
        <f t="shared" si="18"/>
        <v>0</v>
      </c>
      <c r="K50" s="212">
        <f t="shared" si="18"/>
        <v>17</v>
      </c>
      <c r="L50" s="212">
        <f t="shared" si="18"/>
        <v>15</v>
      </c>
      <c r="M50" s="212">
        <f t="shared" si="18"/>
        <v>5</v>
      </c>
      <c r="N50" s="212">
        <f t="shared" si="18"/>
        <v>15</v>
      </c>
      <c r="O50" s="212">
        <f t="shared" si="18"/>
        <v>7</v>
      </c>
      <c r="P50" s="212">
        <f t="shared" si="18"/>
        <v>21</v>
      </c>
      <c r="Q50" s="212">
        <f t="shared" si="18"/>
        <v>4</v>
      </c>
      <c r="R50" s="212">
        <f t="shared" si="18"/>
        <v>24</v>
      </c>
      <c r="S50" s="212">
        <f t="shared" si="18"/>
        <v>3</v>
      </c>
      <c r="T50" s="212">
        <f t="shared" si="18"/>
        <v>26</v>
      </c>
      <c r="U50" s="212">
        <f t="shared" si="18"/>
        <v>1</v>
      </c>
      <c r="V50" s="212">
        <f t="shared" si="18"/>
        <v>0</v>
      </c>
      <c r="W50" s="212">
        <f t="shared" si="18"/>
        <v>4</v>
      </c>
      <c r="X50" s="212">
        <f t="shared" si="18"/>
        <v>0</v>
      </c>
      <c r="Y50" s="212">
        <f t="shared" si="18"/>
        <v>4</v>
      </c>
      <c r="Z50" s="212">
        <f t="shared" si="18"/>
        <v>0</v>
      </c>
      <c r="AA50" s="212">
        <f t="shared" si="18"/>
        <v>32</v>
      </c>
      <c r="AB50" s="212">
        <f t="shared" si="18"/>
        <v>0</v>
      </c>
      <c r="AC50" s="212">
        <f t="shared" si="18"/>
        <v>25</v>
      </c>
      <c r="AD50" s="212">
        <f t="shared" si="18"/>
        <v>0</v>
      </c>
      <c r="AE50" s="212">
        <f t="shared" si="18"/>
        <v>30</v>
      </c>
      <c r="AF50" s="212">
        <f t="shared" si="18"/>
        <v>0</v>
      </c>
      <c r="AG50" s="212">
        <f t="shared" si="18"/>
        <v>26</v>
      </c>
      <c r="AH50" s="212">
        <f t="shared" si="18"/>
        <v>19</v>
      </c>
      <c r="AI50" s="212">
        <f t="shared" si="18"/>
        <v>15</v>
      </c>
      <c r="AJ50" s="212">
        <f t="shared" si="18"/>
        <v>0</v>
      </c>
      <c r="AK50" s="212">
        <f t="shared" si="18"/>
        <v>7</v>
      </c>
      <c r="AL50" s="212">
        <f t="shared" si="18"/>
        <v>22</v>
      </c>
      <c r="AM50" s="212">
        <f t="shared" si="18"/>
        <v>11</v>
      </c>
      <c r="AN50" s="212">
        <f t="shared" si="18"/>
        <v>19</v>
      </c>
      <c r="AO50" s="212">
        <f t="shared" si="18"/>
        <v>3</v>
      </c>
      <c r="AP50" s="212">
        <f t="shared" si="18"/>
        <v>23</v>
      </c>
      <c r="AQ50" s="212">
        <f t="shared" si="18"/>
        <v>1</v>
      </c>
      <c r="AR50" s="212">
        <f t="shared" si="18"/>
        <v>24</v>
      </c>
      <c r="AS50" s="212">
        <f t="shared" si="18"/>
        <v>1</v>
      </c>
      <c r="AT50" s="212">
        <f t="shared" si="18"/>
        <v>1</v>
      </c>
      <c r="AU50" s="212">
        <f t="shared" si="18"/>
        <v>24</v>
      </c>
      <c r="AV50" s="212">
        <f t="shared" si="18"/>
        <v>0</v>
      </c>
      <c r="AW50" s="212">
        <f t="shared" si="18"/>
        <v>23</v>
      </c>
      <c r="AX50" s="212">
        <f t="shared" si="18"/>
        <v>20</v>
      </c>
      <c r="AY50" s="212">
        <f t="shared" si="18"/>
        <v>7</v>
      </c>
      <c r="AZ50" s="212">
        <f t="shared" si="18"/>
        <v>20</v>
      </c>
      <c r="BA50" s="212">
        <f t="shared" si="18"/>
        <v>6</v>
      </c>
      <c r="BB50" s="212">
        <f t="shared" si="18"/>
        <v>21</v>
      </c>
      <c r="BC50" s="212">
        <f t="shared" si="18"/>
        <v>3</v>
      </c>
      <c r="BD50" s="212">
        <f t="shared" si="18"/>
        <v>23</v>
      </c>
      <c r="BE50" s="212">
        <f t="shared" si="18"/>
        <v>0</v>
      </c>
      <c r="BF50" s="212">
        <f t="shared" si="18"/>
        <v>26</v>
      </c>
      <c r="BG50" s="212">
        <f t="shared" si="18"/>
        <v>1</v>
      </c>
      <c r="BH50" s="212">
        <f t="shared" si="18"/>
        <v>18</v>
      </c>
      <c r="BI50" s="212">
        <f t="shared" si="18"/>
        <v>6</v>
      </c>
      <c r="BJ50" s="160">
        <f>SUM(D50+F50+H50+L50+N50+P50+R50+T50+V50+X50+Z50+AB50+AD50+AF50+AH50+AJ50+AL50+AN50+AP50+AR50+AT50+AV50+AX50+AZ50+BB50+BD50+BF50+BH50+J50)</f>
        <v>337</v>
      </c>
      <c r="BK50" s="160">
        <f>SUM(E50+G50+I50+M50+O50+Q50+S50+U50+W50+Y50+AA50+AC50+AE50+AG50+AI50+AK50+AM50+AO50+AQ50+AS50+AU50+AW50+AY50+BA50+BC50+BE50+BG50+BI50+K50)</f>
        <v>293</v>
      </c>
      <c r="BM50" s="27"/>
      <c r="BN50" s="183"/>
      <c r="BO50" s="183"/>
      <c r="BP50" s="153">
        <f>BP32</f>
        <v>0</v>
      </c>
      <c r="BQ50" s="153">
        <f t="shared" ref="BQ50:BY50" si="19">BQ32</f>
        <v>0</v>
      </c>
      <c r="BR50" s="153">
        <f t="shared" si="19"/>
        <v>0</v>
      </c>
      <c r="BS50" s="153">
        <f t="shared" si="19"/>
        <v>13</v>
      </c>
      <c r="BT50" s="153">
        <f t="shared" si="19"/>
        <v>0</v>
      </c>
      <c r="BU50" s="153">
        <f t="shared" si="19"/>
        <v>10</v>
      </c>
      <c r="BV50" s="153">
        <f t="shared" si="19"/>
        <v>0</v>
      </c>
      <c r="BW50" s="153">
        <f t="shared" si="19"/>
        <v>17</v>
      </c>
      <c r="BX50" s="153">
        <f t="shared" si="19"/>
        <v>0</v>
      </c>
      <c r="BY50" s="153">
        <f t="shared" si="19"/>
        <v>11</v>
      </c>
      <c r="BZ50" s="709">
        <f>SUM(BP50+BR50+BT50+BV50+BX50)</f>
        <v>0</v>
      </c>
      <c r="CA50" s="710">
        <f>SUM(BQ50+BS50+BU50+BW50+BY50)</f>
        <v>51</v>
      </c>
      <c r="CB50" s="6"/>
      <c r="CC50" s="6"/>
      <c r="CD50" s="6"/>
      <c r="CF50" s="6"/>
    </row>
    <row r="51" spans="1:84" ht="16.2" customHeight="1" thickBot="1" x14ac:dyDescent="0.35">
      <c r="A51" s="456">
        <v>5</v>
      </c>
      <c r="B51" s="1295" t="s">
        <v>13</v>
      </c>
      <c r="C51" s="1296"/>
      <c r="D51" s="607">
        <f>SUM(D52:D54)</f>
        <v>0</v>
      </c>
      <c r="E51" s="607">
        <f t="shared" ref="E51:BI51" si="20">SUM(E52:E54)</f>
        <v>0</v>
      </c>
      <c r="F51" s="607">
        <f t="shared" si="20"/>
        <v>0</v>
      </c>
      <c r="G51" s="999">
        <f t="shared" si="20"/>
        <v>0</v>
      </c>
      <c r="H51" s="157">
        <f t="shared" si="20"/>
        <v>0</v>
      </c>
      <c r="I51" s="157">
        <f t="shared" si="20"/>
        <v>0</v>
      </c>
      <c r="J51" s="1000">
        <f t="shared" si="20"/>
        <v>0</v>
      </c>
      <c r="K51" s="607">
        <f t="shared" si="20"/>
        <v>0</v>
      </c>
      <c r="L51" s="1000">
        <f t="shared" si="20"/>
        <v>0</v>
      </c>
      <c r="M51" s="607">
        <f t="shared" si="20"/>
        <v>0</v>
      </c>
      <c r="N51" s="607">
        <f t="shared" si="20"/>
        <v>0</v>
      </c>
      <c r="O51" s="607">
        <f t="shared" si="20"/>
        <v>0</v>
      </c>
      <c r="P51" s="607">
        <f t="shared" si="20"/>
        <v>0</v>
      </c>
      <c r="Q51" s="607">
        <f t="shared" si="20"/>
        <v>0</v>
      </c>
      <c r="R51" s="607">
        <f t="shared" si="20"/>
        <v>0</v>
      </c>
      <c r="S51" s="607">
        <f t="shared" si="20"/>
        <v>0</v>
      </c>
      <c r="T51" s="607">
        <f t="shared" si="20"/>
        <v>1</v>
      </c>
      <c r="U51" s="607">
        <f t="shared" si="20"/>
        <v>0</v>
      </c>
      <c r="V51" s="607">
        <f t="shared" si="20"/>
        <v>0</v>
      </c>
      <c r="W51" s="607">
        <f t="shared" si="20"/>
        <v>0</v>
      </c>
      <c r="X51" s="607">
        <f t="shared" si="20"/>
        <v>0</v>
      </c>
      <c r="Y51" s="607">
        <f t="shared" si="20"/>
        <v>0</v>
      </c>
      <c r="Z51" s="607">
        <f t="shared" si="20"/>
        <v>0</v>
      </c>
      <c r="AA51" s="607">
        <f t="shared" si="20"/>
        <v>1</v>
      </c>
      <c r="AB51" s="607">
        <f t="shared" si="20"/>
        <v>0</v>
      </c>
      <c r="AC51" s="607">
        <f t="shared" si="20"/>
        <v>0</v>
      </c>
      <c r="AD51" s="607">
        <f t="shared" si="20"/>
        <v>0</v>
      </c>
      <c r="AE51" s="607">
        <f t="shared" si="20"/>
        <v>0</v>
      </c>
      <c r="AF51" s="607">
        <f t="shared" si="20"/>
        <v>0</v>
      </c>
      <c r="AG51" s="607">
        <f t="shared" si="20"/>
        <v>0</v>
      </c>
      <c r="AH51" s="607">
        <f t="shared" si="20"/>
        <v>0</v>
      </c>
      <c r="AI51" s="607">
        <f t="shared" si="20"/>
        <v>0</v>
      </c>
      <c r="AJ51" s="607">
        <f t="shared" si="20"/>
        <v>0</v>
      </c>
      <c r="AK51" s="607">
        <f t="shared" si="20"/>
        <v>0</v>
      </c>
      <c r="AL51" s="607">
        <f t="shared" si="20"/>
        <v>2</v>
      </c>
      <c r="AM51" s="607">
        <f t="shared" si="20"/>
        <v>1</v>
      </c>
      <c r="AN51" s="607">
        <f t="shared" si="20"/>
        <v>0</v>
      </c>
      <c r="AO51" s="607">
        <f t="shared" si="20"/>
        <v>0</v>
      </c>
      <c r="AP51" s="607">
        <f t="shared" si="20"/>
        <v>1</v>
      </c>
      <c r="AQ51" s="607">
        <f t="shared" si="20"/>
        <v>0</v>
      </c>
      <c r="AR51" s="607">
        <f t="shared" si="20"/>
        <v>0</v>
      </c>
      <c r="AS51" s="607">
        <f t="shared" si="20"/>
        <v>0</v>
      </c>
      <c r="AT51" s="607">
        <f t="shared" si="20"/>
        <v>1</v>
      </c>
      <c r="AU51" s="607">
        <f t="shared" si="20"/>
        <v>1</v>
      </c>
      <c r="AV51" s="607">
        <f t="shared" si="20"/>
        <v>0</v>
      </c>
      <c r="AW51" s="607">
        <f t="shared" si="20"/>
        <v>0</v>
      </c>
      <c r="AX51" s="607">
        <f t="shared" si="20"/>
        <v>0</v>
      </c>
      <c r="AY51" s="607">
        <f t="shared" si="20"/>
        <v>0</v>
      </c>
      <c r="AZ51" s="607">
        <f t="shared" si="20"/>
        <v>1</v>
      </c>
      <c r="BA51" s="607">
        <f t="shared" si="20"/>
        <v>0</v>
      </c>
      <c r="BB51" s="607">
        <f t="shared" si="20"/>
        <v>1</v>
      </c>
      <c r="BC51" s="607">
        <f t="shared" si="20"/>
        <v>0</v>
      </c>
      <c r="BD51" s="607">
        <f t="shared" si="20"/>
        <v>1</v>
      </c>
      <c r="BE51" s="607">
        <f t="shared" si="20"/>
        <v>0</v>
      </c>
      <c r="BF51" s="607">
        <f t="shared" si="20"/>
        <v>1</v>
      </c>
      <c r="BG51" s="607">
        <f t="shared" si="20"/>
        <v>0</v>
      </c>
      <c r="BH51" s="607">
        <f t="shared" si="20"/>
        <v>1</v>
      </c>
      <c r="BI51" s="607">
        <f t="shared" si="20"/>
        <v>0</v>
      </c>
      <c r="BJ51" s="160">
        <f t="shared" ref="BJ51:BJ61" si="21">SUM(D51+F51+H51+L51+N51+P51+R51+T51+V51+X51+Z51+AB51+AD51+AF51+AH51+AJ51+AL51+AN51+AP51+AR51+AT51+AV51+AX51+AZ51+BB51+BD51+BF51+BH51+J51)</f>
        <v>10</v>
      </c>
      <c r="BK51" s="160">
        <f t="shared" ref="BK51:BK69" si="22">SUM(E51+G51+I51+M51+O51+Q51+S51+U51+W51+Y51+AA51+AC51+AE51+AG51+AI51+AK51+AM51+AO51+AQ51+AS51+AU51+AW51+AY51+BA51+BC51+BE51+BG51+BI51+K51)</f>
        <v>3</v>
      </c>
      <c r="BM51" s="26"/>
      <c r="BN51" s="96"/>
      <c r="BO51" s="96"/>
      <c r="BP51" s="161">
        <f>SUM(BP52:BP54)</f>
        <v>0</v>
      </c>
      <c r="BQ51" s="161">
        <f t="shared" ref="BQ51:BY51" si="23">SUM(BQ52:BQ54)</f>
        <v>0</v>
      </c>
      <c r="BR51" s="161">
        <f t="shared" si="23"/>
        <v>0</v>
      </c>
      <c r="BS51" s="161">
        <f t="shared" si="23"/>
        <v>0</v>
      </c>
      <c r="BT51" s="161">
        <f t="shared" si="23"/>
        <v>0</v>
      </c>
      <c r="BU51" s="161">
        <f t="shared" si="23"/>
        <v>0</v>
      </c>
      <c r="BV51" s="161">
        <f t="shared" si="23"/>
        <v>0</v>
      </c>
      <c r="BW51" s="161">
        <f t="shared" si="23"/>
        <v>0</v>
      </c>
      <c r="BX51" s="161">
        <f t="shared" si="23"/>
        <v>0</v>
      </c>
      <c r="BY51" s="280">
        <f t="shared" si="23"/>
        <v>0</v>
      </c>
      <c r="BZ51" s="709">
        <f t="shared" ref="BZ51:BZ69" si="24">SUM(BP51+BR51+BT51+BV51+BX51)</f>
        <v>0</v>
      </c>
      <c r="CA51" s="710">
        <f t="shared" ref="CA51:CA69" si="25">SUM(BQ51+BS51+BU51+BW51+BY51)</f>
        <v>0</v>
      </c>
      <c r="CB51" s="6"/>
      <c r="CC51" s="6"/>
      <c r="CD51" s="6"/>
      <c r="CF51" s="6"/>
    </row>
    <row r="52" spans="1:84" ht="16.2" customHeight="1" thickBot="1" x14ac:dyDescent="0.35">
      <c r="A52" s="8">
        <v>6</v>
      </c>
      <c r="B52" s="1408" t="s">
        <v>104</v>
      </c>
      <c r="C52" s="1613"/>
      <c r="D52" s="659"/>
      <c r="E52" s="290"/>
      <c r="F52" s="290"/>
      <c r="G52" s="660"/>
      <c r="H52" s="290"/>
      <c r="I52" s="290"/>
      <c r="J52" s="290"/>
      <c r="K52" s="1032"/>
      <c r="L52" s="473"/>
      <c r="M52" s="290"/>
      <c r="N52" s="290"/>
      <c r="O52" s="290"/>
      <c r="P52" s="290"/>
      <c r="Q52" s="290"/>
      <c r="R52" s="660"/>
      <c r="S52" s="290"/>
      <c r="T52" s="290"/>
      <c r="U52" s="473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660"/>
      <c r="AG52" s="290"/>
      <c r="AH52" s="311"/>
      <c r="AI52" s="661"/>
      <c r="AJ52" s="662"/>
      <c r="AK52" s="663"/>
      <c r="AL52" s="531"/>
      <c r="AM52" s="662"/>
      <c r="AN52" s="662"/>
      <c r="AO52" s="662"/>
      <c r="AP52" s="662"/>
      <c r="AQ52" s="662"/>
      <c r="AR52" s="664"/>
      <c r="AS52" s="311"/>
      <c r="AT52" s="230"/>
      <c r="AU52" s="236"/>
      <c r="AV52" s="230"/>
      <c r="AW52" s="230"/>
      <c r="AX52" s="230"/>
      <c r="AY52" s="237"/>
      <c r="AZ52" s="463"/>
      <c r="BA52" s="230"/>
      <c r="BB52" s="230">
        <v>1</v>
      </c>
      <c r="BC52" s="230"/>
      <c r="BD52" s="230"/>
      <c r="BE52" s="230"/>
      <c r="BF52" s="230"/>
      <c r="BG52" s="230"/>
      <c r="BH52" s="230"/>
      <c r="BI52" s="237"/>
      <c r="BJ52" s="160">
        <f t="shared" si="21"/>
        <v>1</v>
      </c>
      <c r="BK52" s="160">
        <f t="shared" si="22"/>
        <v>0</v>
      </c>
      <c r="BM52" s="26"/>
      <c r="BN52" s="96"/>
      <c r="BO52" s="96"/>
      <c r="BP52" s="60"/>
      <c r="BQ52" s="342"/>
      <c r="BR52" s="485"/>
      <c r="BS52" s="100"/>
      <c r="BT52" s="100"/>
      <c r="BU52" s="342"/>
      <c r="BV52" s="60"/>
      <c r="BW52" s="88"/>
      <c r="BX52" s="60"/>
      <c r="BY52" s="707"/>
      <c r="BZ52" s="709">
        <f t="shared" si="24"/>
        <v>0</v>
      </c>
      <c r="CA52" s="710">
        <f t="shared" si="25"/>
        <v>0</v>
      </c>
      <c r="CB52" s="6"/>
      <c r="CC52" s="6"/>
      <c r="CD52" s="6"/>
      <c r="CF52" s="6"/>
    </row>
    <row r="53" spans="1:84" ht="16.2" customHeight="1" thickBot="1" x14ac:dyDescent="0.35">
      <c r="A53" s="8">
        <v>7</v>
      </c>
      <c r="B53" s="1614" t="s">
        <v>15</v>
      </c>
      <c r="C53" s="1615"/>
      <c r="D53" s="163"/>
      <c r="E53" s="164"/>
      <c r="F53" s="164"/>
      <c r="G53" s="193"/>
      <c r="H53" s="164"/>
      <c r="I53" s="164"/>
      <c r="J53" s="164"/>
      <c r="K53" s="699"/>
      <c r="L53" s="543"/>
      <c r="M53" s="164"/>
      <c r="N53" s="164"/>
      <c r="O53" s="164"/>
      <c r="P53" s="164"/>
      <c r="Q53" s="164"/>
      <c r="R53" s="193"/>
      <c r="S53" s="164"/>
      <c r="T53" s="164"/>
      <c r="U53" s="543"/>
      <c r="V53" s="164"/>
      <c r="W53" s="164"/>
      <c r="X53" s="164"/>
      <c r="Y53" s="164"/>
      <c r="Z53" s="164"/>
      <c r="AA53" s="164">
        <v>1</v>
      </c>
      <c r="AB53" s="164"/>
      <c r="AC53" s="164"/>
      <c r="AD53" s="164"/>
      <c r="AE53" s="164"/>
      <c r="AF53" s="193"/>
      <c r="AG53" s="164"/>
      <c r="AH53" s="166"/>
      <c r="AI53" s="655"/>
      <c r="AJ53" s="166"/>
      <c r="AK53" s="335"/>
      <c r="AL53" s="265">
        <v>2</v>
      </c>
      <c r="AM53" s="166"/>
      <c r="AN53" s="166"/>
      <c r="AO53" s="274"/>
      <c r="AP53" s="166"/>
      <c r="AQ53" s="166"/>
      <c r="AR53" s="274"/>
      <c r="AS53" s="166"/>
      <c r="AT53" s="84">
        <v>1</v>
      </c>
      <c r="AU53" s="114">
        <v>1</v>
      </c>
      <c r="AV53" s="84"/>
      <c r="AW53" s="84"/>
      <c r="AX53" s="84"/>
      <c r="AY53" s="40"/>
      <c r="AZ53" s="923">
        <v>1</v>
      </c>
      <c r="BA53" s="84"/>
      <c r="BB53" s="84"/>
      <c r="BC53" s="84"/>
      <c r="BD53" s="84">
        <v>1</v>
      </c>
      <c r="BE53" s="84"/>
      <c r="BF53" s="84">
        <v>1</v>
      </c>
      <c r="BG53" s="84"/>
      <c r="BH53" s="273">
        <v>1</v>
      </c>
      <c r="BI53" s="40"/>
      <c r="BJ53" s="160">
        <f t="shared" si="21"/>
        <v>7</v>
      </c>
      <c r="BK53" s="160">
        <f t="shared" si="22"/>
        <v>2</v>
      </c>
      <c r="BM53" s="26"/>
      <c r="BN53" s="96"/>
      <c r="BO53" s="96"/>
      <c r="BP53" s="257"/>
      <c r="BQ53" s="59"/>
      <c r="BR53" s="30"/>
      <c r="BS53" s="58"/>
      <c r="BT53" s="58"/>
      <c r="BU53" s="59"/>
      <c r="BV53" s="257"/>
      <c r="BW53" s="59"/>
      <c r="BX53" s="257"/>
      <c r="BY53" s="31"/>
      <c r="BZ53" s="709">
        <f t="shared" si="24"/>
        <v>0</v>
      </c>
      <c r="CA53" s="710">
        <f t="shared" si="25"/>
        <v>0</v>
      </c>
      <c r="CB53" s="6"/>
      <c r="CC53" s="6"/>
      <c r="CD53" s="6"/>
      <c r="CF53" s="6"/>
    </row>
    <row r="54" spans="1:84" ht="16.2" customHeight="1" thickBot="1" x14ac:dyDescent="0.35">
      <c r="A54" s="8">
        <v>8</v>
      </c>
      <c r="B54" s="1284" t="s">
        <v>22</v>
      </c>
      <c r="C54" s="1285"/>
      <c r="D54" s="163"/>
      <c r="E54" s="164"/>
      <c r="F54" s="164"/>
      <c r="G54" s="193"/>
      <c r="H54" s="164"/>
      <c r="I54" s="164"/>
      <c r="J54" s="164"/>
      <c r="K54" s="699"/>
      <c r="L54" s="543"/>
      <c r="M54" s="164"/>
      <c r="N54" s="164"/>
      <c r="O54" s="164"/>
      <c r="P54" s="164"/>
      <c r="Q54" s="164"/>
      <c r="R54" s="193"/>
      <c r="S54" s="164"/>
      <c r="T54" s="164">
        <v>1</v>
      </c>
      <c r="U54" s="543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93"/>
      <c r="AG54" s="164"/>
      <c r="AH54" s="166"/>
      <c r="AI54" s="655"/>
      <c r="AJ54" s="266"/>
      <c r="AK54" s="648"/>
      <c r="AL54" s="351"/>
      <c r="AM54" s="267">
        <v>1</v>
      </c>
      <c r="AN54" s="266"/>
      <c r="AO54" s="288"/>
      <c r="AP54" s="266">
        <v>1</v>
      </c>
      <c r="AQ54" s="266"/>
      <c r="AR54" s="288"/>
      <c r="AS54" s="267"/>
      <c r="AT54" s="84"/>
      <c r="AU54" s="114"/>
      <c r="AV54" s="84"/>
      <c r="AW54" s="84"/>
      <c r="AX54" s="84"/>
      <c r="AY54" s="40"/>
      <c r="AZ54" s="923"/>
      <c r="BA54" s="84"/>
      <c r="BB54" s="84"/>
      <c r="BC54" s="84"/>
      <c r="BD54" s="84"/>
      <c r="BE54" s="84"/>
      <c r="BF54" s="84"/>
      <c r="BG54" s="84"/>
      <c r="BH54" s="273"/>
      <c r="BI54" s="40"/>
      <c r="BJ54" s="160">
        <f t="shared" si="21"/>
        <v>2</v>
      </c>
      <c r="BK54" s="160">
        <f t="shared" si="22"/>
        <v>1</v>
      </c>
      <c r="BM54" s="26"/>
      <c r="BN54" s="96"/>
      <c r="BO54" s="96"/>
      <c r="BP54" s="257"/>
      <c r="BQ54" s="59"/>
      <c r="BR54" s="30"/>
      <c r="BS54" s="58"/>
      <c r="BT54" s="58"/>
      <c r="BU54" s="59"/>
      <c r="BV54" s="257"/>
      <c r="BW54" s="40"/>
      <c r="BX54" s="257"/>
      <c r="BY54" s="31"/>
      <c r="BZ54" s="709">
        <f t="shared" si="24"/>
        <v>0</v>
      </c>
      <c r="CA54" s="710">
        <f t="shared" si="25"/>
        <v>0</v>
      </c>
      <c r="CB54" s="6"/>
      <c r="CC54" s="6"/>
      <c r="CD54" s="6"/>
      <c r="CF54" s="6"/>
    </row>
    <row r="55" spans="1:84" ht="16.2" customHeight="1" thickBot="1" x14ac:dyDescent="0.35">
      <c r="A55" s="8">
        <v>9</v>
      </c>
      <c r="B55" s="1293" t="s">
        <v>16</v>
      </c>
      <c r="C55" s="1294"/>
      <c r="D55" s="430"/>
      <c r="E55" s="297"/>
      <c r="F55" s="297"/>
      <c r="G55" s="298"/>
      <c r="H55" s="297"/>
      <c r="I55" s="297"/>
      <c r="J55" s="297"/>
      <c r="K55" s="472"/>
      <c r="L55" s="603"/>
      <c r="M55" s="297"/>
      <c r="N55" s="297"/>
      <c r="O55" s="297"/>
      <c r="P55" s="297"/>
      <c r="Q55" s="297"/>
      <c r="R55" s="298"/>
      <c r="S55" s="297"/>
      <c r="T55" s="297"/>
      <c r="U55" s="603"/>
      <c r="V55" s="297"/>
      <c r="W55" s="297"/>
      <c r="X55" s="297"/>
      <c r="Y55" s="297"/>
      <c r="Z55" s="297"/>
      <c r="AA55" s="297"/>
      <c r="AB55" s="297"/>
      <c r="AC55" s="297"/>
      <c r="AD55" s="297"/>
      <c r="AE55" s="297"/>
      <c r="AF55" s="298"/>
      <c r="AG55" s="297"/>
      <c r="AH55" s="338"/>
      <c r="AI55" s="339"/>
      <c r="AJ55" s="457"/>
      <c r="AK55" s="649"/>
      <c r="AL55" s="482"/>
      <c r="AM55" s="457"/>
      <c r="AN55" s="457"/>
      <c r="AO55" s="457"/>
      <c r="AP55" s="457"/>
      <c r="AQ55" s="457"/>
      <c r="AR55" s="458"/>
      <c r="AS55" s="457"/>
      <c r="AT55" s="292"/>
      <c r="AU55" s="407"/>
      <c r="AV55" s="292"/>
      <c r="AW55" s="292"/>
      <c r="AX55" s="292"/>
      <c r="AY55" s="408"/>
      <c r="AZ55" s="308"/>
      <c r="BA55" s="292"/>
      <c r="BB55" s="292"/>
      <c r="BC55" s="292"/>
      <c r="BD55" s="292"/>
      <c r="BE55" s="292"/>
      <c r="BF55" s="292"/>
      <c r="BG55" s="292"/>
      <c r="BH55" s="292"/>
      <c r="BI55" s="408"/>
      <c r="BJ55" s="160">
        <f t="shared" si="21"/>
        <v>0</v>
      </c>
      <c r="BK55" s="160">
        <f t="shared" si="22"/>
        <v>0</v>
      </c>
      <c r="BM55" s="26"/>
      <c r="BN55" s="96"/>
      <c r="BO55" s="96"/>
      <c r="BP55" s="479"/>
      <c r="BQ55" s="186"/>
      <c r="BR55" s="370"/>
      <c r="BS55" s="471"/>
      <c r="BT55" s="471"/>
      <c r="BU55" s="186"/>
      <c r="BV55" s="479"/>
      <c r="BW55" s="186"/>
      <c r="BX55" s="479"/>
      <c r="BY55" s="599"/>
      <c r="BZ55" s="709">
        <f t="shared" si="24"/>
        <v>0</v>
      </c>
      <c r="CA55" s="710">
        <f t="shared" si="25"/>
        <v>0</v>
      </c>
      <c r="CB55" s="6"/>
      <c r="CC55" s="6"/>
      <c r="CD55" s="6"/>
      <c r="CF55" s="6"/>
    </row>
    <row r="56" spans="1:84" ht="16.2" customHeight="1" thickBot="1" x14ac:dyDescent="0.35">
      <c r="A56" s="456">
        <v>10</v>
      </c>
      <c r="B56" s="1295" t="s">
        <v>13</v>
      </c>
      <c r="C56" s="1296"/>
      <c r="D56" s="926">
        <f>SUM(D57:D60)</f>
        <v>0</v>
      </c>
      <c r="E56" s="926">
        <f t="shared" ref="E56:BI56" si="26">SUM(E57:E60)</f>
        <v>0</v>
      </c>
      <c r="F56" s="926">
        <f t="shared" si="26"/>
        <v>0</v>
      </c>
      <c r="G56" s="903">
        <f t="shared" si="26"/>
        <v>0</v>
      </c>
      <c r="H56" s="157">
        <f t="shared" si="26"/>
        <v>0</v>
      </c>
      <c r="I56" s="157">
        <f t="shared" si="26"/>
        <v>0</v>
      </c>
      <c r="J56" s="157">
        <f t="shared" si="26"/>
        <v>0</v>
      </c>
      <c r="K56" s="158">
        <f t="shared" si="26"/>
        <v>0</v>
      </c>
      <c r="L56" s="481">
        <f t="shared" si="26"/>
        <v>0</v>
      </c>
      <c r="M56" s="926">
        <f t="shared" si="26"/>
        <v>1</v>
      </c>
      <c r="N56" s="926">
        <f t="shared" si="26"/>
        <v>0</v>
      </c>
      <c r="O56" s="926">
        <f t="shared" si="26"/>
        <v>1</v>
      </c>
      <c r="P56" s="926">
        <f t="shared" si="26"/>
        <v>0</v>
      </c>
      <c r="Q56" s="926">
        <f t="shared" si="26"/>
        <v>0</v>
      </c>
      <c r="R56" s="926">
        <f t="shared" si="26"/>
        <v>0</v>
      </c>
      <c r="S56" s="926">
        <f t="shared" si="26"/>
        <v>0</v>
      </c>
      <c r="T56" s="926">
        <f t="shared" si="26"/>
        <v>0</v>
      </c>
      <c r="U56" s="926">
        <f t="shared" si="26"/>
        <v>0</v>
      </c>
      <c r="V56" s="926">
        <f t="shared" si="26"/>
        <v>0</v>
      </c>
      <c r="W56" s="926">
        <f t="shared" si="26"/>
        <v>0</v>
      </c>
      <c r="X56" s="926">
        <f t="shared" si="26"/>
        <v>0</v>
      </c>
      <c r="Y56" s="926">
        <f t="shared" si="26"/>
        <v>0</v>
      </c>
      <c r="Z56" s="926">
        <f t="shared" si="26"/>
        <v>0</v>
      </c>
      <c r="AA56" s="926">
        <f t="shared" si="26"/>
        <v>1</v>
      </c>
      <c r="AB56" s="926">
        <f t="shared" si="26"/>
        <v>0</v>
      </c>
      <c r="AC56" s="926">
        <f t="shared" si="26"/>
        <v>0</v>
      </c>
      <c r="AD56" s="926">
        <f t="shared" si="26"/>
        <v>0</v>
      </c>
      <c r="AE56" s="926">
        <f t="shared" si="26"/>
        <v>0</v>
      </c>
      <c r="AF56" s="926">
        <f t="shared" si="26"/>
        <v>0</v>
      </c>
      <c r="AG56" s="926">
        <f t="shared" si="26"/>
        <v>0</v>
      </c>
      <c r="AH56" s="926">
        <f t="shared" si="26"/>
        <v>1</v>
      </c>
      <c r="AI56" s="926">
        <f t="shared" si="26"/>
        <v>0</v>
      </c>
      <c r="AJ56" s="926">
        <f t="shared" si="26"/>
        <v>0</v>
      </c>
      <c r="AK56" s="607">
        <f t="shared" si="26"/>
        <v>0</v>
      </c>
      <c r="AL56" s="926">
        <f t="shared" si="26"/>
        <v>0</v>
      </c>
      <c r="AM56" s="926">
        <f t="shared" si="26"/>
        <v>1</v>
      </c>
      <c r="AN56" s="926">
        <f t="shared" si="26"/>
        <v>1</v>
      </c>
      <c r="AO56" s="926">
        <f t="shared" si="26"/>
        <v>0</v>
      </c>
      <c r="AP56" s="926">
        <f t="shared" si="26"/>
        <v>1</v>
      </c>
      <c r="AQ56" s="926">
        <f t="shared" si="26"/>
        <v>0</v>
      </c>
      <c r="AR56" s="926">
        <f t="shared" si="26"/>
        <v>0</v>
      </c>
      <c r="AS56" s="926">
        <f t="shared" si="26"/>
        <v>0</v>
      </c>
      <c r="AT56" s="926">
        <f t="shared" si="26"/>
        <v>0</v>
      </c>
      <c r="AU56" s="926">
        <f t="shared" si="26"/>
        <v>0</v>
      </c>
      <c r="AV56" s="926">
        <f t="shared" si="26"/>
        <v>0</v>
      </c>
      <c r="AW56" s="926">
        <f t="shared" si="26"/>
        <v>0</v>
      </c>
      <c r="AX56" s="926">
        <f t="shared" si="26"/>
        <v>0</v>
      </c>
      <c r="AY56" s="926">
        <f t="shared" si="26"/>
        <v>0</v>
      </c>
      <c r="AZ56" s="926">
        <f t="shared" si="26"/>
        <v>0</v>
      </c>
      <c r="BA56" s="926">
        <f t="shared" si="26"/>
        <v>0</v>
      </c>
      <c r="BB56" s="926">
        <f t="shared" si="26"/>
        <v>0</v>
      </c>
      <c r="BC56" s="926">
        <f t="shared" si="26"/>
        <v>0</v>
      </c>
      <c r="BD56" s="926">
        <f t="shared" si="26"/>
        <v>0</v>
      </c>
      <c r="BE56" s="926">
        <f t="shared" si="26"/>
        <v>0</v>
      </c>
      <c r="BF56" s="926">
        <f t="shared" si="26"/>
        <v>0</v>
      </c>
      <c r="BG56" s="926">
        <f t="shared" si="26"/>
        <v>0</v>
      </c>
      <c r="BH56" s="926">
        <f t="shared" si="26"/>
        <v>0</v>
      </c>
      <c r="BI56" s="607">
        <f t="shared" si="26"/>
        <v>0</v>
      </c>
      <c r="BJ56" s="160">
        <f t="shared" si="21"/>
        <v>3</v>
      </c>
      <c r="BK56" s="160">
        <f t="shared" si="22"/>
        <v>4</v>
      </c>
      <c r="BM56" s="26"/>
      <c r="BN56" s="96"/>
      <c r="BO56" s="96"/>
      <c r="BP56" s="161">
        <f>SUM(BP57:BP60)</f>
        <v>0</v>
      </c>
      <c r="BQ56" s="161">
        <f t="shared" ref="BQ56:BY56" si="27">SUM(BQ57:BQ60)</f>
        <v>14</v>
      </c>
      <c r="BR56" s="161">
        <f t="shared" si="27"/>
        <v>0</v>
      </c>
      <c r="BS56" s="161">
        <f t="shared" si="27"/>
        <v>3</v>
      </c>
      <c r="BT56" s="161">
        <f t="shared" si="27"/>
        <v>0</v>
      </c>
      <c r="BU56" s="161">
        <f t="shared" si="27"/>
        <v>1</v>
      </c>
      <c r="BV56" s="161">
        <f t="shared" si="27"/>
        <v>0</v>
      </c>
      <c r="BW56" s="161">
        <f t="shared" si="27"/>
        <v>1</v>
      </c>
      <c r="BX56" s="161">
        <f t="shared" si="27"/>
        <v>0</v>
      </c>
      <c r="BY56" s="280">
        <f t="shared" si="27"/>
        <v>0</v>
      </c>
      <c r="BZ56" s="709">
        <f t="shared" si="24"/>
        <v>0</v>
      </c>
      <c r="CA56" s="710">
        <f t="shared" si="25"/>
        <v>19</v>
      </c>
      <c r="CB56" s="6"/>
      <c r="CC56" s="6"/>
      <c r="CD56" s="6"/>
      <c r="CF56" s="6"/>
    </row>
    <row r="57" spans="1:84" ht="16.2" customHeight="1" thickBot="1" x14ac:dyDescent="0.35">
      <c r="A57" s="8">
        <v>11</v>
      </c>
      <c r="B57" s="1297" t="s">
        <v>17</v>
      </c>
      <c r="C57" s="1298"/>
      <c r="D57" s="527"/>
      <c r="E57" s="528"/>
      <c r="F57" s="528"/>
      <c r="G57" s="565"/>
      <c r="H57" s="528"/>
      <c r="I57" s="528"/>
      <c r="J57" s="528"/>
      <c r="K57" s="529"/>
      <c r="L57" s="653"/>
      <c r="M57" s="459"/>
      <c r="N57" s="459"/>
      <c r="O57" s="459"/>
      <c r="P57" s="459"/>
      <c r="Q57" s="459"/>
      <c r="R57" s="460"/>
      <c r="S57" s="459"/>
      <c r="T57" s="459"/>
      <c r="U57" s="653"/>
      <c r="V57" s="459"/>
      <c r="W57" s="459"/>
      <c r="X57" s="459"/>
      <c r="Y57" s="459"/>
      <c r="Z57" s="459"/>
      <c r="AA57" s="459"/>
      <c r="AB57" s="459"/>
      <c r="AC57" s="459"/>
      <c r="AD57" s="459"/>
      <c r="AE57" s="459"/>
      <c r="AF57" s="460"/>
      <c r="AG57" s="459"/>
      <c r="AH57" s="311"/>
      <c r="AI57" s="473"/>
      <c r="AJ57" s="461"/>
      <c r="AK57" s="650"/>
      <c r="AL57" s="484"/>
      <c r="AM57" s="461"/>
      <c r="AN57" s="461"/>
      <c r="AO57" s="461"/>
      <c r="AP57" s="461"/>
      <c r="AQ57" s="461"/>
      <c r="AR57" s="462"/>
      <c r="AS57" s="461"/>
      <c r="AT57" s="230"/>
      <c r="AU57" s="236"/>
      <c r="AV57" s="100"/>
      <c r="AW57" s="100"/>
      <c r="AX57" s="100"/>
      <c r="AY57" s="342"/>
      <c r="AZ57" s="60"/>
      <c r="BA57" s="100"/>
      <c r="BB57" s="100"/>
      <c r="BC57" s="100"/>
      <c r="BD57" s="100"/>
      <c r="BE57" s="100"/>
      <c r="BF57" s="100"/>
      <c r="BG57" s="100"/>
      <c r="BH57" s="230"/>
      <c r="BI57" s="237"/>
      <c r="BJ57" s="160">
        <f t="shared" si="21"/>
        <v>0</v>
      </c>
      <c r="BK57" s="160">
        <f t="shared" si="22"/>
        <v>0</v>
      </c>
      <c r="BM57" s="26"/>
      <c r="BN57" s="915"/>
      <c r="BO57" s="915"/>
      <c r="BP57" s="463">
        <v>0</v>
      </c>
      <c r="BQ57" s="237">
        <v>14</v>
      </c>
      <c r="BR57" s="236"/>
      <c r="BS57" s="230"/>
      <c r="BT57" s="230"/>
      <c r="BU57" s="237"/>
      <c r="BV57" s="463"/>
      <c r="BW57" s="237"/>
      <c r="BX57" s="60"/>
      <c r="BY57" s="464"/>
      <c r="BZ57" s="709">
        <f t="shared" si="24"/>
        <v>0</v>
      </c>
      <c r="CA57" s="710">
        <f t="shared" si="25"/>
        <v>14</v>
      </c>
      <c r="CB57" s="6"/>
      <c r="CC57" s="6"/>
      <c r="CD57" s="6"/>
      <c r="CF57" s="6"/>
    </row>
    <row r="58" spans="1:84" ht="16.2" customHeight="1" thickBot="1" x14ac:dyDescent="0.35">
      <c r="A58" s="8">
        <v>12</v>
      </c>
      <c r="B58" s="1284" t="s">
        <v>18</v>
      </c>
      <c r="C58" s="1285"/>
      <c r="D58" s="265"/>
      <c r="E58" s="166"/>
      <c r="F58" s="166"/>
      <c r="G58" s="274"/>
      <c r="H58" s="166"/>
      <c r="I58" s="166"/>
      <c r="J58" s="166"/>
      <c r="K58" s="335"/>
      <c r="L58" s="543"/>
      <c r="M58" s="164">
        <v>1</v>
      </c>
      <c r="N58" s="164"/>
      <c r="O58" s="164"/>
      <c r="P58" s="164"/>
      <c r="Q58" s="164"/>
      <c r="R58" s="193"/>
      <c r="S58" s="164"/>
      <c r="T58" s="164"/>
      <c r="U58" s="543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93"/>
      <c r="AG58" s="164"/>
      <c r="AH58" s="164">
        <v>1</v>
      </c>
      <c r="AI58" s="606"/>
      <c r="AJ58" s="905"/>
      <c r="AK58" s="651"/>
      <c r="AL58" s="656"/>
      <c r="AM58" s="905"/>
      <c r="AN58" s="84">
        <v>1</v>
      </c>
      <c r="AO58" s="905"/>
      <c r="AP58" s="905"/>
      <c r="AQ58" s="905"/>
      <c r="AR58" s="902"/>
      <c r="AS58" s="905"/>
      <c r="AT58" s="255"/>
      <c r="AU58" s="445"/>
      <c r="AV58" s="58"/>
      <c r="AW58" s="58"/>
      <c r="AX58" s="58"/>
      <c r="AY58" s="59"/>
      <c r="AZ58" s="257"/>
      <c r="BA58" s="58"/>
      <c r="BB58" s="58"/>
      <c r="BC58" s="58"/>
      <c r="BD58" s="58"/>
      <c r="BE58" s="58"/>
      <c r="BF58" s="58"/>
      <c r="BG58" s="58"/>
      <c r="BH58" s="255"/>
      <c r="BI58" s="57"/>
      <c r="BJ58" s="160">
        <f t="shared" si="21"/>
        <v>2</v>
      </c>
      <c r="BK58" s="160">
        <f t="shared" si="22"/>
        <v>1</v>
      </c>
      <c r="BM58" s="26"/>
      <c r="BN58" s="96"/>
      <c r="BO58" s="96"/>
      <c r="BP58" s="257"/>
      <c r="BQ58" s="59"/>
      <c r="BR58" s="30"/>
      <c r="BS58" s="58"/>
      <c r="BT58" s="58"/>
      <c r="BU58" s="59"/>
      <c r="BV58" s="257"/>
      <c r="BW58" s="59"/>
      <c r="BX58" s="257"/>
      <c r="BY58" s="31"/>
      <c r="BZ58" s="709">
        <f t="shared" si="24"/>
        <v>0</v>
      </c>
      <c r="CA58" s="710">
        <f t="shared" si="25"/>
        <v>0</v>
      </c>
      <c r="CB58" s="6"/>
      <c r="CC58" s="6"/>
      <c r="CD58" s="6"/>
      <c r="CF58" s="6"/>
    </row>
    <row r="59" spans="1:84" ht="16.2" customHeight="1" thickBot="1" x14ac:dyDescent="0.35">
      <c r="A59" s="8">
        <v>13</v>
      </c>
      <c r="B59" s="1284" t="s">
        <v>19</v>
      </c>
      <c r="C59" s="1616"/>
      <c r="D59" s="163"/>
      <c r="E59" s="164"/>
      <c r="F59" s="164"/>
      <c r="G59" s="193"/>
      <c r="H59" s="164"/>
      <c r="I59" s="164"/>
      <c r="J59" s="164"/>
      <c r="K59" s="699"/>
      <c r="L59" s="543"/>
      <c r="M59" s="164"/>
      <c r="N59" s="164"/>
      <c r="O59" s="164"/>
      <c r="P59" s="164"/>
      <c r="Q59" s="164"/>
      <c r="R59" s="916"/>
      <c r="S59" s="164"/>
      <c r="T59" s="164"/>
      <c r="U59" s="543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93"/>
      <c r="AG59" s="164"/>
      <c r="AH59" s="164"/>
      <c r="AI59" s="606"/>
      <c r="AJ59" s="918"/>
      <c r="AK59" s="652"/>
      <c r="AL59" s="657"/>
      <c r="AM59" s="918"/>
      <c r="AN59" s="918"/>
      <c r="AO59" s="918"/>
      <c r="AP59" s="918"/>
      <c r="AQ59" s="918"/>
      <c r="AR59" s="415"/>
      <c r="AS59" s="918"/>
      <c r="AT59" s="255"/>
      <c r="AU59" s="445"/>
      <c r="AV59" s="255"/>
      <c r="AW59" s="255"/>
      <c r="AX59" s="255"/>
      <c r="AY59" s="57"/>
      <c r="AZ59" s="250"/>
      <c r="BA59" s="255"/>
      <c r="BB59" s="255"/>
      <c r="BC59" s="255"/>
      <c r="BD59" s="255"/>
      <c r="BE59" s="255"/>
      <c r="BF59" s="255"/>
      <c r="BG59" s="255"/>
      <c r="BH59" s="255"/>
      <c r="BI59" s="57"/>
      <c r="BJ59" s="160">
        <f t="shared" si="21"/>
        <v>0</v>
      </c>
      <c r="BK59" s="160">
        <f t="shared" si="22"/>
        <v>0</v>
      </c>
      <c r="BM59" s="26"/>
      <c r="BN59" s="96"/>
      <c r="BO59" s="96"/>
      <c r="BP59" s="257"/>
      <c r="BQ59" s="59"/>
      <c r="BR59" s="30"/>
      <c r="BS59" s="942">
        <v>3</v>
      </c>
      <c r="BT59" s="58"/>
      <c r="BU59" s="59"/>
      <c r="BV59" s="257"/>
      <c r="BW59" s="59">
        <v>1</v>
      </c>
      <c r="BX59" s="257"/>
      <c r="BY59" s="31"/>
      <c r="BZ59" s="709">
        <f t="shared" si="24"/>
        <v>0</v>
      </c>
      <c r="CA59" s="710">
        <f t="shared" si="25"/>
        <v>4</v>
      </c>
      <c r="CB59" s="6"/>
      <c r="CC59" s="181"/>
      <c r="CD59" s="6"/>
      <c r="CF59" s="6"/>
    </row>
    <row r="60" spans="1:84" ht="16.2" customHeight="1" thickBot="1" x14ac:dyDescent="0.35">
      <c r="A60" s="8">
        <v>14</v>
      </c>
      <c r="B60" s="1284" t="s">
        <v>38</v>
      </c>
      <c r="C60" s="1285"/>
      <c r="D60" s="163"/>
      <c r="E60" s="164"/>
      <c r="F60" s="164"/>
      <c r="G60" s="193"/>
      <c r="H60" s="164"/>
      <c r="I60" s="164"/>
      <c r="J60" s="164"/>
      <c r="K60" s="699"/>
      <c r="L60" s="543"/>
      <c r="M60" s="164"/>
      <c r="N60" s="164"/>
      <c r="O60" s="164">
        <v>1</v>
      </c>
      <c r="P60" s="164"/>
      <c r="Q60" s="164"/>
      <c r="R60" s="193"/>
      <c r="S60" s="164"/>
      <c r="T60" s="164"/>
      <c r="U60" s="543"/>
      <c r="V60" s="164"/>
      <c r="W60" s="164"/>
      <c r="X60" s="164"/>
      <c r="Y60" s="164"/>
      <c r="Z60" s="164"/>
      <c r="AA60" s="164">
        <v>1</v>
      </c>
      <c r="AB60" s="164"/>
      <c r="AC60" s="164"/>
      <c r="AD60" s="164"/>
      <c r="AE60" s="164"/>
      <c r="AF60" s="193"/>
      <c r="AG60" s="164"/>
      <c r="AH60" s="164"/>
      <c r="AI60" s="543"/>
      <c r="AJ60" s="191"/>
      <c r="AK60" s="596"/>
      <c r="AL60" s="353"/>
      <c r="AM60" s="191">
        <v>1</v>
      </c>
      <c r="AN60" s="191"/>
      <c r="AO60" s="191"/>
      <c r="AP60" s="191">
        <v>1</v>
      </c>
      <c r="AQ60" s="191"/>
      <c r="AR60" s="289"/>
      <c r="AS60" s="191"/>
      <c r="AT60" s="255"/>
      <c r="AU60" s="114"/>
      <c r="AV60" s="255"/>
      <c r="AW60" s="255"/>
      <c r="AX60" s="255"/>
      <c r="AY60" s="57"/>
      <c r="AZ60" s="501"/>
      <c r="BA60" s="255"/>
      <c r="BB60" s="255"/>
      <c r="BC60" s="255"/>
      <c r="BD60" s="255"/>
      <c r="BE60" s="255"/>
      <c r="BF60" s="255"/>
      <c r="BG60" s="255"/>
      <c r="BH60" s="255"/>
      <c r="BI60" s="57"/>
      <c r="BJ60" s="160">
        <f t="shared" si="21"/>
        <v>1</v>
      </c>
      <c r="BK60" s="160">
        <f t="shared" si="22"/>
        <v>3</v>
      </c>
      <c r="BM60" s="26"/>
      <c r="BN60" s="96"/>
      <c r="BO60" s="96"/>
      <c r="BP60" s="257"/>
      <c r="BQ60" s="40"/>
      <c r="BR60" s="114"/>
      <c r="BS60" s="84"/>
      <c r="BT60" s="84"/>
      <c r="BU60" s="40">
        <v>1</v>
      </c>
      <c r="BV60" s="257"/>
      <c r="BW60" s="59"/>
      <c r="BX60" s="257"/>
      <c r="BY60" s="31"/>
      <c r="BZ60" s="709">
        <f t="shared" si="24"/>
        <v>0</v>
      </c>
      <c r="CA60" s="710">
        <f t="shared" si="25"/>
        <v>1</v>
      </c>
      <c r="CB60" s="6"/>
      <c r="CC60" s="6"/>
      <c r="CD60" s="6"/>
      <c r="CF60" s="6"/>
    </row>
    <row r="61" spans="1:84" ht="16.2" customHeight="1" thickBot="1" x14ac:dyDescent="0.35">
      <c r="A61" s="8">
        <v>15</v>
      </c>
      <c r="B61" s="1293" t="s">
        <v>20</v>
      </c>
      <c r="C61" s="1294"/>
      <c r="D61" s="430"/>
      <c r="E61" s="297"/>
      <c r="F61" s="297"/>
      <c r="G61" s="298"/>
      <c r="H61" s="297"/>
      <c r="I61" s="297"/>
      <c r="J61" s="297"/>
      <c r="K61" s="472"/>
      <c r="L61" s="603"/>
      <c r="M61" s="297"/>
      <c r="N61" s="297"/>
      <c r="O61" s="297"/>
      <c r="P61" s="297"/>
      <c r="Q61" s="297"/>
      <c r="R61" s="298"/>
      <c r="S61" s="297"/>
      <c r="T61" s="297"/>
      <c r="U61" s="603"/>
      <c r="V61" s="297"/>
      <c r="W61" s="297"/>
      <c r="X61" s="297"/>
      <c r="Y61" s="297"/>
      <c r="Z61" s="297"/>
      <c r="AA61" s="297"/>
      <c r="AB61" s="297"/>
      <c r="AC61" s="297"/>
      <c r="AD61" s="297"/>
      <c r="AE61" s="297"/>
      <c r="AF61" s="298"/>
      <c r="AG61" s="297"/>
      <c r="AH61" s="297"/>
      <c r="AI61" s="603"/>
      <c r="AJ61" s="465"/>
      <c r="AK61" s="597"/>
      <c r="AL61" s="470"/>
      <c r="AM61" s="465"/>
      <c r="AN61" s="465"/>
      <c r="AO61" s="465"/>
      <c r="AP61" s="465"/>
      <c r="AQ61" s="465"/>
      <c r="AR61" s="466"/>
      <c r="AS61" s="465"/>
      <c r="AT61" s="209"/>
      <c r="AU61" s="194"/>
      <c r="AV61" s="209"/>
      <c r="AW61" s="209"/>
      <c r="AX61" s="209"/>
      <c r="AY61" s="195"/>
      <c r="AZ61" s="696"/>
      <c r="BA61" s="209"/>
      <c r="BB61" s="209"/>
      <c r="BC61" s="209"/>
      <c r="BD61" s="209"/>
      <c r="BE61" s="209"/>
      <c r="BF61" s="209"/>
      <c r="BG61" s="209"/>
      <c r="BH61" s="209"/>
      <c r="BI61" s="195"/>
      <c r="BJ61" s="160">
        <f t="shared" si="21"/>
        <v>0</v>
      </c>
      <c r="BK61" s="160">
        <f t="shared" si="22"/>
        <v>0</v>
      </c>
      <c r="BM61" s="26"/>
      <c r="BN61" s="96"/>
      <c r="BO61" s="96"/>
      <c r="BP61" s="479"/>
      <c r="BQ61" s="186"/>
      <c r="BR61" s="370"/>
      <c r="BS61" s="471"/>
      <c r="BT61" s="471"/>
      <c r="BU61" s="186"/>
      <c r="BV61" s="479"/>
      <c r="BW61" s="186"/>
      <c r="BX61" s="479"/>
      <c r="BY61" s="599"/>
      <c r="BZ61" s="709">
        <f t="shared" si="24"/>
        <v>0</v>
      </c>
      <c r="CA61" s="710">
        <f t="shared" si="25"/>
        <v>0</v>
      </c>
      <c r="CB61" s="6"/>
      <c r="CC61" s="6"/>
      <c r="CD61" s="6"/>
      <c r="CF61" s="6"/>
    </row>
    <row r="62" spans="1:84" ht="16.2" customHeight="1" thickBot="1" x14ac:dyDescent="0.35">
      <c r="A62" s="456">
        <v>16</v>
      </c>
      <c r="B62" s="1295" t="s">
        <v>13</v>
      </c>
      <c r="C62" s="1296"/>
      <c r="D62" s="926">
        <f t="shared" ref="D62:AI62" si="28">SUM(D63:D70)</f>
        <v>0</v>
      </c>
      <c r="E62" s="926">
        <f t="shared" si="28"/>
        <v>1</v>
      </c>
      <c r="F62" s="926">
        <f t="shared" si="28"/>
        <v>0</v>
      </c>
      <c r="G62" s="903">
        <f t="shared" si="28"/>
        <v>0</v>
      </c>
      <c r="H62" s="157">
        <f t="shared" si="28"/>
        <v>0</v>
      </c>
      <c r="I62" s="157">
        <f t="shared" si="28"/>
        <v>0</v>
      </c>
      <c r="J62" s="157">
        <f t="shared" si="28"/>
        <v>0</v>
      </c>
      <c r="K62" s="158">
        <f t="shared" si="28"/>
        <v>0</v>
      </c>
      <c r="L62" s="481">
        <f t="shared" si="28"/>
        <v>0</v>
      </c>
      <c r="M62" s="926">
        <f t="shared" si="28"/>
        <v>0</v>
      </c>
      <c r="N62" s="926">
        <f t="shared" si="28"/>
        <v>1</v>
      </c>
      <c r="O62" s="926">
        <f t="shared" si="28"/>
        <v>0</v>
      </c>
      <c r="P62" s="926">
        <f t="shared" si="28"/>
        <v>1</v>
      </c>
      <c r="Q62" s="926">
        <f t="shared" si="28"/>
        <v>0</v>
      </c>
      <c r="R62" s="926">
        <f t="shared" si="28"/>
        <v>0</v>
      </c>
      <c r="S62" s="926">
        <f t="shared" si="28"/>
        <v>0</v>
      </c>
      <c r="T62" s="926">
        <f t="shared" si="28"/>
        <v>0</v>
      </c>
      <c r="U62" s="926">
        <f t="shared" si="28"/>
        <v>0</v>
      </c>
      <c r="V62" s="926">
        <f t="shared" si="28"/>
        <v>0</v>
      </c>
      <c r="W62" s="926">
        <f t="shared" si="28"/>
        <v>1</v>
      </c>
      <c r="X62" s="926">
        <f t="shared" si="28"/>
        <v>0</v>
      </c>
      <c r="Y62" s="926">
        <f t="shared" si="28"/>
        <v>0</v>
      </c>
      <c r="Z62" s="926">
        <f t="shared" si="28"/>
        <v>0</v>
      </c>
      <c r="AA62" s="926">
        <f t="shared" si="28"/>
        <v>1</v>
      </c>
      <c r="AB62" s="926">
        <f t="shared" si="28"/>
        <v>0</v>
      </c>
      <c r="AC62" s="926">
        <f t="shared" si="28"/>
        <v>1</v>
      </c>
      <c r="AD62" s="926">
        <f t="shared" si="28"/>
        <v>0</v>
      </c>
      <c r="AE62" s="926">
        <f t="shared" si="28"/>
        <v>0</v>
      </c>
      <c r="AF62" s="926">
        <f t="shared" si="28"/>
        <v>0</v>
      </c>
      <c r="AG62" s="926">
        <f t="shared" si="28"/>
        <v>0</v>
      </c>
      <c r="AH62" s="926">
        <f t="shared" si="28"/>
        <v>1</v>
      </c>
      <c r="AI62" s="926">
        <f t="shared" si="28"/>
        <v>3</v>
      </c>
      <c r="AJ62" s="926">
        <f t="shared" ref="AJ62:BI62" si="29">SUM(AJ63:AJ70)</f>
        <v>0</v>
      </c>
      <c r="AK62" s="607">
        <f t="shared" si="29"/>
        <v>0</v>
      </c>
      <c r="AL62" s="926">
        <f t="shared" si="29"/>
        <v>0</v>
      </c>
      <c r="AM62" s="926">
        <f t="shared" si="29"/>
        <v>1</v>
      </c>
      <c r="AN62" s="926">
        <f t="shared" si="29"/>
        <v>0</v>
      </c>
      <c r="AO62" s="926">
        <f t="shared" si="29"/>
        <v>0</v>
      </c>
      <c r="AP62" s="926">
        <f t="shared" si="29"/>
        <v>2</v>
      </c>
      <c r="AQ62" s="926">
        <f t="shared" si="29"/>
        <v>1</v>
      </c>
      <c r="AR62" s="926">
        <f t="shared" si="29"/>
        <v>1</v>
      </c>
      <c r="AS62" s="926">
        <f t="shared" si="29"/>
        <v>0</v>
      </c>
      <c r="AT62" s="926">
        <f t="shared" si="29"/>
        <v>0</v>
      </c>
      <c r="AU62" s="926">
        <f t="shared" si="29"/>
        <v>0</v>
      </c>
      <c r="AV62" s="926">
        <f t="shared" si="29"/>
        <v>0</v>
      </c>
      <c r="AW62" s="926">
        <f t="shared" si="29"/>
        <v>1</v>
      </c>
      <c r="AX62" s="926">
        <f t="shared" si="29"/>
        <v>3</v>
      </c>
      <c r="AY62" s="926">
        <f t="shared" si="29"/>
        <v>0</v>
      </c>
      <c r="AZ62" s="926">
        <f t="shared" si="29"/>
        <v>0</v>
      </c>
      <c r="BA62" s="926">
        <f t="shared" si="29"/>
        <v>0</v>
      </c>
      <c r="BB62" s="926">
        <f t="shared" si="29"/>
        <v>0</v>
      </c>
      <c r="BC62" s="926">
        <f t="shared" si="29"/>
        <v>1</v>
      </c>
      <c r="BD62" s="926">
        <f t="shared" si="29"/>
        <v>0</v>
      </c>
      <c r="BE62" s="926">
        <f t="shared" si="29"/>
        <v>0</v>
      </c>
      <c r="BF62" s="926">
        <f t="shared" si="29"/>
        <v>1</v>
      </c>
      <c r="BG62" s="926">
        <f t="shared" si="29"/>
        <v>0</v>
      </c>
      <c r="BH62" s="926">
        <f t="shared" si="29"/>
        <v>1</v>
      </c>
      <c r="BI62" s="607">
        <f t="shared" si="29"/>
        <v>0</v>
      </c>
      <c r="BJ62" s="160">
        <f>SUM(D62+F62+H62+L62+N62+P62+R62+T62+V62+X62+Z62+AB62+AD62+AF62+AH62+AJ62+AL62+AN62+AP62+AR62+AT62+AV62+AX62+AZ62+BB62+BD62+BF62+BH62+J62)</f>
        <v>11</v>
      </c>
      <c r="BK62" s="160">
        <f t="shared" si="22"/>
        <v>11</v>
      </c>
      <c r="BM62" s="26"/>
      <c r="BN62" s="96"/>
      <c r="BO62" s="96"/>
      <c r="BP62" s="161">
        <f t="shared" ref="BP62:BY62" si="30">SUM(BP63:BP70)</f>
        <v>0</v>
      </c>
      <c r="BQ62" s="161">
        <f t="shared" si="30"/>
        <v>0</v>
      </c>
      <c r="BR62" s="161">
        <f t="shared" si="30"/>
        <v>0</v>
      </c>
      <c r="BS62" s="161">
        <f t="shared" si="30"/>
        <v>1</v>
      </c>
      <c r="BT62" s="161">
        <f t="shared" si="30"/>
        <v>0</v>
      </c>
      <c r="BU62" s="161">
        <f t="shared" si="30"/>
        <v>3</v>
      </c>
      <c r="BV62" s="161">
        <f t="shared" si="30"/>
        <v>0</v>
      </c>
      <c r="BW62" s="161">
        <f t="shared" si="30"/>
        <v>3</v>
      </c>
      <c r="BX62" s="161">
        <f t="shared" si="30"/>
        <v>0</v>
      </c>
      <c r="BY62" s="280">
        <f t="shared" si="30"/>
        <v>0</v>
      </c>
      <c r="BZ62" s="709">
        <f t="shared" si="24"/>
        <v>0</v>
      </c>
      <c r="CA62" s="710">
        <f t="shared" si="25"/>
        <v>7</v>
      </c>
      <c r="CB62" s="6"/>
      <c r="CC62" s="6"/>
      <c r="CD62" s="6"/>
      <c r="CF62" s="6"/>
    </row>
    <row r="63" spans="1:84" ht="16.2" customHeight="1" thickBot="1" x14ac:dyDescent="0.35">
      <c r="A63" s="8">
        <v>17</v>
      </c>
      <c r="B63" s="1297" t="s">
        <v>21</v>
      </c>
      <c r="C63" s="1298"/>
      <c r="D63" s="467"/>
      <c r="E63" s="906"/>
      <c r="F63" s="906"/>
      <c r="G63" s="907"/>
      <c r="H63" s="906"/>
      <c r="I63" s="906"/>
      <c r="J63" s="906"/>
      <c r="K63" s="515"/>
      <c r="L63" s="654"/>
      <c r="M63" s="906"/>
      <c r="N63" s="906"/>
      <c r="O63" s="906"/>
      <c r="P63" s="906"/>
      <c r="Q63" s="906"/>
      <c r="R63" s="907"/>
      <c r="S63" s="906"/>
      <c r="T63" s="906"/>
      <c r="U63" s="654"/>
      <c r="V63" s="906"/>
      <c r="W63" s="906"/>
      <c r="X63" s="906"/>
      <c r="Y63" s="906"/>
      <c r="Z63" s="906"/>
      <c r="AA63" s="290">
        <v>1</v>
      </c>
      <c r="AB63" s="906"/>
      <c r="AC63" s="906"/>
      <c r="AD63" s="290"/>
      <c r="AE63" s="906"/>
      <c r="AF63" s="907"/>
      <c r="AG63" s="906"/>
      <c r="AH63" s="311"/>
      <c r="AI63" s="343"/>
      <c r="AJ63" s="461"/>
      <c r="AK63" s="650"/>
      <c r="AL63" s="484"/>
      <c r="AM63" s="461"/>
      <c r="AN63" s="461"/>
      <c r="AO63" s="461"/>
      <c r="AP63" s="461"/>
      <c r="AQ63" s="461"/>
      <c r="AR63" s="462">
        <v>1</v>
      </c>
      <c r="AS63" s="461"/>
      <c r="AT63" s="143"/>
      <c r="AU63" s="38"/>
      <c r="AV63" s="143"/>
      <c r="AW63" s="143"/>
      <c r="AX63" s="143">
        <v>2</v>
      </c>
      <c r="AY63" s="147"/>
      <c r="AZ63" s="65"/>
      <c r="BA63" s="143"/>
      <c r="BB63" s="143"/>
      <c r="BC63" s="143"/>
      <c r="BD63" s="143"/>
      <c r="BE63" s="143"/>
      <c r="BF63" s="143"/>
      <c r="BG63" s="143"/>
      <c r="BH63" s="143"/>
      <c r="BI63" s="147"/>
      <c r="BJ63" s="160">
        <f t="shared" ref="BJ63:BJ69" si="31">SUM(D63+F63+H63+L63+N63+P63+R63+T63+V63+X63+Z63+AB63+AD63+AF63+AH63+AJ63+AL63+AN63+AP63+AR63+AT63+AV63+AX63+AZ63+BB63+BD63+BF63+BH63+J63)</f>
        <v>3</v>
      </c>
      <c r="BK63" s="160">
        <f t="shared" si="22"/>
        <v>1</v>
      </c>
      <c r="BM63" s="26"/>
      <c r="BN63" s="96"/>
      <c r="BO63" s="96"/>
      <c r="BP63" s="60"/>
      <c r="BQ63" s="342"/>
      <c r="BR63" s="485"/>
      <c r="BS63" s="100"/>
      <c r="BT63" s="100"/>
      <c r="BU63" s="342"/>
      <c r="BV63" s="60"/>
      <c r="BW63" s="342"/>
      <c r="BX63" s="60"/>
      <c r="BY63" s="464"/>
      <c r="BZ63" s="709">
        <f t="shared" si="24"/>
        <v>0</v>
      </c>
      <c r="CA63" s="710">
        <f t="shared" si="25"/>
        <v>0</v>
      </c>
      <c r="CB63" s="6"/>
      <c r="CC63" s="6"/>
      <c r="CD63" s="6"/>
      <c r="CF63" s="6"/>
    </row>
    <row r="64" spans="1:84" ht="16.2" customHeight="1" thickBot="1" x14ac:dyDescent="0.35">
      <c r="A64" s="8">
        <v>18</v>
      </c>
      <c r="B64" s="1284" t="s">
        <v>51</v>
      </c>
      <c r="C64" s="1285"/>
      <c r="D64" s="145"/>
      <c r="E64" s="924"/>
      <c r="F64" s="924"/>
      <c r="G64" s="914"/>
      <c r="H64" s="924"/>
      <c r="I64" s="924"/>
      <c r="J64" s="924"/>
      <c r="K64" s="142"/>
      <c r="L64" s="606"/>
      <c r="M64" s="924"/>
      <c r="N64" s="924"/>
      <c r="O64" s="924"/>
      <c r="P64" s="924">
        <v>1</v>
      </c>
      <c r="Q64" s="164"/>
      <c r="R64" s="914"/>
      <c r="S64" s="533"/>
      <c r="T64" s="924"/>
      <c r="U64" s="606"/>
      <c r="V64" s="924"/>
      <c r="W64" s="924"/>
      <c r="X64" s="924"/>
      <c r="Y64" s="924"/>
      <c r="Z64" s="924"/>
      <c r="AA64" s="924"/>
      <c r="AB64" s="924"/>
      <c r="AC64" s="924"/>
      <c r="AD64" s="924"/>
      <c r="AE64" s="924"/>
      <c r="AF64" s="914"/>
      <c r="AG64" s="924"/>
      <c r="AH64" s="924"/>
      <c r="AI64" s="543"/>
      <c r="AJ64" s="191"/>
      <c r="AK64" s="596"/>
      <c r="AL64" s="353"/>
      <c r="AM64" s="191">
        <v>1</v>
      </c>
      <c r="AN64" s="191"/>
      <c r="AO64" s="289"/>
      <c r="AP64" s="191"/>
      <c r="AQ64" s="191"/>
      <c r="AR64" s="289"/>
      <c r="AS64" s="191"/>
      <c r="AT64" s="255"/>
      <c r="AU64" s="445"/>
      <c r="AV64" s="255"/>
      <c r="AW64" s="255"/>
      <c r="AX64" s="255"/>
      <c r="AY64" s="57"/>
      <c r="AZ64" s="501"/>
      <c r="BA64" s="250"/>
      <c r="BB64" s="255"/>
      <c r="BC64" s="255"/>
      <c r="BD64" s="255"/>
      <c r="BE64" s="255"/>
      <c r="BF64" s="255"/>
      <c r="BG64" s="255"/>
      <c r="BH64" s="255"/>
      <c r="BI64" s="57"/>
      <c r="BJ64" s="160">
        <f t="shared" si="31"/>
        <v>1</v>
      </c>
      <c r="BK64" s="160">
        <f t="shared" si="22"/>
        <v>1</v>
      </c>
      <c r="BM64" s="26"/>
      <c r="BN64" s="96"/>
      <c r="BO64" s="96"/>
      <c r="BP64" s="257"/>
      <c r="BQ64" s="59"/>
      <c r="BR64" s="30"/>
      <c r="BS64" s="58"/>
      <c r="BT64" s="58"/>
      <c r="BU64" s="59"/>
      <c r="BV64" s="257"/>
      <c r="BW64" s="59"/>
      <c r="BX64" s="257"/>
      <c r="BY64" s="31"/>
      <c r="BZ64" s="709">
        <f t="shared" si="24"/>
        <v>0</v>
      </c>
      <c r="CA64" s="710">
        <f t="shared" si="25"/>
        <v>0</v>
      </c>
      <c r="CB64" s="6"/>
      <c r="CC64" s="6"/>
      <c r="CD64" s="6"/>
      <c r="CF64" s="6"/>
    </row>
    <row r="65" spans="1:84" ht="16.2" customHeight="1" thickBot="1" x14ac:dyDescent="0.35">
      <c r="A65" s="8">
        <v>19</v>
      </c>
      <c r="B65" s="1284" t="s">
        <v>22</v>
      </c>
      <c r="C65" s="1285"/>
      <c r="D65" s="145"/>
      <c r="E65" s="924"/>
      <c r="F65" s="924"/>
      <c r="G65" s="914"/>
      <c r="H65" s="924"/>
      <c r="I65" s="924"/>
      <c r="J65" s="924"/>
      <c r="K65" s="142"/>
      <c r="L65" s="606"/>
      <c r="M65" s="924"/>
      <c r="N65" s="924"/>
      <c r="O65" s="924"/>
      <c r="P65" s="924"/>
      <c r="Q65" s="924"/>
      <c r="R65" s="914"/>
      <c r="S65" s="924"/>
      <c r="T65" s="924"/>
      <c r="U65" s="606"/>
      <c r="V65" s="924"/>
      <c r="W65" s="924"/>
      <c r="X65" s="924"/>
      <c r="Y65" s="924"/>
      <c r="Z65" s="924"/>
      <c r="AA65" s="924"/>
      <c r="AB65" s="924"/>
      <c r="AC65" s="924"/>
      <c r="AD65" s="924"/>
      <c r="AE65" s="924"/>
      <c r="AF65" s="914"/>
      <c r="AG65" s="924"/>
      <c r="AH65" s="924"/>
      <c r="AI65" s="543"/>
      <c r="AJ65" s="191"/>
      <c r="AK65" s="596"/>
      <c r="AL65" s="353"/>
      <c r="AM65" s="191"/>
      <c r="AN65" s="191"/>
      <c r="AO65" s="289"/>
      <c r="AP65" s="191"/>
      <c r="AQ65" s="191"/>
      <c r="AR65" s="289"/>
      <c r="AS65" s="191"/>
      <c r="AT65" s="255"/>
      <c r="AU65" s="445"/>
      <c r="AV65" s="255"/>
      <c r="AW65" s="255"/>
      <c r="AX65" s="255"/>
      <c r="AY65" s="57"/>
      <c r="AZ65" s="501"/>
      <c r="BA65" s="255"/>
      <c r="BB65" s="255"/>
      <c r="BC65" s="255"/>
      <c r="BD65" s="255"/>
      <c r="BE65" s="255"/>
      <c r="BF65" s="255"/>
      <c r="BG65" s="255"/>
      <c r="BH65" s="255"/>
      <c r="BI65" s="57"/>
      <c r="BJ65" s="160">
        <f t="shared" si="31"/>
        <v>0</v>
      </c>
      <c r="BK65" s="160">
        <f t="shared" si="22"/>
        <v>0</v>
      </c>
      <c r="BM65" s="26"/>
      <c r="BN65" s="96"/>
      <c r="BO65" s="96"/>
      <c r="BP65" s="257"/>
      <c r="BQ65" s="59"/>
      <c r="BR65" s="30"/>
      <c r="BS65" s="58"/>
      <c r="BT65" s="58"/>
      <c r="BU65" s="59"/>
      <c r="BV65" s="257"/>
      <c r="BW65" s="59"/>
      <c r="BX65" s="257"/>
      <c r="BY65" s="31"/>
      <c r="BZ65" s="709">
        <f t="shared" si="24"/>
        <v>0</v>
      </c>
      <c r="CA65" s="710">
        <f t="shared" si="25"/>
        <v>0</v>
      </c>
      <c r="CB65" s="6"/>
      <c r="CC65" s="6"/>
      <c r="CD65" s="6"/>
      <c r="CF65" s="6"/>
    </row>
    <row r="66" spans="1:84" ht="16.2" customHeight="1" thickBot="1" x14ac:dyDescent="0.35">
      <c r="A66" s="8">
        <v>20</v>
      </c>
      <c r="B66" s="1284" t="s">
        <v>34</v>
      </c>
      <c r="C66" s="1285"/>
      <c r="D66" s="145"/>
      <c r="E66" s="924"/>
      <c r="F66" s="924"/>
      <c r="G66" s="914"/>
      <c r="H66" s="924"/>
      <c r="I66" s="924"/>
      <c r="J66" s="924"/>
      <c r="K66" s="142"/>
      <c r="L66" s="606"/>
      <c r="M66" s="924"/>
      <c r="N66" s="924"/>
      <c r="O66" s="924"/>
      <c r="P66" s="924"/>
      <c r="Q66" s="924"/>
      <c r="R66" s="914"/>
      <c r="S66" s="924"/>
      <c r="T66" s="924"/>
      <c r="U66" s="606"/>
      <c r="V66" s="924"/>
      <c r="W66" s="924">
        <v>1</v>
      </c>
      <c r="X66" s="924"/>
      <c r="Y66" s="924"/>
      <c r="Z66" s="924"/>
      <c r="AA66" s="924"/>
      <c r="AB66" s="924"/>
      <c r="AC66" s="924">
        <v>1</v>
      </c>
      <c r="AD66" s="924"/>
      <c r="AE66" s="924"/>
      <c r="AF66" s="914"/>
      <c r="AG66" s="924"/>
      <c r="AH66" s="924"/>
      <c r="AI66" s="543">
        <v>3</v>
      </c>
      <c r="AJ66" s="191"/>
      <c r="AK66" s="596"/>
      <c r="AL66" s="353"/>
      <c r="AM66" s="165"/>
      <c r="AN66" s="191"/>
      <c r="AO66" s="289"/>
      <c r="AP66" s="191"/>
      <c r="AQ66" s="191"/>
      <c r="AR66" s="289"/>
      <c r="AS66" s="191"/>
      <c r="AT66" s="255"/>
      <c r="AU66" s="445"/>
      <c r="AV66" s="255"/>
      <c r="AW66" s="255"/>
      <c r="AX66" s="255"/>
      <c r="AY66" s="57"/>
      <c r="AZ66" s="501"/>
      <c r="BA66" s="255"/>
      <c r="BB66" s="255"/>
      <c r="BC66" s="255">
        <v>1</v>
      </c>
      <c r="BD66" s="255"/>
      <c r="BE66" s="255"/>
      <c r="BF66" s="255"/>
      <c r="BG66" s="255"/>
      <c r="BH66" s="255"/>
      <c r="BI66" s="57"/>
      <c r="BJ66" s="160">
        <f t="shared" si="31"/>
        <v>0</v>
      </c>
      <c r="BK66" s="160">
        <f t="shared" si="22"/>
        <v>6</v>
      </c>
      <c r="BM66" s="26"/>
      <c r="BN66" s="96"/>
      <c r="BO66" s="96"/>
      <c r="BP66" s="257"/>
      <c r="BQ66" s="59"/>
      <c r="BR66" s="30"/>
      <c r="BS66" s="58">
        <v>1</v>
      </c>
      <c r="BT66" s="58"/>
      <c r="BU66" s="59">
        <v>3</v>
      </c>
      <c r="BV66" s="257"/>
      <c r="BW66" s="59">
        <v>3</v>
      </c>
      <c r="BX66" s="257"/>
      <c r="BY66" s="85"/>
      <c r="BZ66" s="709">
        <f t="shared" si="24"/>
        <v>0</v>
      </c>
      <c r="CA66" s="710">
        <f t="shared" si="25"/>
        <v>7</v>
      </c>
      <c r="CB66" s="6"/>
      <c r="CC66" s="888" t="s">
        <v>246</v>
      </c>
      <c r="CD66" s="888" t="s">
        <v>243</v>
      </c>
      <c r="CE66" s="888" t="s">
        <v>244</v>
      </c>
      <c r="CF66" s="888" t="s">
        <v>245</v>
      </c>
    </row>
    <row r="67" spans="1:84" ht="16.2" customHeight="1" thickBot="1" x14ac:dyDescent="0.35">
      <c r="A67" s="8">
        <v>21</v>
      </c>
      <c r="B67" s="1284" t="s">
        <v>24</v>
      </c>
      <c r="C67" s="1285"/>
      <c r="D67" s="145"/>
      <c r="E67" s="924"/>
      <c r="F67" s="924"/>
      <c r="G67" s="914"/>
      <c r="H67" s="924"/>
      <c r="I67" s="924"/>
      <c r="J67" s="924"/>
      <c r="K67" s="142"/>
      <c r="L67" s="606"/>
      <c r="M67" s="924"/>
      <c r="N67" s="924"/>
      <c r="O67" s="924"/>
      <c r="P67" s="924"/>
      <c r="Q67" s="924"/>
      <c r="R67" s="914"/>
      <c r="S67" s="924"/>
      <c r="T67" s="924"/>
      <c r="U67" s="606"/>
      <c r="V67" s="924"/>
      <c r="W67" s="924"/>
      <c r="X67" s="924"/>
      <c r="Y67" s="924"/>
      <c r="Z67" s="924"/>
      <c r="AA67" s="924"/>
      <c r="AB67" s="924"/>
      <c r="AC67" s="924"/>
      <c r="AD67" s="924"/>
      <c r="AE67" s="924"/>
      <c r="AF67" s="914"/>
      <c r="AG67" s="924"/>
      <c r="AH67" s="924">
        <v>1</v>
      </c>
      <c r="AI67" s="543"/>
      <c r="AJ67" s="191"/>
      <c r="AK67" s="596"/>
      <c r="AL67" s="353"/>
      <c r="AM67" s="191"/>
      <c r="AN67" s="191"/>
      <c r="AO67" s="289"/>
      <c r="AP67" s="191">
        <v>1</v>
      </c>
      <c r="AQ67" s="191"/>
      <c r="AR67" s="289"/>
      <c r="AS67" s="191"/>
      <c r="AT67" s="255"/>
      <c r="AU67" s="445"/>
      <c r="AV67" s="255"/>
      <c r="AW67" s="947">
        <v>1</v>
      </c>
      <c r="AX67" s="255"/>
      <c r="AY67" s="57"/>
      <c r="AZ67" s="501"/>
      <c r="BA67" s="255"/>
      <c r="BB67" s="255"/>
      <c r="BC67" s="255"/>
      <c r="BD67" s="255"/>
      <c r="BE67" s="255"/>
      <c r="BF67" s="255">
        <v>1</v>
      </c>
      <c r="BG67" s="255"/>
      <c r="BH67" s="255">
        <v>1</v>
      </c>
      <c r="BI67" s="57"/>
      <c r="BJ67" s="160">
        <f t="shared" si="31"/>
        <v>4</v>
      </c>
      <c r="BK67" s="160">
        <f t="shared" si="22"/>
        <v>1</v>
      </c>
      <c r="BM67" s="26"/>
      <c r="BN67" s="96"/>
      <c r="BO67" s="96"/>
      <c r="BP67" s="257"/>
      <c r="BQ67" s="59"/>
      <c r="BR67" s="30"/>
      <c r="BS67" s="58"/>
      <c r="BT67" s="58"/>
      <c r="BU67" s="59"/>
      <c r="BV67" s="257"/>
      <c r="BW67" s="59"/>
      <c r="BX67" s="257"/>
      <c r="BY67" s="31"/>
      <c r="BZ67" s="709">
        <f t="shared" si="24"/>
        <v>0</v>
      </c>
      <c r="CA67" s="710">
        <f t="shared" si="25"/>
        <v>0</v>
      </c>
      <c r="CB67" s="6"/>
      <c r="CC67" s="69">
        <v>2022</v>
      </c>
      <c r="CD67" s="69">
        <f>AB71+AF71+AT71+AV71+AZ71+BB71+BD71+BF71+BX71+BH71</f>
        <v>107</v>
      </c>
      <c r="CE67" s="69">
        <f>AC71+AG71+AU71+AW71+BA71+BC71+BE71+BG71+BY71+BI71</f>
        <v>122</v>
      </c>
      <c r="CF67" s="69">
        <f>CD67+CE67</f>
        <v>229</v>
      </c>
    </row>
    <row r="68" spans="1:84" ht="16.2" customHeight="1" thickBot="1" x14ac:dyDescent="0.35">
      <c r="A68" s="8">
        <v>22</v>
      </c>
      <c r="B68" s="1284" t="s">
        <v>25</v>
      </c>
      <c r="C68" s="1285"/>
      <c r="D68" s="145"/>
      <c r="E68" s="924"/>
      <c r="F68" s="924"/>
      <c r="G68" s="914"/>
      <c r="H68" s="924"/>
      <c r="I68" s="924"/>
      <c r="J68" s="924"/>
      <c r="K68" s="142"/>
      <c r="L68" s="606"/>
      <c r="M68" s="924"/>
      <c r="N68" s="924"/>
      <c r="O68" s="924"/>
      <c r="P68" s="924"/>
      <c r="Q68" s="924"/>
      <c r="R68" s="914"/>
      <c r="S68" s="924"/>
      <c r="T68" s="924"/>
      <c r="U68" s="606"/>
      <c r="V68" s="924"/>
      <c r="W68" s="924"/>
      <c r="X68" s="924"/>
      <c r="Y68" s="924"/>
      <c r="Z68" s="924"/>
      <c r="AA68" s="924"/>
      <c r="AB68" s="924"/>
      <c r="AC68" s="924"/>
      <c r="AD68" s="924"/>
      <c r="AE68" s="924"/>
      <c r="AF68" s="914"/>
      <c r="AG68" s="924"/>
      <c r="AH68" s="924"/>
      <c r="AI68" s="543"/>
      <c r="AJ68" s="191"/>
      <c r="AK68" s="596"/>
      <c r="AL68" s="353"/>
      <c r="AM68" s="191"/>
      <c r="AN68" s="191"/>
      <c r="AO68" s="289"/>
      <c r="AP68" s="191"/>
      <c r="AQ68" s="191"/>
      <c r="AR68" s="289"/>
      <c r="AS68" s="191"/>
      <c r="AT68" s="255"/>
      <c r="AU68" s="445"/>
      <c r="AV68" s="255"/>
      <c r="AW68" s="255"/>
      <c r="AX68" s="255"/>
      <c r="AY68" s="57"/>
      <c r="AZ68" s="501"/>
      <c r="BA68" s="255"/>
      <c r="BB68" s="255"/>
      <c r="BC68" s="255"/>
      <c r="BD68" s="255"/>
      <c r="BE68" s="255"/>
      <c r="BF68" s="255"/>
      <c r="BG68" s="255"/>
      <c r="BH68" s="255"/>
      <c r="BI68" s="57"/>
      <c r="BJ68" s="160">
        <f t="shared" si="31"/>
        <v>0</v>
      </c>
      <c r="BK68" s="160">
        <f t="shared" si="22"/>
        <v>0</v>
      </c>
      <c r="BM68" s="26"/>
      <c r="BN68" s="96"/>
      <c r="BO68" s="96"/>
      <c r="BP68" s="257"/>
      <c r="BQ68" s="59"/>
      <c r="BR68" s="30"/>
      <c r="BS68" s="58"/>
      <c r="BT68" s="58"/>
      <c r="BU68" s="59"/>
      <c r="BV68" s="257"/>
      <c r="BW68" s="59"/>
      <c r="BX68" s="257"/>
      <c r="BY68" s="31"/>
      <c r="BZ68" s="709">
        <f t="shared" si="24"/>
        <v>0</v>
      </c>
      <c r="CA68" s="710">
        <f t="shared" si="25"/>
        <v>0</v>
      </c>
      <c r="CB68" s="6"/>
      <c r="CC68" s="69">
        <v>2023</v>
      </c>
      <c r="CD68" s="69">
        <f>H71+J71+V71+Z71+AD71+AJ71+AL71+AN71+AP71+AR71+AX71+BT71+X71</f>
        <v>104</v>
      </c>
      <c r="CE68" s="69">
        <f>I71+K71+W71+AA71+AE71+AK71+AM71+AO71+AQ71+AS71+AY71+BU71+Y71</f>
        <v>141</v>
      </c>
      <c r="CF68" s="69">
        <f t="shared" ref="CF68:CF69" si="32">CD68+CE68</f>
        <v>245</v>
      </c>
    </row>
    <row r="69" spans="1:84" ht="16.2" customHeight="1" thickBot="1" x14ac:dyDescent="0.35">
      <c r="A69" s="8">
        <v>23</v>
      </c>
      <c r="B69" s="1284" t="s">
        <v>26</v>
      </c>
      <c r="C69" s="1285"/>
      <c r="D69" s="145"/>
      <c r="E69" s="924"/>
      <c r="F69" s="924"/>
      <c r="G69" s="914"/>
      <c r="H69" s="924"/>
      <c r="I69" s="924"/>
      <c r="J69" s="924"/>
      <c r="K69" s="142"/>
      <c r="L69" s="606"/>
      <c r="M69" s="924"/>
      <c r="N69" s="924"/>
      <c r="O69" s="924"/>
      <c r="P69" s="924"/>
      <c r="Q69" s="924"/>
      <c r="R69" s="914"/>
      <c r="S69" s="924"/>
      <c r="T69" s="924"/>
      <c r="U69" s="606"/>
      <c r="V69" s="924"/>
      <c r="W69" s="924"/>
      <c r="X69" s="924"/>
      <c r="Y69" s="924"/>
      <c r="Z69" s="924"/>
      <c r="AA69" s="924"/>
      <c r="AB69" s="924"/>
      <c r="AC69" s="924"/>
      <c r="AD69" s="924"/>
      <c r="AE69" s="924"/>
      <c r="AF69" s="914"/>
      <c r="AG69" s="924"/>
      <c r="AH69" s="924"/>
      <c r="AI69" s="543"/>
      <c r="AJ69" s="191"/>
      <c r="AK69" s="596"/>
      <c r="AL69" s="353"/>
      <c r="AM69" s="191"/>
      <c r="AN69" s="191"/>
      <c r="AO69" s="289"/>
      <c r="AP69" s="191"/>
      <c r="AQ69" s="191"/>
      <c r="AR69" s="289"/>
      <c r="AS69" s="191"/>
      <c r="AT69" s="255"/>
      <c r="AU69" s="445"/>
      <c r="AV69" s="255"/>
      <c r="AW69" s="255"/>
      <c r="AX69" s="255"/>
      <c r="AY69" s="57"/>
      <c r="AZ69" s="501"/>
      <c r="BA69" s="255"/>
      <c r="BB69" s="255"/>
      <c r="BC69" s="255"/>
      <c r="BD69" s="255"/>
      <c r="BE69" s="255"/>
      <c r="BF69" s="255"/>
      <c r="BG69" s="255"/>
      <c r="BH69" s="255"/>
      <c r="BI69" s="57"/>
      <c r="BJ69" s="160">
        <f t="shared" si="31"/>
        <v>0</v>
      </c>
      <c r="BK69" s="160">
        <f t="shared" si="22"/>
        <v>0</v>
      </c>
      <c r="BM69" s="26"/>
      <c r="BN69" s="96"/>
      <c r="BO69" s="96"/>
      <c r="BP69" s="257"/>
      <c r="BQ69" s="59"/>
      <c r="BR69" s="30"/>
      <c r="BS69" s="58"/>
      <c r="BT69" s="58"/>
      <c r="BU69" s="59"/>
      <c r="BV69" s="257"/>
      <c r="BW69" s="59"/>
      <c r="BX69" s="257"/>
      <c r="BY69" s="31"/>
      <c r="BZ69" s="709">
        <f t="shared" si="24"/>
        <v>0</v>
      </c>
      <c r="CA69" s="710">
        <f t="shared" si="25"/>
        <v>0</v>
      </c>
      <c r="CB69" s="6"/>
      <c r="CC69" s="69">
        <v>2024</v>
      </c>
      <c r="CD69" s="69">
        <f>D71+F71+L71+N71+P71+R71+AH71+BP71+BV71+T71</f>
        <v>118</v>
      </c>
      <c r="CE69" s="69">
        <f>E71+G71+M71+O71+Q71+S71+AI71+BQ71+BW71+U71</f>
        <v>71</v>
      </c>
      <c r="CF69" s="69">
        <f t="shared" si="32"/>
        <v>189</v>
      </c>
    </row>
    <row r="70" spans="1:84" ht="16.2" customHeight="1" thickBot="1" x14ac:dyDescent="0.35">
      <c r="A70" s="291">
        <v>24</v>
      </c>
      <c r="B70" s="1286" t="s">
        <v>27</v>
      </c>
      <c r="C70" s="1287"/>
      <c r="D70" s="452"/>
      <c r="E70" s="455">
        <v>1</v>
      </c>
      <c r="F70" s="453"/>
      <c r="G70" s="454"/>
      <c r="H70" s="924"/>
      <c r="I70" s="924"/>
      <c r="J70" s="924"/>
      <c r="K70" s="142"/>
      <c r="L70" s="665"/>
      <c r="M70" s="455"/>
      <c r="N70" s="455">
        <v>1</v>
      </c>
      <c r="O70" s="455"/>
      <c r="P70" s="455"/>
      <c r="Q70" s="455"/>
      <c r="R70" s="854"/>
      <c r="S70" s="455"/>
      <c r="T70" s="455"/>
      <c r="U70" s="665"/>
      <c r="V70" s="455"/>
      <c r="W70" s="455"/>
      <c r="X70" s="455"/>
      <c r="Y70" s="455"/>
      <c r="Z70" s="455"/>
      <c r="AA70" s="455"/>
      <c r="AB70" s="455"/>
      <c r="AC70" s="455"/>
      <c r="AD70" s="455"/>
      <c r="AE70" s="455"/>
      <c r="AF70" s="854"/>
      <c r="AG70" s="455"/>
      <c r="AH70" s="455"/>
      <c r="AI70" s="665"/>
      <c r="AJ70" s="422"/>
      <c r="AK70" s="666"/>
      <c r="AL70" s="421"/>
      <c r="AM70" s="422"/>
      <c r="AN70" s="422"/>
      <c r="AO70" s="667"/>
      <c r="AP70" s="946">
        <v>1</v>
      </c>
      <c r="AQ70" s="946">
        <v>1</v>
      </c>
      <c r="AR70" s="667"/>
      <c r="AS70" s="422"/>
      <c r="AT70" s="243"/>
      <c r="AU70" s="296"/>
      <c r="AV70" s="209"/>
      <c r="AW70" s="209"/>
      <c r="AX70" s="209">
        <v>1</v>
      </c>
      <c r="AY70" s="195"/>
      <c r="AZ70" s="696"/>
      <c r="BA70" s="209"/>
      <c r="BB70" s="209"/>
      <c r="BC70" s="209"/>
      <c r="BD70" s="209"/>
      <c r="BE70" s="209"/>
      <c r="BF70" s="209"/>
      <c r="BG70" s="209"/>
      <c r="BH70" s="243"/>
      <c r="BI70" s="668"/>
      <c r="BJ70" s="160">
        <f>SUM(D70+F70+H70+L70+N70+P70+R70+T70+V70+X70+Z70+AB70+AD70+AF70+AH70+AJ70+AL70+AN70+AP70+AR70+AT70+AV70+AX70+AZ70+BB70+BD70+BF70+BH70+J70)</f>
        <v>3</v>
      </c>
      <c r="BK70" s="160">
        <f t="shared" ref="BK70" si="33">SUM(E70+G70+I70+M70+O70+Q70+S70+U70+W70+Y70+AA70+AC70+AE70+AG70+AI70+AK70+AM70+AO70+AQ70+AS70+AU70+AW70+AY70+BA70+BC70+BE70+BG70+BI70+K70)</f>
        <v>2</v>
      </c>
      <c r="BM70" s="26"/>
      <c r="BN70" s="73"/>
      <c r="BO70" s="73"/>
      <c r="BP70" s="228"/>
      <c r="BQ70" s="229"/>
      <c r="BR70" s="435"/>
      <c r="BS70" s="340"/>
      <c r="BT70" s="340"/>
      <c r="BU70" s="229"/>
      <c r="BV70" s="185"/>
      <c r="BW70" s="186"/>
      <c r="BX70" s="185"/>
      <c r="BY70" s="599"/>
      <c r="BZ70" s="709">
        <f t="shared" ref="BZ70:BZ71" si="34">SUM(BP70+BR70+BT70+BV70+BX70)</f>
        <v>0</v>
      </c>
      <c r="CA70" s="710">
        <f t="shared" ref="CA70:CA71" si="35">SUM(BQ70+BS70+BU70+BW70+BY70)</f>
        <v>0</v>
      </c>
      <c r="CB70" s="6"/>
      <c r="CC70" s="69" t="s">
        <v>33</v>
      </c>
      <c r="CD70" s="69">
        <f>SUM(CD67:CD69)</f>
        <v>329</v>
      </c>
      <c r="CE70" s="69">
        <f>SUM(CE67:CE69)</f>
        <v>334</v>
      </c>
      <c r="CF70" s="69">
        <f>SUM(CF67:CF69)</f>
        <v>663</v>
      </c>
    </row>
    <row r="71" spans="1:84" ht="16.2" customHeight="1" thickBot="1" x14ac:dyDescent="0.35">
      <c r="A71" s="1508" t="s">
        <v>28</v>
      </c>
      <c r="B71" s="1509"/>
      <c r="C71" s="1509"/>
      <c r="D71" s="293">
        <f>D50+D56-D62</f>
        <v>0</v>
      </c>
      <c r="E71" s="293">
        <f>E50+E56-E62</f>
        <v>4</v>
      </c>
      <c r="F71" s="293">
        <f t="shared" ref="F71:BI71" si="36">F50+F56-F62</f>
        <v>0</v>
      </c>
      <c r="G71" s="293">
        <f t="shared" si="36"/>
        <v>4</v>
      </c>
      <c r="H71" s="293">
        <f t="shared" si="36"/>
        <v>0</v>
      </c>
      <c r="I71" s="293">
        <f t="shared" si="36"/>
        <v>18</v>
      </c>
      <c r="J71" s="697">
        <f t="shared" si="36"/>
        <v>0</v>
      </c>
      <c r="K71" s="700">
        <f t="shared" si="36"/>
        <v>17</v>
      </c>
      <c r="L71" s="294">
        <f t="shared" si="36"/>
        <v>15</v>
      </c>
      <c r="M71" s="293">
        <f t="shared" si="36"/>
        <v>6</v>
      </c>
      <c r="N71" s="944">
        <f t="shared" si="36"/>
        <v>14</v>
      </c>
      <c r="O71" s="293">
        <f t="shared" si="36"/>
        <v>8</v>
      </c>
      <c r="P71" s="293">
        <f t="shared" si="36"/>
        <v>20</v>
      </c>
      <c r="Q71" s="293">
        <f t="shared" si="36"/>
        <v>4</v>
      </c>
      <c r="R71" s="293">
        <f t="shared" si="36"/>
        <v>24</v>
      </c>
      <c r="S71" s="293">
        <f t="shared" si="36"/>
        <v>3</v>
      </c>
      <c r="T71" s="293">
        <f t="shared" si="36"/>
        <v>26</v>
      </c>
      <c r="U71" s="293">
        <f t="shared" si="36"/>
        <v>1</v>
      </c>
      <c r="V71" s="293">
        <f t="shared" si="36"/>
        <v>0</v>
      </c>
      <c r="W71" s="293">
        <f t="shared" si="36"/>
        <v>3</v>
      </c>
      <c r="X71" s="293">
        <f t="shared" si="36"/>
        <v>0</v>
      </c>
      <c r="Y71" s="293">
        <f t="shared" si="36"/>
        <v>4</v>
      </c>
      <c r="Z71" s="293">
        <f t="shared" si="36"/>
        <v>0</v>
      </c>
      <c r="AA71" s="293">
        <f t="shared" si="36"/>
        <v>32</v>
      </c>
      <c r="AB71" s="293">
        <f t="shared" si="36"/>
        <v>0</v>
      </c>
      <c r="AC71" s="293">
        <f t="shared" si="36"/>
        <v>24</v>
      </c>
      <c r="AD71" s="293">
        <f t="shared" si="36"/>
        <v>0</v>
      </c>
      <c r="AE71" s="293">
        <f t="shared" si="36"/>
        <v>30</v>
      </c>
      <c r="AF71" s="293">
        <f t="shared" si="36"/>
        <v>0</v>
      </c>
      <c r="AG71" s="293">
        <f t="shared" si="36"/>
        <v>26</v>
      </c>
      <c r="AH71" s="293">
        <f t="shared" si="36"/>
        <v>19</v>
      </c>
      <c r="AI71" s="293">
        <f t="shared" si="36"/>
        <v>12</v>
      </c>
      <c r="AJ71" s="293">
        <f t="shared" si="36"/>
        <v>0</v>
      </c>
      <c r="AK71" s="293">
        <f t="shared" si="36"/>
        <v>7</v>
      </c>
      <c r="AL71" s="293">
        <f t="shared" si="36"/>
        <v>22</v>
      </c>
      <c r="AM71" s="293">
        <f t="shared" si="36"/>
        <v>11</v>
      </c>
      <c r="AN71" s="293">
        <f t="shared" si="36"/>
        <v>20</v>
      </c>
      <c r="AO71" s="293">
        <f t="shared" si="36"/>
        <v>3</v>
      </c>
      <c r="AP71" s="293">
        <f t="shared" si="36"/>
        <v>22</v>
      </c>
      <c r="AQ71" s="293">
        <f t="shared" si="36"/>
        <v>0</v>
      </c>
      <c r="AR71" s="293">
        <f t="shared" si="36"/>
        <v>23</v>
      </c>
      <c r="AS71" s="293">
        <f t="shared" si="36"/>
        <v>1</v>
      </c>
      <c r="AT71" s="293">
        <f t="shared" si="36"/>
        <v>1</v>
      </c>
      <c r="AU71" s="293">
        <f t="shared" si="36"/>
        <v>24</v>
      </c>
      <c r="AV71" s="293">
        <f t="shared" si="36"/>
        <v>0</v>
      </c>
      <c r="AW71" s="293">
        <f t="shared" si="36"/>
        <v>22</v>
      </c>
      <c r="AX71" s="293">
        <f t="shared" si="36"/>
        <v>17</v>
      </c>
      <c r="AY71" s="293">
        <f t="shared" si="36"/>
        <v>7</v>
      </c>
      <c r="AZ71" s="293">
        <f t="shared" si="36"/>
        <v>20</v>
      </c>
      <c r="BA71" s="293">
        <f t="shared" si="36"/>
        <v>6</v>
      </c>
      <c r="BB71" s="293">
        <f t="shared" si="36"/>
        <v>21</v>
      </c>
      <c r="BC71" s="293">
        <f t="shared" si="36"/>
        <v>2</v>
      </c>
      <c r="BD71" s="293">
        <f t="shared" si="36"/>
        <v>23</v>
      </c>
      <c r="BE71" s="293">
        <f t="shared" si="36"/>
        <v>0</v>
      </c>
      <c r="BF71" s="293">
        <f t="shared" si="36"/>
        <v>25</v>
      </c>
      <c r="BG71" s="293">
        <f t="shared" si="36"/>
        <v>1</v>
      </c>
      <c r="BH71" s="293">
        <f t="shared" si="36"/>
        <v>17</v>
      </c>
      <c r="BI71" s="293">
        <f t="shared" si="36"/>
        <v>6</v>
      </c>
      <c r="BJ71" s="160">
        <f>SUM(D71+F71+H71+L71+N71+P71+R71+T71+V71+X71+Z71+AB71+AD71+AF71+AH71+AJ71+AL71+AN71+AP71+AR71+AT71+AV71+AX71+AZ71+BB71+BD71+BF71+BH71+J71)</f>
        <v>329</v>
      </c>
      <c r="BK71" s="160">
        <f>SUM(E71+G71+I71+M71+O71+Q71+S71+U71+W71+Y71+AA71+AC71+AE71+AG71+AI71+AK71+AM71+AO71+AQ71+AS71+AU71+AW71+AY71+BA71+BC71+BE71+BG71+BI71+K71)</f>
        <v>286</v>
      </c>
      <c r="BM71" s="27"/>
      <c r="BN71" s="639"/>
      <c r="BO71" s="639"/>
      <c r="BP71" s="227">
        <f t="shared" ref="BP71:BY71" si="37">BP50+BP56-BP62</f>
        <v>0</v>
      </c>
      <c r="BQ71" s="366">
        <f t="shared" si="37"/>
        <v>14</v>
      </c>
      <c r="BR71" s="188">
        <f t="shared" si="37"/>
        <v>0</v>
      </c>
      <c r="BS71" s="187">
        <f t="shared" si="37"/>
        <v>15</v>
      </c>
      <c r="BT71" s="187">
        <f t="shared" si="37"/>
        <v>0</v>
      </c>
      <c r="BU71" s="227">
        <f t="shared" si="37"/>
        <v>8</v>
      </c>
      <c r="BV71" s="187">
        <f t="shared" si="37"/>
        <v>0</v>
      </c>
      <c r="BW71" s="226">
        <f t="shared" si="37"/>
        <v>15</v>
      </c>
      <c r="BX71" s="187">
        <f t="shared" si="37"/>
        <v>0</v>
      </c>
      <c r="BY71" s="708">
        <f t="shared" si="37"/>
        <v>11</v>
      </c>
      <c r="BZ71" s="293">
        <f t="shared" si="34"/>
        <v>0</v>
      </c>
      <c r="CA71" s="862">
        <f t="shared" si="35"/>
        <v>63</v>
      </c>
      <c r="CB71" s="6"/>
      <c r="CC71" s="882"/>
      <c r="CD71" s="882"/>
      <c r="CE71" s="882"/>
      <c r="CF71" s="882"/>
    </row>
    <row r="72" spans="1:84" ht="16.2" customHeight="1" thickBot="1" x14ac:dyDescent="0.35">
      <c r="A72" s="1291" t="s">
        <v>29</v>
      </c>
      <c r="B72" s="1292"/>
      <c r="C72" s="1610"/>
      <c r="D72" s="1269">
        <f>SUM(D71:K71)</f>
        <v>43</v>
      </c>
      <c r="E72" s="1271"/>
      <c r="F72" s="1271"/>
      <c r="G72" s="1271"/>
      <c r="H72" s="1271"/>
      <c r="I72" s="1271"/>
      <c r="J72" s="1271"/>
      <c r="K72" s="1272"/>
      <c r="L72" s="913"/>
      <c r="M72" s="900"/>
      <c r="N72" s="900"/>
      <c r="O72" s="900"/>
      <c r="P72" s="900"/>
      <c r="Q72" s="900"/>
      <c r="R72" s="900"/>
      <c r="S72" s="900"/>
      <c r="T72" s="900"/>
      <c r="U72" s="900"/>
      <c r="V72" s="900"/>
      <c r="W72" s="900"/>
      <c r="X72" s="911">
        <f>SUM(L71:AK71)</f>
        <v>278</v>
      </c>
      <c r="Y72" s="900"/>
      <c r="Z72" s="900"/>
      <c r="AA72" s="900"/>
      <c r="AB72" s="900"/>
      <c r="AC72" s="900"/>
      <c r="AD72" s="900"/>
      <c r="AE72" s="900"/>
      <c r="AF72" s="900"/>
      <c r="AG72" s="900"/>
      <c r="AH72" s="900"/>
      <c r="AI72" s="900"/>
      <c r="AJ72" s="900"/>
      <c r="AK72" s="901"/>
      <c r="AL72" s="1511">
        <f>SUM(AL71:AY71)</f>
        <v>173</v>
      </c>
      <c r="AM72" s="1512"/>
      <c r="AN72" s="1512"/>
      <c r="AO72" s="1512"/>
      <c r="AP72" s="1512"/>
      <c r="AQ72" s="1512"/>
      <c r="AR72" s="1512"/>
      <c r="AS72" s="1512"/>
      <c r="AT72" s="1512"/>
      <c r="AU72" s="1512"/>
      <c r="AV72" s="1512"/>
      <c r="AW72" s="1512"/>
      <c r="AX72" s="1512"/>
      <c r="AY72" s="1513"/>
      <c r="AZ72" s="1596">
        <f>SUM(AZ71:BI71)</f>
        <v>121</v>
      </c>
      <c r="BA72" s="1271"/>
      <c r="BB72" s="1271"/>
      <c r="BC72" s="1271"/>
      <c r="BD72" s="1271"/>
      <c r="BE72" s="1271"/>
      <c r="BF72" s="1271"/>
      <c r="BG72" s="1271"/>
      <c r="BH72" s="1271"/>
      <c r="BI72" s="1272"/>
      <c r="BJ72" s="1611">
        <f>SUM(BJ71:BK71)</f>
        <v>615</v>
      </c>
      <c r="BK72" s="1612"/>
      <c r="BM72" s="27"/>
      <c r="BN72" s="922"/>
      <c r="BO72" s="922"/>
      <c r="BP72" s="1511">
        <f>SUM(BP71:BQ71)</f>
        <v>14</v>
      </c>
      <c r="BQ72" s="1513"/>
      <c r="BR72" s="1597">
        <f>SUM(BR71:BU71)</f>
        <v>23</v>
      </c>
      <c r="BS72" s="1271"/>
      <c r="BT72" s="1271"/>
      <c r="BU72" s="1272"/>
      <c r="BV72" s="1597">
        <f>SUM(BV71:BY71)</f>
        <v>26</v>
      </c>
      <c r="BW72" s="1598"/>
      <c r="BX72" s="1271"/>
      <c r="BY72" s="1271"/>
      <c r="BZ72" s="1387">
        <f>SUM(BZ71:CA71)</f>
        <v>63</v>
      </c>
      <c r="CA72" s="1393"/>
      <c r="CB72" s="6"/>
      <c r="CC72" s="882"/>
      <c r="CD72" s="882"/>
      <c r="CE72" s="882"/>
      <c r="CF72" s="882"/>
    </row>
    <row r="73" spans="1:84" ht="15" thickBot="1" x14ac:dyDescent="0.35">
      <c r="A73" s="6"/>
      <c r="B73" s="78"/>
      <c r="C73" s="233"/>
      <c r="D73" s="1599" t="s">
        <v>71</v>
      </c>
      <c r="E73" s="1600"/>
      <c r="F73" s="1599" t="s">
        <v>72</v>
      </c>
      <c r="G73" s="1600"/>
      <c r="H73" s="1601"/>
      <c r="AF73" s="11"/>
      <c r="AG73" s="11"/>
      <c r="AH73" s="11"/>
      <c r="AI73" s="11"/>
      <c r="AJ73" s="11"/>
      <c r="AK73" s="11"/>
      <c r="AL73" s="29"/>
      <c r="AM73" s="24"/>
      <c r="AN73" s="24"/>
      <c r="AO73" s="24"/>
      <c r="AP73" s="24"/>
      <c r="AQ73" s="28"/>
      <c r="AR73" s="28"/>
      <c r="AS73" s="28"/>
      <c r="AT73" s="28"/>
      <c r="AU73" s="28"/>
      <c r="AV73" s="28"/>
      <c r="AW73" s="28"/>
      <c r="AX73" s="6"/>
      <c r="AY73" s="6"/>
      <c r="BM73" s="6"/>
      <c r="BV73" s="910"/>
      <c r="BW73" s="6"/>
      <c r="BX73" s="6"/>
      <c r="BY73" s="6"/>
      <c r="CB73" s="6"/>
      <c r="CC73" s="6"/>
      <c r="CD73" s="6"/>
      <c r="CF73" s="6"/>
    </row>
    <row r="74" spans="1:84" ht="16.2" customHeight="1" thickBot="1" x14ac:dyDescent="0.35">
      <c r="A74" s="6"/>
      <c r="B74" s="1602" t="s">
        <v>69</v>
      </c>
      <c r="C74" s="1603"/>
      <c r="D74" s="927">
        <f>SUM(BJ62:BK62)</f>
        <v>22</v>
      </c>
      <c r="E74" s="299">
        <f>D74/(BJ50+BK50)</f>
        <v>3.4920634920634921E-2</v>
      </c>
      <c r="F74" s="927">
        <f>BZ62+CA62</f>
        <v>7</v>
      </c>
      <c r="G74" s="1604">
        <f>F74/(BZ50+CA50)</f>
        <v>0.13725490196078433</v>
      </c>
      <c r="H74" s="1605"/>
      <c r="I74" s="21"/>
      <c r="J74" s="21"/>
      <c r="K74" s="21"/>
      <c r="L74" s="21">
        <f>SUM(L48:AK48)</f>
        <v>185</v>
      </c>
      <c r="M74" s="21"/>
      <c r="N74" s="21"/>
      <c r="O74" s="21"/>
      <c r="P74" s="21"/>
      <c r="Q74" s="21"/>
      <c r="R74" s="21"/>
      <c r="S74" s="21"/>
      <c r="T74" s="21"/>
      <c r="U74" s="21"/>
      <c r="V74" s="908"/>
      <c r="W74" s="21"/>
      <c r="AI74" s="7" t="s">
        <v>30</v>
      </c>
      <c r="AJ74" s="7"/>
      <c r="AK74" s="7"/>
      <c r="AL74" s="898">
        <f>BJ71+BZ71</f>
        <v>329</v>
      </c>
      <c r="AN74" s="908"/>
      <c r="AO74" s="904" t="s">
        <v>31</v>
      </c>
      <c r="AP74" s="904"/>
      <c r="AQ74" s="920"/>
      <c r="AR74" s="76"/>
      <c r="AS74" s="76"/>
      <c r="AT74" s="7">
        <f>BJ72</f>
        <v>615</v>
      </c>
      <c r="AX74" s="6">
        <f>SUM(AL48:AY48)</f>
        <v>42</v>
      </c>
      <c r="AY74" s="6"/>
      <c r="BM74" s="6"/>
      <c r="BV74" s="910"/>
      <c r="BW74" s="6"/>
      <c r="BX74" s="6"/>
      <c r="BY74" s="6"/>
      <c r="CB74" s="6"/>
      <c r="CC74" s="6"/>
      <c r="CD74" s="6"/>
      <c r="CF74" s="6"/>
    </row>
    <row r="75" spans="1:84" ht="15.6" customHeight="1" x14ac:dyDescent="0.3">
      <c r="A75" s="6"/>
      <c r="B75" s="1606" t="s">
        <v>70</v>
      </c>
      <c r="C75" s="1607"/>
      <c r="D75" s="525">
        <f>SUM(BJ56:BK56)</f>
        <v>7</v>
      </c>
      <c r="E75" s="299">
        <f>D75/(BJ50+BK50)</f>
        <v>1.1111111111111112E-2</v>
      </c>
      <c r="F75" s="127">
        <f>BZ56+CA56</f>
        <v>19</v>
      </c>
      <c r="G75" s="1604">
        <f>F75/(BZ50+CA50)</f>
        <v>0.37254901960784315</v>
      </c>
      <c r="H75" s="1605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>
        <f>SUM(T71:W71,Z71:AA71,AD71:AE71)</f>
        <v>92</v>
      </c>
      <c r="U75" s="21"/>
      <c r="V75" s="908"/>
      <c r="W75" s="21"/>
      <c r="Y75" s="6">
        <f>D71+F71+H71+J71+V71+X71+AB71+AF71+AJ71</f>
        <v>0</v>
      </c>
      <c r="Z75" s="6">
        <f>E71+G71+I71+K71+W71+Y71+AC71+AG71+AK71</f>
        <v>107</v>
      </c>
      <c r="AA75" s="6">
        <f>M71+O71+Q71+S71+U71+AA71+AE71+AI71+AM71+AO71+AQ71+AS71+AU71+AW71+AY71+BA71+BC71+BE71+BG71+BI71</f>
        <v>179</v>
      </c>
      <c r="AI75" s="7" t="s">
        <v>8</v>
      </c>
      <c r="AJ75" s="7"/>
      <c r="AK75" s="7"/>
      <c r="AL75" s="898">
        <f>BK71+CA71</f>
        <v>349</v>
      </c>
      <c r="AN75" s="908"/>
      <c r="AO75" s="904" t="s">
        <v>32</v>
      </c>
      <c r="AP75" s="904"/>
      <c r="AQ75" s="76"/>
      <c r="AR75" s="76"/>
      <c r="AS75" s="76"/>
      <c r="AT75" s="7">
        <f>BZ72</f>
        <v>63</v>
      </c>
      <c r="AV75" s="222"/>
      <c r="AW75" s="222"/>
      <c r="AX75" s="223"/>
      <c r="AY75" s="6"/>
      <c r="BM75" s="6"/>
      <c r="BQ75" s="6">
        <f>BP71+BT71+BX71</f>
        <v>0</v>
      </c>
      <c r="BR75" s="6">
        <f>BQ71+BU71+BY71</f>
        <v>33</v>
      </c>
      <c r="BT75" s="6">
        <f>BS71+BW71</f>
        <v>30</v>
      </c>
      <c r="BV75" s="910"/>
      <c r="BW75" s="6"/>
      <c r="BX75" s="6"/>
      <c r="BY75" s="6"/>
      <c r="CB75" s="6"/>
      <c r="CC75" s="6"/>
      <c r="CD75" s="6"/>
      <c r="CF75" s="6"/>
    </row>
    <row r="76" spans="1:84" ht="16.2" thickBot="1" x14ac:dyDescent="0.35">
      <c r="A76" s="6"/>
      <c r="B76" s="1608" t="s">
        <v>73</v>
      </c>
      <c r="C76" s="1609"/>
      <c r="D76" s="184">
        <f>SUM(AZ71:BI71,AV71:AW71,AT71:AU71,AF71:AG71,AB71:AC71,)</f>
        <v>218</v>
      </c>
      <c r="E76" s="231"/>
      <c r="F76" s="235">
        <f>SUM(BX71:BY71)</f>
        <v>11</v>
      </c>
      <c r="G76" s="231"/>
      <c r="H76" s="232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908"/>
      <c r="W76" s="149"/>
      <c r="AI76" s="16" t="s">
        <v>33</v>
      </c>
      <c r="AJ76" s="16"/>
      <c r="AK76" s="16"/>
      <c r="AL76" s="899">
        <f>SUM(AL74:AL75)</f>
        <v>678</v>
      </c>
      <c r="AN76" s="908"/>
      <c r="AO76" s="921" t="s">
        <v>33</v>
      </c>
      <c r="AP76" s="919"/>
      <c r="AQ76" s="921"/>
      <c r="AR76" s="921"/>
      <c r="AS76" s="921"/>
      <c r="AT76" s="16">
        <f>AT75+AT74</f>
        <v>678</v>
      </c>
      <c r="AV76" s="216"/>
      <c r="AW76" s="224"/>
      <c r="AX76" s="225"/>
      <c r="AY76" s="6"/>
      <c r="BM76" s="6"/>
      <c r="BV76" s="910"/>
      <c r="BW76" s="6"/>
      <c r="BX76" s="6"/>
      <c r="BY76" s="6"/>
      <c r="CB76" s="6"/>
      <c r="CC76" s="6"/>
      <c r="CD76" s="6"/>
      <c r="CF76" s="6"/>
    </row>
    <row r="77" spans="1:84" x14ac:dyDescent="0.3">
      <c r="A77" s="6"/>
      <c r="B77" s="6"/>
      <c r="C77" s="6"/>
      <c r="U77" s="6" t="s">
        <v>228</v>
      </c>
      <c r="V77" s="6" t="s">
        <v>229</v>
      </c>
      <c r="Y77" s="6">
        <f>SUM(L71:U71,Z71:AA71,AD71:AE71,AH71:AI71)</f>
        <v>214</v>
      </c>
      <c r="Z77" s="6">
        <f>SUM(AB71:AC71,AF71:AG71)</f>
        <v>50</v>
      </c>
      <c r="AX77" s="6"/>
      <c r="AY77" s="6"/>
      <c r="BM77" s="6"/>
      <c r="BV77" s="6"/>
      <c r="BW77" s="6"/>
      <c r="BX77" s="6"/>
      <c r="BY77" s="6"/>
      <c r="CB77" s="6"/>
      <c r="CC77" s="882"/>
      <c r="CD77" s="882"/>
      <c r="CE77" s="882"/>
      <c r="CF77" s="882"/>
    </row>
    <row r="78" spans="1:84" x14ac:dyDescent="0.3">
      <c r="A78" s="6"/>
      <c r="B78" s="6"/>
      <c r="C78" s="6"/>
      <c r="AX78" s="6"/>
      <c r="AY78" s="6"/>
      <c r="BM78" s="6"/>
      <c r="BV78" s="6"/>
      <c r="BW78" s="6"/>
      <c r="BX78" s="6"/>
      <c r="BY78" s="6"/>
      <c r="CB78" s="6"/>
      <c r="CC78" s="882"/>
      <c r="CD78" s="882"/>
      <c r="CE78" s="882"/>
      <c r="CF78" s="882"/>
    </row>
    <row r="79" spans="1:84" x14ac:dyDescent="0.3">
      <c r="A79" s="6"/>
      <c r="B79" s="6"/>
      <c r="C79" s="6"/>
      <c r="D79" s="6" t="s">
        <v>87</v>
      </c>
      <c r="E79" s="6">
        <f>D71+F71+H71</f>
        <v>0</v>
      </c>
      <c r="F79" s="6">
        <f>E71+G71+I71+K71</f>
        <v>43</v>
      </c>
      <c r="N79" s="6" t="s">
        <v>83</v>
      </c>
      <c r="O79" s="6">
        <f>L71+N71+P71+R71+T71+V71+X71+Z71+AB71+AD71+AF71+AH71+AJ71</f>
        <v>118</v>
      </c>
      <c r="P79" s="6">
        <f>M71+O71+Q71+S71+U71+W71+Y71+AA71+AC71+AE71+AG71+AI71+AK71</f>
        <v>160</v>
      </c>
      <c r="U79" s="6">
        <f>L71+M71+N71+O71+P71+Q71+R71+S71+T71+U71+Z71+AA71+AB71+AC71+AD71+AE71+AF71+AG71+AH71+AI71</f>
        <v>264</v>
      </c>
      <c r="V79" s="6">
        <f>V71+W71+X71+Y71+AJ71+AK71</f>
        <v>14</v>
      </c>
      <c r="AN79" s="6" t="s">
        <v>84</v>
      </c>
      <c r="AO79" s="6">
        <f>AL71+AN71+AP71+AR71+AT71+AV71+AX71</f>
        <v>105</v>
      </c>
      <c r="AP79" s="6">
        <f>AM71+AO71+AQ71+AS71+AU71+AW71+AY71</f>
        <v>68</v>
      </c>
      <c r="AX79" s="6"/>
      <c r="AY79" s="6"/>
      <c r="AZ79" s="6" t="s">
        <v>86</v>
      </c>
      <c r="BA79" s="6">
        <f>AZ71+BB71+BD71+BF71+BH71</f>
        <v>106</v>
      </c>
      <c r="BB79" s="6">
        <f>BA71+BC71+BE71+BG71+BI71</f>
        <v>15</v>
      </c>
      <c r="BM79" s="81" t="s">
        <v>87</v>
      </c>
      <c r="BN79" s="81">
        <f>BN71+BP71</f>
        <v>0</v>
      </c>
      <c r="BO79" s="81">
        <f>BO71+BQ71</f>
        <v>14</v>
      </c>
      <c r="BP79" s="909"/>
      <c r="BQ79" s="909"/>
      <c r="BR79" s="909"/>
      <c r="BS79" s="909"/>
      <c r="BT79" s="909"/>
      <c r="BU79" s="909"/>
      <c r="BV79" s="6"/>
      <c r="BW79" s="6"/>
      <c r="BX79" s="6"/>
      <c r="BY79" s="6"/>
      <c r="CB79" s="6"/>
      <c r="CC79" s="882"/>
      <c r="CD79" s="882"/>
      <c r="CE79" s="882"/>
      <c r="CF79" s="882"/>
    </row>
    <row r="80" spans="1:84" x14ac:dyDescent="0.3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</row>
    <row r="81" spans="1:84" ht="18" x14ac:dyDescent="0.35">
      <c r="A81" s="6"/>
      <c r="B81" s="1669">
        <v>44470</v>
      </c>
      <c r="C81" s="1473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471"/>
      <c r="BH81" s="1471"/>
      <c r="BI81" s="1471"/>
      <c r="BJ81" s="1471"/>
      <c r="BK81" s="1471"/>
      <c r="BL81" s="1471"/>
      <c r="BM81" s="39"/>
      <c r="BN81" s="39"/>
      <c r="BO81" s="39"/>
      <c r="BP81" s="39"/>
      <c r="BQ81" s="39">
        <v>24</v>
      </c>
      <c r="BR81" s="39"/>
      <c r="BS81" s="39">
        <v>25</v>
      </c>
      <c r="BT81" s="39"/>
      <c r="BU81" s="39">
        <v>23</v>
      </c>
      <c r="BV81" s="24"/>
      <c r="BW81" s="28">
        <v>24</v>
      </c>
      <c r="BX81" s="28"/>
      <c r="BY81" s="28">
        <v>22</v>
      </c>
      <c r="CB81" s="6"/>
      <c r="CC81" s="6"/>
      <c r="CD81" s="6"/>
      <c r="CF81" s="6"/>
    </row>
    <row r="82" spans="1:84" ht="16.2" thickBot="1" x14ac:dyDescent="0.35">
      <c r="A82" s="13" t="s">
        <v>187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99" t="s">
        <v>0</v>
      </c>
      <c r="BW82" s="39"/>
      <c r="BX82" s="67"/>
      <c r="BY82" s="67"/>
      <c r="CB82" s="6"/>
      <c r="CC82" s="6"/>
      <c r="CD82" s="6"/>
      <c r="CF82" s="6"/>
    </row>
    <row r="83" spans="1:84" ht="16.2" thickBot="1" x14ac:dyDescent="0.35">
      <c r="A83" s="1566" t="s">
        <v>1</v>
      </c>
      <c r="B83" s="1569" t="s">
        <v>2</v>
      </c>
      <c r="C83" s="1570"/>
      <c r="D83" s="1670" t="s">
        <v>3</v>
      </c>
      <c r="E83" s="1372"/>
      <c r="F83" s="1372"/>
      <c r="G83" s="1372"/>
      <c r="H83" s="1372"/>
      <c r="I83" s="1372"/>
      <c r="J83" s="1372"/>
      <c r="K83" s="1373"/>
      <c r="L83" s="1485" t="s">
        <v>4</v>
      </c>
      <c r="M83" s="1486"/>
      <c r="N83" s="1486"/>
      <c r="O83" s="1486"/>
      <c r="P83" s="1486"/>
      <c r="Q83" s="1486"/>
      <c r="R83" s="1486"/>
      <c r="S83" s="1486"/>
      <c r="T83" s="1486"/>
      <c r="U83" s="1486"/>
      <c r="V83" s="1486"/>
      <c r="W83" s="1486"/>
      <c r="X83" s="1486"/>
      <c r="Y83" s="1486"/>
      <c r="Z83" s="1486"/>
      <c r="AA83" s="1486"/>
      <c r="AB83" s="1486"/>
      <c r="AC83" s="1486"/>
      <c r="AD83" s="1486"/>
      <c r="AE83" s="1486"/>
      <c r="AF83" s="1486"/>
      <c r="AG83" s="1486"/>
      <c r="AH83" s="1372"/>
      <c r="AI83" s="1372"/>
      <c r="AJ83" s="1372"/>
      <c r="AK83" s="1373"/>
      <c r="AL83" s="1671" t="s">
        <v>5</v>
      </c>
      <c r="AM83" s="1372"/>
      <c r="AN83" s="1372"/>
      <c r="AO83" s="1372"/>
      <c r="AP83" s="1372"/>
      <c r="AQ83" s="1372"/>
      <c r="AR83" s="1372"/>
      <c r="AS83" s="1372"/>
      <c r="AT83" s="1372"/>
      <c r="AU83" s="1372"/>
      <c r="AV83" s="1372"/>
      <c r="AW83" s="1372"/>
      <c r="AX83" s="1372"/>
      <c r="AY83" s="1373"/>
      <c r="AZ83" s="1337" t="s">
        <v>6</v>
      </c>
      <c r="BA83" s="1372"/>
      <c r="BB83" s="1372"/>
      <c r="BC83" s="1372"/>
      <c r="BD83" s="1372"/>
      <c r="BE83" s="1372"/>
      <c r="BF83" s="1372"/>
      <c r="BG83" s="1372"/>
      <c r="BH83" s="1372"/>
      <c r="BI83" s="1373"/>
      <c r="BJ83" s="1611" t="s">
        <v>7</v>
      </c>
      <c r="BK83" s="1612"/>
      <c r="BM83" s="26"/>
      <c r="BN83" s="669"/>
      <c r="BO83" s="669"/>
      <c r="BP83" s="1649" t="s">
        <v>3</v>
      </c>
      <c r="BQ83" s="1650"/>
      <c r="BR83" s="1649" t="s">
        <v>4</v>
      </c>
      <c r="BS83" s="1372"/>
      <c r="BT83" s="1372"/>
      <c r="BU83" s="1373"/>
      <c r="BV83" s="1649" t="s">
        <v>5</v>
      </c>
      <c r="BW83" s="1372"/>
      <c r="BX83" s="1372"/>
      <c r="BY83" s="1373"/>
      <c r="BZ83" s="1651" t="s">
        <v>7</v>
      </c>
      <c r="CA83" s="1342"/>
      <c r="CB83" s="6"/>
      <c r="CC83" s="6"/>
      <c r="CD83" s="6"/>
      <c r="CF83" s="6"/>
    </row>
    <row r="84" spans="1:84" ht="16.2" thickBot="1" x14ac:dyDescent="0.35">
      <c r="A84" s="1567"/>
      <c r="B84" s="1571"/>
      <c r="C84" s="1572"/>
      <c r="D84" s="1652" t="s">
        <v>119</v>
      </c>
      <c r="E84" s="1272"/>
      <c r="F84" s="1652" t="s">
        <v>119</v>
      </c>
      <c r="G84" s="1272"/>
      <c r="H84" s="1652" t="s">
        <v>49</v>
      </c>
      <c r="I84" s="1272"/>
      <c r="J84" s="1653" t="s">
        <v>50</v>
      </c>
      <c r="K84" s="1654"/>
      <c r="L84" s="1652" t="s">
        <v>119</v>
      </c>
      <c r="M84" s="1655"/>
      <c r="N84" s="1271"/>
      <c r="O84" s="1272"/>
      <c r="P84" s="1656" t="s">
        <v>47</v>
      </c>
      <c r="Q84" s="1657"/>
      <c r="R84" s="1656" t="s">
        <v>48</v>
      </c>
      <c r="S84" s="1658"/>
      <c r="T84" s="1658"/>
      <c r="U84" s="1658"/>
      <c r="V84" s="1658"/>
      <c r="W84" s="1658"/>
      <c r="X84" s="1658"/>
      <c r="Y84" s="1659"/>
      <c r="Z84" s="1660" t="s">
        <v>49</v>
      </c>
      <c r="AA84" s="1271"/>
      <c r="AB84" s="1271"/>
      <c r="AC84" s="1272"/>
      <c r="AD84" s="1660" t="s">
        <v>50</v>
      </c>
      <c r="AE84" s="1661"/>
      <c r="AF84" s="1271"/>
      <c r="AG84" s="1272"/>
      <c r="AH84" s="1596" t="s">
        <v>98</v>
      </c>
      <c r="AI84" s="1271"/>
      <c r="AJ84" s="1271"/>
      <c r="AK84" s="1272"/>
      <c r="AL84" s="1652" t="s">
        <v>119</v>
      </c>
      <c r="AM84" s="1662"/>
      <c r="AN84" s="1371" t="s">
        <v>47</v>
      </c>
      <c r="AO84" s="1374"/>
      <c r="AP84" s="1380" t="s">
        <v>48</v>
      </c>
      <c r="AQ84" s="1384"/>
      <c r="AR84" s="1384"/>
      <c r="AS84" s="1381"/>
      <c r="AT84" s="1663" t="s">
        <v>49</v>
      </c>
      <c r="AU84" s="1664"/>
      <c r="AV84" s="1379" t="s">
        <v>50</v>
      </c>
      <c r="AW84" s="1272"/>
      <c r="AX84" s="1660" t="s">
        <v>98</v>
      </c>
      <c r="AY84" s="1272"/>
      <c r="AZ84" s="1665" t="s">
        <v>120</v>
      </c>
      <c r="BA84" s="1666"/>
      <c r="BB84" s="1371" t="s">
        <v>47</v>
      </c>
      <c r="BC84" s="1374"/>
      <c r="BD84" s="1380" t="s">
        <v>48</v>
      </c>
      <c r="BE84" s="1384"/>
      <c r="BF84" s="1384"/>
      <c r="BG84" s="1381"/>
      <c r="BH84" s="1667" t="s">
        <v>98</v>
      </c>
      <c r="BI84" s="1668"/>
      <c r="BJ84" s="1672" t="s">
        <v>30</v>
      </c>
      <c r="BK84" s="1674" t="s">
        <v>8</v>
      </c>
      <c r="BM84" s="66"/>
      <c r="BN84" s="1563"/>
      <c r="BO84" s="1579"/>
      <c r="BP84" s="1629" t="s">
        <v>50</v>
      </c>
      <c r="BQ84" s="1373"/>
      <c r="BR84" s="1343" t="s">
        <v>46</v>
      </c>
      <c r="BS84" s="1373"/>
      <c r="BT84" s="1629" t="s">
        <v>50</v>
      </c>
      <c r="BU84" s="1373"/>
      <c r="BV84" s="1343" t="s">
        <v>46</v>
      </c>
      <c r="BW84" s="1373"/>
      <c r="BX84" s="1630" t="s">
        <v>50</v>
      </c>
      <c r="BY84" s="1373"/>
      <c r="BZ84" s="1631" t="s">
        <v>30</v>
      </c>
      <c r="CA84" s="1303" t="s">
        <v>8</v>
      </c>
      <c r="CB84" s="6"/>
      <c r="CC84" s="6"/>
      <c r="CD84" s="6"/>
      <c r="CF84" s="6"/>
    </row>
    <row r="85" spans="1:84" ht="35.4" customHeight="1" thickBot="1" x14ac:dyDescent="0.35">
      <c r="A85" s="1568"/>
      <c r="B85" s="1573"/>
      <c r="C85" s="1574"/>
      <c r="D85" s="1633" t="s">
        <v>222</v>
      </c>
      <c r="E85" s="1634"/>
      <c r="F85" s="1633" t="s">
        <v>236</v>
      </c>
      <c r="G85" s="1634"/>
      <c r="H85" s="1317" t="s">
        <v>223</v>
      </c>
      <c r="I85" s="1319"/>
      <c r="J85" s="1635" t="s">
        <v>224</v>
      </c>
      <c r="K85" s="1635"/>
      <c r="L85" s="1636" t="s">
        <v>161</v>
      </c>
      <c r="M85" s="1637"/>
      <c r="N85" s="1636" t="s">
        <v>162</v>
      </c>
      <c r="O85" s="1637"/>
      <c r="P85" s="1638" t="s">
        <v>221</v>
      </c>
      <c r="Q85" s="1639"/>
      <c r="R85" s="1539" t="s">
        <v>217</v>
      </c>
      <c r="S85" s="1640"/>
      <c r="T85" s="1539" t="s">
        <v>218</v>
      </c>
      <c r="U85" s="1640"/>
      <c r="V85" s="1641" t="s">
        <v>219</v>
      </c>
      <c r="W85" s="1642"/>
      <c r="X85" s="1641" t="s">
        <v>220</v>
      </c>
      <c r="Y85" s="1642"/>
      <c r="Z85" s="1643" t="s">
        <v>239</v>
      </c>
      <c r="AA85" s="1644"/>
      <c r="AB85" s="1317" t="s">
        <v>163</v>
      </c>
      <c r="AC85" s="1319"/>
      <c r="AD85" s="1645" t="s">
        <v>164</v>
      </c>
      <c r="AE85" s="1635"/>
      <c r="AF85" s="1646" t="s">
        <v>240</v>
      </c>
      <c r="AG85" s="1309"/>
      <c r="AH85" s="1647" t="s">
        <v>165</v>
      </c>
      <c r="AI85" s="1648"/>
      <c r="AJ85" s="1676" t="s">
        <v>166</v>
      </c>
      <c r="AK85" s="1530"/>
      <c r="AL85" s="1677" t="s">
        <v>160</v>
      </c>
      <c r="AM85" s="1678"/>
      <c r="AN85" s="1638" t="s">
        <v>216</v>
      </c>
      <c r="AO85" s="1639"/>
      <c r="AP85" s="1679" t="s">
        <v>214</v>
      </c>
      <c r="AQ85" s="1680"/>
      <c r="AR85" s="1550" t="s">
        <v>215</v>
      </c>
      <c r="AS85" s="1551"/>
      <c r="AT85" s="1543" t="s">
        <v>238</v>
      </c>
      <c r="AU85" s="1584"/>
      <c r="AV85" s="1681" t="s">
        <v>118</v>
      </c>
      <c r="AW85" s="1682"/>
      <c r="AX85" s="1683" t="s">
        <v>135</v>
      </c>
      <c r="AY85" s="1684"/>
      <c r="AZ85" s="1491" t="s">
        <v>103</v>
      </c>
      <c r="BA85" s="1685"/>
      <c r="BB85" s="1466" t="s">
        <v>213</v>
      </c>
      <c r="BC85" s="1467"/>
      <c r="BD85" s="1539" t="s">
        <v>212</v>
      </c>
      <c r="BE85" s="1640"/>
      <c r="BF85" s="1539" t="s">
        <v>237</v>
      </c>
      <c r="BG85" s="1640"/>
      <c r="BH85" s="1502" t="s">
        <v>102</v>
      </c>
      <c r="BI85" s="1503"/>
      <c r="BJ85" s="1673"/>
      <c r="BK85" s="1675"/>
      <c r="BM85" s="26"/>
      <c r="BN85" s="1592"/>
      <c r="BO85" s="1592"/>
      <c r="BP85" s="1618" t="s">
        <v>225</v>
      </c>
      <c r="BQ85" s="1619"/>
      <c r="BR85" s="1620" t="s">
        <v>167</v>
      </c>
      <c r="BS85" s="1621"/>
      <c r="BT85" s="1622" t="s">
        <v>168</v>
      </c>
      <c r="BU85" s="1623"/>
      <c r="BV85" s="1620" t="s">
        <v>121</v>
      </c>
      <c r="BW85" s="1621"/>
      <c r="BX85" s="1622" t="s">
        <v>122</v>
      </c>
      <c r="BY85" s="1623"/>
      <c r="BZ85" s="1632"/>
      <c r="CA85" s="1304"/>
      <c r="CB85" s="6"/>
      <c r="CC85" s="6"/>
      <c r="CD85" s="6"/>
      <c r="CF85" s="6"/>
    </row>
    <row r="86" spans="1:84" ht="16.2" thickBot="1" x14ac:dyDescent="0.35">
      <c r="A86" s="1076"/>
      <c r="B86" s="1310"/>
      <c r="C86" s="1311"/>
      <c r="D86" s="208" t="s">
        <v>9</v>
      </c>
      <c r="E86" s="211" t="s">
        <v>10</v>
      </c>
      <c r="F86" s="210" t="s">
        <v>9</v>
      </c>
      <c r="G86" s="211" t="s">
        <v>10</v>
      </c>
      <c r="H86" s="208" t="s">
        <v>9</v>
      </c>
      <c r="I86" s="207" t="s">
        <v>10</v>
      </c>
      <c r="J86" s="208" t="s">
        <v>9</v>
      </c>
      <c r="K86" s="207" t="s">
        <v>10</v>
      </c>
      <c r="L86" s="218" t="s">
        <v>9</v>
      </c>
      <c r="M86" s="219" t="s">
        <v>10</v>
      </c>
      <c r="N86" s="218" t="s">
        <v>9</v>
      </c>
      <c r="O86" s="245" t="s">
        <v>10</v>
      </c>
      <c r="P86" s="218" t="s">
        <v>9</v>
      </c>
      <c r="Q86" s="245" t="s">
        <v>10</v>
      </c>
      <c r="R86" s="218" t="s">
        <v>9</v>
      </c>
      <c r="S86" s="219" t="s">
        <v>10</v>
      </c>
      <c r="T86" s="221" t="s">
        <v>9</v>
      </c>
      <c r="U86" s="77" t="s">
        <v>10</v>
      </c>
      <c r="V86" s="276" t="s">
        <v>9</v>
      </c>
      <c r="W86" s="77" t="s">
        <v>10</v>
      </c>
      <c r="X86" s="221" t="s">
        <v>9</v>
      </c>
      <c r="Y86" s="206" t="s">
        <v>10</v>
      </c>
      <c r="Z86" s="418" t="s">
        <v>9</v>
      </c>
      <c r="AA86" s="431" t="s">
        <v>10</v>
      </c>
      <c r="AB86" s="418" t="s">
        <v>9</v>
      </c>
      <c r="AC86" s="419" t="s">
        <v>10</v>
      </c>
      <c r="AD86" s="417" t="s">
        <v>9</v>
      </c>
      <c r="AE86" s="419" t="s">
        <v>10</v>
      </c>
      <c r="AF86" s="432" t="s">
        <v>9</v>
      </c>
      <c r="AG86" s="419" t="s">
        <v>10</v>
      </c>
      <c r="AH86" s="210" t="s">
        <v>9</v>
      </c>
      <c r="AI86" s="211" t="s">
        <v>10</v>
      </c>
      <c r="AJ86" s="208" t="s">
        <v>9</v>
      </c>
      <c r="AK86" s="207" t="s">
        <v>10</v>
      </c>
      <c r="AL86" s="221" t="s">
        <v>9</v>
      </c>
      <c r="AM86" s="77" t="s">
        <v>10</v>
      </c>
      <c r="AN86" s="644" t="s">
        <v>9</v>
      </c>
      <c r="AO86" s="645" t="s">
        <v>10</v>
      </c>
      <c r="AP86" s="221" t="s">
        <v>9</v>
      </c>
      <c r="AQ86" s="206" t="s">
        <v>10</v>
      </c>
      <c r="AR86" s="221" t="s">
        <v>9</v>
      </c>
      <c r="AS86" s="206" t="s">
        <v>10</v>
      </c>
      <c r="AT86" s="276" t="s">
        <v>9</v>
      </c>
      <c r="AU86" s="77" t="s">
        <v>10</v>
      </c>
      <c r="AV86" s="418" t="s">
        <v>9</v>
      </c>
      <c r="AW86" s="431" t="s">
        <v>10</v>
      </c>
      <c r="AX86" s="417" t="s">
        <v>9</v>
      </c>
      <c r="AY86" s="419" t="s">
        <v>10</v>
      </c>
      <c r="AZ86" s="208" t="s">
        <v>9</v>
      </c>
      <c r="BA86" s="295" t="s">
        <v>10</v>
      </c>
      <c r="BB86" s="208" t="s">
        <v>9</v>
      </c>
      <c r="BC86" s="295" t="s">
        <v>10</v>
      </c>
      <c r="BD86" s="208" t="s">
        <v>9</v>
      </c>
      <c r="BE86" s="295" t="s">
        <v>10</v>
      </c>
      <c r="BF86" s="208" t="s">
        <v>9</v>
      </c>
      <c r="BG86" s="295" t="s">
        <v>10</v>
      </c>
      <c r="BH86" s="208" t="s">
        <v>9</v>
      </c>
      <c r="BI86" s="295" t="s">
        <v>10</v>
      </c>
      <c r="BJ86" s="1673"/>
      <c r="BK86" s="1675"/>
      <c r="BL86" s="20"/>
      <c r="BM86" s="26"/>
      <c r="BN86" s="670"/>
      <c r="BO86" s="670"/>
      <c r="BP86" s="61" t="s">
        <v>9</v>
      </c>
      <c r="BQ86" s="62" t="s">
        <v>10</v>
      </c>
      <c r="BR86" s="61" t="s">
        <v>9</v>
      </c>
      <c r="BS86" s="62" t="s">
        <v>10</v>
      </c>
      <c r="BT86" s="61" t="s">
        <v>9</v>
      </c>
      <c r="BU86" s="62" t="s">
        <v>10</v>
      </c>
      <c r="BV86" s="74" t="s">
        <v>9</v>
      </c>
      <c r="BW86" s="62" t="s">
        <v>10</v>
      </c>
      <c r="BX86" s="61" t="s">
        <v>9</v>
      </c>
      <c r="BY86" s="62" t="s">
        <v>10</v>
      </c>
      <c r="BZ86" s="1632"/>
      <c r="CA86" s="1304"/>
      <c r="CB86" s="6"/>
      <c r="CC86" s="6"/>
      <c r="CD86" s="6"/>
      <c r="CF86" s="6"/>
    </row>
    <row r="87" spans="1:84" ht="16.2" thickBot="1" x14ac:dyDescent="0.35">
      <c r="A87" s="8">
        <v>1</v>
      </c>
      <c r="B87" s="1284" t="s">
        <v>11</v>
      </c>
      <c r="C87" s="1285"/>
      <c r="D87" s="1269">
        <v>2</v>
      </c>
      <c r="E87" s="1271"/>
      <c r="F87" s="1271"/>
      <c r="G87" s="1271"/>
      <c r="H87" s="1271"/>
      <c r="I87" s="1271"/>
      <c r="J87" s="1271"/>
      <c r="K87" s="1272"/>
      <c r="L87" s="1511">
        <v>10</v>
      </c>
      <c r="M87" s="1512"/>
      <c r="N87" s="1512"/>
      <c r="O87" s="1512"/>
      <c r="P87" s="1512"/>
      <c r="Q87" s="1512"/>
      <c r="R87" s="1512"/>
      <c r="S87" s="1512"/>
      <c r="T87" s="1512"/>
      <c r="U87" s="1512"/>
      <c r="V87" s="1512"/>
      <c r="W87" s="1512"/>
      <c r="X87" s="1512"/>
      <c r="Y87" s="1512"/>
      <c r="Z87" s="1512"/>
      <c r="AA87" s="1512"/>
      <c r="AB87" s="1512"/>
      <c r="AC87" s="1512"/>
      <c r="AD87" s="1512"/>
      <c r="AE87" s="1512"/>
      <c r="AF87" s="1512"/>
      <c r="AG87" s="1512"/>
      <c r="AH87" s="1512"/>
      <c r="AI87" s="1512"/>
      <c r="AJ87" s="1512"/>
      <c r="AK87" s="1513"/>
      <c r="AL87" s="1511">
        <v>7</v>
      </c>
      <c r="AM87" s="1512"/>
      <c r="AN87" s="1512"/>
      <c r="AO87" s="1512"/>
      <c r="AP87" s="1512"/>
      <c r="AQ87" s="1512"/>
      <c r="AR87" s="1512"/>
      <c r="AS87" s="1512"/>
      <c r="AT87" s="1512"/>
      <c r="AU87" s="1512"/>
      <c r="AV87" s="1512"/>
      <c r="AW87" s="1512"/>
      <c r="AX87" s="1512"/>
      <c r="AY87" s="1513"/>
      <c r="AZ87" s="1511">
        <v>5</v>
      </c>
      <c r="BA87" s="1512"/>
      <c r="BB87" s="1512"/>
      <c r="BC87" s="1512"/>
      <c r="BD87" s="1512"/>
      <c r="BE87" s="1512"/>
      <c r="BF87" s="1512"/>
      <c r="BG87" s="1512"/>
      <c r="BH87" s="1512"/>
      <c r="BI87" s="1513"/>
      <c r="BJ87" s="1624">
        <f>SUM(D87:BI87)</f>
        <v>24</v>
      </c>
      <c r="BK87" s="1414"/>
      <c r="BL87" s="220"/>
      <c r="BM87" s="26"/>
      <c r="BN87" s="584"/>
      <c r="BO87" s="1055"/>
      <c r="BP87" s="1625">
        <v>1</v>
      </c>
      <c r="BQ87" s="1626"/>
      <c r="BR87" s="1627">
        <v>2</v>
      </c>
      <c r="BS87" s="1628"/>
      <c r="BT87" s="1628"/>
      <c r="BU87" s="1383"/>
      <c r="BV87" s="1611">
        <v>2</v>
      </c>
      <c r="BW87" s="1512"/>
      <c r="BX87" s="1271"/>
      <c r="BY87" s="1271"/>
      <c r="BZ87" s="1269">
        <f>SUM(BN87:BY87)</f>
        <v>5</v>
      </c>
      <c r="CA87" s="1513"/>
      <c r="CB87" s="6"/>
      <c r="CC87" s="6"/>
      <c r="CD87" s="6"/>
      <c r="CF87" s="6"/>
    </row>
    <row r="88" spans="1:84" ht="16.2" thickBot="1" x14ac:dyDescent="0.35">
      <c r="A88" s="8">
        <v>2</v>
      </c>
      <c r="B88" s="1516" t="s">
        <v>52</v>
      </c>
      <c r="C88" s="1517"/>
      <c r="D88" s="815">
        <v>0</v>
      </c>
      <c r="E88" s="815">
        <v>1</v>
      </c>
      <c r="F88" s="815">
        <v>0</v>
      </c>
      <c r="G88" s="816">
        <v>1</v>
      </c>
      <c r="H88" s="817">
        <v>0</v>
      </c>
      <c r="I88" s="817">
        <v>1</v>
      </c>
      <c r="J88" s="818">
        <v>0</v>
      </c>
      <c r="K88" s="819">
        <v>5</v>
      </c>
      <c r="L88" s="820">
        <v>11</v>
      </c>
      <c r="M88" s="815">
        <v>3</v>
      </c>
      <c r="N88" s="815">
        <v>11</v>
      </c>
      <c r="O88" s="815">
        <v>5</v>
      </c>
      <c r="P88" s="815">
        <v>14</v>
      </c>
      <c r="Q88" s="815">
        <v>4</v>
      </c>
      <c r="R88" s="816">
        <v>21</v>
      </c>
      <c r="S88" s="821">
        <v>2</v>
      </c>
      <c r="T88" s="821">
        <v>21</v>
      </c>
      <c r="U88" s="820">
        <v>1</v>
      </c>
      <c r="V88" s="815">
        <v>0</v>
      </c>
      <c r="W88" s="815">
        <v>0</v>
      </c>
      <c r="X88" s="815">
        <v>0</v>
      </c>
      <c r="Y88" s="815">
        <v>0</v>
      </c>
      <c r="Z88" s="815">
        <v>0</v>
      </c>
      <c r="AA88" s="815">
        <v>26</v>
      </c>
      <c r="AB88" s="815">
        <v>0</v>
      </c>
      <c r="AC88" s="815">
        <v>0</v>
      </c>
      <c r="AD88" s="815">
        <v>0</v>
      </c>
      <c r="AE88" s="815">
        <v>27</v>
      </c>
      <c r="AF88" s="816">
        <v>0</v>
      </c>
      <c r="AG88" s="821">
        <v>0</v>
      </c>
      <c r="AH88" s="821">
        <v>16</v>
      </c>
      <c r="AI88" s="822">
        <v>8</v>
      </c>
      <c r="AJ88" s="815">
        <v>0</v>
      </c>
      <c r="AK88" s="823">
        <v>0</v>
      </c>
      <c r="AL88" s="815">
        <v>3</v>
      </c>
      <c r="AM88" s="821">
        <v>1</v>
      </c>
      <c r="AN88" s="821">
        <v>3</v>
      </c>
      <c r="AO88" s="824">
        <v>1</v>
      </c>
      <c r="AP88" s="821">
        <v>6</v>
      </c>
      <c r="AQ88" s="821">
        <v>0</v>
      </c>
      <c r="AR88" s="824">
        <v>6</v>
      </c>
      <c r="AS88" s="821">
        <v>0</v>
      </c>
      <c r="AT88" s="825">
        <v>0</v>
      </c>
      <c r="AU88" s="826">
        <v>5</v>
      </c>
      <c r="AV88" s="825">
        <v>0</v>
      </c>
      <c r="AW88" s="825">
        <v>5</v>
      </c>
      <c r="AX88" s="827">
        <v>5</v>
      </c>
      <c r="AY88" s="828">
        <v>1</v>
      </c>
      <c r="AZ88" s="829">
        <v>0</v>
      </c>
      <c r="BA88" s="830">
        <v>0</v>
      </c>
      <c r="BB88" s="830">
        <v>0</v>
      </c>
      <c r="BC88" s="830">
        <v>0</v>
      </c>
      <c r="BD88" s="830">
        <v>0</v>
      </c>
      <c r="BE88" s="830">
        <v>0</v>
      </c>
      <c r="BF88" s="831">
        <v>0</v>
      </c>
      <c r="BG88" s="830">
        <v>0</v>
      </c>
      <c r="BH88" s="832">
        <v>0</v>
      </c>
      <c r="BI88" s="833">
        <v>0</v>
      </c>
      <c r="BJ88" s="1617">
        <f>SUM(D88:BI88)</f>
        <v>214</v>
      </c>
      <c r="BK88" s="1416"/>
      <c r="BM88" s="26"/>
      <c r="BN88" s="96"/>
      <c r="BO88" s="96"/>
      <c r="BP88" s="161">
        <v>0</v>
      </c>
      <c r="BQ88" s="363">
        <v>1</v>
      </c>
      <c r="BR88" s="162">
        <v>0</v>
      </c>
      <c r="BS88" s="427">
        <v>6</v>
      </c>
      <c r="BT88" s="427">
        <v>0</v>
      </c>
      <c r="BU88" s="363">
        <v>0</v>
      </c>
      <c r="BV88" s="162">
        <v>0</v>
      </c>
      <c r="BW88" s="205">
        <v>0</v>
      </c>
      <c r="BX88" s="280">
        <v>0</v>
      </c>
      <c r="BY88" s="704">
        <v>0</v>
      </c>
      <c r="BZ88" s="1269">
        <f>SUM(BP88:BY88)</f>
        <v>7</v>
      </c>
      <c r="CA88" s="1272"/>
      <c r="CB88" s="6"/>
      <c r="CC88" s="6"/>
      <c r="CD88" s="6"/>
      <c r="CF88" s="6"/>
    </row>
    <row r="89" spans="1:84" ht="16.2" thickBot="1" x14ac:dyDescent="0.35">
      <c r="A89" s="8">
        <v>3</v>
      </c>
      <c r="B89" s="1516" t="s">
        <v>55</v>
      </c>
      <c r="C89" s="1517"/>
      <c r="D89" s="834">
        <v>0</v>
      </c>
      <c r="E89" s="834">
        <v>4</v>
      </c>
      <c r="F89" s="834">
        <v>0</v>
      </c>
      <c r="G89" s="835">
        <v>3</v>
      </c>
      <c r="H89" s="526">
        <v>0</v>
      </c>
      <c r="I89" s="526">
        <v>11</v>
      </c>
      <c r="J89" s="278">
        <v>0</v>
      </c>
      <c r="K89" s="836">
        <v>7</v>
      </c>
      <c r="L89" s="837">
        <v>7</v>
      </c>
      <c r="M89" s="834">
        <v>6</v>
      </c>
      <c r="N89" s="834">
        <v>8</v>
      </c>
      <c r="O89" s="834">
        <v>4</v>
      </c>
      <c r="P89" s="834">
        <v>18</v>
      </c>
      <c r="Q89" s="834">
        <v>4</v>
      </c>
      <c r="R89" s="835">
        <v>24</v>
      </c>
      <c r="S89" s="838">
        <v>2</v>
      </c>
      <c r="T89" s="838">
        <v>22</v>
      </c>
      <c r="U89" s="837">
        <v>1</v>
      </c>
      <c r="V89" s="834">
        <v>0</v>
      </c>
      <c r="W89" s="834">
        <v>3</v>
      </c>
      <c r="X89" s="834">
        <v>0</v>
      </c>
      <c r="Y89" s="834">
        <v>3</v>
      </c>
      <c r="Z89" s="834">
        <v>0</v>
      </c>
      <c r="AA89" s="834">
        <v>13</v>
      </c>
      <c r="AB89" s="834">
        <v>0</v>
      </c>
      <c r="AC89" s="834">
        <v>12</v>
      </c>
      <c r="AD89" s="834">
        <v>0</v>
      </c>
      <c r="AE89" s="834">
        <v>5</v>
      </c>
      <c r="AF89" s="835">
        <v>0</v>
      </c>
      <c r="AG89" s="838">
        <v>7</v>
      </c>
      <c r="AH89" s="838">
        <v>2</v>
      </c>
      <c r="AI89" s="839">
        <v>8</v>
      </c>
      <c r="AJ89" s="834">
        <v>0</v>
      </c>
      <c r="AK89" s="840">
        <v>0</v>
      </c>
      <c r="AL89" s="834">
        <v>10</v>
      </c>
      <c r="AM89" s="838">
        <v>7</v>
      </c>
      <c r="AN89" s="838">
        <v>17</v>
      </c>
      <c r="AO89" s="841">
        <v>3</v>
      </c>
      <c r="AP89" s="838">
        <v>18</v>
      </c>
      <c r="AQ89" s="838">
        <v>1</v>
      </c>
      <c r="AR89" s="841">
        <v>18</v>
      </c>
      <c r="AS89" s="838">
        <v>1</v>
      </c>
      <c r="AT89" s="842">
        <v>0</v>
      </c>
      <c r="AU89" s="843">
        <v>5</v>
      </c>
      <c r="AV89" s="842">
        <v>0</v>
      </c>
      <c r="AW89" s="842">
        <v>3</v>
      </c>
      <c r="AX89" s="844">
        <v>3</v>
      </c>
      <c r="AY89" s="845">
        <v>3</v>
      </c>
      <c r="AZ89" s="846">
        <v>10</v>
      </c>
      <c r="BA89" s="847">
        <v>4</v>
      </c>
      <c r="BB89" s="847">
        <v>18</v>
      </c>
      <c r="BC89" s="847">
        <v>2</v>
      </c>
      <c r="BD89" s="847">
        <v>22</v>
      </c>
      <c r="BE89" s="847">
        <v>0</v>
      </c>
      <c r="BF89" s="1063">
        <v>23</v>
      </c>
      <c r="BG89" s="847">
        <v>1</v>
      </c>
      <c r="BH89" s="848">
        <v>2</v>
      </c>
      <c r="BI89" s="849">
        <v>3</v>
      </c>
      <c r="BJ89" s="1617">
        <f>SUM(D89:BI89)</f>
        <v>348</v>
      </c>
      <c r="BK89" s="1416"/>
      <c r="BM89" s="26"/>
      <c r="BN89" s="96"/>
      <c r="BO89" s="96"/>
      <c r="BP89" s="358">
        <v>0</v>
      </c>
      <c r="BQ89" s="359">
        <v>5</v>
      </c>
      <c r="BR89" s="360">
        <v>0</v>
      </c>
      <c r="BS89" s="428">
        <v>11</v>
      </c>
      <c r="BT89" s="428">
        <v>0</v>
      </c>
      <c r="BU89" s="359">
        <v>4</v>
      </c>
      <c r="BV89" s="360">
        <v>0</v>
      </c>
      <c r="BW89" s="361">
        <v>12</v>
      </c>
      <c r="BX89" s="362">
        <v>0</v>
      </c>
      <c r="BY89" s="705">
        <v>3</v>
      </c>
      <c r="BZ89" s="1269">
        <f>SUM(BP89:BY89)</f>
        <v>35</v>
      </c>
      <c r="CA89" s="1272"/>
      <c r="CB89" s="6"/>
      <c r="CC89" s="6"/>
      <c r="CD89" s="6"/>
      <c r="CF89" s="6"/>
    </row>
    <row r="90" spans="1:84" ht="16.2" thickBot="1" x14ac:dyDescent="0.35">
      <c r="A90" s="8">
        <v>4</v>
      </c>
      <c r="B90" s="1293" t="s">
        <v>12</v>
      </c>
      <c r="C90" s="1294"/>
      <c r="D90" s="212">
        <f>D71</f>
        <v>0</v>
      </c>
      <c r="E90" s="212">
        <f t="shared" ref="E90:BI90" si="38">E71</f>
        <v>4</v>
      </c>
      <c r="F90" s="212">
        <f t="shared" si="38"/>
        <v>0</v>
      </c>
      <c r="G90" s="212">
        <f t="shared" si="38"/>
        <v>4</v>
      </c>
      <c r="H90" s="212">
        <f t="shared" si="38"/>
        <v>0</v>
      </c>
      <c r="I90" s="212">
        <f t="shared" si="38"/>
        <v>18</v>
      </c>
      <c r="J90" s="212">
        <f t="shared" si="38"/>
        <v>0</v>
      </c>
      <c r="K90" s="212">
        <f t="shared" si="38"/>
        <v>17</v>
      </c>
      <c r="L90" s="212">
        <f t="shared" si="38"/>
        <v>15</v>
      </c>
      <c r="M90" s="212">
        <f t="shared" si="38"/>
        <v>6</v>
      </c>
      <c r="N90" s="212">
        <f t="shared" si="38"/>
        <v>14</v>
      </c>
      <c r="O90" s="212">
        <f t="shared" si="38"/>
        <v>8</v>
      </c>
      <c r="P90" s="212">
        <f t="shared" si="38"/>
        <v>20</v>
      </c>
      <c r="Q90" s="212">
        <f t="shared" si="38"/>
        <v>4</v>
      </c>
      <c r="R90" s="212">
        <f t="shared" si="38"/>
        <v>24</v>
      </c>
      <c r="S90" s="212">
        <f t="shared" si="38"/>
        <v>3</v>
      </c>
      <c r="T90" s="212">
        <f t="shared" si="38"/>
        <v>26</v>
      </c>
      <c r="U90" s="212">
        <f t="shared" si="38"/>
        <v>1</v>
      </c>
      <c r="V90" s="212">
        <f t="shared" si="38"/>
        <v>0</v>
      </c>
      <c r="W90" s="212">
        <f t="shared" si="38"/>
        <v>3</v>
      </c>
      <c r="X90" s="212">
        <f t="shared" si="38"/>
        <v>0</v>
      </c>
      <c r="Y90" s="212">
        <f t="shared" si="38"/>
        <v>4</v>
      </c>
      <c r="Z90" s="212">
        <f t="shared" si="38"/>
        <v>0</v>
      </c>
      <c r="AA90" s="212">
        <f t="shared" si="38"/>
        <v>32</v>
      </c>
      <c r="AB90" s="212">
        <f t="shared" si="38"/>
        <v>0</v>
      </c>
      <c r="AC90" s="212">
        <f t="shared" si="38"/>
        <v>24</v>
      </c>
      <c r="AD90" s="212">
        <f t="shared" si="38"/>
        <v>0</v>
      </c>
      <c r="AE90" s="212">
        <f t="shared" si="38"/>
        <v>30</v>
      </c>
      <c r="AF90" s="212">
        <f t="shared" si="38"/>
        <v>0</v>
      </c>
      <c r="AG90" s="212">
        <f t="shared" si="38"/>
        <v>26</v>
      </c>
      <c r="AH90" s="212">
        <f t="shared" si="38"/>
        <v>19</v>
      </c>
      <c r="AI90" s="212">
        <f t="shared" si="38"/>
        <v>12</v>
      </c>
      <c r="AJ90" s="212">
        <f t="shared" si="38"/>
        <v>0</v>
      </c>
      <c r="AK90" s="212">
        <f t="shared" si="38"/>
        <v>7</v>
      </c>
      <c r="AL90" s="212">
        <f t="shared" si="38"/>
        <v>22</v>
      </c>
      <c r="AM90" s="212">
        <f t="shared" si="38"/>
        <v>11</v>
      </c>
      <c r="AN90" s="212">
        <f t="shared" si="38"/>
        <v>20</v>
      </c>
      <c r="AO90" s="212">
        <f t="shared" si="38"/>
        <v>3</v>
      </c>
      <c r="AP90" s="212">
        <f t="shared" si="38"/>
        <v>22</v>
      </c>
      <c r="AQ90" s="212">
        <f t="shared" si="38"/>
        <v>0</v>
      </c>
      <c r="AR90" s="212">
        <f t="shared" si="38"/>
        <v>23</v>
      </c>
      <c r="AS90" s="212">
        <f t="shared" si="38"/>
        <v>1</v>
      </c>
      <c r="AT90" s="212">
        <f t="shared" si="38"/>
        <v>1</v>
      </c>
      <c r="AU90" s="212">
        <f t="shared" si="38"/>
        <v>24</v>
      </c>
      <c r="AV90" s="212">
        <f t="shared" si="38"/>
        <v>0</v>
      </c>
      <c r="AW90" s="212">
        <f t="shared" si="38"/>
        <v>22</v>
      </c>
      <c r="AX90" s="212">
        <f t="shared" si="38"/>
        <v>17</v>
      </c>
      <c r="AY90" s="212">
        <f t="shared" si="38"/>
        <v>7</v>
      </c>
      <c r="AZ90" s="212">
        <f t="shared" si="38"/>
        <v>20</v>
      </c>
      <c r="BA90" s="212">
        <f t="shared" si="38"/>
        <v>6</v>
      </c>
      <c r="BB90" s="212">
        <f t="shared" si="38"/>
        <v>21</v>
      </c>
      <c r="BC90" s="212">
        <f t="shared" si="38"/>
        <v>2</v>
      </c>
      <c r="BD90" s="212">
        <f t="shared" si="38"/>
        <v>23</v>
      </c>
      <c r="BE90" s="212">
        <f t="shared" si="38"/>
        <v>0</v>
      </c>
      <c r="BF90" s="212">
        <f t="shared" si="38"/>
        <v>25</v>
      </c>
      <c r="BG90" s="212">
        <f t="shared" si="38"/>
        <v>1</v>
      </c>
      <c r="BH90" s="212">
        <f t="shared" si="38"/>
        <v>17</v>
      </c>
      <c r="BI90" s="212">
        <f t="shared" si="38"/>
        <v>6</v>
      </c>
      <c r="BJ90" s="160">
        <f>SUM(D90+F90+H90+L90+N90+P90+R90+T90+V90+X90+Z90+AB90+AD90+AF90+AH90+AJ90+AL90+AN90+AP90+AR90+AT90+AV90+AX90+AZ90+BB90+BD90+BF90+BH90+J90)</f>
        <v>329</v>
      </c>
      <c r="BK90" s="160">
        <f>SUM(E90+G90+I90+M90+O90+Q90+S90+U90+W90+Y90+AA90+AC90+AE90+AG90+AI90+AK90+AM90+AO90+AQ90+AS90+AU90+AW90+AY90+BA90+BC90+BE90+BG90+BI90+K90)</f>
        <v>286</v>
      </c>
      <c r="BM90" s="27"/>
      <c r="BN90" s="183"/>
      <c r="BO90" s="183"/>
      <c r="BP90" s="153">
        <f>BP71</f>
        <v>0</v>
      </c>
      <c r="BQ90" s="153">
        <f t="shared" ref="BQ90:BY90" si="39">BQ71</f>
        <v>14</v>
      </c>
      <c r="BR90" s="153">
        <f t="shared" si="39"/>
        <v>0</v>
      </c>
      <c r="BS90" s="153">
        <f t="shared" si="39"/>
        <v>15</v>
      </c>
      <c r="BT90" s="153">
        <f t="shared" si="39"/>
        <v>0</v>
      </c>
      <c r="BU90" s="153">
        <f t="shared" si="39"/>
        <v>8</v>
      </c>
      <c r="BV90" s="153">
        <f t="shared" si="39"/>
        <v>0</v>
      </c>
      <c r="BW90" s="153">
        <f t="shared" si="39"/>
        <v>15</v>
      </c>
      <c r="BX90" s="153">
        <f t="shared" si="39"/>
        <v>0</v>
      </c>
      <c r="BY90" s="153">
        <f t="shared" si="39"/>
        <v>11</v>
      </c>
      <c r="BZ90" s="709">
        <f>SUM(BP90+BR90+BT90+BV90+BX90)</f>
        <v>0</v>
      </c>
      <c r="CA90" s="710">
        <f>SUM(BQ90+BS90+BU90+BW90+BY90)</f>
        <v>63</v>
      </c>
      <c r="CB90" s="6"/>
      <c r="CC90" s="6"/>
      <c r="CD90" s="6"/>
      <c r="CF90" s="6"/>
    </row>
    <row r="91" spans="1:84" ht="16.2" thickBot="1" x14ac:dyDescent="0.35">
      <c r="A91" s="456">
        <v>5</v>
      </c>
      <c r="B91" s="1295" t="s">
        <v>13</v>
      </c>
      <c r="C91" s="1296"/>
      <c r="D91" s="607">
        <f>SUM(D92:D94)</f>
        <v>0</v>
      </c>
      <c r="E91" s="607">
        <f t="shared" ref="E91:BI91" si="40">SUM(E92:E94)</f>
        <v>0</v>
      </c>
      <c r="F91" s="607">
        <f t="shared" si="40"/>
        <v>0</v>
      </c>
      <c r="G91" s="607">
        <f t="shared" si="40"/>
        <v>0</v>
      </c>
      <c r="H91" s="607">
        <f t="shared" si="40"/>
        <v>0</v>
      </c>
      <c r="I91" s="607">
        <f t="shared" si="40"/>
        <v>0</v>
      </c>
      <c r="J91" s="607">
        <f t="shared" si="40"/>
        <v>0</v>
      </c>
      <c r="K91" s="607">
        <f t="shared" si="40"/>
        <v>0</v>
      </c>
      <c r="L91" s="607">
        <f t="shared" si="40"/>
        <v>0</v>
      </c>
      <c r="M91" s="607">
        <f t="shared" si="40"/>
        <v>0</v>
      </c>
      <c r="N91" s="607">
        <f t="shared" si="40"/>
        <v>0</v>
      </c>
      <c r="O91" s="607">
        <f t="shared" si="40"/>
        <v>0</v>
      </c>
      <c r="P91" s="607">
        <f t="shared" si="40"/>
        <v>0</v>
      </c>
      <c r="Q91" s="607">
        <f t="shared" si="40"/>
        <v>0</v>
      </c>
      <c r="R91" s="607">
        <f t="shared" si="40"/>
        <v>0</v>
      </c>
      <c r="S91" s="607">
        <f t="shared" si="40"/>
        <v>0</v>
      </c>
      <c r="T91" s="607">
        <f t="shared" si="40"/>
        <v>1</v>
      </c>
      <c r="U91" s="607">
        <f t="shared" si="40"/>
        <v>0</v>
      </c>
      <c r="V91" s="607">
        <f t="shared" si="40"/>
        <v>0</v>
      </c>
      <c r="W91" s="607">
        <f t="shared" si="40"/>
        <v>0</v>
      </c>
      <c r="X91" s="607">
        <f t="shared" si="40"/>
        <v>0</v>
      </c>
      <c r="Y91" s="607">
        <f t="shared" si="40"/>
        <v>0</v>
      </c>
      <c r="Z91" s="607">
        <f t="shared" si="40"/>
        <v>0</v>
      </c>
      <c r="AA91" s="607">
        <f t="shared" si="40"/>
        <v>1</v>
      </c>
      <c r="AB91" s="607">
        <f t="shared" si="40"/>
        <v>0</v>
      </c>
      <c r="AC91" s="607">
        <f t="shared" si="40"/>
        <v>0</v>
      </c>
      <c r="AD91" s="607">
        <f t="shared" si="40"/>
        <v>0</v>
      </c>
      <c r="AE91" s="607">
        <f t="shared" si="40"/>
        <v>0</v>
      </c>
      <c r="AF91" s="607">
        <f t="shared" si="40"/>
        <v>0</v>
      </c>
      <c r="AG91" s="607">
        <f t="shared" si="40"/>
        <v>0</v>
      </c>
      <c r="AH91" s="607">
        <f t="shared" si="40"/>
        <v>0</v>
      </c>
      <c r="AI91" s="607">
        <f t="shared" si="40"/>
        <v>0</v>
      </c>
      <c r="AJ91" s="607">
        <f t="shared" si="40"/>
        <v>0</v>
      </c>
      <c r="AK91" s="607">
        <f t="shared" si="40"/>
        <v>0</v>
      </c>
      <c r="AL91" s="607">
        <f t="shared" si="40"/>
        <v>2</v>
      </c>
      <c r="AM91" s="607">
        <f t="shared" si="40"/>
        <v>1</v>
      </c>
      <c r="AN91" s="607">
        <f t="shared" si="40"/>
        <v>0</v>
      </c>
      <c r="AO91" s="607">
        <f t="shared" si="40"/>
        <v>0</v>
      </c>
      <c r="AP91" s="607">
        <f t="shared" si="40"/>
        <v>1</v>
      </c>
      <c r="AQ91" s="607">
        <f t="shared" si="40"/>
        <v>0</v>
      </c>
      <c r="AR91" s="607">
        <f t="shared" si="40"/>
        <v>0</v>
      </c>
      <c r="AS91" s="607">
        <f t="shared" si="40"/>
        <v>0</v>
      </c>
      <c r="AT91" s="607">
        <f t="shared" si="40"/>
        <v>1</v>
      </c>
      <c r="AU91" s="607">
        <f t="shared" si="40"/>
        <v>1</v>
      </c>
      <c r="AV91" s="607">
        <f t="shared" si="40"/>
        <v>0</v>
      </c>
      <c r="AW91" s="607">
        <f t="shared" si="40"/>
        <v>0</v>
      </c>
      <c r="AX91" s="607">
        <f t="shared" si="40"/>
        <v>0</v>
      </c>
      <c r="AY91" s="607">
        <f t="shared" si="40"/>
        <v>0</v>
      </c>
      <c r="AZ91" s="607">
        <f t="shared" si="40"/>
        <v>1</v>
      </c>
      <c r="BA91" s="607">
        <f t="shared" si="40"/>
        <v>0</v>
      </c>
      <c r="BB91" s="607">
        <f t="shared" si="40"/>
        <v>1</v>
      </c>
      <c r="BC91" s="607">
        <f t="shared" si="40"/>
        <v>0</v>
      </c>
      <c r="BD91" s="607">
        <f t="shared" si="40"/>
        <v>1</v>
      </c>
      <c r="BE91" s="607">
        <f t="shared" si="40"/>
        <v>0</v>
      </c>
      <c r="BF91" s="607">
        <f t="shared" si="40"/>
        <v>1</v>
      </c>
      <c r="BG91" s="607">
        <f t="shared" si="40"/>
        <v>0</v>
      </c>
      <c r="BH91" s="607">
        <f t="shared" si="40"/>
        <v>1</v>
      </c>
      <c r="BI91" s="607">
        <f t="shared" si="40"/>
        <v>0</v>
      </c>
      <c r="BJ91" s="160">
        <f t="shared" ref="BJ91:BJ101" si="41">SUM(D91+F91+H91+L91+N91+P91+R91+T91+V91+X91+Z91+AB91+AD91+AF91+AH91+AJ91+AL91+AN91+AP91+AR91+AT91+AV91+AX91+AZ91+BB91+BD91+BF91+BH91+J91)</f>
        <v>10</v>
      </c>
      <c r="BK91" s="160">
        <f t="shared" ref="BK91:BK110" si="42">SUM(E91+G91+I91+M91+O91+Q91+S91+U91+W91+Y91+AA91+AC91+AE91+AG91+AI91+AK91+AM91+AO91+AQ91+AS91+AU91+AW91+AY91+BA91+BC91+BE91+BG91+BI91+K91)</f>
        <v>3</v>
      </c>
      <c r="BM91" s="26"/>
      <c r="BN91" s="96"/>
      <c r="BO91" s="96"/>
      <c r="BP91" s="161">
        <f>SUM(BP92:BP94)</f>
        <v>0</v>
      </c>
      <c r="BQ91" s="161">
        <f t="shared" ref="BQ91:BY91" si="43">SUM(BQ92:BQ94)</f>
        <v>0</v>
      </c>
      <c r="BR91" s="161">
        <f t="shared" si="43"/>
        <v>0</v>
      </c>
      <c r="BS91" s="161">
        <f t="shared" si="43"/>
        <v>0</v>
      </c>
      <c r="BT91" s="161">
        <f t="shared" si="43"/>
        <v>0</v>
      </c>
      <c r="BU91" s="161">
        <f t="shared" si="43"/>
        <v>0</v>
      </c>
      <c r="BV91" s="161">
        <f t="shared" si="43"/>
        <v>0</v>
      </c>
      <c r="BW91" s="161">
        <f t="shared" si="43"/>
        <v>0</v>
      </c>
      <c r="BX91" s="161">
        <f t="shared" si="43"/>
        <v>0</v>
      </c>
      <c r="BY91" s="161">
        <f t="shared" si="43"/>
        <v>0</v>
      </c>
      <c r="BZ91" s="709">
        <f t="shared" ref="BZ91:BZ111" si="44">SUM(BP91+BR91+BT91+BV91+BX91)</f>
        <v>0</v>
      </c>
      <c r="CA91" s="710">
        <f t="shared" ref="CA91:CA111" si="45">SUM(BQ91+BS91+BU91+BW91+BY91)</f>
        <v>0</v>
      </c>
      <c r="CB91" s="6"/>
      <c r="CC91" s="6"/>
      <c r="CD91" s="6"/>
      <c r="CF91" s="6"/>
    </row>
    <row r="92" spans="1:84" ht="16.2" thickBot="1" x14ac:dyDescent="0.35">
      <c r="A92" s="8">
        <v>6</v>
      </c>
      <c r="B92" s="1408" t="s">
        <v>104</v>
      </c>
      <c r="C92" s="1613"/>
      <c r="D92" s="659"/>
      <c r="E92" s="290"/>
      <c r="F92" s="290"/>
      <c r="G92" s="660"/>
      <c r="H92" s="290"/>
      <c r="I92" s="290"/>
      <c r="J92" s="290"/>
      <c r="K92" s="1032"/>
      <c r="L92" s="473"/>
      <c r="M92" s="290"/>
      <c r="N92" s="290"/>
      <c r="O92" s="290"/>
      <c r="P92" s="290"/>
      <c r="Q92" s="290"/>
      <c r="R92" s="660"/>
      <c r="S92" s="290"/>
      <c r="T92" s="290"/>
      <c r="U92" s="473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660"/>
      <c r="AG92" s="290"/>
      <c r="AH92" s="311"/>
      <c r="AI92" s="661"/>
      <c r="AJ92" s="662"/>
      <c r="AK92" s="663"/>
      <c r="AL92" s="531"/>
      <c r="AM92" s="662"/>
      <c r="AN92" s="662"/>
      <c r="AO92" s="662"/>
      <c r="AP92" s="662"/>
      <c r="AQ92" s="662"/>
      <c r="AR92" s="664"/>
      <c r="AS92" s="311"/>
      <c r="AT92" s="230"/>
      <c r="AU92" s="236"/>
      <c r="AV92" s="230"/>
      <c r="AW92" s="230"/>
      <c r="AX92" s="230"/>
      <c r="AY92" s="237"/>
      <c r="AZ92" s="463"/>
      <c r="BA92" s="230"/>
      <c r="BB92" s="230">
        <v>1</v>
      </c>
      <c r="BC92" s="230"/>
      <c r="BD92" s="230"/>
      <c r="BE92" s="230"/>
      <c r="BF92" s="230"/>
      <c r="BG92" s="230"/>
      <c r="BH92" s="230"/>
      <c r="BI92" s="237"/>
      <c r="BJ92" s="160">
        <f t="shared" si="41"/>
        <v>1</v>
      </c>
      <c r="BK92" s="160">
        <f t="shared" si="42"/>
        <v>0</v>
      </c>
      <c r="BM92" s="26"/>
      <c r="BN92" s="96"/>
      <c r="BO92" s="96"/>
      <c r="BP92" s="60"/>
      <c r="BQ92" s="342"/>
      <c r="BR92" s="485"/>
      <c r="BS92" s="100"/>
      <c r="BT92" s="100"/>
      <c r="BU92" s="342"/>
      <c r="BV92" s="60"/>
      <c r="BW92" s="88"/>
      <c r="BX92" s="60"/>
      <c r="BY92" s="707"/>
      <c r="BZ92" s="709">
        <f t="shared" si="44"/>
        <v>0</v>
      </c>
      <c r="CA92" s="710">
        <f t="shared" si="45"/>
        <v>0</v>
      </c>
      <c r="CB92" s="6"/>
      <c r="CC92" s="6"/>
      <c r="CD92" s="6"/>
      <c r="CF92" s="6"/>
    </row>
    <row r="93" spans="1:84" ht="16.2" thickBot="1" x14ac:dyDescent="0.35">
      <c r="A93" s="8">
        <v>7</v>
      </c>
      <c r="B93" s="1614" t="s">
        <v>15</v>
      </c>
      <c r="C93" s="1615"/>
      <c r="D93" s="163"/>
      <c r="E93" s="164"/>
      <c r="F93" s="164"/>
      <c r="G93" s="193"/>
      <c r="H93" s="164"/>
      <c r="I93" s="164"/>
      <c r="J93" s="164"/>
      <c r="K93" s="699"/>
      <c r="L93" s="543"/>
      <c r="M93" s="164"/>
      <c r="N93" s="164"/>
      <c r="O93" s="164"/>
      <c r="P93" s="164"/>
      <c r="Q93" s="164"/>
      <c r="R93" s="193"/>
      <c r="S93" s="164"/>
      <c r="T93" s="164"/>
      <c r="U93" s="543"/>
      <c r="V93" s="164"/>
      <c r="W93" s="164"/>
      <c r="X93" s="164"/>
      <c r="Y93" s="164"/>
      <c r="Z93" s="164"/>
      <c r="AA93" s="164">
        <v>1</v>
      </c>
      <c r="AB93" s="164"/>
      <c r="AC93" s="164"/>
      <c r="AD93" s="164"/>
      <c r="AE93" s="164"/>
      <c r="AF93" s="193"/>
      <c r="AG93" s="164"/>
      <c r="AH93" s="166"/>
      <c r="AI93" s="655"/>
      <c r="AJ93" s="166"/>
      <c r="AK93" s="335"/>
      <c r="AL93" s="265">
        <v>2</v>
      </c>
      <c r="AM93" s="166"/>
      <c r="AN93" s="166"/>
      <c r="AO93" s="274"/>
      <c r="AP93" s="166"/>
      <c r="AQ93" s="166"/>
      <c r="AR93" s="274"/>
      <c r="AS93" s="166"/>
      <c r="AT93" s="84">
        <v>1</v>
      </c>
      <c r="AU93" s="114">
        <v>1</v>
      </c>
      <c r="AV93" s="84"/>
      <c r="AW93" s="84"/>
      <c r="AX93" s="84"/>
      <c r="AY93" s="40"/>
      <c r="AZ93" s="1075">
        <v>1</v>
      </c>
      <c r="BA93" s="84"/>
      <c r="BB93" s="84"/>
      <c r="BC93" s="84"/>
      <c r="BD93" s="84">
        <v>1</v>
      </c>
      <c r="BE93" s="84"/>
      <c r="BF93" s="84">
        <v>1</v>
      </c>
      <c r="BG93" s="84"/>
      <c r="BH93" s="273">
        <v>1</v>
      </c>
      <c r="BI93" s="40"/>
      <c r="BJ93" s="160">
        <f t="shared" si="41"/>
        <v>7</v>
      </c>
      <c r="BK93" s="160">
        <f t="shared" si="42"/>
        <v>2</v>
      </c>
      <c r="BM93" s="26"/>
      <c r="BN93" s="96"/>
      <c r="BO93" s="96"/>
      <c r="BP93" s="257"/>
      <c r="BQ93" s="59"/>
      <c r="BR93" s="30"/>
      <c r="BS93" s="58"/>
      <c r="BT93" s="58"/>
      <c r="BU93" s="59"/>
      <c r="BV93" s="257"/>
      <c r="BW93" s="59"/>
      <c r="BX93" s="257"/>
      <c r="BY93" s="31"/>
      <c r="BZ93" s="709">
        <f t="shared" si="44"/>
        <v>0</v>
      </c>
      <c r="CA93" s="710">
        <f t="shared" si="45"/>
        <v>0</v>
      </c>
      <c r="CB93" s="6"/>
      <c r="CC93" s="6"/>
      <c r="CD93" s="6"/>
      <c r="CF93" s="6"/>
    </row>
    <row r="94" spans="1:84" ht="16.2" thickBot="1" x14ac:dyDescent="0.35">
      <c r="A94" s="8">
        <v>8</v>
      </c>
      <c r="B94" s="1284" t="s">
        <v>22</v>
      </c>
      <c r="C94" s="1285"/>
      <c r="D94" s="163"/>
      <c r="E94" s="164"/>
      <c r="F94" s="164"/>
      <c r="G94" s="193"/>
      <c r="H94" s="164"/>
      <c r="I94" s="164"/>
      <c r="J94" s="164"/>
      <c r="K94" s="699"/>
      <c r="L94" s="543"/>
      <c r="M94" s="164"/>
      <c r="N94" s="164"/>
      <c r="O94" s="164"/>
      <c r="P94" s="164"/>
      <c r="Q94" s="164"/>
      <c r="R94" s="193"/>
      <c r="S94" s="164"/>
      <c r="T94" s="164">
        <v>1</v>
      </c>
      <c r="U94" s="543"/>
      <c r="V94" s="164"/>
      <c r="W94" s="164"/>
      <c r="X94" s="164"/>
      <c r="Y94" s="164"/>
      <c r="Z94" s="164"/>
      <c r="AA94" s="164"/>
      <c r="AB94" s="164"/>
      <c r="AC94" s="164"/>
      <c r="AD94" s="164"/>
      <c r="AE94" s="164"/>
      <c r="AF94" s="193"/>
      <c r="AG94" s="164"/>
      <c r="AH94" s="166"/>
      <c r="AI94" s="655"/>
      <c r="AJ94" s="266"/>
      <c r="AK94" s="648"/>
      <c r="AL94" s="351"/>
      <c r="AM94" s="267">
        <v>1</v>
      </c>
      <c r="AN94" s="266"/>
      <c r="AO94" s="288"/>
      <c r="AP94" s="266">
        <v>1</v>
      </c>
      <c r="AQ94" s="266"/>
      <c r="AR94" s="288"/>
      <c r="AS94" s="267"/>
      <c r="AT94" s="84"/>
      <c r="AU94" s="114"/>
      <c r="AV94" s="84"/>
      <c r="AW94" s="84"/>
      <c r="AX94" s="84"/>
      <c r="AY94" s="40"/>
      <c r="AZ94" s="1075"/>
      <c r="BA94" s="84"/>
      <c r="BB94" s="84"/>
      <c r="BC94" s="84"/>
      <c r="BD94" s="84"/>
      <c r="BE94" s="84"/>
      <c r="BF94" s="84"/>
      <c r="BG94" s="84"/>
      <c r="BH94" s="273"/>
      <c r="BI94" s="40"/>
      <c r="BJ94" s="160">
        <f t="shared" si="41"/>
        <v>2</v>
      </c>
      <c r="BK94" s="160">
        <f t="shared" si="42"/>
        <v>1</v>
      </c>
      <c r="BM94" s="26"/>
      <c r="BN94" s="96"/>
      <c r="BO94" s="96"/>
      <c r="BP94" s="257"/>
      <c r="BQ94" s="59"/>
      <c r="BR94" s="30"/>
      <c r="BS94" s="58"/>
      <c r="BT94" s="58"/>
      <c r="BU94" s="59"/>
      <c r="BV94" s="257"/>
      <c r="BW94" s="40"/>
      <c r="BX94" s="257"/>
      <c r="BY94" s="31"/>
      <c r="BZ94" s="709">
        <f t="shared" si="44"/>
        <v>0</v>
      </c>
      <c r="CA94" s="710">
        <f t="shared" si="45"/>
        <v>0</v>
      </c>
      <c r="CB94" s="6"/>
      <c r="CC94" s="6"/>
      <c r="CD94" s="6"/>
      <c r="CF94" s="6"/>
    </row>
    <row r="95" spans="1:84" ht="16.2" thickBot="1" x14ac:dyDescent="0.35">
      <c r="A95" s="8">
        <v>9</v>
      </c>
      <c r="B95" s="1293" t="s">
        <v>16</v>
      </c>
      <c r="C95" s="1294"/>
      <c r="D95" s="430"/>
      <c r="E95" s="297"/>
      <c r="F95" s="297"/>
      <c r="G95" s="298"/>
      <c r="H95" s="297"/>
      <c r="I95" s="297"/>
      <c r="J95" s="297"/>
      <c r="K95" s="472"/>
      <c r="L95" s="603"/>
      <c r="M95" s="297"/>
      <c r="N95" s="297"/>
      <c r="O95" s="297"/>
      <c r="P95" s="297"/>
      <c r="Q95" s="297"/>
      <c r="R95" s="298"/>
      <c r="S95" s="297"/>
      <c r="T95" s="297"/>
      <c r="U95" s="603"/>
      <c r="V95" s="297"/>
      <c r="W95" s="297"/>
      <c r="X95" s="297"/>
      <c r="Y95" s="297"/>
      <c r="Z95" s="297"/>
      <c r="AA95" s="297"/>
      <c r="AB95" s="297"/>
      <c r="AC95" s="297"/>
      <c r="AD95" s="297"/>
      <c r="AE95" s="297"/>
      <c r="AF95" s="298"/>
      <c r="AG95" s="297"/>
      <c r="AH95" s="338"/>
      <c r="AI95" s="339"/>
      <c r="AJ95" s="457"/>
      <c r="AK95" s="649"/>
      <c r="AL95" s="482"/>
      <c r="AM95" s="457"/>
      <c r="AN95" s="457"/>
      <c r="AO95" s="457"/>
      <c r="AP95" s="457"/>
      <c r="AQ95" s="457"/>
      <c r="AR95" s="458"/>
      <c r="AS95" s="457"/>
      <c r="AT95" s="292"/>
      <c r="AU95" s="407"/>
      <c r="AV95" s="292"/>
      <c r="AW95" s="292"/>
      <c r="AX95" s="292"/>
      <c r="AY95" s="408"/>
      <c r="AZ95" s="308"/>
      <c r="BA95" s="292"/>
      <c r="BB95" s="292"/>
      <c r="BC95" s="292"/>
      <c r="BD95" s="292"/>
      <c r="BE95" s="292"/>
      <c r="BF95" s="292"/>
      <c r="BG95" s="292"/>
      <c r="BH95" s="292"/>
      <c r="BI95" s="408"/>
      <c r="BJ95" s="160">
        <f t="shared" si="41"/>
        <v>0</v>
      </c>
      <c r="BK95" s="160">
        <f t="shared" si="42"/>
        <v>0</v>
      </c>
      <c r="BM95" s="26"/>
      <c r="BN95" s="96"/>
      <c r="BO95" s="96"/>
      <c r="BP95" s="479"/>
      <c r="BQ95" s="186"/>
      <c r="BR95" s="370"/>
      <c r="BS95" s="471"/>
      <c r="BT95" s="471"/>
      <c r="BU95" s="186"/>
      <c r="BV95" s="479"/>
      <c r="BW95" s="186"/>
      <c r="BX95" s="479"/>
      <c r="BY95" s="599"/>
      <c r="BZ95" s="709">
        <f t="shared" si="44"/>
        <v>0</v>
      </c>
      <c r="CA95" s="710">
        <f t="shared" si="45"/>
        <v>0</v>
      </c>
      <c r="CB95" s="6"/>
      <c r="CC95" s="6"/>
      <c r="CD95" s="6"/>
      <c r="CF95" s="6"/>
    </row>
    <row r="96" spans="1:84" ht="16.2" thickBot="1" x14ac:dyDescent="0.35">
      <c r="A96" s="456">
        <v>10</v>
      </c>
      <c r="B96" s="1295" t="s">
        <v>13</v>
      </c>
      <c r="C96" s="1296"/>
      <c r="D96" s="1077">
        <f>SUM(D97:D100)</f>
        <v>0</v>
      </c>
      <c r="E96" s="1077">
        <f t="shared" ref="E96:BI96" si="46">SUM(E97:E100)</f>
        <v>0</v>
      </c>
      <c r="F96" s="1077">
        <f t="shared" si="46"/>
        <v>0</v>
      </c>
      <c r="G96" s="1077">
        <f t="shared" si="46"/>
        <v>0</v>
      </c>
      <c r="H96" s="1077">
        <f t="shared" si="46"/>
        <v>0</v>
      </c>
      <c r="I96" s="1077">
        <f t="shared" si="46"/>
        <v>0</v>
      </c>
      <c r="J96" s="1077">
        <f t="shared" si="46"/>
        <v>0</v>
      </c>
      <c r="K96" s="1077">
        <f t="shared" si="46"/>
        <v>0</v>
      </c>
      <c r="L96" s="1077">
        <f t="shared" si="46"/>
        <v>0</v>
      </c>
      <c r="M96" s="1077">
        <f t="shared" si="46"/>
        <v>0</v>
      </c>
      <c r="N96" s="1077">
        <f t="shared" si="46"/>
        <v>0</v>
      </c>
      <c r="O96" s="1077">
        <f t="shared" si="46"/>
        <v>0</v>
      </c>
      <c r="P96" s="1077">
        <f t="shared" si="46"/>
        <v>0</v>
      </c>
      <c r="Q96" s="1077">
        <f t="shared" si="46"/>
        <v>0</v>
      </c>
      <c r="R96" s="1077">
        <f t="shared" si="46"/>
        <v>0</v>
      </c>
      <c r="S96" s="1077">
        <f t="shared" si="46"/>
        <v>0</v>
      </c>
      <c r="T96" s="1077">
        <f t="shared" si="46"/>
        <v>0</v>
      </c>
      <c r="U96" s="1077">
        <f t="shared" si="46"/>
        <v>0</v>
      </c>
      <c r="V96" s="1077">
        <f t="shared" si="46"/>
        <v>0</v>
      </c>
      <c r="W96" s="1077">
        <f t="shared" si="46"/>
        <v>0</v>
      </c>
      <c r="X96" s="1077">
        <f t="shared" si="46"/>
        <v>0</v>
      </c>
      <c r="Y96" s="1077">
        <f t="shared" si="46"/>
        <v>0</v>
      </c>
      <c r="Z96" s="1077">
        <f t="shared" si="46"/>
        <v>0</v>
      </c>
      <c r="AA96" s="1077">
        <f t="shared" si="46"/>
        <v>0</v>
      </c>
      <c r="AB96" s="1077">
        <f t="shared" si="46"/>
        <v>0</v>
      </c>
      <c r="AC96" s="1077">
        <f t="shared" si="46"/>
        <v>1</v>
      </c>
      <c r="AD96" s="1077">
        <f t="shared" si="46"/>
        <v>0</v>
      </c>
      <c r="AE96" s="1077">
        <f t="shared" si="46"/>
        <v>1</v>
      </c>
      <c r="AF96" s="1077">
        <f t="shared" si="46"/>
        <v>0</v>
      </c>
      <c r="AG96" s="1077">
        <f t="shared" si="46"/>
        <v>0</v>
      </c>
      <c r="AH96" s="1077">
        <f t="shared" si="46"/>
        <v>0</v>
      </c>
      <c r="AI96" s="1077">
        <f t="shared" si="46"/>
        <v>1</v>
      </c>
      <c r="AJ96" s="1077">
        <f t="shared" si="46"/>
        <v>0</v>
      </c>
      <c r="AK96" s="1077">
        <f t="shared" si="46"/>
        <v>0</v>
      </c>
      <c r="AL96" s="1077">
        <f t="shared" si="46"/>
        <v>0</v>
      </c>
      <c r="AM96" s="1077">
        <f t="shared" si="46"/>
        <v>0</v>
      </c>
      <c r="AN96" s="1077">
        <f t="shared" si="46"/>
        <v>0</v>
      </c>
      <c r="AO96" s="1077">
        <f t="shared" si="46"/>
        <v>0</v>
      </c>
      <c r="AP96" s="1077">
        <f t="shared" si="46"/>
        <v>1</v>
      </c>
      <c r="AQ96" s="1077">
        <f t="shared" si="46"/>
        <v>0</v>
      </c>
      <c r="AR96" s="1077">
        <f t="shared" si="46"/>
        <v>0</v>
      </c>
      <c r="AS96" s="1077">
        <f t="shared" si="46"/>
        <v>0</v>
      </c>
      <c r="AT96" s="1077">
        <f t="shared" si="46"/>
        <v>0</v>
      </c>
      <c r="AU96" s="1077">
        <f t="shared" si="46"/>
        <v>0</v>
      </c>
      <c r="AV96" s="1077">
        <f t="shared" si="46"/>
        <v>0</v>
      </c>
      <c r="AW96" s="1077">
        <f t="shared" si="46"/>
        <v>0</v>
      </c>
      <c r="AX96" s="1077">
        <f t="shared" si="46"/>
        <v>0</v>
      </c>
      <c r="AY96" s="1077">
        <f t="shared" si="46"/>
        <v>0</v>
      </c>
      <c r="AZ96" s="1077">
        <f t="shared" si="46"/>
        <v>0</v>
      </c>
      <c r="BA96" s="1077">
        <f t="shared" si="46"/>
        <v>0</v>
      </c>
      <c r="BB96" s="1077">
        <f t="shared" si="46"/>
        <v>0</v>
      </c>
      <c r="BC96" s="1077">
        <f t="shared" si="46"/>
        <v>0</v>
      </c>
      <c r="BD96" s="1077">
        <f t="shared" si="46"/>
        <v>0</v>
      </c>
      <c r="BE96" s="1077">
        <f t="shared" si="46"/>
        <v>0</v>
      </c>
      <c r="BF96" s="1077">
        <f t="shared" si="46"/>
        <v>0</v>
      </c>
      <c r="BG96" s="1077">
        <f t="shared" si="46"/>
        <v>0</v>
      </c>
      <c r="BH96" s="1077">
        <f t="shared" si="46"/>
        <v>0</v>
      </c>
      <c r="BI96" s="1077">
        <f t="shared" si="46"/>
        <v>0</v>
      </c>
      <c r="BJ96" s="160">
        <f t="shared" si="41"/>
        <v>1</v>
      </c>
      <c r="BK96" s="160">
        <f t="shared" si="42"/>
        <v>3</v>
      </c>
      <c r="BM96" s="26"/>
      <c r="BN96" s="96"/>
      <c r="BO96" s="96"/>
      <c r="BP96" s="161">
        <f>SUM(BP97:BP100)</f>
        <v>0</v>
      </c>
      <c r="BQ96" s="161">
        <f t="shared" ref="BQ96:BY96" si="47">SUM(BQ97:BQ100)</f>
        <v>0</v>
      </c>
      <c r="BR96" s="161">
        <f t="shared" si="47"/>
        <v>0</v>
      </c>
      <c r="BS96" s="161">
        <f t="shared" si="47"/>
        <v>1</v>
      </c>
      <c r="BT96" s="161">
        <f t="shared" si="47"/>
        <v>0</v>
      </c>
      <c r="BU96" s="161">
        <f t="shared" si="47"/>
        <v>1</v>
      </c>
      <c r="BV96" s="161">
        <f t="shared" si="47"/>
        <v>0</v>
      </c>
      <c r="BW96" s="161">
        <f t="shared" si="47"/>
        <v>0</v>
      </c>
      <c r="BX96" s="161">
        <f t="shared" si="47"/>
        <v>0</v>
      </c>
      <c r="BY96" s="161">
        <f t="shared" si="47"/>
        <v>0</v>
      </c>
      <c r="BZ96" s="709">
        <f t="shared" si="44"/>
        <v>0</v>
      </c>
      <c r="CA96" s="710">
        <f t="shared" si="45"/>
        <v>2</v>
      </c>
      <c r="CB96" s="6"/>
      <c r="CC96" s="6"/>
      <c r="CD96" s="6"/>
      <c r="CF96" s="6"/>
    </row>
    <row r="97" spans="1:84" ht="16.2" thickBot="1" x14ac:dyDescent="0.35">
      <c r="A97" s="8">
        <v>11</v>
      </c>
      <c r="B97" s="1297" t="s">
        <v>17</v>
      </c>
      <c r="C97" s="1298"/>
      <c r="D97" s="527"/>
      <c r="E97" s="528"/>
      <c r="F97" s="528"/>
      <c r="G97" s="565"/>
      <c r="H97" s="528"/>
      <c r="I97" s="528"/>
      <c r="J97" s="528"/>
      <c r="K97" s="529"/>
      <c r="L97" s="653"/>
      <c r="M97" s="459"/>
      <c r="N97" s="459"/>
      <c r="O97" s="459"/>
      <c r="P97" s="459"/>
      <c r="Q97" s="459"/>
      <c r="R97" s="460"/>
      <c r="S97" s="459"/>
      <c r="T97" s="459"/>
      <c r="U97" s="653"/>
      <c r="V97" s="459"/>
      <c r="W97" s="459"/>
      <c r="X97" s="459"/>
      <c r="Y97" s="459"/>
      <c r="Z97" s="459"/>
      <c r="AA97" s="459"/>
      <c r="AB97" s="459"/>
      <c r="AC97" s="459"/>
      <c r="AD97" s="459"/>
      <c r="AE97" s="459"/>
      <c r="AF97" s="460"/>
      <c r="AG97" s="459"/>
      <c r="AH97" s="311"/>
      <c r="AI97" s="473"/>
      <c r="AJ97" s="461"/>
      <c r="AK97" s="650"/>
      <c r="AL97" s="484"/>
      <c r="AM97" s="461"/>
      <c r="AN97" s="461"/>
      <c r="AO97" s="461"/>
      <c r="AP97" s="461"/>
      <c r="AQ97" s="461"/>
      <c r="AR97" s="462"/>
      <c r="AS97" s="461"/>
      <c r="AT97" s="230"/>
      <c r="AU97" s="236"/>
      <c r="AV97" s="100"/>
      <c r="AW97" s="100"/>
      <c r="AX97" s="100"/>
      <c r="AY97" s="342"/>
      <c r="AZ97" s="60"/>
      <c r="BA97" s="100"/>
      <c r="BB97" s="100"/>
      <c r="BC97" s="100"/>
      <c r="BD97" s="100"/>
      <c r="BE97" s="100"/>
      <c r="BF97" s="100"/>
      <c r="BG97" s="100"/>
      <c r="BH97" s="230"/>
      <c r="BI97" s="237"/>
      <c r="BJ97" s="160">
        <f t="shared" si="41"/>
        <v>0</v>
      </c>
      <c r="BK97" s="160">
        <f t="shared" si="42"/>
        <v>0</v>
      </c>
      <c r="BM97" s="26"/>
      <c r="BN97" s="1059"/>
      <c r="BO97" s="1059"/>
      <c r="BP97" s="463"/>
      <c r="BQ97" s="237"/>
      <c r="BR97" s="236"/>
      <c r="BS97" s="230"/>
      <c r="BT97" s="230"/>
      <c r="BU97" s="237"/>
      <c r="BV97" s="463"/>
      <c r="BW97" s="237"/>
      <c r="BX97" s="463"/>
      <c r="BY97" s="159"/>
      <c r="BZ97" s="709">
        <f t="shared" si="44"/>
        <v>0</v>
      </c>
      <c r="CA97" s="710">
        <f t="shared" si="45"/>
        <v>0</v>
      </c>
      <c r="CB97" s="6"/>
      <c r="CC97" s="6"/>
      <c r="CD97" s="6"/>
      <c r="CF97" s="6"/>
    </row>
    <row r="98" spans="1:84" ht="16.2" thickBot="1" x14ac:dyDescent="0.35">
      <c r="A98" s="8">
        <v>12</v>
      </c>
      <c r="B98" s="1284" t="s">
        <v>18</v>
      </c>
      <c r="C98" s="1285"/>
      <c r="D98" s="265"/>
      <c r="E98" s="166"/>
      <c r="F98" s="166"/>
      <c r="G98" s="274"/>
      <c r="H98" s="166"/>
      <c r="I98" s="166"/>
      <c r="J98" s="166"/>
      <c r="K98" s="335"/>
      <c r="L98" s="543"/>
      <c r="M98" s="164"/>
      <c r="N98" s="164"/>
      <c r="O98" s="164"/>
      <c r="P98" s="164"/>
      <c r="Q98" s="164"/>
      <c r="R98" s="193"/>
      <c r="S98" s="164"/>
      <c r="T98" s="164"/>
      <c r="U98" s="543"/>
      <c r="V98" s="164"/>
      <c r="W98" s="164"/>
      <c r="X98" s="164"/>
      <c r="Y98" s="164"/>
      <c r="Z98" s="164"/>
      <c r="AA98" s="164"/>
      <c r="AB98" s="164"/>
      <c r="AC98" s="164"/>
      <c r="AD98" s="164"/>
      <c r="AE98" s="164">
        <v>1</v>
      </c>
      <c r="AF98" s="193"/>
      <c r="AG98" s="164"/>
      <c r="AH98" s="164"/>
      <c r="AI98" s="606"/>
      <c r="AJ98" s="1042"/>
      <c r="AK98" s="651"/>
      <c r="AL98" s="656"/>
      <c r="AM98" s="1042"/>
      <c r="AN98" s="84"/>
      <c r="AO98" s="1042"/>
      <c r="AP98" s="1042"/>
      <c r="AQ98" s="1042"/>
      <c r="AR98" s="1037"/>
      <c r="AS98" s="1042"/>
      <c r="AT98" s="255"/>
      <c r="AU98" s="445"/>
      <c r="AV98" s="58"/>
      <c r="AW98" s="58"/>
      <c r="AX98" s="58"/>
      <c r="AY98" s="59"/>
      <c r="AZ98" s="257"/>
      <c r="BA98" s="58"/>
      <c r="BB98" s="58"/>
      <c r="BC98" s="58"/>
      <c r="BD98" s="58"/>
      <c r="BE98" s="58"/>
      <c r="BF98" s="58"/>
      <c r="BG98" s="58"/>
      <c r="BH98" s="255"/>
      <c r="BI98" s="57"/>
      <c r="BJ98" s="160">
        <f t="shared" si="41"/>
        <v>0</v>
      </c>
      <c r="BK98" s="160">
        <f t="shared" si="42"/>
        <v>1</v>
      </c>
      <c r="BM98" s="26"/>
      <c r="BN98" s="96"/>
      <c r="BO98" s="96"/>
      <c r="BP98" s="1075"/>
      <c r="BQ98" s="40"/>
      <c r="BR98" s="114"/>
      <c r="BS98" s="84"/>
      <c r="BT98" s="84"/>
      <c r="BU98" s="40"/>
      <c r="BV98" s="1075"/>
      <c r="BW98" s="40"/>
      <c r="BX98" s="1075"/>
      <c r="BY98" s="85"/>
      <c r="BZ98" s="709">
        <f t="shared" si="44"/>
        <v>0</v>
      </c>
      <c r="CA98" s="710">
        <f t="shared" si="45"/>
        <v>0</v>
      </c>
      <c r="CB98" s="6"/>
      <c r="CC98" s="6"/>
      <c r="CD98" s="6"/>
      <c r="CF98" s="6"/>
    </row>
    <row r="99" spans="1:84" ht="16.2" thickBot="1" x14ac:dyDescent="0.35">
      <c r="A99" s="8">
        <v>13</v>
      </c>
      <c r="B99" s="1284" t="s">
        <v>19</v>
      </c>
      <c r="C99" s="1616"/>
      <c r="D99" s="163"/>
      <c r="E99" s="164"/>
      <c r="F99" s="164"/>
      <c r="G99" s="193"/>
      <c r="H99" s="164"/>
      <c r="I99" s="164"/>
      <c r="J99" s="164"/>
      <c r="K99" s="699"/>
      <c r="L99" s="543"/>
      <c r="M99" s="164"/>
      <c r="N99" s="164"/>
      <c r="O99" s="164"/>
      <c r="P99" s="164"/>
      <c r="Q99" s="164"/>
      <c r="R99" s="1062"/>
      <c r="S99" s="164"/>
      <c r="T99" s="164"/>
      <c r="U99" s="543"/>
      <c r="V99" s="164"/>
      <c r="W99" s="164"/>
      <c r="X99" s="164"/>
      <c r="Y99" s="164"/>
      <c r="Z99" s="164"/>
      <c r="AA99" s="164"/>
      <c r="AB99" s="164"/>
      <c r="AC99" s="164"/>
      <c r="AD99" s="164"/>
      <c r="AE99" s="164"/>
      <c r="AF99" s="193"/>
      <c r="AG99" s="164"/>
      <c r="AH99" s="164"/>
      <c r="AI99" s="606"/>
      <c r="AJ99" s="1068"/>
      <c r="AK99" s="652"/>
      <c r="AL99" s="657"/>
      <c r="AM99" s="1068"/>
      <c r="AN99" s="1068"/>
      <c r="AO99" s="1068"/>
      <c r="AP99" s="1068"/>
      <c r="AQ99" s="1068"/>
      <c r="AR99" s="415"/>
      <c r="AS99" s="1068"/>
      <c r="AT99" s="255"/>
      <c r="AU99" s="445"/>
      <c r="AV99" s="255"/>
      <c r="AW99" s="255"/>
      <c r="AX99" s="255"/>
      <c r="AY99" s="57"/>
      <c r="AZ99" s="250"/>
      <c r="BA99" s="255"/>
      <c r="BB99" s="255"/>
      <c r="BC99" s="255"/>
      <c r="BD99" s="255"/>
      <c r="BE99" s="255"/>
      <c r="BF99" s="255"/>
      <c r="BG99" s="255"/>
      <c r="BH99" s="255"/>
      <c r="BI99" s="57"/>
      <c r="BJ99" s="160">
        <f t="shared" si="41"/>
        <v>0</v>
      </c>
      <c r="BK99" s="160">
        <f t="shared" si="42"/>
        <v>0</v>
      </c>
      <c r="BM99" s="26"/>
      <c r="BN99" s="96"/>
      <c r="BO99" s="96"/>
      <c r="BP99" s="1075"/>
      <c r="BQ99" s="40"/>
      <c r="BR99" s="114"/>
      <c r="BS99" s="84"/>
      <c r="BT99" s="84"/>
      <c r="BU99" s="40"/>
      <c r="BV99" s="1075"/>
      <c r="BW99" s="40"/>
      <c r="BX99" s="1075"/>
      <c r="BY99" s="85"/>
      <c r="BZ99" s="709">
        <f t="shared" si="44"/>
        <v>0</v>
      </c>
      <c r="CA99" s="710">
        <f t="shared" si="45"/>
        <v>0</v>
      </c>
      <c r="CB99" s="6"/>
      <c r="CC99" s="181"/>
      <c r="CD99" s="6"/>
      <c r="CF99" s="6"/>
    </row>
    <row r="100" spans="1:84" ht="16.2" thickBot="1" x14ac:dyDescent="0.35">
      <c r="A100" s="8">
        <v>14</v>
      </c>
      <c r="B100" s="1284" t="s">
        <v>38</v>
      </c>
      <c r="C100" s="1285"/>
      <c r="D100" s="163"/>
      <c r="E100" s="164"/>
      <c r="F100" s="164"/>
      <c r="G100" s="193"/>
      <c r="H100" s="164"/>
      <c r="I100" s="164"/>
      <c r="J100" s="164"/>
      <c r="K100" s="699"/>
      <c r="L100" s="543"/>
      <c r="M100" s="164"/>
      <c r="N100" s="164"/>
      <c r="O100" s="164"/>
      <c r="P100" s="164"/>
      <c r="Q100" s="164"/>
      <c r="R100" s="193"/>
      <c r="S100" s="164"/>
      <c r="T100" s="164"/>
      <c r="U100" s="543"/>
      <c r="V100" s="164"/>
      <c r="W100" s="164"/>
      <c r="X100" s="164"/>
      <c r="Y100" s="164"/>
      <c r="Z100" s="164"/>
      <c r="AA100" s="164"/>
      <c r="AB100" s="164"/>
      <c r="AC100" s="164">
        <v>1</v>
      </c>
      <c r="AD100" s="164"/>
      <c r="AE100" s="164"/>
      <c r="AF100" s="193"/>
      <c r="AG100" s="164"/>
      <c r="AH100" s="164"/>
      <c r="AI100" s="543">
        <v>1</v>
      </c>
      <c r="AJ100" s="191"/>
      <c r="AK100" s="596"/>
      <c r="AL100" s="353"/>
      <c r="AM100" s="191"/>
      <c r="AN100" s="191"/>
      <c r="AO100" s="191"/>
      <c r="AP100" s="191">
        <v>1</v>
      </c>
      <c r="AQ100" s="191"/>
      <c r="AR100" s="289"/>
      <c r="AS100" s="191"/>
      <c r="AT100" s="255"/>
      <c r="AU100" s="114"/>
      <c r="AV100" s="255"/>
      <c r="AW100" s="255"/>
      <c r="AX100" s="255"/>
      <c r="AY100" s="57"/>
      <c r="AZ100" s="501"/>
      <c r="BA100" s="255"/>
      <c r="BB100" s="255"/>
      <c r="BC100" s="255"/>
      <c r="BD100" s="255"/>
      <c r="BE100" s="255"/>
      <c r="BF100" s="255"/>
      <c r="BG100" s="255"/>
      <c r="BH100" s="255"/>
      <c r="BI100" s="57"/>
      <c r="BJ100" s="160">
        <f t="shared" si="41"/>
        <v>1</v>
      </c>
      <c r="BK100" s="160">
        <f t="shared" si="42"/>
        <v>2</v>
      </c>
      <c r="BM100" s="26"/>
      <c r="BN100" s="96"/>
      <c r="BO100" s="96"/>
      <c r="BP100" s="1075"/>
      <c r="BQ100" s="40"/>
      <c r="BR100" s="114"/>
      <c r="BS100" s="84">
        <v>1</v>
      </c>
      <c r="BT100" s="84"/>
      <c r="BU100" s="40">
        <v>1</v>
      </c>
      <c r="BV100" s="1075"/>
      <c r="BW100" s="40"/>
      <c r="BX100" s="1075"/>
      <c r="BY100" s="85"/>
      <c r="BZ100" s="709">
        <f t="shared" si="44"/>
        <v>0</v>
      </c>
      <c r="CA100" s="710">
        <f t="shared" si="45"/>
        <v>2</v>
      </c>
      <c r="CB100" s="6"/>
      <c r="CC100" s="6"/>
      <c r="CD100" s="6"/>
      <c r="CF100" s="6"/>
    </row>
    <row r="101" spans="1:84" ht="16.2" thickBot="1" x14ac:dyDescent="0.35">
      <c r="A101" s="8">
        <v>15</v>
      </c>
      <c r="B101" s="1293" t="s">
        <v>20</v>
      </c>
      <c r="C101" s="1294"/>
      <c r="D101" s="430"/>
      <c r="E101" s="297"/>
      <c r="F101" s="297"/>
      <c r="G101" s="298"/>
      <c r="H101" s="297"/>
      <c r="I101" s="297"/>
      <c r="J101" s="297"/>
      <c r="K101" s="472"/>
      <c r="L101" s="603"/>
      <c r="M101" s="297"/>
      <c r="N101" s="297"/>
      <c r="O101" s="297"/>
      <c r="P101" s="297"/>
      <c r="Q101" s="297"/>
      <c r="R101" s="298"/>
      <c r="S101" s="297"/>
      <c r="T101" s="297"/>
      <c r="U101" s="603"/>
      <c r="V101" s="297"/>
      <c r="W101" s="297"/>
      <c r="X101" s="297"/>
      <c r="Y101" s="297"/>
      <c r="Z101" s="297"/>
      <c r="AA101" s="297"/>
      <c r="AB101" s="297"/>
      <c r="AC101" s="297"/>
      <c r="AD101" s="297"/>
      <c r="AE101" s="297"/>
      <c r="AF101" s="298"/>
      <c r="AG101" s="297"/>
      <c r="AH101" s="297"/>
      <c r="AI101" s="603"/>
      <c r="AJ101" s="465"/>
      <c r="AK101" s="597"/>
      <c r="AL101" s="470"/>
      <c r="AM101" s="465"/>
      <c r="AN101" s="465"/>
      <c r="AO101" s="465"/>
      <c r="AP101" s="465"/>
      <c r="AQ101" s="465"/>
      <c r="AR101" s="466"/>
      <c r="AS101" s="465"/>
      <c r="AT101" s="209"/>
      <c r="AU101" s="194"/>
      <c r="AV101" s="209"/>
      <c r="AW101" s="209"/>
      <c r="AX101" s="209"/>
      <c r="AY101" s="195"/>
      <c r="AZ101" s="696"/>
      <c r="BA101" s="209"/>
      <c r="BB101" s="209"/>
      <c r="BC101" s="209"/>
      <c r="BD101" s="209"/>
      <c r="BE101" s="209"/>
      <c r="BF101" s="209"/>
      <c r="BG101" s="209"/>
      <c r="BH101" s="209"/>
      <c r="BI101" s="195"/>
      <c r="BJ101" s="160">
        <f t="shared" si="41"/>
        <v>0</v>
      </c>
      <c r="BK101" s="160">
        <f t="shared" si="42"/>
        <v>0</v>
      </c>
      <c r="BM101" s="26"/>
      <c r="BN101" s="96"/>
      <c r="BO101" s="96"/>
      <c r="BP101" s="308"/>
      <c r="BQ101" s="408"/>
      <c r="BR101" s="407"/>
      <c r="BS101" s="292"/>
      <c r="BT101" s="292"/>
      <c r="BU101" s="408"/>
      <c r="BV101" s="308"/>
      <c r="BW101" s="408"/>
      <c r="BX101" s="308"/>
      <c r="BY101" s="368"/>
      <c r="BZ101" s="709">
        <f t="shared" si="44"/>
        <v>0</v>
      </c>
      <c r="CA101" s="710">
        <f t="shared" si="45"/>
        <v>0</v>
      </c>
      <c r="CB101" s="6"/>
      <c r="CC101" s="6"/>
      <c r="CD101" s="6"/>
      <c r="CF101" s="6"/>
    </row>
    <row r="102" spans="1:84" ht="16.2" thickBot="1" x14ac:dyDescent="0.35">
      <c r="A102" s="456">
        <v>16</v>
      </c>
      <c r="B102" s="1295" t="s">
        <v>13</v>
      </c>
      <c r="C102" s="1296"/>
      <c r="D102" s="1077">
        <f t="shared" ref="D102:BI102" si="48">SUM(D103:D110)</f>
        <v>0</v>
      </c>
      <c r="E102" s="1077">
        <f t="shared" si="48"/>
        <v>0</v>
      </c>
      <c r="F102" s="1077">
        <f t="shared" si="48"/>
        <v>0</v>
      </c>
      <c r="G102" s="1040">
        <f t="shared" si="48"/>
        <v>0</v>
      </c>
      <c r="H102" s="157">
        <f t="shared" si="48"/>
        <v>0</v>
      </c>
      <c r="I102" s="157">
        <f t="shared" si="48"/>
        <v>0</v>
      </c>
      <c r="J102" s="157">
        <f t="shared" si="48"/>
        <v>0</v>
      </c>
      <c r="K102" s="158">
        <f t="shared" si="48"/>
        <v>0</v>
      </c>
      <c r="L102" s="481">
        <f t="shared" si="48"/>
        <v>1</v>
      </c>
      <c r="M102" s="1077">
        <f t="shared" si="48"/>
        <v>0</v>
      </c>
      <c r="N102" s="1077">
        <f t="shared" si="48"/>
        <v>0</v>
      </c>
      <c r="O102" s="1077">
        <f t="shared" si="48"/>
        <v>2</v>
      </c>
      <c r="P102" s="1077">
        <f t="shared" si="48"/>
        <v>0</v>
      </c>
      <c r="Q102" s="1077">
        <f t="shared" si="48"/>
        <v>0</v>
      </c>
      <c r="R102" s="1077">
        <f t="shared" si="48"/>
        <v>0</v>
      </c>
      <c r="S102" s="1077">
        <f t="shared" si="48"/>
        <v>1</v>
      </c>
      <c r="T102" s="1077">
        <f t="shared" si="48"/>
        <v>0</v>
      </c>
      <c r="U102" s="1077">
        <f t="shared" si="48"/>
        <v>0</v>
      </c>
      <c r="V102" s="1077">
        <f t="shared" si="48"/>
        <v>0</v>
      </c>
      <c r="W102" s="1077">
        <f t="shared" si="48"/>
        <v>0</v>
      </c>
      <c r="X102" s="1077">
        <f t="shared" si="48"/>
        <v>0</v>
      </c>
      <c r="Y102" s="1077">
        <f t="shared" si="48"/>
        <v>1</v>
      </c>
      <c r="Z102" s="1077">
        <f t="shared" si="48"/>
        <v>0</v>
      </c>
      <c r="AA102" s="1077">
        <f t="shared" si="48"/>
        <v>1</v>
      </c>
      <c r="AB102" s="1077">
        <f t="shared" si="48"/>
        <v>0</v>
      </c>
      <c r="AC102" s="1077">
        <f t="shared" si="48"/>
        <v>0</v>
      </c>
      <c r="AD102" s="1077">
        <f t="shared" si="48"/>
        <v>0</v>
      </c>
      <c r="AE102" s="1077">
        <f t="shared" si="48"/>
        <v>1</v>
      </c>
      <c r="AF102" s="1077">
        <f t="shared" si="48"/>
        <v>0</v>
      </c>
      <c r="AG102" s="1077">
        <f t="shared" si="48"/>
        <v>0</v>
      </c>
      <c r="AH102" s="1077">
        <f t="shared" si="48"/>
        <v>0</v>
      </c>
      <c r="AI102" s="1077">
        <f t="shared" si="48"/>
        <v>2</v>
      </c>
      <c r="AJ102" s="1077">
        <f t="shared" si="48"/>
        <v>0</v>
      </c>
      <c r="AK102" s="607">
        <f t="shared" si="48"/>
        <v>1</v>
      </c>
      <c r="AL102" s="1077">
        <f t="shared" si="48"/>
        <v>0</v>
      </c>
      <c r="AM102" s="1077">
        <f t="shared" si="48"/>
        <v>0</v>
      </c>
      <c r="AN102" s="1077">
        <f t="shared" si="48"/>
        <v>0</v>
      </c>
      <c r="AO102" s="1077">
        <f t="shared" si="48"/>
        <v>0</v>
      </c>
      <c r="AP102" s="1077">
        <f t="shared" si="48"/>
        <v>0</v>
      </c>
      <c r="AQ102" s="1077">
        <f t="shared" si="48"/>
        <v>0</v>
      </c>
      <c r="AR102" s="1077">
        <f t="shared" si="48"/>
        <v>0</v>
      </c>
      <c r="AS102" s="1077">
        <f t="shared" si="48"/>
        <v>0</v>
      </c>
      <c r="AT102" s="1077">
        <f t="shared" si="48"/>
        <v>0</v>
      </c>
      <c r="AU102" s="1077">
        <f t="shared" si="48"/>
        <v>0</v>
      </c>
      <c r="AV102" s="1077">
        <f t="shared" si="48"/>
        <v>0</v>
      </c>
      <c r="AW102" s="1077">
        <f t="shared" si="48"/>
        <v>0</v>
      </c>
      <c r="AX102" s="1077">
        <f t="shared" si="48"/>
        <v>0</v>
      </c>
      <c r="AY102" s="1077">
        <f t="shared" si="48"/>
        <v>0</v>
      </c>
      <c r="AZ102" s="1077">
        <f t="shared" si="48"/>
        <v>0</v>
      </c>
      <c r="BA102" s="1077">
        <f t="shared" si="48"/>
        <v>0</v>
      </c>
      <c r="BB102" s="1077">
        <f t="shared" si="48"/>
        <v>0</v>
      </c>
      <c r="BC102" s="1077">
        <f t="shared" si="48"/>
        <v>0</v>
      </c>
      <c r="BD102" s="1077">
        <f t="shared" si="48"/>
        <v>0</v>
      </c>
      <c r="BE102" s="1077">
        <f t="shared" si="48"/>
        <v>0</v>
      </c>
      <c r="BF102" s="1077">
        <f t="shared" si="48"/>
        <v>1</v>
      </c>
      <c r="BG102" s="1077">
        <f t="shared" si="48"/>
        <v>0</v>
      </c>
      <c r="BH102" s="1077">
        <f t="shared" si="48"/>
        <v>1</v>
      </c>
      <c r="BI102" s="607">
        <f t="shared" si="48"/>
        <v>0</v>
      </c>
      <c r="BJ102" s="160">
        <f>SUM(D102+F102+H102+L102+N102+P102+R102+T102+V102+X102+Z102+AB102+AD102+AF102+AH102+AJ102+AL102+AN102+AP102+AR102+AT102+AV102+AX102+AZ102+BB102+BD102+BF102+BH102+J102)</f>
        <v>3</v>
      </c>
      <c r="BK102" s="160">
        <f t="shared" si="42"/>
        <v>9</v>
      </c>
      <c r="BM102" s="26"/>
      <c r="BN102" s="96"/>
      <c r="BO102" s="96"/>
      <c r="BP102" s="161">
        <f t="shared" ref="BP102:BY102" si="49">SUM(BP103:BP110)</f>
        <v>0</v>
      </c>
      <c r="BQ102" s="161">
        <f t="shared" si="49"/>
        <v>0</v>
      </c>
      <c r="BR102" s="161">
        <f t="shared" si="49"/>
        <v>0</v>
      </c>
      <c r="BS102" s="161">
        <f t="shared" si="49"/>
        <v>2</v>
      </c>
      <c r="BT102" s="161">
        <f t="shared" si="49"/>
        <v>0</v>
      </c>
      <c r="BU102" s="161">
        <f t="shared" si="49"/>
        <v>0</v>
      </c>
      <c r="BV102" s="161">
        <f t="shared" si="49"/>
        <v>0</v>
      </c>
      <c r="BW102" s="161">
        <f t="shared" si="49"/>
        <v>2</v>
      </c>
      <c r="BX102" s="161">
        <f t="shared" si="49"/>
        <v>0</v>
      </c>
      <c r="BY102" s="280">
        <f t="shared" si="49"/>
        <v>1</v>
      </c>
      <c r="BZ102" s="709">
        <f t="shared" si="44"/>
        <v>0</v>
      </c>
      <c r="CA102" s="710">
        <f t="shared" si="45"/>
        <v>5</v>
      </c>
      <c r="CB102" s="6"/>
      <c r="CC102" s="6"/>
      <c r="CD102" s="6"/>
      <c r="CF102" s="6"/>
    </row>
    <row r="103" spans="1:84" ht="16.2" thickBot="1" x14ac:dyDescent="0.35">
      <c r="A103" s="8">
        <v>17</v>
      </c>
      <c r="B103" s="1297" t="s">
        <v>21</v>
      </c>
      <c r="C103" s="1298"/>
      <c r="D103" s="467"/>
      <c r="E103" s="1043"/>
      <c r="F103" s="1043"/>
      <c r="G103" s="1044"/>
      <c r="H103" s="1043"/>
      <c r="I103" s="1043"/>
      <c r="J103" s="1043"/>
      <c r="K103" s="515"/>
      <c r="L103" s="654">
        <v>1</v>
      </c>
      <c r="M103" s="1043"/>
      <c r="N103" s="1043"/>
      <c r="O103" s="1043"/>
      <c r="P103" s="1043"/>
      <c r="Q103" s="1043"/>
      <c r="R103" s="1044"/>
      <c r="S103" s="290">
        <v>1</v>
      </c>
      <c r="T103" s="1043"/>
      <c r="U103" s="654"/>
      <c r="V103" s="1043"/>
      <c r="W103" s="1043"/>
      <c r="X103" s="1043"/>
      <c r="Y103" s="1043"/>
      <c r="Z103" s="1043"/>
      <c r="AA103" s="290">
        <v>1</v>
      </c>
      <c r="AB103" s="1043"/>
      <c r="AC103" s="1043"/>
      <c r="AD103" s="290"/>
      <c r="AE103" s="1043"/>
      <c r="AF103" s="1044"/>
      <c r="AG103" s="1043"/>
      <c r="AH103" s="311"/>
      <c r="AI103" s="343"/>
      <c r="AJ103" s="461"/>
      <c r="AK103" s="650"/>
      <c r="AL103" s="484"/>
      <c r="AM103" s="461"/>
      <c r="AN103" s="461"/>
      <c r="AO103" s="461"/>
      <c r="AP103" s="461"/>
      <c r="AQ103" s="461"/>
      <c r="AR103" s="462"/>
      <c r="AS103" s="461"/>
      <c r="AT103" s="143"/>
      <c r="AU103" s="38"/>
      <c r="AV103" s="143"/>
      <c r="AW103" s="143"/>
      <c r="AX103" s="143"/>
      <c r="AY103" s="147"/>
      <c r="AZ103" s="65"/>
      <c r="BA103" s="143"/>
      <c r="BB103" s="143"/>
      <c r="BC103" s="143"/>
      <c r="BD103" s="143"/>
      <c r="BE103" s="143"/>
      <c r="BF103" s="143"/>
      <c r="BG103" s="143"/>
      <c r="BH103" s="143"/>
      <c r="BI103" s="147"/>
      <c r="BJ103" s="160">
        <f t="shared" ref="BJ103:BJ109" si="50">SUM(D103+F103+H103+L103+N103+P103+R103+T103+V103+X103+Z103+AB103+AD103+AF103+AH103+AJ103+AL103+AN103+AP103+AR103+AT103+AV103+AX103+AZ103+BB103+BD103+BF103+BH103+J103)</f>
        <v>1</v>
      </c>
      <c r="BK103" s="160">
        <f t="shared" si="42"/>
        <v>2</v>
      </c>
      <c r="BM103" s="26"/>
      <c r="BN103" s="96"/>
      <c r="BO103" s="96"/>
      <c r="BP103" s="60"/>
      <c r="BQ103" s="342"/>
      <c r="BR103" s="485"/>
      <c r="BS103" s="100"/>
      <c r="BT103" s="100"/>
      <c r="BU103" s="342"/>
      <c r="BV103" s="60"/>
      <c r="BW103" s="342"/>
      <c r="BX103" s="60"/>
      <c r="BY103" s="464"/>
      <c r="BZ103" s="709">
        <f t="shared" si="44"/>
        <v>0</v>
      </c>
      <c r="CA103" s="710">
        <f t="shared" si="45"/>
        <v>0</v>
      </c>
      <c r="CB103" s="6"/>
      <c r="CC103" s="6"/>
      <c r="CD103" s="6"/>
      <c r="CF103" s="6"/>
    </row>
    <row r="104" spans="1:84" ht="16.2" thickBot="1" x14ac:dyDescent="0.35">
      <c r="A104" s="8">
        <v>18</v>
      </c>
      <c r="B104" s="1284" t="s">
        <v>51</v>
      </c>
      <c r="C104" s="1285"/>
      <c r="D104" s="145"/>
      <c r="E104" s="1071"/>
      <c r="F104" s="1071"/>
      <c r="G104" s="1058"/>
      <c r="H104" s="1071"/>
      <c r="I104" s="1071"/>
      <c r="J104" s="1071"/>
      <c r="K104" s="142"/>
      <c r="L104" s="606"/>
      <c r="M104" s="1071"/>
      <c r="N104" s="1071"/>
      <c r="O104" s="1071"/>
      <c r="P104" s="1071"/>
      <c r="Q104" s="164"/>
      <c r="R104" s="1058"/>
      <c r="S104" s="533"/>
      <c r="T104" s="1071"/>
      <c r="U104" s="606"/>
      <c r="V104" s="1071"/>
      <c r="W104" s="1071"/>
      <c r="X104" s="1071"/>
      <c r="Y104" s="1071"/>
      <c r="Z104" s="1071"/>
      <c r="AA104" s="1071"/>
      <c r="AB104" s="1071"/>
      <c r="AC104" s="1071"/>
      <c r="AD104" s="1071"/>
      <c r="AE104" s="1071"/>
      <c r="AF104" s="1058"/>
      <c r="AG104" s="1071"/>
      <c r="AH104" s="1071"/>
      <c r="AI104" s="543"/>
      <c r="AJ104" s="191"/>
      <c r="AK104" s="596"/>
      <c r="AL104" s="353"/>
      <c r="AM104" s="191"/>
      <c r="AN104" s="191"/>
      <c r="AO104" s="289"/>
      <c r="AP104" s="191"/>
      <c r="AQ104" s="191"/>
      <c r="AR104" s="289"/>
      <c r="AS104" s="191"/>
      <c r="AT104" s="255"/>
      <c r="AU104" s="445"/>
      <c r="AV104" s="255"/>
      <c r="AW104" s="255"/>
      <c r="AX104" s="255"/>
      <c r="AY104" s="57"/>
      <c r="AZ104" s="501"/>
      <c r="BA104" s="250"/>
      <c r="BB104" s="255"/>
      <c r="BC104" s="255"/>
      <c r="BD104" s="255"/>
      <c r="BE104" s="255"/>
      <c r="BF104" s="255"/>
      <c r="BG104" s="255"/>
      <c r="BH104" s="255"/>
      <c r="BI104" s="57"/>
      <c r="BJ104" s="160">
        <f t="shared" si="50"/>
        <v>0</v>
      </c>
      <c r="BK104" s="160">
        <f t="shared" si="42"/>
        <v>0</v>
      </c>
      <c r="BM104" s="26"/>
      <c r="BN104" s="96"/>
      <c r="BO104" s="96"/>
      <c r="BP104" s="257"/>
      <c r="BQ104" s="59"/>
      <c r="BR104" s="30"/>
      <c r="BS104" s="58"/>
      <c r="BT104" s="58"/>
      <c r="BU104" s="59"/>
      <c r="BV104" s="257"/>
      <c r="BW104" s="59"/>
      <c r="BX104" s="257"/>
      <c r="BY104" s="31"/>
      <c r="BZ104" s="709">
        <f t="shared" si="44"/>
        <v>0</v>
      </c>
      <c r="CA104" s="710">
        <f t="shared" si="45"/>
        <v>0</v>
      </c>
      <c r="CB104" s="6"/>
      <c r="CC104" s="6"/>
      <c r="CD104" s="6"/>
      <c r="CF104" s="6"/>
    </row>
    <row r="105" spans="1:84" ht="16.2" thickBot="1" x14ac:dyDescent="0.35">
      <c r="A105" s="8">
        <v>19</v>
      </c>
      <c r="B105" s="1284" t="s">
        <v>22</v>
      </c>
      <c r="C105" s="1285"/>
      <c r="D105" s="145"/>
      <c r="E105" s="1071"/>
      <c r="F105" s="1071"/>
      <c r="G105" s="1058"/>
      <c r="H105" s="1071"/>
      <c r="I105" s="1071"/>
      <c r="J105" s="1071"/>
      <c r="K105" s="142"/>
      <c r="L105" s="606"/>
      <c r="M105" s="1071"/>
      <c r="N105" s="1071"/>
      <c r="O105" s="1071"/>
      <c r="P105" s="1071"/>
      <c r="Q105" s="1071"/>
      <c r="R105" s="1058"/>
      <c r="S105" s="1071"/>
      <c r="T105" s="1071"/>
      <c r="U105" s="606"/>
      <c r="V105" s="1071"/>
      <c r="W105" s="1071"/>
      <c r="X105" s="1071"/>
      <c r="Y105" s="1071"/>
      <c r="Z105" s="1071"/>
      <c r="AA105" s="1071"/>
      <c r="AB105" s="1071"/>
      <c r="AC105" s="1071"/>
      <c r="AD105" s="1071"/>
      <c r="AE105" s="1071"/>
      <c r="AF105" s="1058"/>
      <c r="AG105" s="1071"/>
      <c r="AH105" s="1071"/>
      <c r="AI105" s="543"/>
      <c r="AJ105" s="191"/>
      <c r="AK105" s="596"/>
      <c r="AL105" s="353"/>
      <c r="AM105" s="191"/>
      <c r="AN105" s="191"/>
      <c r="AO105" s="289"/>
      <c r="AP105" s="191"/>
      <c r="AQ105" s="191"/>
      <c r="AR105" s="289"/>
      <c r="AS105" s="191"/>
      <c r="AT105" s="255"/>
      <c r="AU105" s="445"/>
      <c r="AV105" s="255"/>
      <c r="AW105" s="255"/>
      <c r="AX105" s="255"/>
      <c r="AY105" s="57"/>
      <c r="AZ105" s="501"/>
      <c r="BA105" s="255"/>
      <c r="BB105" s="255"/>
      <c r="BC105" s="255"/>
      <c r="BD105" s="255"/>
      <c r="BE105" s="255"/>
      <c r="BF105" s="255"/>
      <c r="BG105" s="255"/>
      <c r="BH105" s="255"/>
      <c r="BI105" s="57"/>
      <c r="BJ105" s="160">
        <f t="shared" si="50"/>
        <v>0</v>
      </c>
      <c r="BK105" s="160">
        <f t="shared" si="42"/>
        <v>0</v>
      </c>
      <c r="BM105" s="26"/>
      <c r="BN105" s="96"/>
      <c r="BO105" s="96"/>
      <c r="BP105" s="257"/>
      <c r="BQ105" s="59"/>
      <c r="BR105" s="30"/>
      <c r="BS105" s="58"/>
      <c r="BT105" s="58"/>
      <c r="BU105" s="59"/>
      <c r="BV105" s="257"/>
      <c r="BW105" s="59"/>
      <c r="BX105" s="257"/>
      <c r="BY105" s="31"/>
      <c r="BZ105" s="709">
        <f t="shared" si="44"/>
        <v>0</v>
      </c>
      <c r="CA105" s="710">
        <f t="shared" si="45"/>
        <v>0</v>
      </c>
      <c r="CB105" s="6"/>
      <c r="CC105" s="6"/>
      <c r="CD105" s="6"/>
      <c r="CF105" s="6"/>
    </row>
    <row r="106" spans="1:84" ht="16.2" thickBot="1" x14ac:dyDescent="0.35">
      <c r="A106" s="8">
        <v>20</v>
      </c>
      <c r="B106" s="1284" t="s">
        <v>34</v>
      </c>
      <c r="C106" s="1285"/>
      <c r="D106" s="145"/>
      <c r="E106" s="1071"/>
      <c r="F106" s="1071"/>
      <c r="G106" s="1058"/>
      <c r="H106" s="1071"/>
      <c r="I106" s="1071"/>
      <c r="J106" s="1071"/>
      <c r="K106" s="142"/>
      <c r="L106" s="606"/>
      <c r="M106" s="1071"/>
      <c r="N106" s="1071"/>
      <c r="O106" s="164">
        <v>2</v>
      </c>
      <c r="P106" s="1071"/>
      <c r="Q106" s="1071"/>
      <c r="R106" s="1058"/>
      <c r="S106" s="1071"/>
      <c r="T106" s="1071"/>
      <c r="U106" s="606"/>
      <c r="V106" s="1071"/>
      <c r="W106" s="1071"/>
      <c r="X106" s="1071"/>
      <c r="Y106" s="164">
        <v>1</v>
      </c>
      <c r="Z106" s="1071"/>
      <c r="AA106" s="1071"/>
      <c r="AB106" s="1071"/>
      <c r="AC106" s="1071"/>
      <c r="AD106" s="1071"/>
      <c r="AE106" s="164">
        <v>1</v>
      </c>
      <c r="AF106" s="1058"/>
      <c r="AG106" s="1071"/>
      <c r="AH106" s="1071"/>
      <c r="AI106" s="543">
        <v>2</v>
      </c>
      <c r="AJ106" s="191"/>
      <c r="AK106" s="596">
        <v>1</v>
      </c>
      <c r="AL106" s="353"/>
      <c r="AM106" s="165"/>
      <c r="AN106" s="191"/>
      <c r="AO106" s="289"/>
      <c r="AP106" s="191"/>
      <c r="AQ106" s="191"/>
      <c r="AR106" s="289"/>
      <c r="AS106" s="191"/>
      <c r="AT106" s="255"/>
      <c r="AU106" s="445"/>
      <c r="AV106" s="255"/>
      <c r="AW106" s="255"/>
      <c r="AX106" s="255"/>
      <c r="AY106" s="57"/>
      <c r="AZ106" s="501"/>
      <c r="BA106" s="255"/>
      <c r="BB106" s="255"/>
      <c r="BC106" s="255"/>
      <c r="BD106" s="255"/>
      <c r="BE106" s="255"/>
      <c r="BF106" s="255"/>
      <c r="BG106" s="255"/>
      <c r="BH106" s="255"/>
      <c r="BI106" s="57"/>
      <c r="BJ106" s="160">
        <f t="shared" si="50"/>
        <v>0</v>
      </c>
      <c r="BK106" s="160">
        <f t="shared" si="42"/>
        <v>7</v>
      </c>
      <c r="BM106" s="26"/>
      <c r="BN106" s="96"/>
      <c r="BO106" s="96"/>
      <c r="BP106" s="257"/>
      <c r="BQ106" s="59"/>
      <c r="BR106" s="30"/>
      <c r="BS106" s="58">
        <v>2</v>
      </c>
      <c r="BT106" s="58"/>
      <c r="BU106" s="59"/>
      <c r="BV106" s="257"/>
      <c r="BW106" s="59">
        <v>2</v>
      </c>
      <c r="BX106" s="257"/>
      <c r="BY106" s="85">
        <v>1</v>
      </c>
      <c r="BZ106" s="709">
        <f t="shared" si="44"/>
        <v>0</v>
      </c>
      <c r="CA106" s="710">
        <f t="shared" si="45"/>
        <v>5</v>
      </c>
      <c r="CB106" s="6"/>
      <c r="CC106" s="1068" t="s">
        <v>246</v>
      </c>
      <c r="CD106" s="1068" t="s">
        <v>243</v>
      </c>
      <c r="CE106" s="1068" t="s">
        <v>244</v>
      </c>
      <c r="CF106" s="1068" t="s">
        <v>245</v>
      </c>
    </row>
    <row r="107" spans="1:84" ht="16.2" thickBot="1" x14ac:dyDescent="0.35">
      <c r="A107" s="8">
        <v>21</v>
      </c>
      <c r="B107" s="1284" t="s">
        <v>24</v>
      </c>
      <c r="C107" s="1285"/>
      <c r="D107" s="145"/>
      <c r="E107" s="1071"/>
      <c r="F107" s="1071"/>
      <c r="G107" s="1058"/>
      <c r="H107" s="1071"/>
      <c r="I107" s="1071"/>
      <c r="J107" s="1071"/>
      <c r="K107" s="142"/>
      <c r="L107" s="606"/>
      <c r="M107" s="1071"/>
      <c r="N107" s="1071"/>
      <c r="O107" s="1071"/>
      <c r="P107" s="1071"/>
      <c r="Q107" s="1071"/>
      <c r="R107" s="1058"/>
      <c r="S107" s="1071"/>
      <c r="T107" s="1071"/>
      <c r="U107" s="606"/>
      <c r="V107" s="1071"/>
      <c r="W107" s="1071"/>
      <c r="X107" s="1071"/>
      <c r="Y107" s="1071"/>
      <c r="Z107" s="1071"/>
      <c r="AA107" s="1071"/>
      <c r="AB107" s="1071"/>
      <c r="AC107" s="1071"/>
      <c r="AD107" s="1071"/>
      <c r="AE107" s="1071"/>
      <c r="AF107" s="1058"/>
      <c r="AG107" s="1071"/>
      <c r="AH107" s="1071"/>
      <c r="AI107" s="543"/>
      <c r="AJ107" s="191"/>
      <c r="AK107" s="596"/>
      <c r="AL107" s="353"/>
      <c r="AM107" s="191"/>
      <c r="AN107" s="191"/>
      <c r="AO107" s="289"/>
      <c r="AP107" s="191"/>
      <c r="AQ107" s="191"/>
      <c r="AR107" s="289"/>
      <c r="AS107" s="191"/>
      <c r="AT107" s="255"/>
      <c r="AU107" s="445"/>
      <c r="AV107" s="255"/>
      <c r="AW107" s="947"/>
      <c r="AX107" s="255"/>
      <c r="AY107" s="57"/>
      <c r="AZ107" s="501"/>
      <c r="BA107" s="255"/>
      <c r="BB107" s="255"/>
      <c r="BC107" s="255"/>
      <c r="BD107" s="255"/>
      <c r="BE107" s="255"/>
      <c r="BF107" s="255"/>
      <c r="BG107" s="255"/>
      <c r="BH107" s="255"/>
      <c r="BI107" s="57"/>
      <c r="BJ107" s="160">
        <f t="shared" si="50"/>
        <v>0</v>
      </c>
      <c r="BK107" s="160">
        <f t="shared" si="42"/>
        <v>0</v>
      </c>
      <c r="BM107" s="26"/>
      <c r="BN107" s="96"/>
      <c r="BO107" s="96"/>
      <c r="BP107" s="257"/>
      <c r="BQ107" s="59"/>
      <c r="BR107" s="30"/>
      <c r="BS107" s="58"/>
      <c r="BT107" s="58"/>
      <c r="BU107" s="59"/>
      <c r="BV107" s="257"/>
      <c r="BW107" s="59"/>
      <c r="BX107" s="257"/>
      <c r="BY107" s="31"/>
      <c r="BZ107" s="709">
        <f t="shared" si="44"/>
        <v>0</v>
      </c>
      <c r="CA107" s="710">
        <f t="shared" si="45"/>
        <v>0</v>
      </c>
      <c r="CB107" s="6"/>
      <c r="CC107" s="69">
        <v>2022</v>
      </c>
      <c r="CD107" s="69">
        <f>AB111+AF111+AT111+AV111+AZ111+BB111+BD111+BF111+BX111+BH111</f>
        <v>105</v>
      </c>
      <c r="CE107" s="69">
        <f>AC111+AG111+AU111+AW111+BA111+BC111+BE111+BG111+BY111+BI111</f>
        <v>122</v>
      </c>
      <c r="CF107" s="69">
        <f>CD107+CE107</f>
        <v>227</v>
      </c>
    </row>
    <row r="108" spans="1:84" ht="16.2" thickBot="1" x14ac:dyDescent="0.35">
      <c r="A108" s="8">
        <v>22</v>
      </c>
      <c r="B108" s="1284" t="s">
        <v>25</v>
      </c>
      <c r="C108" s="1285"/>
      <c r="D108" s="145"/>
      <c r="E108" s="1071"/>
      <c r="F108" s="1071"/>
      <c r="G108" s="1058"/>
      <c r="H108" s="1071"/>
      <c r="I108" s="1071"/>
      <c r="J108" s="1071"/>
      <c r="K108" s="142"/>
      <c r="L108" s="606"/>
      <c r="M108" s="1071"/>
      <c r="N108" s="1071"/>
      <c r="O108" s="1071"/>
      <c r="P108" s="1071"/>
      <c r="Q108" s="1071"/>
      <c r="R108" s="1058"/>
      <c r="S108" s="1071"/>
      <c r="T108" s="1071"/>
      <c r="U108" s="606"/>
      <c r="V108" s="1071"/>
      <c r="W108" s="1071"/>
      <c r="X108" s="1071"/>
      <c r="Y108" s="1071"/>
      <c r="Z108" s="1071"/>
      <c r="AA108" s="1071"/>
      <c r="AB108" s="1071"/>
      <c r="AC108" s="1071"/>
      <c r="AD108" s="1071"/>
      <c r="AE108" s="1071"/>
      <c r="AF108" s="1058"/>
      <c r="AG108" s="1071"/>
      <c r="AH108" s="1071"/>
      <c r="AI108" s="543"/>
      <c r="AJ108" s="191"/>
      <c r="AK108" s="596"/>
      <c r="AL108" s="353"/>
      <c r="AM108" s="191"/>
      <c r="AN108" s="191"/>
      <c r="AO108" s="289"/>
      <c r="AP108" s="191"/>
      <c r="AQ108" s="191"/>
      <c r="AR108" s="289"/>
      <c r="AS108" s="191"/>
      <c r="AT108" s="255"/>
      <c r="AU108" s="445"/>
      <c r="AV108" s="255"/>
      <c r="AW108" s="255"/>
      <c r="AX108" s="255"/>
      <c r="AY108" s="57"/>
      <c r="AZ108" s="501"/>
      <c r="BA108" s="255"/>
      <c r="BB108" s="255"/>
      <c r="BC108" s="255"/>
      <c r="BD108" s="255"/>
      <c r="BE108" s="255"/>
      <c r="BF108" s="255"/>
      <c r="BG108" s="255"/>
      <c r="BH108" s="255"/>
      <c r="BI108" s="57"/>
      <c r="BJ108" s="160">
        <f t="shared" si="50"/>
        <v>0</v>
      </c>
      <c r="BK108" s="160">
        <f t="shared" si="42"/>
        <v>0</v>
      </c>
      <c r="BM108" s="26"/>
      <c r="BN108" s="96"/>
      <c r="BO108" s="96"/>
      <c r="BP108" s="257"/>
      <c r="BQ108" s="59"/>
      <c r="BR108" s="30"/>
      <c r="BS108" s="58"/>
      <c r="BT108" s="58"/>
      <c r="BU108" s="59"/>
      <c r="BV108" s="257"/>
      <c r="BW108" s="59"/>
      <c r="BX108" s="257"/>
      <c r="BY108" s="31"/>
      <c r="BZ108" s="709">
        <f t="shared" si="44"/>
        <v>0</v>
      </c>
      <c r="CA108" s="710">
        <f t="shared" si="45"/>
        <v>0</v>
      </c>
      <c r="CB108" s="6"/>
      <c r="CC108" s="69">
        <v>2023</v>
      </c>
      <c r="CD108" s="69">
        <f>H111+J111+V111+Z111+AD111+AJ111+AL111+AN111+AP111+AR111+AX111+BT111+X111</f>
        <v>105</v>
      </c>
      <c r="CE108" s="69">
        <f>I111+K111+W111+AA111+AE111+AK111+AM111+AO111+AQ111+AS111+AY111+BU111+Y111</f>
        <v>139</v>
      </c>
      <c r="CF108" s="69">
        <f t="shared" ref="CF108:CF109" si="51">CD108+CE108</f>
        <v>244</v>
      </c>
    </row>
    <row r="109" spans="1:84" ht="16.2" thickBot="1" x14ac:dyDescent="0.35">
      <c r="A109" s="8">
        <v>23</v>
      </c>
      <c r="B109" s="1284" t="s">
        <v>26</v>
      </c>
      <c r="C109" s="1285"/>
      <c r="D109" s="145"/>
      <c r="E109" s="1071"/>
      <c r="F109" s="1071"/>
      <c r="G109" s="1058"/>
      <c r="H109" s="1071"/>
      <c r="I109" s="1071"/>
      <c r="J109" s="1071"/>
      <c r="K109" s="142"/>
      <c r="L109" s="606"/>
      <c r="M109" s="1071"/>
      <c r="N109" s="1071"/>
      <c r="O109" s="1071"/>
      <c r="P109" s="1071"/>
      <c r="Q109" s="1071"/>
      <c r="R109" s="1058"/>
      <c r="S109" s="1071"/>
      <c r="T109" s="1071"/>
      <c r="U109" s="606"/>
      <c r="V109" s="1071"/>
      <c r="W109" s="1071"/>
      <c r="X109" s="1071"/>
      <c r="Y109" s="1071"/>
      <c r="Z109" s="1071"/>
      <c r="AA109" s="1071"/>
      <c r="AB109" s="1071"/>
      <c r="AC109" s="1071"/>
      <c r="AD109" s="1071"/>
      <c r="AE109" s="1071"/>
      <c r="AF109" s="1058"/>
      <c r="AG109" s="1071"/>
      <c r="AH109" s="1071"/>
      <c r="AI109" s="543"/>
      <c r="AJ109" s="191"/>
      <c r="AK109" s="596"/>
      <c r="AL109" s="353"/>
      <c r="AM109" s="191"/>
      <c r="AN109" s="191"/>
      <c r="AO109" s="289"/>
      <c r="AP109" s="191"/>
      <c r="AQ109" s="191"/>
      <c r="AR109" s="289"/>
      <c r="AS109" s="191"/>
      <c r="AT109" s="255"/>
      <c r="AU109" s="445"/>
      <c r="AV109" s="255"/>
      <c r="AW109" s="255"/>
      <c r="AX109" s="255"/>
      <c r="AY109" s="57"/>
      <c r="AZ109" s="501"/>
      <c r="BA109" s="255"/>
      <c r="BB109" s="255"/>
      <c r="BC109" s="255"/>
      <c r="BD109" s="255"/>
      <c r="BE109" s="255"/>
      <c r="BF109" s="255"/>
      <c r="BG109" s="255"/>
      <c r="BH109" s="255"/>
      <c r="BI109" s="57"/>
      <c r="BJ109" s="160">
        <f t="shared" si="50"/>
        <v>0</v>
      </c>
      <c r="BK109" s="160">
        <f t="shared" si="42"/>
        <v>0</v>
      </c>
      <c r="BM109" s="26"/>
      <c r="BN109" s="96"/>
      <c r="BO109" s="96"/>
      <c r="BP109" s="257"/>
      <c r="BQ109" s="59"/>
      <c r="BR109" s="30"/>
      <c r="BS109" s="58"/>
      <c r="BT109" s="58"/>
      <c r="BU109" s="59"/>
      <c r="BV109" s="257"/>
      <c r="BW109" s="59"/>
      <c r="BX109" s="257"/>
      <c r="BY109" s="31"/>
      <c r="BZ109" s="709">
        <f t="shared" si="44"/>
        <v>0</v>
      </c>
      <c r="CA109" s="710">
        <f t="shared" si="45"/>
        <v>0</v>
      </c>
      <c r="CB109" s="6"/>
      <c r="CC109" s="69">
        <v>2024</v>
      </c>
      <c r="CD109" s="69">
        <f>D111+F111+L111+N111+P111+R111+AH111+BP111+BV111+T111</f>
        <v>117</v>
      </c>
      <c r="CE109" s="69">
        <f>E111+G111+M111+O111+Q111+S111+AI111+BQ111+BW111+U111</f>
        <v>65</v>
      </c>
      <c r="CF109" s="69">
        <f t="shared" si="51"/>
        <v>182</v>
      </c>
    </row>
    <row r="110" spans="1:84" ht="16.2" thickBot="1" x14ac:dyDescent="0.35">
      <c r="A110" s="291">
        <v>24</v>
      </c>
      <c r="B110" s="1286" t="s">
        <v>27</v>
      </c>
      <c r="C110" s="1287"/>
      <c r="D110" s="452"/>
      <c r="E110" s="455"/>
      <c r="F110" s="453"/>
      <c r="G110" s="454"/>
      <c r="H110" s="1071"/>
      <c r="I110" s="1071"/>
      <c r="J110" s="1071"/>
      <c r="K110" s="142"/>
      <c r="L110" s="665"/>
      <c r="M110" s="455"/>
      <c r="N110" s="455"/>
      <c r="O110" s="455"/>
      <c r="P110" s="455"/>
      <c r="Q110" s="455"/>
      <c r="R110" s="854"/>
      <c r="S110" s="455"/>
      <c r="T110" s="455"/>
      <c r="U110" s="665"/>
      <c r="V110" s="455"/>
      <c r="W110" s="455"/>
      <c r="X110" s="455"/>
      <c r="Y110" s="455"/>
      <c r="Z110" s="455"/>
      <c r="AA110" s="455"/>
      <c r="AB110" s="455"/>
      <c r="AC110" s="455"/>
      <c r="AD110" s="455"/>
      <c r="AE110" s="455"/>
      <c r="AF110" s="854"/>
      <c r="AG110" s="455"/>
      <c r="AH110" s="455"/>
      <c r="AI110" s="665"/>
      <c r="AJ110" s="422"/>
      <c r="AK110" s="666"/>
      <c r="AL110" s="421"/>
      <c r="AM110" s="422"/>
      <c r="AN110" s="422"/>
      <c r="AO110" s="667"/>
      <c r="AP110" s="946"/>
      <c r="AQ110" s="946"/>
      <c r="AR110" s="667"/>
      <c r="AS110" s="422"/>
      <c r="AT110" s="243"/>
      <c r="AU110" s="296"/>
      <c r="AV110" s="209"/>
      <c r="AW110" s="209"/>
      <c r="AX110" s="209"/>
      <c r="AY110" s="195"/>
      <c r="AZ110" s="696"/>
      <c r="BA110" s="209"/>
      <c r="BB110" s="209"/>
      <c r="BC110" s="209"/>
      <c r="BD110" s="209"/>
      <c r="BE110" s="209"/>
      <c r="BF110" s="209">
        <v>1</v>
      </c>
      <c r="BG110" s="209"/>
      <c r="BH110" s="243">
        <v>1</v>
      </c>
      <c r="BI110" s="668"/>
      <c r="BJ110" s="160">
        <f>SUM(D110+F110+H110+L110+N110+P110+R110+T110+V110+X110+Z110+AB110+AD110+AF110+AH110+AJ110+AL110+AN110+AP110+AR110+AT110+AV110+AX110+AZ110+BB110+BD110+BF110+BH110+J110)</f>
        <v>2</v>
      </c>
      <c r="BK110" s="160">
        <f t="shared" si="42"/>
        <v>0</v>
      </c>
      <c r="BM110" s="26"/>
      <c r="BN110" s="73"/>
      <c r="BO110" s="73"/>
      <c r="BP110" s="228"/>
      <c r="BQ110" s="229"/>
      <c r="BR110" s="435"/>
      <c r="BS110" s="340"/>
      <c r="BT110" s="340"/>
      <c r="BU110" s="229"/>
      <c r="BV110" s="185"/>
      <c r="BW110" s="186"/>
      <c r="BX110" s="185"/>
      <c r="BY110" s="599"/>
      <c r="BZ110" s="709">
        <f t="shared" si="44"/>
        <v>0</v>
      </c>
      <c r="CA110" s="710">
        <f t="shared" si="45"/>
        <v>0</v>
      </c>
      <c r="CB110" s="6"/>
      <c r="CC110" s="69" t="s">
        <v>33</v>
      </c>
      <c r="CD110" s="69">
        <f>SUM(CD107:CD109)</f>
        <v>327</v>
      </c>
      <c r="CE110" s="69">
        <f>SUM(CE107:CE109)</f>
        <v>326</v>
      </c>
      <c r="CF110" s="69">
        <f>SUM(CF107:CF109)</f>
        <v>653</v>
      </c>
    </row>
    <row r="111" spans="1:84" ht="16.2" thickBot="1" x14ac:dyDescent="0.35">
      <c r="A111" s="1508" t="s">
        <v>28</v>
      </c>
      <c r="B111" s="1509"/>
      <c r="C111" s="1509"/>
      <c r="D111" s="293">
        <f>D90+D96-D102</f>
        <v>0</v>
      </c>
      <c r="E111" s="293">
        <f>E90+E96-E102</f>
        <v>4</v>
      </c>
      <c r="F111" s="293">
        <f t="shared" ref="F111:BI111" si="52">F90+F96-F102</f>
        <v>0</v>
      </c>
      <c r="G111" s="293">
        <f t="shared" si="52"/>
        <v>4</v>
      </c>
      <c r="H111" s="293">
        <f t="shared" si="52"/>
        <v>0</v>
      </c>
      <c r="I111" s="293">
        <f t="shared" si="52"/>
        <v>18</v>
      </c>
      <c r="J111" s="697">
        <f t="shared" si="52"/>
        <v>0</v>
      </c>
      <c r="K111" s="700">
        <f t="shared" si="52"/>
        <v>17</v>
      </c>
      <c r="L111" s="294">
        <f t="shared" si="52"/>
        <v>14</v>
      </c>
      <c r="M111" s="293">
        <f t="shared" si="52"/>
        <v>6</v>
      </c>
      <c r="N111" s="944">
        <f t="shared" si="52"/>
        <v>14</v>
      </c>
      <c r="O111" s="293">
        <f t="shared" si="52"/>
        <v>6</v>
      </c>
      <c r="P111" s="293">
        <f t="shared" si="52"/>
        <v>20</v>
      </c>
      <c r="Q111" s="293">
        <f t="shared" si="52"/>
        <v>4</v>
      </c>
      <c r="R111" s="293">
        <f t="shared" si="52"/>
        <v>24</v>
      </c>
      <c r="S111" s="293">
        <f t="shared" si="52"/>
        <v>2</v>
      </c>
      <c r="T111" s="293">
        <f t="shared" si="52"/>
        <v>26</v>
      </c>
      <c r="U111" s="293">
        <f t="shared" si="52"/>
        <v>1</v>
      </c>
      <c r="V111" s="293">
        <f t="shared" si="52"/>
        <v>0</v>
      </c>
      <c r="W111" s="293">
        <f t="shared" si="52"/>
        <v>3</v>
      </c>
      <c r="X111" s="293">
        <f t="shared" si="52"/>
        <v>0</v>
      </c>
      <c r="Y111" s="293">
        <f t="shared" si="52"/>
        <v>3</v>
      </c>
      <c r="Z111" s="293">
        <f t="shared" si="52"/>
        <v>0</v>
      </c>
      <c r="AA111" s="293">
        <f t="shared" si="52"/>
        <v>31</v>
      </c>
      <c r="AB111" s="293">
        <f t="shared" si="52"/>
        <v>0</v>
      </c>
      <c r="AC111" s="293">
        <f t="shared" si="52"/>
        <v>25</v>
      </c>
      <c r="AD111" s="293">
        <f t="shared" si="52"/>
        <v>0</v>
      </c>
      <c r="AE111" s="293">
        <f t="shared" si="52"/>
        <v>30</v>
      </c>
      <c r="AF111" s="293">
        <f t="shared" si="52"/>
        <v>0</v>
      </c>
      <c r="AG111" s="293">
        <f t="shared" si="52"/>
        <v>26</v>
      </c>
      <c r="AH111" s="293">
        <f t="shared" si="52"/>
        <v>19</v>
      </c>
      <c r="AI111" s="293">
        <f t="shared" si="52"/>
        <v>11</v>
      </c>
      <c r="AJ111" s="293">
        <f t="shared" si="52"/>
        <v>0</v>
      </c>
      <c r="AK111" s="293">
        <f t="shared" si="52"/>
        <v>6</v>
      </c>
      <c r="AL111" s="293">
        <f t="shared" si="52"/>
        <v>22</v>
      </c>
      <c r="AM111" s="293">
        <f t="shared" si="52"/>
        <v>11</v>
      </c>
      <c r="AN111" s="293">
        <f t="shared" si="52"/>
        <v>20</v>
      </c>
      <c r="AO111" s="293">
        <f t="shared" si="52"/>
        <v>3</v>
      </c>
      <c r="AP111" s="293">
        <f t="shared" si="52"/>
        <v>23</v>
      </c>
      <c r="AQ111" s="293">
        <f t="shared" si="52"/>
        <v>0</v>
      </c>
      <c r="AR111" s="293">
        <f t="shared" si="52"/>
        <v>23</v>
      </c>
      <c r="AS111" s="293">
        <f t="shared" si="52"/>
        <v>1</v>
      </c>
      <c r="AT111" s="293">
        <f t="shared" si="52"/>
        <v>1</v>
      </c>
      <c r="AU111" s="293">
        <f t="shared" si="52"/>
        <v>24</v>
      </c>
      <c r="AV111" s="293">
        <f t="shared" si="52"/>
        <v>0</v>
      </c>
      <c r="AW111" s="293">
        <f t="shared" si="52"/>
        <v>22</v>
      </c>
      <c r="AX111" s="293">
        <f t="shared" si="52"/>
        <v>17</v>
      </c>
      <c r="AY111" s="293">
        <f t="shared" si="52"/>
        <v>7</v>
      </c>
      <c r="AZ111" s="293">
        <f t="shared" si="52"/>
        <v>20</v>
      </c>
      <c r="BA111" s="293">
        <f t="shared" si="52"/>
        <v>6</v>
      </c>
      <c r="BB111" s="293">
        <f t="shared" si="52"/>
        <v>21</v>
      </c>
      <c r="BC111" s="293">
        <f t="shared" si="52"/>
        <v>2</v>
      </c>
      <c r="BD111" s="293">
        <f t="shared" si="52"/>
        <v>23</v>
      </c>
      <c r="BE111" s="293">
        <f t="shared" si="52"/>
        <v>0</v>
      </c>
      <c r="BF111" s="293">
        <f t="shared" si="52"/>
        <v>24</v>
      </c>
      <c r="BG111" s="293">
        <f t="shared" si="52"/>
        <v>1</v>
      </c>
      <c r="BH111" s="293">
        <f t="shared" si="52"/>
        <v>16</v>
      </c>
      <c r="BI111" s="293">
        <f t="shared" si="52"/>
        <v>6</v>
      </c>
      <c r="BJ111" s="160">
        <f>SUM(D111+F111+H111+L111+N111+P111+R111+T111+V111+X111+Z111+AB111+AD111+AF111+AH111+AJ111+AL111+AN111+AP111+AR111+AT111+AV111+AX111+AZ111+BB111+BD111+BF111+BH111+J111)</f>
        <v>327</v>
      </c>
      <c r="BK111" s="160">
        <f>SUM(E111+G111+I111+M111+O111+Q111+S111+U111+W111+Y111+AA111+AC111+AE111+AG111+AI111+AK111+AM111+AO111+AQ111+AS111+AU111+AW111+AY111+BA111+BC111+BE111+BG111+BI111+K111)</f>
        <v>280</v>
      </c>
      <c r="BM111" s="27"/>
      <c r="BN111" s="639"/>
      <c r="BO111" s="639"/>
      <c r="BP111" s="227">
        <f t="shared" ref="BP111:BY111" si="53">BP90+BP96-BP102</f>
        <v>0</v>
      </c>
      <c r="BQ111" s="366">
        <f t="shared" si="53"/>
        <v>14</v>
      </c>
      <c r="BR111" s="188">
        <f t="shared" si="53"/>
        <v>0</v>
      </c>
      <c r="BS111" s="187">
        <f t="shared" si="53"/>
        <v>14</v>
      </c>
      <c r="BT111" s="187">
        <f t="shared" si="53"/>
        <v>0</v>
      </c>
      <c r="BU111" s="227">
        <f t="shared" si="53"/>
        <v>9</v>
      </c>
      <c r="BV111" s="187">
        <f t="shared" si="53"/>
        <v>0</v>
      </c>
      <c r="BW111" s="226">
        <f t="shared" si="53"/>
        <v>13</v>
      </c>
      <c r="BX111" s="187">
        <f t="shared" si="53"/>
        <v>0</v>
      </c>
      <c r="BY111" s="708">
        <f t="shared" si="53"/>
        <v>10</v>
      </c>
      <c r="BZ111" s="293">
        <f t="shared" si="44"/>
        <v>0</v>
      </c>
      <c r="CA111" s="862">
        <f t="shared" si="45"/>
        <v>60</v>
      </c>
      <c r="CB111" s="6"/>
      <c r="CC111" s="1050"/>
      <c r="CD111" s="1050"/>
      <c r="CE111" s="1050"/>
      <c r="CF111" s="1050"/>
    </row>
    <row r="112" spans="1:84" ht="16.2" thickBot="1" x14ac:dyDescent="0.35">
      <c r="A112" s="1291" t="s">
        <v>29</v>
      </c>
      <c r="B112" s="1292"/>
      <c r="C112" s="1610"/>
      <c r="D112" s="1269">
        <f>SUM(D111:K111)</f>
        <v>43</v>
      </c>
      <c r="E112" s="1271"/>
      <c r="F112" s="1271"/>
      <c r="G112" s="1271"/>
      <c r="H112" s="1271"/>
      <c r="I112" s="1271"/>
      <c r="J112" s="1271"/>
      <c r="K112" s="1272"/>
      <c r="L112" s="1056"/>
      <c r="M112" s="1035"/>
      <c r="N112" s="1035"/>
      <c r="O112" s="1035"/>
      <c r="P112" s="1035"/>
      <c r="Q112" s="1035"/>
      <c r="R112" s="1035"/>
      <c r="S112" s="1035"/>
      <c r="T112" s="1035"/>
      <c r="U112" s="1035"/>
      <c r="V112" s="1035"/>
      <c r="W112" s="1035"/>
      <c r="X112" s="1053">
        <f>SUM(L111:AK111)</f>
        <v>271</v>
      </c>
      <c r="Y112" s="1035"/>
      <c r="Z112" s="1035"/>
      <c r="AA112" s="1035"/>
      <c r="AB112" s="1035"/>
      <c r="AC112" s="1035"/>
      <c r="AD112" s="1035"/>
      <c r="AE112" s="1035"/>
      <c r="AF112" s="1035"/>
      <c r="AG112" s="1035"/>
      <c r="AH112" s="1035"/>
      <c r="AI112" s="1035"/>
      <c r="AJ112" s="1035"/>
      <c r="AK112" s="1036"/>
      <c r="AL112" s="1511">
        <f>SUM(AL111:AY111)</f>
        <v>174</v>
      </c>
      <c r="AM112" s="1512"/>
      <c r="AN112" s="1512"/>
      <c r="AO112" s="1512"/>
      <c r="AP112" s="1512"/>
      <c r="AQ112" s="1512"/>
      <c r="AR112" s="1512"/>
      <c r="AS112" s="1512"/>
      <c r="AT112" s="1512"/>
      <c r="AU112" s="1512"/>
      <c r="AV112" s="1512"/>
      <c r="AW112" s="1512"/>
      <c r="AX112" s="1512"/>
      <c r="AY112" s="1513"/>
      <c r="AZ112" s="1596">
        <f>SUM(AZ111:BI111)</f>
        <v>119</v>
      </c>
      <c r="BA112" s="1271"/>
      <c r="BB112" s="1271"/>
      <c r="BC112" s="1271"/>
      <c r="BD112" s="1271"/>
      <c r="BE112" s="1271"/>
      <c r="BF112" s="1271"/>
      <c r="BG112" s="1271"/>
      <c r="BH112" s="1271"/>
      <c r="BI112" s="1272"/>
      <c r="BJ112" s="1611">
        <f>SUM(BJ111:BK111)</f>
        <v>607</v>
      </c>
      <c r="BK112" s="1612"/>
      <c r="BM112" s="27"/>
      <c r="BN112" s="1065"/>
      <c r="BO112" s="1065"/>
      <c r="BP112" s="1511">
        <f>SUM(BP111:BQ111)</f>
        <v>14</v>
      </c>
      <c r="BQ112" s="1513"/>
      <c r="BR112" s="1597">
        <f>SUM(BR111:BU111)</f>
        <v>23</v>
      </c>
      <c r="BS112" s="1271"/>
      <c r="BT112" s="1271"/>
      <c r="BU112" s="1272"/>
      <c r="BV112" s="1597">
        <f>SUM(BV111:BY111)</f>
        <v>23</v>
      </c>
      <c r="BW112" s="1598"/>
      <c r="BX112" s="1271"/>
      <c r="BY112" s="1271"/>
      <c r="BZ112" s="1387">
        <f>SUM(BZ111:CA111)</f>
        <v>60</v>
      </c>
      <c r="CA112" s="1393"/>
      <c r="CB112" s="6"/>
      <c r="CC112" s="1050"/>
      <c r="CD112" s="1050"/>
      <c r="CE112" s="1050"/>
      <c r="CF112" s="1050"/>
    </row>
    <row r="113" spans="1:84" ht="15" thickBot="1" x14ac:dyDescent="0.35">
      <c r="A113" s="6"/>
      <c r="B113" s="78"/>
      <c r="C113" s="233"/>
      <c r="D113" s="1599" t="s">
        <v>71</v>
      </c>
      <c r="E113" s="1600"/>
      <c r="F113" s="1599" t="s">
        <v>72</v>
      </c>
      <c r="G113" s="1600"/>
      <c r="H113" s="1601"/>
      <c r="AF113" s="11"/>
      <c r="AG113" s="11"/>
      <c r="AH113" s="11"/>
      <c r="AI113" s="11"/>
      <c r="AJ113" s="11"/>
      <c r="AK113" s="11"/>
      <c r="AL113" s="29"/>
      <c r="AM113" s="24"/>
      <c r="AN113" s="24"/>
      <c r="AO113" s="24"/>
      <c r="AP113" s="24"/>
      <c r="AQ113" s="28"/>
      <c r="AR113" s="28"/>
      <c r="AS113" s="28"/>
      <c r="AT113" s="28"/>
      <c r="AU113" s="28"/>
      <c r="AV113" s="28"/>
      <c r="AW113" s="28"/>
      <c r="AX113" s="6"/>
      <c r="AY113" s="6"/>
      <c r="BM113" s="6"/>
      <c r="BV113" s="1050"/>
      <c r="BW113" s="6"/>
      <c r="BX113" s="6"/>
      <c r="BY113" s="6"/>
      <c r="CB113" s="6"/>
      <c r="CC113" s="6"/>
      <c r="CD113" s="6"/>
      <c r="CF113" s="6"/>
    </row>
    <row r="114" spans="1:84" ht="16.2" thickBot="1" x14ac:dyDescent="0.35">
      <c r="A114" s="6"/>
      <c r="B114" s="1602" t="s">
        <v>69</v>
      </c>
      <c r="C114" s="1603"/>
      <c r="D114" s="1078">
        <f>SUM(BJ102:BK102)</f>
        <v>12</v>
      </c>
      <c r="E114" s="299">
        <f>D114/(BJ90+BK90)</f>
        <v>1.9512195121951219E-2</v>
      </c>
      <c r="F114" s="1078">
        <f>BZ102+CA102</f>
        <v>5</v>
      </c>
      <c r="G114" s="1604">
        <f>F114/(BZ90+CA90)</f>
        <v>7.9365079365079361E-2</v>
      </c>
      <c r="H114" s="1605"/>
      <c r="I114" s="21"/>
      <c r="J114" s="21"/>
      <c r="K114" s="21"/>
      <c r="L114" s="21">
        <f>SUM(L88:AK88)</f>
        <v>170</v>
      </c>
      <c r="M114" s="21"/>
      <c r="N114" s="21"/>
      <c r="O114" s="21"/>
      <c r="P114" s="21"/>
      <c r="Q114" s="21"/>
      <c r="R114" s="21"/>
      <c r="S114" s="21"/>
      <c r="T114" s="21"/>
      <c r="U114" s="21"/>
      <c r="V114" s="1047"/>
      <c r="W114" s="21"/>
      <c r="AI114" s="7" t="s">
        <v>30</v>
      </c>
      <c r="AJ114" s="7"/>
      <c r="AK114" s="7"/>
      <c r="AL114" s="1033">
        <f>BJ111+BZ111</f>
        <v>327</v>
      </c>
      <c r="AN114" s="1047"/>
      <c r="AO114" s="1041" t="s">
        <v>31</v>
      </c>
      <c r="AP114" s="1041"/>
      <c r="AQ114" s="1067"/>
      <c r="AR114" s="76"/>
      <c r="AS114" s="76"/>
      <c r="AT114" s="7">
        <f>BJ112</f>
        <v>607</v>
      </c>
      <c r="AX114" s="6">
        <f>SUM(AL88:AY88)</f>
        <v>36</v>
      </c>
      <c r="AY114" s="6"/>
      <c r="BM114" s="6"/>
      <c r="BV114" s="1050"/>
      <c r="BW114" s="6"/>
      <c r="BX114" s="6"/>
      <c r="BY114" s="6"/>
      <c r="CB114" s="6"/>
      <c r="CC114" s="6"/>
      <c r="CD114" s="6"/>
      <c r="CF114" s="6"/>
    </row>
    <row r="115" spans="1:84" ht="15.6" x14ac:dyDescent="0.3">
      <c r="A115" s="6"/>
      <c r="B115" s="1606" t="s">
        <v>70</v>
      </c>
      <c r="C115" s="1607"/>
      <c r="D115" s="525">
        <f>SUM(BJ96:BK96)</f>
        <v>4</v>
      </c>
      <c r="E115" s="299">
        <f>D115/(BJ90+BK90)</f>
        <v>6.5040650406504065E-3</v>
      </c>
      <c r="F115" s="127">
        <f>BZ96+CA96</f>
        <v>2</v>
      </c>
      <c r="G115" s="1604">
        <f>F115/(BZ90+CA90)</f>
        <v>3.1746031746031744E-2</v>
      </c>
      <c r="H115" s="1605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>
        <f>SUM(T111:W111,Z111:AA111,AD111:AE111)</f>
        <v>91</v>
      </c>
      <c r="U115" s="21"/>
      <c r="V115" s="1047"/>
      <c r="W115" s="21"/>
      <c r="Y115" s="6">
        <f>D111+F111+H111+J111+V111+X111+AB111+AF111+AJ111</f>
        <v>0</v>
      </c>
      <c r="Z115" s="6">
        <f>E111+G111+I111+K111+W111+Y111+AC111+AG111+AK111</f>
        <v>106</v>
      </c>
      <c r="AA115" s="6">
        <f>M111+O111+Q111+S111+U111+AA111+AE111+AI111+AM111+AO111+AQ111+AS111+AU111+AW111+AY111+BA111+BC111+BE111+BG111+BI111</f>
        <v>174</v>
      </c>
      <c r="AI115" s="7" t="s">
        <v>8</v>
      </c>
      <c r="AJ115" s="7"/>
      <c r="AK115" s="7"/>
      <c r="AL115" s="1033">
        <f>BK111+CA111</f>
        <v>340</v>
      </c>
      <c r="AN115" s="1047"/>
      <c r="AO115" s="1041" t="s">
        <v>32</v>
      </c>
      <c r="AP115" s="1041"/>
      <c r="AQ115" s="76"/>
      <c r="AR115" s="76"/>
      <c r="AS115" s="76"/>
      <c r="AT115" s="7">
        <f>BZ112</f>
        <v>60</v>
      </c>
      <c r="AV115" s="222"/>
      <c r="AW115" s="222"/>
      <c r="AX115" s="223"/>
      <c r="AY115" s="6"/>
      <c r="BM115" s="6"/>
      <c r="BQ115" s="6">
        <f>BP111+BT111+BX111</f>
        <v>0</v>
      </c>
      <c r="BR115" s="6">
        <f>BQ111+BU111+BY111</f>
        <v>33</v>
      </c>
      <c r="BT115" s="6">
        <f>BS111+BW111</f>
        <v>27</v>
      </c>
      <c r="BV115" s="1050"/>
      <c r="BW115" s="6"/>
      <c r="BX115" s="6"/>
      <c r="BY115" s="6"/>
      <c r="CB115" s="6"/>
      <c r="CC115" s="6"/>
      <c r="CD115" s="6"/>
      <c r="CF115" s="6"/>
    </row>
    <row r="116" spans="1:84" ht="16.2" thickBot="1" x14ac:dyDescent="0.35">
      <c r="A116" s="6"/>
      <c r="B116" s="1608" t="s">
        <v>73</v>
      </c>
      <c r="C116" s="1609"/>
      <c r="D116" s="184">
        <f>SUM(AZ111:BI111,AV111:AW111,AT111:AU111,AF111:AG111,AB111:AC111,)</f>
        <v>217</v>
      </c>
      <c r="E116" s="231"/>
      <c r="F116" s="235">
        <f>SUM(BX111:BY111)</f>
        <v>10</v>
      </c>
      <c r="G116" s="231"/>
      <c r="H116" s="232"/>
      <c r="I116" s="149"/>
      <c r="J116" s="149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047"/>
      <c r="W116" s="149"/>
      <c r="AI116" s="16" t="s">
        <v>33</v>
      </c>
      <c r="AJ116" s="16"/>
      <c r="AK116" s="16"/>
      <c r="AL116" s="1034">
        <f>SUM(AL114:AL115)</f>
        <v>667</v>
      </c>
      <c r="AN116" s="1047"/>
      <c r="AO116" s="1064" t="s">
        <v>33</v>
      </c>
      <c r="AP116" s="1066"/>
      <c r="AQ116" s="1064"/>
      <c r="AR116" s="1064"/>
      <c r="AS116" s="1064"/>
      <c r="AT116" s="16">
        <f>AT115+AT114</f>
        <v>667</v>
      </c>
      <c r="AV116" s="216"/>
      <c r="AW116" s="224"/>
      <c r="AX116" s="225"/>
      <c r="AY116" s="6"/>
      <c r="BM116" s="6"/>
      <c r="BV116" s="1050"/>
      <c r="BW116" s="6"/>
      <c r="BX116" s="6"/>
      <c r="BY116" s="6"/>
      <c r="CB116" s="6"/>
      <c r="CC116" s="6"/>
      <c r="CD116" s="6"/>
      <c r="CF116" s="6"/>
    </row>
    <row r="117" spans="1:84" x14ac:dyDescent="0.3">
      <c r="A117" s="6"/>
      <c r="B117" s="6"/>
      <c r="C117" s="6"/>
      <c r="U117" s="6" t="s">
        <v>228</v>
      </c>
      <c r="V117" s="6" t="s">
        <v>229</v>
      </c>
      <c r="Y117" s="6">
        <f>SUM(L111:U111,Z111:AA111,AD111:AE111,AH111:AI111)</f>
        <v>208</v>
      </c>
      <c r="Z117" s="6">
        <f>SUM(AB111:AC111,AF111:AG111)</f>
        <v>51</v>
      </c>
      <c r="AX117" s="6"/>
      <c r="AY117" s="6"/>
      <c r="BM117" s="6"/>
      <c r="BV117" s="6"/>
      <c r="BW117" s="6"/>
      <c r="BX117" s="6"/>
      <c r="BY117" s="6"/>
      <c r="CB117" s="6"/>
      <c r="CC117" s="1050"/>
      <c r="CD117" s="1050"/>
      <c r="CE117" s="1050"/>
      <c r="CF117" s="1050"/>
    </row>
    <row r="118" spans="1:84" x14ac:dyDescent="0.3">
      <c r="A118" s="6"/>
      <c r="B118" s="6"/>
      <c r="C118" s="6"/>
      <c r="AX118" s="6"/>
      <c r="AY118" s="6"/>
      <c r="BM118" s="6"/>
      <c r="BV118" s="6"/>
      <c r="BW118" s="6"/>
      <c r="BX118" s="6"/>
      <c r="BY118" s="6"/>
      <c r="CB118" s="6"/>
      <c r="CC118" s="1050"/>
      <c r="CD118" s="1050"/>
      <c r="CE118" s="1050"/>
      <c r="CF118" s="1050"/>
    </row>
    <row r="119" spans="1:84" x14ac:dyDescent="0.3">
      <c r="A119" s="6"/>
      <c r="B119" s="6"/>
      <c r="C119" s="6"/>
      <c r="D119" s="6" t="s">
        <v>87</v>
      </c>
      <c r="E119" s="6">
        <f>D111+F111+H111</f>
        <v>0</v>
      </c>
      <c r="F119" s="6">
        <f>E111+G111+I111+K111</f>
        <v>43</v>
      </c>
      <c r="N119" s="6" t="s">
        <v>83</v>
      </c>
      <c r="O119" s="6">
        <f>L111+N111+P111+R111+T111+V111+X111+Z111+AB111+AD111+AF111+AH111+AJ111</f>
        <v>117</v>
      </c>
      <c r="P119" s="6">
        <f>M111+O111+Q111+S111+U111+W111+Y111+AA111+AC111+AE111+AG111+AI111+AK111</f>
        <v>154</v>
      </c>
      <c r="U119" s="6">
        <f>L111+M111+N111+O111+P111+Q111+R111+S111+T111+U111+Z111+AA111+AB111+AC111+AD111+AE111+AF111+AG111+AH111+AI111</f>
        <v>259</v>
      </c>
      <c r="V119" s="6">
        <f>V111+W111+X111+Y111+AJ111+AK111</f>
        <v>12</v>
      </c>
      <c r="AN119" s="6" t="s">
        <v>84</v>
      </c>
      <c r="AO119" s="6">
        <f>AL111+AN111+AP111+AR111+AT111+AV111+AX111</f>
        <v>106</v>
      </c>
      <c r="AP119" s="6">
        <f>AM111+AO111+AQ111+AS111+AU111+AW111+AY111</f>
        <v>68</v>
      </c>
      <c r="AX119" s="6"/>
      <c r="AY119" s="6"/>
      <c r="AZ119" s="6" t="s">
        <v>86</v>
      </c>
      <c r="BA119" s="6">
        <f>AZ111+BB111+BD111+BF111+BH111</f>
        <v>104</v>
      </c>
      <c r="BB119" s="6">
        <f>BA111+BC111+BE111+BG111+BI111</f>
        <v>15</v>
      </c>
      <c r="BM119" s="81" t="s">
        <v>87</v>
      </c>
      <c r="BN119" s="81">
        <f>BN111+BP111</f>
        <v>0</v>
      </c>
      <c r="BO119" s="81">
        <f>BO111+BQ111</f>
        <v>14</v>
      </c>
      <c r="BP119" s="1049"/>
      <c r="BQ119" s="1049"/>
      <c r="BR119" s="1049"/>
      <c r="BS119" s="1049"/>
      <c r="BT119" s="1049"/>
      <c r="BU119" s="1049"/>
      <c r="BV119" s="6"/>
      <c r="BW119" s="6"/>
      <c r="BX119" s="6"/>
      <c r="BY119" s="6"/>
      <c r="CB119" s="6"/>
      <c r="CC119" s="1050"/>
      <c r="CD119" s="1050"/>
      <c r="CE119" s="1050"/>
      <c r="CF119" s="1050"/>
    </row>
    <row r="120" spans="1:84" x14ac:dyDescent="0.3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</row>
    <row r="121" spans="1:84" ht="18" x14ac:dyDescent="0.35">
      <c r="A121" s="6"/>
      <c r="B121" s="1669">
        <v>44501</v>
      </c>
      <c r="C121" s="1473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471"/>
      <c r="BH121" s="1471"/>
      <c r="BI121" s="1471"/>
      <c r="BJ121" s="1471"/>
      <c r="BK121" s="1471"/>
      <c r="BL121" s="1471"/>
      <c r="BM121" s="39"/>
      <c r="BN121" s="39"/>
      <c r="BO121" s="39"/>
      <c r="BP121" s="39"/>
      <c r="BQ121" s="39">
        <v>24</v>
      </c>
      <c r="BR121" s="39"/>
      <c r="BS121" s="39">
        <v>25</v>
      </c>
      <c r="BT121" s="39"/>
      <c r="BU121" s="39">
        <v>23</v>
      </c>
      <c r="BV121" s="24"/>
      <c r="BW121" s="28">
        <v>24</v>
      </c>
      <c r="BX121" s="28"/>
      <c r="BY121" s="28">
        <v>22</v>
      </c>
      <c r="CB121" s="6"/>
      <c r="CC121" s="6"/>
      <c r="CD121" s="6"/>
      <c r="CF121" s="6"/>
    </row>
    <row r="122" spans="1:84" ht="16.2" thickBot="1" x14ac:dyDescent="0.35">
      <c r="A122" s="13" t="s">
        <v>187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99" t="s">
        <v>0</v>
      </c>
      <c r="BW122" s="39"/>
      <c r="BX122" s="67"/>
      <c r="BY122" s="67"/>
      <c r="CB122" s="6"/>
      <c r="CC122" s="6"/>
      <c r="CD122" s="6"/>
      <c r="CF122" s="6"/>
    </row>
    <row r="123" spans="1:84" ht="16.2" thickBot="1" x14ac:dyDescent="0.35">
      <c r="A123" s="1566" t="s">
        <v>1</v>
      </c>
      <c r="B123" s="1569" t="s">
        <v>2</v>
      </c>
      <c r="C123" s="1570"/>
      <c r="D123" s="1670" t="s">
        <v>3</v>
      </c>
      <c r="E123" s="1372"/>
      <c r="F123" s="1372"/>
      <c r="G123" s="1372"/>
      <c r="H123" s="1372"/>
      <c r="I123" s="1372"/>
      <c r="J123" s="1372"/>
      <c r="K123" s="1373"/>
      <c r="L123" s="1485" t="s">
        <v>4</v>
      </c>
      <c r="M123" s="1486"/>
      <c r="N123" s="1486"/>
      <c r="O123" s="1486"/>
      <c r="P123" s="1486"/>
      <c r="Q123" s="1486"/>
      <c r="R123" s="1486"/>
      <c r="S123" s="1486"/>
      <c r="T123" s="1486"/>
      <c r="U123" s="1486"/>
      <c r="V123" s="1486"/>
      <c r="W123" s="1486"/>
      <c r="X123" s="1486"/>
      <c r="Y123" s="1486"/>
      <c r="Z123" s="1486"/>
      <c r="AA123" s="1486"/>
      <c r="AB123" s="1486"/>
      <c r="AC123" s="1486"/>
      <c r="AD123" s="1486"/>
      <c r="AE123" s="1486"/>
      <c r="AF123" s="1486"/>
      <c r="AG123" s="1486"/>
      <c r="AH123" s="1372"/>
      <c r="AI123" s="1372"/>
      <c r="AJ123" s="1372"/>
      <c r="AK123" s="1373"/>
      <c r="AL123" s="1671" t="s">
        <v>5</v>
      </c>
      <c r="AM123" s="1372"/>
      <c r="AN123" s="1372"/>
      <c r="AO123" s="1372"/>
      <c r="AP123" s="1372"/>
      <c r="AQ123" s="1372"/>
      <c r="AR123" s="1372"/>
      <c r="AS123" s="1372"/>
      <c r="AT123" s="1372"/>
      <c r="AU123" s="1372"/>
      <c r="AV123" s="1372"/>
      <c r="AW123" s="1372"/>
      <c r="AX123" s="1372"/>
      <c r="AY123" s="1373"/>
      <c r="AZ123" s="1337" t="s">
        <v>6</v>
      </c>
      <c r="BA123" s="1372"/>
      <c r="BB123" s="1372"/>
      <c r="BC123" s="1372"/>
      <c r="BD123" s="1372"/>
      <c r="BE123" s="1372"/>
      <c r="BF123" s="1372"/>
      <c r="BG123" s="1372"/>
      <c r="BH123" s="1372"/>
      <c r="BI123" s="1373"/>
      <c r="BJ123" s="1611" t="s">
        <v>7</v>
      </c>
      <c r="BK123" s="1612"/>
      <c r="BM123" s="26"/>
      <c r="BN123" s="669"/>
      <c r="BO123" s="669"/>
      <c r="BP123" s="1649" t="s">
        <v>3</v>
      </c>
      <c r="BQ123" s="1650"/>
      <c r="BR123" s="1649" t="s">
        <v>4</v>
      </c>
      <c r="BS123" s="1372"/>
      <c r="BT123" s="1372"/>
      <c r="BU123" s="1373"/>
      <c r="BV123" s="1649" t="s">
        <v>5</v>
      </c>
      <c r="BW123" s="1372"/>
      <c r="BX123" s="1372"/>
      <c r="BY123" s="1373"/>
      <c r="BZ123" s="1651" t="s">
        <v>7</v>
      </c>
      <c r="CA123" s="1342"/>
      <c r="CB123" s="6"/>
      <c r="CC123" s="6"/>
      <c r="CD123" s="6"/>
      <c r="CF123" s="6"/>
    </row>
    <row r="124" spans="1:84" ht="16.2" thickBot="1" x14ac:dyDescent="0.35">
      <c r="A124" s="1567"/>
      <c r="B124" s="1571"/>
      <c r="C124" s="1572"/>
      <c r="D124" s="1652" t="s">
        <v>119</v>
      </c>
      <c r="E124" s="1272"/>
      <c r="F124" s="1652" t="s">
        <v>119</v>
      </c>
      <c r="G124" s="1272"/>
      <c r="H124" s="1652" t="s">
        <v>49</v>
      </c>
      <c r="I124" s="1272"/>
      <c r="J124" s="1653" t="s">
        <v>50</v>
      </c>
      <c r="K124" s="1654"/>
      <c r="L124" s="1652" t="s">
        <v>119</v>
      </c>
      <c r="M124" s="1655"/>
      <c r="N124" s="1271"/>
      <c r="O124" s="1272"/>
      <c r="P124" s="1656" t="s">
        <v>47</v>
      </c>
      <c r="Q124" s="1657"/>
      <c r="R124" s="1656" t="s">
        <v>48</v>
      </c>
      <c r="S124" s="1658"/>
      <c r="T124" s="1658"/>
      <c r="U124" s="1658"/>
      <c r="V124" s="1658"/>
      <c r="W124" s="1658"/>
      <c r="X124" s="1658"/>
      <c r="Y124" s="1659"/>
      <c r="Z124" s="1660" t="s">
        <v>49</v>
      </c>
      <c r="AA124" s="1271"/>
      <c r="AB124" s="1271"/>
      <c r="AC124" s="1272"/>
      <c r="AD124" s="1660" t="s">
        <v>50</v>
      </c>
      <c r="AE124" s="1661"/>
      <c r="AF124" s="1271"/>
      <c r="AG124" s="1272"/>
      <c r="AH124" s="1596" t="s">
        <v>98</v>
      </c>
      <c r="AI124" s="1271"/>
      <c r="AJ124" s="1271"/>
      <c r="AK124" s="1272"/>
      <c r="AL124" s="1652" t="s">
        <v>119</v>
      </c>
      <c r="AM124" s="1662"/>
      <c r="AN124" s="1371" t="s">
        <v>47</v>
      </c>
      <c r="AO124" s="1374"/>
      <c r="AP124" s="1380" t="s">
        <v>48</v>
      </c>
      <c r="AQ124" s="1384"/>
      <c r="AR124" s="1384"/>
      <c r="AS124" s="1381"/>
      <c r="AT124" s="1663" t="s">
        <v>49</v>
      </c>
      <c r="AU124" s="1664"/>
      <c r="AV124" s="1379" t="s">
        <v>50</v>
      </c>
      <c r="AW124" s="1272"/>
      <c r="AX124" s="1660" t="s">
        <v>98</v>
      </c>
      <c r="AY124" s="1272"/>
      <c r="AZ124" s="1665" t="s">
        <v>120</v>
      </c>
      <c r="BA124" s="1666"/>
      <c r="BB124" s="1371" t="s">
        <v>47</v>
      </c>
      <c r="BC124" s="1374"/>
      <c r="BD124" s="1380" t="s">
        <v>48</v>
      </c>
      <c r="BE124" s="1384"/>
      <c r="BF124" s="1384"/>
      <c r="BG124" s="1381"/>
      <c r="BH124" s="1667" t="s">
        <v>98</v>
      </c>
      <c r="BI124" s="1668"/>
      <c r="BJ124" s="1672" t="s">
        <v>30</v>
      </c>
      <c r="BK124" s="1674" t="s">
        <v>8</v>
      </c>
      <c r="BM124" s="66"/>
      <c r="BN124" s="1563"/>
      <c r="BO124" s="1579"/>
      <c r="BP124" s="1629" t="s">
        <v>50</v>
      </c>
      <c r="BQ124" s="1373"/>
      <c r="BR124" s="1343" t="s">
        <v>46</v>
      </c>
      <c r="BS124" s="1373"/>
      <c r="BT124" s="1629" t="s">
        <v>50</v>
      </c>
      <c r="BU124" s="1373"/>
      <c r="BV124" s="1343" t="s">
        <v>46</v>
      </c>
      <c r="BW124" s="1373"/>
      <c r="BX124" s="1630" t="s">
        <v>50</v>
      </c>
      <c r="BY124" s="1373"/>
      <c r="BZ124" s="1631" t="s">
        <v>30</v>
      </c>
      <c r="CA124" s="1303" t="s">
        <v>8</v>
      </c>
      <c r="CB124" s="6"/>
      <c r="CC124" s="6"/>
      <c r="CD124" s="6"/>
      <c r="CF124" s="6"/>
    </row>
    <row r="125" spans="1:84" ht="29.4" customHeight="1" thickBot="1" x14ac:dyDescent="0.35">
      <c r="A125" s="1568"/>
      <c r="B125" s="1573"/>
      <c r="C125" s="1574"/>
      <c r="D125" s="1633" t="s">
        <v>222</v>
      </c>
      <c r="E125" s="1634"/>
      <c r="F125" s="1633" t="s">
        <v>236</v>
      </c>
      <c r="G125" s="1634"/>
      <c r="H125" s="1317" t="s">
        <v>223</v>
      </c>
      <c r="I125" s="1319"/>
      <c r="J125" s="1635" t="s">
        <v>224</v>
      </c>
      <c r="K125" s="1635"/>
      <c r="L125" s="1636" t="s">
        <v>161</v>
      </c>
      <c r="M125" s="1637"/>
      <c r="N125" s="1636" t="s">
        <v>162</v>
      </c>
      <c r="O125" s="1637"/>
      <c r="P125" s="1638" t="s">
        <v>221</v>
      </c>
      <c r="Q125" s="1639"/>
      <c r="R125" s="1539" t="s">
        <v>217</v>
      </c>
      <c r="S125" s="1640"/>
      <c r="T125" s="1539" t="s">
        <v>218</v>
      </c>
      <c r="U125" s="1640"/>
      <c r="V125" s="1641" t="s">
        <v>219</v>
      </c>
      <c r="W125" s="1642"/>
      <c r="X125" s="1641" t="s">
        <v>220</v>
      </c>
      <c r="Y125" s="1642"/>
      <c r="Z125" s="1643" t="s">
        <v>239</v>
      </c>
      <c r="AA125" s="1644"/>
      <c r="AB125" s="1317" t="s">
        <v>163</v>
      </c>
      <c r="AC125" s="1319"/>
      <c r="AD125" s="1645" t="s">
        <v>164</v>
      </c>
      <c r="AE125" s="1635"/>
      <c r="AF125" s="1646" t="s">
        <v>240</v>
      </c>
      <c r="AG125" s="1309"/>
      <c r="AH125" s="1647" t="s">
        <v>165</v>
      </c>
      <c r="AI125" s="1648"/>
      <c r="AJ125" s="1676" t="s">
        <v>166</v>
      </c>
      <c r="AK125" s="1530"/>
      <c r="AL125" s="1677" t="s">
        <v>160</v>
      </c>
      <c r="AM125" s="1678"/>
      <c r="AN125" s="1638" t="s">
        <v>216</v>
      </c>
      <c r="AO125" s="1639"/>
      <c r="AP125" s="1679" t="s">
        <v>214</v>
      </c>
      <c r="AQ125" s="1680"/>
      <c r="AR125" s="1550" t="s">
        <v>215</v>
      </c>
      <c r="AS125" s="1551"/>
      <c r="AT125" s="1543" t="s">
        <v>238</v>
      </c>
      <c r="AU125" s="1584"/>
      <c r="AV125" s="1681" t="s">
        <v>118</v>
      </c>
      <c r="AW125" s="1682"/>
      <c r="AX125" s="1683" t="s">
        <v>135</v>
      </c>
      <c r="AY125" s="1684"/>
      <c r="AZ125" s="1491" t="s">
        <v>103</v>
      </c>
      <c r="BA125" s="1685"/>
      <c r="BB125" s="1466" t="s">
        <v>213</v>
      </c>
      <c r="BC125" s="1467"/>
      <c r="BD125" s="1539" t="s">
        <v>212</v>
      </c>
      <c r="BE125" s="1640"/>
      <c r="BF125" s="1539" t="s">
        <v>237</v>
      </c>
      <c r="BG125" s="1640"/>
      <c r="BH125" s="1502" t="s">
        <v>102</v>
      </c>
      <c r="BI125" s="1503"/>
      <c r="BJ125" s="1673"/>
      <c r="BK125" s="1675"/>
      <c r="BM125" s="26"/>
      <c r="BN125" s="1592"/>
      <c r="BO125" s="1592"/>
      <c r="BP125" s="1618" t="s">
        <v>225</v>
      </c>
      <c r="BQ125" s="1619"/>
      <c r="BR125" s="1620" t="s">
        <v>167</v>
      </c>
      <c r="BS125" s="1621"/>
      <c r="BT125" s="1622" t="s">
        <v>168</v>
      </c>
      <c r="BU125" s="1623"/>
      <c r="BV125" s="1620" t="s">
        <v>121</v>
      </c>
      <c r="BW125" s="1621"/>
      <c r="BX125" s="1622" t="s">
        <v>122</v>
      </c>
      <c r="BY125" s="1623"/>
      <c r="BZ125" s="1632"/>
      <c r="CA125" s="1304"/>
      <c r="CB125" s="6"/>
      <c r="CC125" s="6"/>
      <c r="CD125" s="6"/>
      <c r="CF125" s="6"/>
    </row>
    <row r="126" spans="1:84" ht="16.2" thickBot="1" x14ac:dyDescent="0.35">
      <c r="A126" s="1148"/>
      <c r="B126" s="1310"/>
      <c r="C126" s="1311"/>
      <c r="D126" s="208" t="s">
        <v>9</v>
      </c>
      <c r="E126" s="211" t="s">
        <v>10</v>
      </c>
      <c r="F126" s="210" t="s">
        <v>9</v>
      </c>
      <c r="G126" s="211" t="s">
        <v>10</v>
      </c>
      <c r="H126" s="208" t="s">
        <v>9</v>
      </c>
      <c r="I126" s="207" t="s">
        <v>10</v>
      </c>
      <c r="J126" s="208" t="s">
        <v>9</v>
      </c>
      <c r="K126" s="207" t="s">
        <v>10</v>
      </c>
      <c r="L126" s="218" t="s">
        <v>9</v>
      </c>
      <c r="M126" s="219" t="s">
        <v>10</v>
      </c>
      <c r="N126" s="218" t="s">
        <v>9</v>
      </c>
      <c r="O126" s="245" t="s">
        <v>10</v>
      </c>
      <c r="P126" s="218" t="s">
        <v>9</v>
      </c>
      <c r="Q126" s="245" t="s">
        <v>10</v>
      </c>
      <c r="R126" s="218" t="s">
        <v>9</v>
      </c>
      <c r="S126" s="219" t="s">
        <v>10</v>
      </c>
      <c r="T126" s="221" t="s">
        <v>9</v>
      </c>
      <c r="U126" s="77" t="s">
        <v>10</v>
      </c>
      <c r="V126" s="276" t="s">
        <v>9</v>
      </c>
      <c r="W126" s="77" t="s">
        <v>10</v>
      </c>
      <c r="X126" s="221" t="s">
        <v>9</v>
      </c>
      <c r="Y126" s="206" t="s">
        <v>10</v>
      </c>
      <c r="Z126" s="418" t="s">
        <v>9</v>
      </c>
      <c r="AA126" s="431" t="s">
        <v>10</v>
      </c>
      <c r="AB126" s="418" t="s">
        <v>9</v>
      </c>
      <c r="AC126" s="419" t="s">
        <v>10</v>
      </c>
      <c r="AD126" s="417" t="s">
        <v>9</v>
      </c>
      <c r="AE126" s="419" t="s">
        <v>10</v>
      </c>
      <c r="AF126" s="432" t="s">
        <v>9</v>
      </c>
      <c r="AG126" s="419" t="s">
        <v>10</v>
      </c>
      <c r="AH126" s="210" t="s">
        <v>9</v>
      </c>
      <c r="AI126" s="211" t="s">
        <v>10</v>
      </c>
      <c r="AJ126" s="208" t="s">
        <v>9</v>
      </c>
      <c r="AK126" s="207" t="s">
        <v>10</v>
      </c>
      <c r="AL126" s="221" t="s">
        <v>9</v>
      </c>
      <c r="AM126" s="77" t="s">
        <v>10</v>
      </c>
      <c r="AN126" s="644" t="s">
        <v>9</v>
      </c>
      <c r="AO126" s="645" t="s">
        <v>10</v>
      </c>
      <c r="AP126" s="221" t="s">
        <v>9</v>
      </c>
      <c r="AQ126" s="206" t="s">
        <v>10</v>
      </c>
      <c r="AR126" s="221" t="s">
        <v>9</v>
      </c>
      <c r="AS126" s="206" t="s">
        <v>10</v>
      </c>
      <c r="AT126" s="276" t="s">
        <v>9</v>
      </c>
      <c r="AU126" s="77" t="s">
        <v>10</v>
      </c>
      <c r="AV126" s="418" t="s">
        <v>9</v>
      </c>
      <c r="AW126" s="431" t="s">
        <v>10</v>
      </c>
      <c r="AX126" s="417" t="s">
        <v>9</v>
      </c>
      <c r="AY126" s="419" t="s">
        <v>10</v>
      </c>
      <c r="AZ126" s="208" t="s">
        <v>9</v>
      </c>
      <c r="BA126" s="295" t="s">
        <v>10</v>
      </c>
      <c r="BB126" s="208" t="s">
        <v>9</v>
      </c>
      <c r="BC126" s="295" t="s">
        <v>10</v>
      </c>
      <c r="BD126" s="208" t="s">
        <v>9</v>
      </c>
      <c r="BE126" s="295" t="s">
        <v>10</v>
      </c>
      <c r="BF126" s="208" t="s">
        <v>9</v>
      </c>
      <c r="BG126" s="295" t="s">
        <v>10</v>
      </c>
      <c r="BH126" s="208" t="s">
        <v>9</v>
      </c>
      <c r="BI126" s="295" t="s">
        <v>10</v>
      </c>
      <c r="BJ126" s="1673"/>
      <c r="BK126" s="1675"/>
      <c r="BL126" s="20"/>
      <c r="BM126" s="26"/>
      <c r="BN126" s="670"/>
      <c r="BO126" s="670"/>
      <c r="BP126" s="61" t="s">
        <v>9</v>
      </c>
      <c r="BQ126" s="62" t="s">
        <v>10</v>
      </c>
      <c r="BR126" s="61" t="s">
        <v>9</v>
      </c>
      <c r="BS126" s="62" t="s">
        <v>10</v>
      </c>
      <c r="BT126" s="61" t="s">
        <v>9</v>
      </c>
      <c r="BU126" s="62" t="s">
        <v>10</v>
      </c>
      <c r="BV126" s="74" t="s">
        <v>9</v>
      </c>
      <c r="BW126" s="62" t="s">
        <v>10</v>
      </c>
      <c r="BX126" s="61" t="s">
        <v>9</v>
      </c>
      <c r="BY126" s="62" t="s">
        <v>10</v>
      </c>
      <c r="BZ126" s="1632"/>
      <c r="CA126" s="1304"/>
      <c r="CB126" s="6"/>
      <c r="CC126" s="6"/>
      <c r="CD126" s="6"/>
      <c r="CF126" s="6"/>
    </row>
    <row r="127" spans="1:84" ht="16.2" thickBot="1" x14ac:dyDescent="0.35">
      <c r="A127" s="8">
        <v>1</v>
      </c>
      <c r="B127" s="1284" t="s">
        <v>11</v>
      </c>
      <c r="C127" s="1285"/>
      <c r="D127" s="1269">
        <v>2</v>
      </c>
      <c r="E127" s="1271"/>
      <c r="F127" s="1271"/>
      <c r="G127" s="1271"/>
      <c r="H127" s="1271"/>
      <c r="I127" s="1271"/>
      <c r="J127" s="1271"/>
      <c r="K127" s="1272"/>
      <c r="L127" s="1511">
        <v>10</v>
      </c>
      <c r="M127" s="1512"/>
      <c r="N127" s="1512"/>
      <c r="O127" s="1512"/>
      <c r="P127" s="1512"/>
      <c r="Q127" s="1512"/>
      <c r="R127" s="1512"/>
      <c r="S127" s="1512"/>
      <c r="T127" s="1512"/>
      <c r="U127" s="1512"/>
      <c r="V127" s="1512"/>
      <c r="W127" s="1512"/>
      <c r="X127" s="1512"/>
      <c r="Y127" s="1512"/>
      <c r="Z127" s="1512"/>
      <c r="AA127" s="1512"/>
      <c r="AB127" s="1512"/>
      <c r="AC127" s="1512"/>
      <c r="AD127" s="1512"/>
      <c r="AE127" s="1512"/>
      <c r="AF127" s="1512"/>
      <c r="AG127" s="1512"/>
      <c r="AH127" s="1512"/>
      <c r="AI127" s="1512"/>
      <c r="AJ127" s="1512"/>
      <c r="AK127" s="1513"/>
      <c r="AL127" s="1511">
        <v>7</v>
      </c>
      <c r="AM127" s="1512"/>
      <c r="AN127" s="1512"/>
      <c r="AO127" s="1512"/>
      <c r="AP127" s="1512"/>
      <c r="AQ127" s="1512"/>
      <c r="AR127" s="1512"/>
      <c r="AS127" s="1512"/>
      <c r="AT127" s="1512"/>
      <c r="AU127" s="1512"/>
      <c r="AV127" s="1512"/>
      <c r="AW127" s="1512"/>
      <c r="AX127" s="1512"/>
      <c r="AY127" s="1513"/>
      <c r="AZ127" s="1511">
        <v>5</v>
      </c>
      <c r="BA127" s="1512"/>
      <c r="BB127" s="1512"/>
      <c r="BC127" s="1512"/>
      <c r="BD127" s="1512"/>
      <c r="BE127" s="1512"/>
      <c r="BF127" s="1512"/>
      <c r="BG127" s="1512"/>
      <c r="BH127" s="1512"/>
      <c r="BI127" s="1513"/>
      <c r="BJ127" s="1624">
        <f>SUM(D127:BI127)</f>
        <v>24</v>
      </c>
      <c r="BK127" s="1414"/>
      <c r="BL127" s="220"/>
      <c r="BM127" s="26"/>
      <c r="BN127" s="584"/>
      <c r="BO127" s="1127"/>
      <c r="BP127" s="1625">
        <v>1</v>
      </c>
      <c r="BQ127" s="1626"/>
      <c r="BR127" s="1627">
        <v>2</v>
      </c>
      <c r="BS127" s="1628"/>
      <c r="BT127" s="1628"/>
      <c r="BU127" s="1383"/>
      <c r="BV127" s="1611">
        <v>2</v>
      </c>
      <c r="BW127" s="1512"/>
      <c r="BX127" s="1271"/>
      <c r="BY127" s="1271"/>
      <c r="BZ127" s="1269">
        <f>SUM(BN127:BY127)</f>
        <v>5</v>
      </c>
      <c r="CA127" s="1513"/>
      <c r="CB127" s="6"/>
      <c r="CC127" s="6"/>
      <c r="CD127" s="6"/>
      <c r="CF127" s="6"/>
    </row>
    <row r="128" spans="1:84" ht="16.2" thickBot="1" x14ac:dyDescent="0.35">
      <c r="A128" s="8">
        <v>2</v>
      </c>
      <c r="B128" s="1516" t="s">
        <v>52</v>
      </c>
      <c r="C128" s="1517"/>
      <c r="D128" s="815">
        <v>0</v>
      </c>
      <c r="E128" s="815">
        <v>1</v>
      </c>
      <c r="F128" s="815">
        <v>0</v>
      </c>
      <c r="G128" s="816">
        <v>1</v>
      </c>
      <c r="H128" s="817">
        <v>0</v>
      </c>
      <c r="I128" s="817">
        <v>0</v>
      </c>
      <c r="J128" s="818">
        <v>0</v>
      </c>
      <c r="K128" s="819">
        <v>2</v>
      </c>
      <c r="L128" s="820">
        <v>10</v>
      </c>
      <c r="M128" s="815">
        <v>3</v>
      </c>
      <c r="N128" s="815">
        <v>9</v>
      </c>
      <c r="O128" s="815">
        <v>5</v>
      </c>
      <c r="P128" s="815">
        <v>13</v>
      </c>
      <c r="Q128" s="815">
        <v>4</v>
      </c>
      <c r="R128" s="816">
        <v>21</v>
      </c>
      <c r="S128" s="821">
        <v>2</v>
      </c>
      <c r="T128" s="821">
        <v>18</v>
      </c>
      <c r="U128" s="820">
        <v>1</v>
      </c>
      <c r="V128" s="815">
        <v>0</v>
      </c>
      <c r="W128" s="815">
        <v>0</v>
      </c>
      <c r="X128" s="815">
        <v>0</v>
      </c>
      <c r="Y128" s="815">
        <v>0</v>
      </c>
      <c r="Z128" s="815">
        <v>0</v>
      </c>
      <c r="AA128" s="815">
        <v>25</v>
      </c>
      <c r="AB128" s="815">
        <v>0</v>
      </c>
      <c r="AC128" s="815">
        <v>0</v>
      </c>
      <c r="AD128" s="815">
        <v>0</v>
      </c>
      <c r="AE128" s="815">
        <v>24</v>
      </c>
      <c r="AF128" s="816">
        <v>0</v>
      </c>
      <c r="AG128" s="821">
        <v>0</v>
      </c>
      <c r="AH128" s="821">
        <v>15</v>
      </c>
      <c r="AI128" s="822">
        <v>8</v>
      </c>
      <c r="AJ128" s="815">
        <v>0</v>
      </c>
      <c r="AK128" s="823">
        <v>0</v>
      </c>
      <c r="AL128" s="815">
        <v>2</v>
      </c>
      <c r="AM128" s="821">
        <v>0</v>
      </c>
      <c r="AN128" s="821">
        <v>2</v>
      </c>
      <c r="AO128" s="824">
        <v>1</v>
      </c>
      <c r="AP128" s="821">
        <v>6</v>
      </c>
      <c r="AQ128" s="821">
        <v>0</v>
      </c>
      <c r="AR128" s="824">
        <v>5</v>
      </c>
      <c r="AS128" s="821">
        <v>0</v>
      </c>
      <c r="AT128" s="825">
        <v>0</v>
      </c>
      <c r="AU128" s="826">
        <v>3</v>
      </c>
      <c r="AV128" s="825">
        <v>0</v>
      </c>
      <c r="AW128" s="825">
        <v>4</v>
      </c>
      <c r="AX128" s="827">
        <v>4</v>
      </c>
      <c r="AY128" s="828">
        <v>0</v>
      </c>
      <c r="AZ128" s="829">
        <v>0</v>
      </c>
      <c r="BA128" s="830">
        <v>0</v>
      </c>
      <c r="BB128" s="830">
        <v>0</v>
      </c>
      <c r="BC128" s="830">
        <v>0</v>
      </c>
      <c r="BD128" s="830">
        <v>0</v>
      </c>
      <c r="BE128" s="830">
        <v>0</v>
      </c>
      <c r="BF128" s="831">
        <v>0</v>
      </c>
      <c r="BG128" s="830">
        <v>0</v>
      </c>
      <c r="BH128" s="832">
        <v>0</v>
      </c>
      <c r="BI128" s="833">
        <v>0</v>
      </c>
      <c r="BJ128" s="1617">
        <f>SUM(D128:BI128)</f>
        <v>189</v>
      </c>
      <c r="BK128" s="1416"/>
      <c r="BM128" s="26"/>
      <c r="BN128" s="96"/>
      <c r="BO128" s="96"/>
      <c r="BP128" s="161">
        <v>0</v>
      </c>
      <c r="BQ128" s="363">
        <v>1</v>
      </c>
      <c r="BR128" s="162">
        <v>0</v>
      </c>
      <c r="BS128" s="427">
        <v>6</v>
      </c>
      <c r="BT128" s="427">
        <v>0</v>
      </c>
      <c r="BU128" s="363">
        <v>0</v>
      </c>
      <c r="BV128" s="162">
        <v>0</v>
      </c>
      <c r="BW128" s="205">
        <v>0</v>
      </c>
      <c r="BX128" s="280">
        <v>0</v>
      </c>
      <c r="BY128" s="704">
        <v>0</v>
      </c>
      <c r="BZ128" s="1269">
        <f>SUM(BP128:BY128)</f>
        <v>7</v>
      </c>
      <c r="CA128" s="1272"/>
      <c r="CB128" s="6"/>
      <c r="CC128" s="6"/>
      <c r="CD128" s="6"/>
      <c r="CF128" s="6"/>
    </row>
    <row r="129" spans="1:84" ht="16.2" thickBot="1" x14ac:dyDescent="0.35">
      <c r="A129" s="8">
        <v>3</v>
      </c>
      <c r="B129" s="1516" t="s">
        <v>55</v>
      </c>
      <c r="C129" s="1517"/>
      <c r="D129" s="834">
        <v>0</v>
      </c>
      <c r="E129" s="834">
        <v>4</v>
      </c>
      <c r="F129" s="834">
        <v>0</v>
      </c>
      <c r="G129" s="835">
        <v>3</v>
      </c>
      <c r="H129" s="526">
        <v>0</v>
      </c>
      <c r="I129" s="526">
        <v>11</v>
      </c>
      <c r="J129" s="278">
        <v>0</v>
      </c>
      <c r="K129" s="836">
        <v>7</v>
      </c>
      <c r="L129" s="837">
        <v>8</v>
      </c>
      <c r="M129" s="834">
        <v>5</v>
      </c>
      <c r="N129" s="834">
        <v>8</v>
      </c>
      <c r="O129" s="834">
        <v>4</v>
      </c>
      <c r="P129" s="834">
        <v>18</v>
      </c>
      <c r="Q129" s="834">
        <v>4</v>
      </c>
      <c r="R129" s="835">
        <v>24</v>
      </c>
      <c r="S129" s="838">
        <v>2</v>
      </c>
      <c r="T129" s="838">
        <v>22</v>
      </c>
      <c r="U129" s="837">
        <v>1</v>
      </c>
      <c r="V129" s="834">
        <v>0</v>
      </c>
      <c r="W129" s="834">
        <v>3</v>
      </c>
      <c r="X129" s="834">
        <v>0</v>
      </c>
      <c r="Y129" s="834">
        <v>4</v>
      </c>
      <c r="Z129" s="834">
        <v>0</v>
      </c>
      <c r="AA129" s="834">
        <v>13</v>
      </c>
      <c r="AB129" s="834">
        <v>0</v>
      </c>
      <c r="AC129" s="834">
        <v>11</v>
      </c>
      <c r="AD129" s="834">
        <v>0</v>
      </c>
      <c r="AE129" s="834">
        <v>5</v>
      </c>
      <c r="AF129" s="835">
        <v>0</v>
      </c>
      <c r="AG129" s="838">
        <v>7</v>
      </c>
      <c r="AH129" s="838">
        <v>3</v>
      </c>
      <c r="AI129" s="839">
        <v>8</v>
      </c>
      <c r="AJ129" s="834">
        <v>0</v>
      </c>
      <c r="AK129" s="840">
        <v>0</v>
      </c>
      <c r="AL129" s="834">
        <v>10</v>
      </c>
      <c r="AM129" s="838">
        <v>7</v>
      </c>
      <c r="AN129" s="838">
        <v>17</v>
      </c>
      <c r="AO129" s="841">
        <v>3</v>
      </c>
      <c r="AP129" s="838">
        <v>18</v>
      </c>
      <c r="AQ129" s="838">
        <v>1</v>
      </c>
      <c r="AR129" s="841">
        <v>18</v>
      </c>
      <c r="AS129" s="838">
        <v>1</v>
      </c>
      <c r="AT129" s="842">
        <v>0</v>
      </c>
      <c r="AU129" s="843">
        <v>5</v>
      </c>
      <c r="AV129" s="842">
        <v>0</v>
      </c>
      <c r="AW129" s="842">
        <v>3</v>
      </c>
      <c r="AX129" s="844">
        <v>2</v>
      </c>
      <c r="AY129" s="845">
        <v>3</v>
      </c>
      <c r="AZ129" s="846">
        <v>10</v>
      </c>
      <c r="BA129" s="847">
        <v>4</v>
      </c>
      <c r="BB129" s="847">
        <v>18</v>
      </c>
      <c r="BC129" s="847">
        <v>2</v>
      </c>
      <c r="BD129" s="847">
        <v>22</v>
      </c>
      <c r="BE129" s="847">
        <v>0</v>
      </c>
      <c r="BF129" s="1137">
        <v>23</v>
      </c>
      <c r="BG129" s="847">
        <v>1</v>
      </c>
      <c r="BH129" s="848">
        <v>2</v>
      </c>
      <c r="BI129" s="849">
        <v>3</v>
      </c>
      <c r="BJ129" s="1617">
        <f>SUM(D129:BI129)</f>
        <v>348</v>
      </c>
      <c r="BK129" s="1416"/>
      <c r="BM129" s="26"/>
      <c r="BN129" s="96"/>
      <c r="BO129" s="96"/>
      <c r="BP129" s="358">
        <v>0</v>
      </c>
      <c r="BQ129" s="359">
        <v>5</v>
      </c>
      <c r="BR129" s="360">
        <v>0</v>
      </c>
      <c r="BS129" s="428">
        <v>11</v>
      </c>
      <c r="BT129" s="428">
        <v>0</v>
      </c>
      <c r="BU129" s="359">
        <v>4</v>
      </c>
      <c r="BV129" s="360">
        <v>0</v>
      </c>
      <c r="BW129" s="361">
        <v>10</v>
      </c>
      <c r="BX129" s="362">
        <v>0</v>
      </c>
      <c r="BY129" s="705">
        <v>4</v>
      </c>
      <c r="BZ129" s="1269">
        <f>SUM(BP129:BY129)</f>
        <v>34</v>
      </c>
      <c r="CA129" s="1272"/>
      <c r="CB129" s="6"/>
      <c r="CC129" s="6"/>
      <c r="CD129" s="6"/>
      <c r="CF129" s="6"/>
    </row>
    <row r="130" spans="1:84" ht="16.2" thickBot="1" x14ac:dyDescent="0.35">
      <c r="A130" s="8">
        <v>4</v>
      </c>
      <c r="B130" s="1293" t="s">
        <v>12</v>
      </c>
      <c r="C130" s="1294"/>
      <c r="D130" s="212">
        <f>D111</f>
        <v>0</v>
      </c>
      <c r="E130" s="212">
        <f t="shared" ref="E130:BI130" si="54">E111</f>
        <v>4</v>
      </c>
      <c r="F130" s="212">
        <f t="shared" si="54"/>
        <v>0</v>
      </c>
      <c r="G130" s="212">
        <f t="shared" si="54"/>
        <v>4</v>
      </c>
      <c r="H130" s="212">
        <f t="shared" si="54"/>
        <v>0</v>
      </c>
      <c r="I130" s="212">
        <f t="shared" si="54"/>
        <v>18</v>
      </c>
      <c r="J130" s="212">
        <f t="shared" si="54"/>
        <v>0</v>
      </c>
      <c r="K130" s="212">
        <f t="shared" si="54"/>
        <v>17</v>
      </c>
      <c r="L130" s="212">
        <f t="shared" si="54"/>
        <v>14</v>
      </c>
      <c r="M130" s="212">
        <f t="shared" si="54"/>
        <v>6</v>
      </c>
      <c r="N130" s="212">
        <f t="shared" si="54"/>
        <v>14</v>
      </c>
      <c r="O130" s="212">
        <f t="shared" si="54"/>
        <v>6</v>
      </c>
      <c r="P130" s="212">
        <f t="shared" si="54"/>
        <v>20</v>
      </c>
      <c r="Q130" s="212">
        <f t="shared" si="54"/>
        <v>4</v>
      </c>
      <c r="R130" s="212">
        <f t="shared" si="54"/>
        <v>24</v>
      </c>
      <c r="S130" s="212">
        <f t="shared" si="54"/>
        <v>2</v>
      </c>
      <c r="T130" s="212">
        <f t="shared" si="54"/>
        <v>26</v>
      </c>
      <c r="U130" s="212">
        <f t="shared" si="54"/>
        <v>1</v>
      </c>
      <c r="V130" s="212">
        <f t="shared" si="54"/>
        <v>0</v>
      </c>
      <c r="W130" s="212">
        <f t="shared" si="54"/>
        <v>3</v>
      </c>
      <c r="X130" s="212">
        <f t="shared" si="54"/>
        <v>0</v>
      </c>
      <c r="Y130" s="212">
        <f t="shared" si="54"/>
        <v>3</v>
      </c>
      <c r="Z130" s="212">
        <f t="shared" si="54"/>
        <v>0</v>
      </c>
      <c r="AA130" s="212">
        <f t="shared" si="54"/>
        <v>31</v>
      </c>
      <c r="AB130" s="212">
        <f t="shared" si="54"/>
        <v>0</v>
      </c>
      <c r="AC130" s="212">
        <f t="shared" si="54"/>
        <v>25</v>
      </c>
      <c r="AD130" s="212">
        <f t="shared" si="54"/>
        <v>0</v>
      </c>
      <c r="AE130" s="212">
        <f t="shared" si="54"/>
        <v>30</v>
      </c>
      <c r="AF130" s="212">
        <f t="shared" si="54"/>
        <v>0</v>
      </c>
      <c r="AG130" s="212">
        <f t="shared" si="54"/>
        <v>26</v>
      </c>
      <c r="AH130" s="212">
        <f t="shared" si="54"/>
        <v>19</v>
      </c>
      <c r="AI130" s="212">
        <f t="shared" si="54"/>
        <v>11</v>
      </c>
      <c r="AJ130" s="212">
        <f t="shared" si="54"/>
        <v>0</v>
      </c>
      <c r="AK130" s="212">
        <f t="shared" si="54"/>
        <v>6</v>
      </c>
      <c r="AL130" s="212">
        <f t="shared" si="54"/>
        <v>22</v>
      </c>
      <c r="AM130" s="212">
        <f t="shared" si="54"/>
        <v>11</v>
      </c>
      <c r="AN130" s="212">
        <f t="shared" si="54"/>
        <v>20</v>
      </c>
      <c r="AO130" s="212">
        <f t="shared" si="54"/>
        <v>3</v>
      </c>
      <c r="AP130" s="212">
        <f t="shared" si="54"/>
        <v>23</v>
      </c>
      <c r="AQ130" s="212">
        <f t="shared" si="54"/>
        <v>0</v>
      </c>
      <c r="AR130" s="212">
        <f t="shared" si="54"/>
        <v>23</v>
      </c>
      <c r="AS130" s="212">
        <f t="shared" si="54"/>
        <v>1</v>
      </c>
      <c r="AT130" s="212">
        <f t="shared" si="54"/>
        <v>1</v>
      </c>
      <c r="AU130" s="212">
        <f t="shared" si="54"/>
        <v>24</v>
      </c>
      <c r="AV130" s="212">
        <f t="shared" si="54"/>
        <v>0</v>
      </c>
      <c r="AW130" s="212">
        <f t="shared" si="54"/>
        <v>22</v>
      </c>
      <c r="AX130" s="212">
        <f t="shared" si="54"/>
        <v>17</v>
      </c>
      <c r="AY130" s="212">
        <f t="shared" si="54"/>
        <v>7</v>
      </c>
      <c r="AZ130" s="212">
        <f t="shared" si="54"/>
        <v>20</v>
      </c>
      <c r="BA130" s="212">
        <f t="shared" si="54"/>
        <v>6</v>
      </c>
      <c r="BB130" s="212">
        <f t="shared" si="54"/>
        <v>21</v>
      </c>
      <c r="BC130" s="212">
        <f t="shared" si="54"/>
        <v>2</v>
      </c>
      <c r="BD130" s="212">
        <f t="shared" si="54"/>
        <v>23</v>
      </c>
      <c r="BE130" s="212">
        <f t="shared" si="54"/>
        <v>0</v>
      </c>
      <c r="BF130" s="212">
        <f t="shared" si="54"/>
        <v>24</v>
      </c>
      <c r="BG130" s="212">
        <f t="shared" si="54"/>
        <v>1</v>
      </c>
      <c r="BH130" s="212">
        <f t="shared" si="54"/>
        <v>16</v>
      </c>
      <c r="BI130" s="212">
        <f t="shared" si="54"/>
        <v>6</v>
      </c>
      <c r="BJ130" s="160">
        <f>SUM(D130+F130+H130+L130+N130+P130+R130+T130+V130+X130+Z130+AB130+AD130+AF130+AH130+AJ130+AL130+AN130+AP130+AR130+AT130+AV130+AX130+AZ130+BB130+BD130+BF130+BH130+J130)</f>
        <v>327</v>
      </c>
      <c r="BK130" s="160">
        <f>SUM(E130+G130+I130+M130+O130+Q130+S130+U130+W130+Y130+AA130+AC130+AE130+AG130+AI130+AK130+AM130+AO130+AQ130+AS130+AU130+AW130+AY130+BA130+BC130+BE130+BG130+BI130+K130)</f>
        <v>280</v>
      </c>
      <c r="BM130" s="27"/>
      <c r="BN130" s="183"/>
      <c r="BO130" s="183"/>
      <c r="BP130" s="153">
        <f>BP111</f>
        <v>0</v>
      </c>
      <c r="BQ130" s="153">
        <f t="shared" ref="BQ130:BY130" si="55">BQ111</f>
        <v>14</v>
      </c>
      <c r="BR130" s="153">
        <f t="shared" si="55"/>
        <v>0</v>
      </c>
      <c r="BS130" s="153">
        <f t="shared" si="55"/>
        <v>14</v>
      </c>
      <c r="BT130" s="153">
        <f t="shared" si="55"/>
        <v>0</v>
      </c>
      <c r="BU130" s="153">
        <f t="shared" si="55"/>
        <v>9</v>
      </c>
      <c r="BV130" s="153">
        <f t="shared" si="55"/>
        <v>0</v>
      </c>
      <c r="BW130" s="153">
        <f t="shared" si="55"/>
        <v>13</v>
      </c>
      <c r="BX130" s="153">
        <f t="shared" si="55"/>
        <v>0</v>
      </c>
      <c r="BY130" s="153">
        <f t="shared" si="55"/>
        <v>10</v>
      </c>
      <c r="BZ130" s="709">
        <f>SUM(BP130+BR130+BT130+BV130+BX130)</f>
        <v>0</v>
      </c>
      <c r="CA130" s="710">
        <f>SUM(BQ130+BS130+BU130+BW130+BY130)</f>
        <v>60</v>
      </c>
      <c r="CB130" s="6"/>
      <c r="CC130" s="6"/>
      <c r="CD130" s="6"/>
      <c r="CF130" s="6"/>
    </row>
    <row r="131" spans="1:84" ht="16.2" thickBot="1" x14ac:dyDescent="0.35">
      <c r="A131" s="456">
        <v>5</v>
      </c>
      <c r="B131" s="1295" t="s">
        <v>13</v>
      </c>
      <c r="C131" s="1296"/>
      <c r="D131" s="607">
        <f>SUM(D132:D134)</f>
        <v>0</v>
      </c>
      <c r="E131" s="607">
        <f t="shared" ref="E131:BI131" si="56">SUM(E132:E134)</f>
        <v>0</v>
      </c>
      <c r="F131" s="607">
        <f t="shared" si="56"/>
        <v>0</v>
      </c>
      <c r="G131" s="607">
        <f t="shared" si="56"/>
        <v>0</v>
      </c>
      <c r="H131" s="607">
        <f t="shared" si="56"/>
        <v>0</v>
      </c>
      <c r="I131" s="607">
        <f t="shared" si="56"/>
        <v>0</v>
      </c>
      <c r="J131" s="607">
        <f t="shared" si="56"/>
        <v>0</v>
      </c>
      <c r="K131" s="607">
        <f t="shared" si="56"/>
        <v>0</v>
      </c>
      <c r="L131" s="607">
        <f t="shared" si="56"/>
        <v>0</v>
      </c>
      <c r="M131" s="607">
        <f t="shared" si="56"/>
        <v>0</v>
      </c>
      <c r="N131" s="607">
        <f t="shared" si="56"/>
        <v>0</v>
      </c>
      <c r="O131" s="607">
        <f t="shared" si="56"/>
        <v>0</v>
      </c>
      <c r="P131" s="607">
        <f t="shared" si="56"/>
        <v>0</v>
      </c>
      <c r="Q131" s="607">
        <f t="shared" si="56"/>
        <v>0</v>
      </c>
      <c r="R131" s="607">
        <f t="shared" si="56"/>
        <v>0</v>
      </c>
      <c r="S131" s="607">
        <f t="shared" si="56"/>
        <v>0</v>
      </c>
      <c r="T131" s="607">
        <f t="shared" si="56"/>
        <v>1</v>
      </c>
      <c r="U131" s="607">
        <f t="shared" si="56"/>
        <v>0</v>
      </c>
      <c r="V131" s="607">
        <f t="shared" si="56"/>
        <v>0</v>
      </c>
      <c r="W131" s="607">
        <f t="shared" si="56"/>
        <v>0</v>
      </c>
      <c r="X131" s="607">
        <f t="shared" si="56"/>
        <v>0</v>
      </c>
      <c r="Y131" s="607">
        <f t="shared" si="56"/>
        <v>0</v>
      </c>
      <c r="Z131" s="607">
        <f t="shared" si="56"/>
        <v>0</v>
      </c>
      <c r="AA131" s="607">
        <f t="shared" si="56"/>
        <v>1</v>
      </c>
      <c r="AB131" s="607">
        <f t="shared" si="56"/>
        <v>0</v>
      </c>
      <c r="AC131" s="607">
        <f t="shared" si="56"/>
        <v>0</v>
      </c>
      <c r="AD131" s="607">
        <f t="shared" si="56"/>
        <v>0</v>
      </c>
      <c r="AE131" s="607">
        <f t="shared" si="56"/>
        <v>0</v>
      </c>
      <c r="AF131" s="607">
        <f t="shared" si="56"/>
        <v>0</v>
      </c>
      <c r="AG131" s="607">
        <f t="shared" si="56"/>
        <v>0</v>
      </c>
      <c r="AH131" s="607">
        <f t="shared" si="56"/>
        <v>0</v>
      </c>
      <c r="AI131" s="607">
        <f t="shared" si="56"/>
        <v>0</v>
      </c>
      <c r="AJ131" s="607">
        <f t="shared" si="56"/>
        <v>0</v>
      </c>
      <c r="AK131" s="607">
        <f t="shared" si="56"/>
        <v>0</v>
      </c>
      <c r="AL131" s="607">
        <f t="shared" si="56"/>
        <v>2</v>
      </c>
      <c r="AM131" s="607">
        <f t="shared" si="56"/>
        <v>1</v>
      </c>
      <c r="AN131" s="607">
        <f t="shared" si="56"/>
        <v>0</v>
      </c>
      <c r="AO131" s="607">
        <f t="shared" si="56"/>
        <v>0</v>
      </c>
      <c r="AP131" s="607">
        <f t="shared" si="56"/>
        <v>1</v>
      </c>
      <c r="AQ131" s="607">
        <f t="shared" si="56"/>
        <v>0</v>
      </c>
      <c r="AR131" s="607">
        <f t="shared" si="56"/>
        <v>0</v>
      </c>
      <c r="AS131" s="607">
        <f t="shared" si="56"/>
        <v>0</v>
      </c>
      <c r="AT131" s="607">
        <f t="shared" si="56"/>
        <v>1</v>
      </c>
      <c r="AU131" s="607">
        <f t="shared" si="56"/>
        <v>1</v>
      </c>
      <c r="AV131" s="607">
        <f t="shared" si="56"/>
        <v>0</v>
      </c>
      <c r="AW131" s="607">
        <f t="shared" si="56"/>
        <v>0</v>
      </c>
      <c r="AX131" s="607">
        <f t="shared" si="56"/>
        <v>0</v>
      </c>
      <c r="AY131" s="607">
        <f t="shared" si="56"/>
        <v>0</v>
      </c>
      <c r="AZ131" s="607">
        <f t="shared" si="56"/>
        <v>1</v>
      </c>
      <c r="BA131" s="607">
        <f t="shared" si="56"/>
        <v>0</v>
      </c>
      <c r="BB131" s="607">
        <f t="shared" si="56"/>
        <v>1</v>
      </c>
      <c r="BC131" s="607">
        <f t="shared" si="56"/>
        <v>0</v>
      </c>
      <c r="BD131" s="607">
        <f t="shared" si="56"/>
        <v>1</v>
      </c>
      <c r="BE131" s="607">
        <f t="shared" si="56"/>
        <v>0</v>
      </c>
      <c r="BF131" s="607">
        <f t="shared" si="56"/>
        <v>1</v>
      </c>
      <c r="BG131" s="607">
        <f t="shared" si="56"/>
        <v>0</v>
      </c>
      <c r="BH131" s="607">
        <f t="shared" si="56"/>
        <v>1</v>
      </c>
      <c r="BI131" s="607">
        <f t="shared" si="56"/>
        <v>0</v>
      </c>
      <c r="BJ131" s="160">
        <f t="shared" ref="BJ131:BJ141" si="57">SUM(D131+F131+H131+L131+N131+P131+R131+T131+V131+X131+Z131+AB131+AD131+AF131+AH131+AJ131+AL131+AN131+AP131+AR131+AT131+AV131+AX131+AZ131+BB131+BD131+BF131+BH131+J131)</f>
        <v>10</v>
      </c>
      <c r="BK131" s="160">
        <f t="shared" ref="BK131:BK150" si="58">SUM(E131+G131+I131+M131+O131+Q131+S131+U131+W131+Y131+AA131+AC131+AE131+AG131+AI131+AK131+AM131+AO131+AQ131+AS131+AU131+AW131+AY131+BA131+BC131+BE131+BG131+BI131+K131)</f>
        <v>3</v>
      </c>
      <c r="BM131" s="26"/>
      <c r="BN131" s="96"/>
      <c r="BO131" s="96"/>
      <c r="BP131" s="161">
        <f>SUM(BP132:BP134)</f>
        <v>0</v>
      </c>
      <c r="BQ131" s="161">
        <f t="shared" ref="BQ131:BY131" si="59">SUM(BQ132:BQ134)</f>
        <v>0</v>
      </c>
      <c r="BR131" s="161">
        <f t="shared" si="59"/>
        <v>0</v>
      </c>
      <c r="BS131" s="161">
        <f t="shared" si="59"/>
        <v>0</v>
      </c>
      <c r="BT131" s="161">
        <f t="shared" si="59"/>
        <v>0</v>
      </c>
      <c r="BU131" s="161">
        <f t="shared" si="59"/>
        <v>0</v>
      </c>
      <c r="BV131" s="161">
        <f t="shared" si="59"/>
        <v>0</v>
      </c>
      <c r="BW131" s="161">
        <f t="shared" si="59"/>
        <v>0</v>
      </c>
      <c r="BX131" s="161">
        <f t="shared" si="59"/>
        <v>0</v>
      </c>
      <c r="BY131" s="161">
        <f t="shared" si="59"/>
        <v>0</v>
      </c>
      <c r="BZ131" s="709">
        <f t="shared" ref="BZ131:BZ151" si="60">SUM(BP131+BR131+BT131+BV131+BX131)</f>
        <v>0</v>
      </c>
      <c r="CA131" s="710">
        <f t="shared" ref="CA131:CA151" si="61">SUM(BQ131+BS131+BU131+BW131+BY131)</f>
        <v>0</v>
      </c>
      <c r="CB131" s="6"/>
      <c r="CC131" s="6"/>
      <c r="CD131" s="6"/>
      <c r="CF131" s="6"/>
    </row>
    <row r="132" spans="1:84" ht="16.2" thickBot="1" x14ac:dyDescent="0.35">
      <c r="A132" s="8">
        <v>6</v>
      </c>
      <c r="B132" s="1408" t="s">
        <v>104</v>
      </c>
      <c r="C132" s="1613"/>
      <c r="D132" s="659"/>
      <c r="E132" s="290"/>
      <c r="F132" s="290"/>
      <c r="G132" s="660"/>
      <c r="H132" s="290"/>
      <c r="I132" s="290"/>
      <c r="J132" s="290"/>
      <c r="K132" s="1032"/>
      <c r="L132" s="473"/>
      <c r="M132" s="290"/>
      <c r="N132" s="290"/>
      <c r="O132" s="290"/>
      <c r="P132" s="290"/>
      <c r="Q132" s="290"/>
      <c r="R132" s="660"/>
      <c r="S132" s="290"/>
      <c r="T132" s="290"/>
      <c r="U132" s="473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660"/>
      <c r="AG132" s="290"/>
      <c r="AH132" s="311"/>
      <c r="AI132" s="661"/>
      <c r="AJ132" s="662"/>
      <c r="AK132" s="663"/>
      <c r="AL132" s="531"/>
      <c r="AM132" s="662"/>
      <c r="AN132" s="662"/>
      <c r="AO132" s="662"/>
      <c r="AP132" s="662"/>
      <c r="AQ132" s="662"/>
      <c r="AR132" s="664"/>
      <c r="AS132" s="311"/>
      <c r="AT132" s="230"/>
      <c r="AU132" s="236"/>
      <c r="AV132" s="230"/>
      <c r="AW132" s="230"/>
      <c r="AX132" s="230"/>
      <c r="AY132" s="237"/>
      <c r="AZ132" s="463"/>
      <c r="BA132" s="230"/>
      <c r="BB132" s="230">
        <v>1</v>
      </c>
      <c r="BC132" s="230"/>
      <c r="BD132" s="230"/>
      <c r="BE132" s="230"/>
      <c r="BF132" s="230"/>
      <c r="BG132" s="230"/>
      <c r="BH132" s="230"/>
      <c r="BI132" s="237"/>
      <c r="BJ132" s="160">
        <f t="shared" si="57"/>
        <v>1</v>
      </c>
      <c r="BK132" s="160">
        <f t="shared" si="58"/>
        <v>0</v>
      </c>
      <c r="BM132" s="26"/>
      <c r="BN132" s="96"/>
      <c r="BO132" s="96"/>
      <c r="BP132" s="60"/>
      <c r="BQ132" s="342"/>
      <c r="BR132" s="485"/>
      <c r="BS132" s="100"/>
      <c r="BT132" s="100"/>
      <c r="BU132" s="342"/>
      <c r="BV132" s="60"/>
      <c r="BW132" s="88"/>
      <c r="BX132" s="60"/>
      <c r="BY132" s="707"/>
      <c r="BZ132" s="709">
        <f t="shared" si="60"/>
        <v>0</v>
      </c>
      <c r="CA132" s="710">
        <f t="shared" si="61"/>
        <v>0</v>
      </c>
      <c r="CB132" s="6"/>
      <c r="CC132" s="6"/>
      <c r="CD132" s="6"/>
      <c r="CF132" s="6"/>
    </row>
    <row r="133" spans="1:84" ht="16.2" thickBot="1" x14ac:dyDescent="0.35">
      <c r="A133" s="8">
        <v>7</v>
      </c>
      <c r="B133" s="1614" t="s">
        <v>15</v>
      </c>
      <c r="C133" s="1615"/>
      <c r="D133" s="163"/>
      <c r="E133" s="164"/>
      <c r="F133" s="164"/>
      <c r="G133" s="193"/>
      <c r="H133" s="164"/>
      <c r="I133" s="164"/>
      <c r="J133" s="164"/>
      <c r="K133" s="699"/>
      <c r="L133" s="543"/>
      <c r="M133" s="164"/>
      <c r="N133" s="164"/>
      <c r="O133" s="164"/>
      <c r="P133" s="164"/>
      <c r="Q133" s="164"/>
      <c r="R133" s="193"/>
      <c r="S133" s="164"/>
      <c r="T133" s="164"/>
      <c r="U133" s="543"/>
      <c r="V133" s="164"/>
      <c r="W133" s="164"/>
      <c r="X133" s="164"/>
      <c r="Y133" s="164"/>
      <c r="Z133" s="164"/>
      <c r="AA133" s="164">
        <v>1</v>
      </c>
      <c r="AB133" s="164"/>
      <c r="AC133" s="164"/>
      <c r="AD133" s="164"/>
      <c r="AE133" s="164"/>
      <c r="AF133" s="193"/>
      <c r="AG133" s="164"/>
      <c r="AH133" s="166"/>
      <c r="AI133" s="655"/>
      <c r="AJ133" s="166"/>
      <c r="AK133" s="335"/>
      <c r="AL133" s="265">
        <v>2</v>
      </c>
      <c r="AM133" s="166"/>
      <c r="AN133" s="166"/>
      <c r="AO133" s="274"/>
      <c r="AP133" s="166"/>
      <c r="AQ133" s="166"/>
      <c r="AR133" s="274"/>
      <c r="AS133" s="166"/>
      <c r="AT133" s="84">
        <v>1</v>
      </c>
      <c r="AU133" s="114">
        <v>1</v>
      </c>
      <c r="AV133" s="84"/>
      <c r="AW133" s="84"/>
      <c r="AX133" s="84"/>
      <c r="AY133" s="40"/>
      <c r="AZ133" s="1147">
        <v>1</v>
      </c>
      <c r="BA133" s="84"/>
      <c r="BB133" s="84"/>
      <c r="BC133" s="84"/>
      <c r="BD133" s="84">
        <v>1</v>
      </c>
      <c r="BE133" s="84"/>
      <c r="BF133" s="84">
        <v>1</v>
      </c>
      <c r="BG133" s="84"/>
      <c r="BH133" s="273">
        <v>1</v>
      </c>
      <c r="BI133" s="40"/>
      <c r="BJ133" s="160">
        <f t="shared" si="57"/>
        <v>7</v>
      </c>
      <c r="BK133" s="160">
        <f t="shared" si="58"/>
        <v>2</v>
      </c>
      <c r="BM133" s="26"/>
      <c r="BN133" s="96"/>
      <c r="BO133" s="96"/>
      <c r="BP133" s="257"/>
      <c r="BQ133" s="59"/>
      <c r="BR133" s="30"/>
      <c r="BS133" s="58"/>
      <c r="BT133" s="58"/>
      <c r="BU133" s="59"/>
      <c r="BV133" s="257"/>
      <c r="BW133" s="59"/>
      <c r="BX133" s="257"/>
      <c r="BY133" s="31"/>
      <c r="BZ133" s="709">
        <f t="shared" si="60"/>
        <v>0</v>
      </c>
      <c r="CA133" s="710">
        <f t="shared" si="61"/>
        <v>0</v>
      </c>
      <c r="CB133" s="6"/>
      <c r="CC133" s="6"/>
      <c r="CD133" s="6"/>
      <c r="CF133" s="6"/>
    </row>
    <row r="134" spans="1:84" ht="16.2" thickBot="1" x14ac:dyDescent="0.35">
      <c r="A134" s="8">
        <v>8</v>
      </c>
      <c r="B134" s="1284" t="s">
        <v>22</v>
      </c>
      <c r="C134" s="1285"/>
      <c r="D134" s="163"/>
      <c r="E134" s="164"/>
      <c r="F134" s="164"/>
      <c r="G134" s="193"/>
      <c r="H134" s="164"/>
      <c r="I134" s="164"/>
      <c r="J134" s="164"/>
      <c r="K134" s="699"/>
      <c r="L134" s="543"/>
      <c r="M134" s="164"/>
      <c r="N134" s="164"/>
      <c r="O134" s="164"/>
      <c r="P134" s="164"/>
      <c r="Q134" s="164"/>
      <c r="R134" s="193"/>
      <c r="S134" s="164"/>
      <c r="T134" s="164">
        <v>1</v>
      </c>
      <c r="U134" s="543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93"/>
      <c r="AG134" s="164"/>
      <c r="AH134" s="166"/>
      <c r="AI134" s="655"/>
      <c r="AJ134" s="266"/>
      <c r="AK134" s="648"/>
      <c r="AL134" s="351"/>
      <c r="AM134" s="267">
        <v>1</v>
      </c>
      <c r="AN134" s="266"/>
      <c r="AO134" s="288"/>
      <c r="AP134" s="266">
        <v>1</v>
      </c>
      <c r="AQ134" s="266"/>
      <c r="AR134" s="288"/>
      <c r="AS134" s="267"/>
      <c r="AT134" s="84"/>
      <c r="AU134" s="114"/>
      <c r="AV134" s="84"/>
      <c r="AW134" s="84"/>
      <c r="AX134" s="84"/>
      <c r="AY134" s="40"/>
      <c r="AZ134" s="1147"/>
      <c r="BA134" s="84"/>
      <c r="BB134" s="84"/>
      <c r="BC134" s="84"/>
      <c r="BD134" s="84"/>
      <c r="BE134" s="84"/>
      <c r="BF134" s="84"/>
      <c r="BG134" s="84"/>
      <c r="BH134" s="273"/>
      <c r="BI134" s="40"/>
      <c r="BJ134" s="160">
        <f t="shared" si="57"/>
        <v>2</v>
      </c>
      <c r="BK134" s="160">
        <f t="shared" si="58"/>
        <v>1</v>
      </c>
      <c r="BM134" s="26"/>
      <c r="BN134" s="96"/>
      <c r="BO134" s="96"/>
      <c r="BP134" s="257"/>
      <c r="BQ134" s="59"/>
      <c r="BR134" s="30"/>
      <c r="BS134" s="58"/>
      <c r="BT134" s="58"/>
      <c r="BU134" s="59"/>
      <c r="BV134" s="257"/>
      <c r="BW134" s="40"/>
      <c r="BX134" s="257"/>
      <c r="BY134" s="31"/>
      <c r="BZ134" s="709">
        <f t="shared" si="60"/>
        <v>0</v>
      </c>
      <c r="CA134" s="710">
        <f t="shared" si="61"/>
        <v>0</v>
      </c>
      <c r="CB134" s="6"/>
      <c r="CC134" s="6"/>
      <c r="CD134" s="6"/>
      <c r="CF134" s="6"/>
    </row>
    <row r="135" spans="1:84" ht="16.2" thickBot="1" x14ac:dyDescent="0.35">
      <c r="A135" s="8">
        <v>9</v>
      </c>
      <c r="B135" s="1293" t="s">
        <v>16</v>
      </c>
      <c r="C135" s="1294"/>
      <c r="D135" s="430"/>
      <c r="E135" s="297"/>
      <c r="F135" s="297"/>
      <c r="G135" s="298"/>
      <c r="H135" s="297"/>
      <c r="I135" s="297"/>
      <c r="J135" s="297"/>
      <c r="K135" s="472"/>
      <c r="L135" s="603"/>
      <c r="M135" s="297"/>
      <c r="N135" s="297"/>
      <c r="O135" s="297"/>
      <c r="P135" s="297"/>
      <c r="Q135" s="297"/>
      <c r="R135" s="298"/>
      <c r="S135" s="297"/>
      <c r="T135" s="297"/>
      <c r="U135" s="603"/>
      <c r="V135" s="297"/>
      <c r="W135" s="297"/>
      <c r="X135" s="297"/>
      <c r="Y135" s="297"/>
      <c r="Z135" s="297"/>
      <c r="AA135" s="297"/>
      <c r="AB135" s="297"/>
      <c r="AC135" s="297"/>
      <c r="AD135" s="297"/>
      <c r="AE135" s="297"/>
      <c r="AF135" s="298"/>
      <c r="AG135" s="297"/>
      <c r="AH135" s="338"/>
      <c r="AI135" s="339"/>
      <c r="AJ135" s="457"/>
      <c r="AK135" s="649"/>
      <c r="AL135" s="482"/>
      <c r="AM135" s="457"/>
      <c r="AN135" s="457"/>
      <c r="AO135" s="457"/>
      <c r="AP135" s="457"/>
      <c r="AQ135" s="457"/>
      <c r="AR135" s="458"/>
      <c r="AS135" s="457"/>
      <c r="AT135" s="292"/>
      <c r="AU135" s="407"/>
      <c r="AV135" s="292"/>
      <c r="AW135" s="292"/>
      <c r="AX135" s="292"/>
      <c r="AY135" s="408"/>
      <c r="AZ135" s="308"/>
      <c r="BA135" s="292"/>
      <c r="BB135" s="292"/>
      <c r="BC135" s="292"/>
      <c r="BD135" s="292"/>
      <c r="BE135" s="292"/>
      <c r="BF135" s="292"/>
      <c r="BG135" s="292"/>
      <c r="BH135" s="292"/>
      <c r="BI135" s="408"/>
      <c r="BJ135" s="160">
        <f t="shared" si="57"/>
        <v>0</v>
      </c>
      <c r="BK135" s="160">
        <f t="shared" si="58"/>
        <v>0</v>
      </c>
      <c r="BM135" s="26"/>
      <c r="BN135" s="96"/>
      <c r="BO135" s="96"/>
      <c r="BP135" s="479"/>
      <c r="BQ135" s="186"/>
      <c r="BR135" s="370"/>
      <c r="BS135" s="471"/>
      <c r="BT135" s="471"/>
      <c r="BU135" s="186"/>
      <c r="BV135" s="479"/>
      <c r="BW135" s="186"/>
      <c r="BX135" s="479"/>
      <c r="BY135" s="599"/>
      <c r="BZ135" s="709">
        <f t="shared" si="60"/>
        <v>0</v>
      </c>
      <c r="CA135" s="710">
        <f t="shared" si="61"/>
        <v>0</v>
      </c>
      <c r="CB135" s="6"/>
      <c r="CC135" s="6"/>
      <c r="CD135" s="6"/>
      <c r="CF135" s="6"/>
    </row>
    <row r="136" spans="1:84" ht="16.2" thickBot="1" x14ac:dyDescent="0.35">
      <c r="A136" s="456">
        <v>10</v>
      </c>
      <c r="B136" s="1295" t="s">
        <v>13</v>
      </c>
      <c r="C136" s="1296"/>
      <c r="D136" s="1149">
        <f>SUM(D137:D140)</f>
        <v>0</v>
      </c>
      <c r="E136" s="1149">
        <f t="shared" ref="E136:BI136" si="62">SUM(E137:E140)</f>
        <v>0</v>
      </c>
      <c r="F136" s="1149">
        <f t="shared" si="62"/>
        <v>0</v>
      </c>
      <c r="G136" s="1149">
        <f t="shared" si="62"/>
        <v>0</v>
      </c>
      <c r="H136" s="1149">
        <f t="shared" si="62"/>
        <v>0</v>
      </c>
      <c r="I136" s="1149">
        <f t="shared" si="62"/>
        <v>0</v>
      </c>
      <c r="J136" s="1149">
        <f t="shared" si="62"/>
        <v>0</v>
      </c>
      <c r="K136" s="1149">
        <f t="shared" si="62"/>
        <v>0</v>
      </c>
      <c r="L136" s="1149">
        <f t="shared" si="62"/>
        <v>1</v>
      </c>
      <c r="M136" s="1149">
        <f t="shared" si="62"/>
        <v>0</v>
      </c>
      <c r="N136" s="1149">
        <f t="shared" si="62"/>
        <v>1</v>
      </c>
      <c r="O136" s="1149">
        <f t="shared" si="62"/>
        <v>0</v>
      </c>
      <c r="P136" s="1149">
        <f t="shared" si="62"/>
        <v>0</v>
      </c>
      <c r="Q136" s="1149">
        <f t="shared" si="62"/>
        <v>0</v>
      </c>
      <c r="R136" s="1149">
        <f t="shared" si="62"/>
        <v>0</v>
      </c>
      <c r="S136" s="1149">
        <f t="shared" si="62"/>
        <v>0</v>
      </c>
      <c r="T136" s="1149">
        <f t="shared" si="62"/>
        <v>0</v>
      </c>
      <c r="U136" s="1149">
        <f t="shared" si="62"/>
        <v>0</v>
      </c>
      <c r="V136" s="1149">
        <f t="shared" si="62"/>
        <v>0</v>
      </c>
      <c r="W136" s="1149">
        <f t="shared" si="62"/>
        <v>0</v>
      </c>
      <c r="X136" s="1149">
        <f t="shared" si="62"/>
        <v>0</v>
      </c>
      <c r="Y136" s="1149">
        <f t="shared" si="62"/>
        <v>1</v>
      </c>
      <c r="Z136" s="1149">
        <f t="shared" si="62"/>
        <v>0</v>
      </c>
      <c r="AA136" s="1149">
        <f t="shared" si="62"/>
        <v>0</v>
      </c>
      <c r="AB136" s="1149">
        <f t="shared" si="62"/>
        <v>0</v>
      </c>
      <c r="AC136" s="1149">
        <f t="shared" si="62"/>
        <v>0</v>
      </c>
      <c r="AD136" s="1149">
        <f t="shared" si="62"/>
        <v>0</v>
      </c>
      <c r="AE136" s="1149">
        <f t="shared" si="62"/>
        <v>0</v>
      </c>
      <c r="AF136" s="1149">
        <f t="shared" si="62"/>
        <v>0</v>
      </c>
      <c r="AG136" s="1149">
        <f t="shared" si="62"/>
        <v>0</v>
      </c>
      <c r="AH136" s="1149">
        <f t="shared" si="62"/>
        <v>0</v>
      </c>
      <c r="AI136" s="1149">
        <f t="shared" si="62"/>
        <v>1</v>
      </c>
      <c r="AJ136" s="1149">
        <f t="shared" si="62"/>
        <v>0</v>
      </c>
      <c r="AK136" s="1149">
        <f t="shared" si="62"/>
        <v>0</v>
      </c>
      <c r="AL136" s="1149">
        <f t="shared" si="62"/>
        <v>0</v>
      </c>
      <c r="AM136" s="1149">
        <f t="shared" si="62"/>
        <v>0</v>
      </c>
      <c r="AN136" s="1149">
        <f t="shared" si="62"/>
        <v>0</v>
      </c>
      <c r="AO136" s="1149">
        <f t="shared" si="62"/>
        <v>0</v>
      </c>
      <c r="AP136" s="1149">
        <f t="shared" si="62"/>
        <v>0</v>
      </c>
      <c r="AQ136" s="1149">
        <f t="shared" si="62"/>
        <v>0</v>
      </c>
      <c r="AR136" s="1149">
        <f t="shared" si="62"/>
        <v>0</v>
      </c>
      <c r="AS136" s="1149">
        <f t="shared" si="62"/>
        <v>0</v>
      </c>
      <c r="AT136" s="1149">
        <f t="shared" si="62"/>
        <v>0</v>
      </c>
      <c r="AU136" s="1149">
        <f t="shared" si="62"/>
        <v>0</v>
      </c>
      <c r="AV136" s="1149">
        <f t="shared" si="62"/>
        <v>0</v>
      </c>
      <c r="AW136" s="1149">
        <f t="shared" si="62"/>
        <v>0</v>
      </c>
      <c r="AX136" s="1149">
        <f t="shared" si="62"/>
        <v>0</v>
      </c>
      <c r="AY136" s="1149">
        <f t="shared" si="62"/>
        <v>0</v>
      </c>
      <c r="AZ136" s="1149">
        <f t="shared" si="62"/>
        <v>0</v>
      </c>
      <c r="BA136" s="1149">
        <f t="shared" si="62"/>
        <v>0</v>
      </c>
      <c r="BB136" s="1149">
        <f t="shared" si="62"/>
        <v>0</v>
      </c>
      <c r="BC136" s="1149">
        <f t="shared" si="62"/>
        <v>0</v>
      </c>
      <c r="BD136" s="1149">
        <f t="shared" si="62"/>
        <v>0</v>
      </c>
      <c r="BE136" s="1149">
        <f t="shared" si="62"/>
        <v>0</v>
      </c>
      <c r="BF136" s="1149">
        <f t="shared" si="62"/>
        <v>0</v>
      </c>
      <c r="BG136" s="1149">
        <f t="shared" si="62"/>
        <v>0</v>
      </c>
      <c r="BH136" s="1149">
        <f t="shared" si="62"/>
        <v>0</v>
      </c>
      <c r="BI136" s="1149">
        <f t="shared" si="62"/>
        <v>0</v>
      </c>
      <c r="BJ136" s="160">
        <f t="shared" si="57"/>
        <v>2</v>
      </c>
      <c r="BK136" s="160">
        <f t="shared" si="58"/>
        <v>2</v>
      </c>
      <c r="BM136" s="26"/>
      <c r="BN136" s="96"/>
      <c r="BO136" s="96"/>
      <c r="BP136" s="161">
        <f>SUM(BP137:BP140)</f>
        <v>0</v>
      </c>
      <c r="BQ136" s="161">
        <f t="shared" ref="BQ136:BY136" si="63">SUM(BQ137:BQ140)</f>
        <v>0</v>
      </c>
      <c r="BR136" s="161">
        <f t="shared" si="63"/>
        <v>0</v>
      </c>
      <c r="BS136" s="161">
        <f t="shared" si="63"/>
        <v>0</v>
      </c>
      <c r="BT136" s="161">
        <f t="shared" si="63"/>
        <v>0</v>
      </c>
      <c r="BU136" s="161">
        <f t="shared" si="63"/>
        <v>0</v>
      </c>
      <c r="BV136" s="161">
        <f t="shared" si="63"/>
        <v>0</v>
      </c>
      <c r="BW136" s="161">
        <f t="shared" si="63"/>
        <v>0</v>
      </c>
      <c r="BX136" s="161">
        <f t="shared" si="63"/>
        <v>0</v>
      </c>
      <c r="BY136" s="161">
        <f t="shared" si="63"/>
        <v>1</v>
      </c>
      <c r="BZ136" s="709">
        <f t="shared" si="60"/>
        <v>0</v>
      </c>
      <c r="CA136" s="710">
        <f t="shared" si="61"/>
        <v>1</v>
      </c>
      <c r="CB136" s="6"/>
      <c r="CC136" s="6"/>
      <c r="CD136" s="6"/>
      <c r="CF136" s="6"/>
    </row>
    <row r="137" spans="1:84" ht="16.2" thickBot="1" x14ac:dyDescent="0.35">
      <c r="A137" s="8">
        <v>11</v>
      </c>
      <c r="B137" s="1297" t="s">
        <v>17</v>
      </c>
      <c r="C137" s="1298"/>
      <c r="D137" s="527"/>
      <c r="E137" s="528"/>
      <c r="F137" s="528"/>
      <c r="G137" s="565"/>
      <c r="H137" s="528"/>
      <c r="I137" s="528"/>
      <c r="J137" s="528"/>
      <c r="K137" s="529"/>
      <c r="L137" s="653"/>
      <c r="M137" s="459"/>
      <c r="N137" s="459"/>
      <c r="O137" s="459"/>
      <c r="P137" s="459"/>
      <c r="Q137" s="459"/>
      <c r="R137" s="460"/>
      <c r="S137" s="459"/>
      <c r="T137" s="459"/>
      <c r="U137" s="653"/>
      <c r="V137" s="459"/>
      <c r="W137" s="459"/>
      <c r="X137" s="459"/>
      <c r="Y137" s="459"/>
      <c r="Z137" s="459"/>
      <c r="AA137" s="459"/>
      <c r="AB137" s="459"/>
      <c r="AC137" s="459"/>
      <c r="AD137" s="459"/>
      <c r="AE137" s="459"/>
      <c r="AF137" s="460"/>
      <c r="AG137" s="459"/>
      <c r="AH137" s="311"/>
      <c r="AI137" s="473"/>
      <c r="AJ137" s="461"/>
      <c r="AK137" s="650"/>
      <c r="AL137" s="484"/>
      <c r="AM137" s="461"/>
      <c r="AN137" s="461"/>
      <c r="AO137" s="461"/>
      <c r="AP137" s="461"/>
      <c r="AQ137" s="461"/>
      <c r="AR137" s="462"/>
      <c r="AS137" s="461"/>
      <c r="AT137" s="230"/>
      <c r="AU137" s="236"/>
      <c r="AV137" s="100"/>
      <c r="AW137" s="100"/>
      <c r="AX137" s="100"/>
      <c r="AY137" s="342"/>
      <c r="AZ137" s="60"/>
      <c r="BA137" s="100"/>
      <c r="BB137" s="100"/>
      <c r="BC137" s="100"/>
      <c r="BD137" s="100"/>
      <c r="BE137" s="100"/>
      <c r="BF137" s="100"/>
      <c r="BG137" s="100"/>
      <c r="BH137" s="230"/>
      <c r="BI137" s="237"/>
      <c r="BJ137" s="160">
        <f t="shared" si="57"/>
        <v>0</v>
      </c>
      <c r="BK137" s="160">
        <f t="shared" si="58"/>
        <v>0</v>
      </c>
      <c r="BM137" s="26"/>
      <c r="BN137" s="1131"/>
      <c r="BO137" s="1131"/>
      <c r="BP137" s="463"/>
      <c r="BQ137" s="237"/>
      <c r="BR137" s="236"/>
      <c r="BS137" s="230"/>
      <c r="BT137" s="230"/>
      <c r="BU137" s="237"/>
      <c r="BV137" s="463"/>
      <c r="BW137" s="237"/>
      <c r="BX137" s="463"/>
      <c r="BY137" s="159"/>
      <c r="BZ137" s="709">
        <f t="shared" si="60"/>
        <v>0</v>
      </c>
      <c r="CA137" s="710">
        <f t="shared" si="61"/>
        <v>0</v>
      </c>
      <c r="CB137" s="6"/>
      <c r="CC137" s="6"/>
      <c r="CD137" s="6"/>
      <c r="CF137" s="6"/>
    </row>
    <row r="138" spans="1:84" ht="16.2" thickBot="1" x14ac:dyDescent="0.35">
      <c r="A138" s="8">
        <v>12</v>
      </c>
      <c r="B138" s="1284" t="s">
        <v>18</v>
      </c>
      <c r="C138" s="1285"/>
      <c r="D138" s="265"/>
      <c r="E138" s="166"/>
      <c r="F138" s="166"/>
      <c r="G138" s="274"/>
      <c r="H138" s="166"/>
      <c r="I138" s="166"/>
      <c r="J138" s="166"/>
      <c r="K138" s="335"/>
      <c r="L138" s="543"/>
      <c r="M138" s="164"/>
      <c r="N138" s="164"/>
      <c r="O138" s="164"/>
      <c r="P138" s="164"/>
      <c r="Q138" s="164"/>
      <c r="R138" s="193"/>
      <c r="S138" s="164"/>
      <c r="T138" s="164"/>
      <c r="U138" s="543"/>
      <c r="V138" s="164"/>
      <c r="W138" s="164"/>
      <c r="X138" s="164"/>
      <c r="Y138" s="164"/>
      <c r="Z138" s="164"/>
      <c r="AA138" s="164"/>
      <c r="AB138" s="164"/>
      <c r="AC138" s="164"/>
      <c r="AD138" s="164"/>
      <c r="AE138" s="164"/>
      <c r="AF138" s="193"/>
      <c r="AG138" s="164"/>
      <c r="AH138" s="164"/>
      <c r="AI138" s="606"/>
      <c r="AJ138" s="1120"/>
      <c r="AK138" s="651"/>
      <c r="AL138" s="656"/>
      <c r="AM138" s="1120"/>
      <c r="AN138" s="84"/>
      <c r="AO138" s="1120"/>
      <c r="AP138" s="1120"/>
      <c r="AQ138" s="1120"/>
      <c r="AR138" s="1113"/>
      <c r="AS138" s="1120"/>
      <c r="AT138" s="255"/>
      <c r="AU138" s="445"/>
      <c r="AV138" s="58"/>
      <c r="AW138" s="58"/>
      <c r="AX138" s="58"/>
      <c r="AY138" s="59"/>
      <c r="AZ138" s="257"/>
      <c r="BA138" s="58"/>
      <c r="BB138" s="58"/>
      <c r="BC138" s="58"/>
      <c r="BD138" s="58"/>
      <c r="BE138" s="58"/>
      <c r="BF138" s="58"/>
      <c r="BG138" s="58"/>
      <c r="BH138" s="255"/>
      <c r="BI138" s="57"/>
      <c r="BJ138" s="160">
        <f t="shared" si="57"/>
        <v>0</v>
      </c>
      <c r="BK138" s="160">
        <f t="shared" si="58"/>
        <v>0</v>
      </c>
      <c r="BM138" s="26"/>
      <c r="BN138" s="96"/>
      <c r="BO138" s="96"/>
      <c r="BP138" s="1147"/>
      <c r="BQ138" s="40"/>
      <c r="BR138" s="114"/>
      <c r="BS138" s="84"/>
      <c r="BT138" s="84"/>
      <c r="BU138" s="40"/>
      <c r="BV138" s="1147"/>
      <c r="BW138" s="40"/>
      <c r="BX138" s="1147"/>
      <c r="BY138" s="85"/>
      <c r="BZ138" s="709">
        <f t="shared" si="60"/>
        <v>0</v>
      </c>
      <c r="CA138" s="710">
        <f t="shared" si="61"/>
        <v>0</v>
      </c>
      <c r="CB138" s="6"/>
      <c r="CC138" s="6"/>
      <c r="CD138" s="6"/>
      <c r="CF138" s="6"/>
    </row>
    <row r="139" spans="1:84" ht="16.2" thickBot="1" x14ac:dyDescent="0.35">
      <c r="A139" s="8">
        <v>13</v>
      </c>
      <c r="B139" s="1284" t="s">
        <v>19</v>
      </c>
      <c r="C139" s="1616"/>
      <c r="D139" s="163"/>
      <c r="E139" s="164"/>
      <c r="F139" s="164"/>
      <c r="G139" s="193"/>
      <c r="H139" s="164"/>
      <c r="I139" s="164"/>
      <c r="J139" s="164"/>
      <c r="K139" s="699"/>
      <c r="L139" s="93">
        <v>1</v>
      </c>
      <c r="M139" s="164"/>
      <c r="N139" s="93">
        <v>1</v>
      </c>
      <c r="O139" s="164"/>
      <c r="P139" s="164"/>
      <c r="Q139" s="164"/>
      <c r="R139" s="1136"/>
      <c r="S139" s="164"/>
      <c r="T139" s="164"/>
      <c r="U139" s="543"/>
      <c r="V139" s="164"/>
      <c r="W139" s="164"/>
      <c r="X139" s="164"/>
      <c r="Y139" s="164"/>
      <c r="Z139" s="164"/>
      <c r="AA139" s="164"/>
      <c r="AB139" s="164"/>
      <c r="AC139" s="164"/>
      <c r="AD139" s="164"/>
      <c r="AE139" s="164"/>
      <c r="AF139" s="193"/>
      <c r="AG139" s="164"/>
      <c r="AH139" s="164"/>
      <c r="AI139" s="606"/>
      <c r="AJ139" s="1144"/>
      <c r="AK139" s="652"/>
      <c r="AL139" s="657"/>
      <c r="AM139" s="1144"/>
      <c r="AN139" s="1144"/>
      <c r="AO139" s="1144"/>
      <c r="AP139" s="1144"/>
      <c r="AQ139" s="1144"/>
      <c r="AR139" s="415"/>
      <c r="AS139" s="1144"/>
      <c r="AT139" s="255"/>
      <c r="AU139" s="445"/>
      <c r="AV139" s="255"/>
      <c r="AW139" s="255"/>
      <c r="AX139" s="255"/>
      <c r="AY139" s="57"/>
      <c r="AZ139" s="250"/>
      <c r="BA139" s="255"/>
      <c r="BB139" s="255"/>
      <c r="BC139" s="255"/>
      <c r="BD139" s="255"/>
      <c r="BE139" s="255"/>
      <c r="BF139" s="255"/>
      <c r="BG139" s="255"/>
      <c r="BH139" s="255"/>
      <c r="BI139" s="57"/>
      <c r="BJ139" s="160">
        <f t="shared" si="57"/>
        <v>2</v>
      </c>
      <c r="BK139" s="160">
        <f t="shared" si="58"/>
        <v>0</v>
      </c>
      <c r="BM139" s="26"/>
      <c r="BN139" s="96"/>
      <c r="BO139" s="96"/>
      <c r="BP139" s="1147"/>
      <c r="BQ139" s="40"/>
      <c r="BR139" s="114"/>
      <c r="BS139" s="84"/>
      <c r="BT139" s="84"/>
      <c r="BU139" s="40"/>
      <c r="BV139" s="1147"/>
      <c r="BW139" s="40"/>
      <c r="BX139" s="1147"/>
      <c r="BY139" s="85"/>
      <c r="BZ139" s="709">
        <f t="shared" si="60"/>
        <v>0</v>
      </c>
      <c r="CA139" s="710">
        <f t="shared" si="61"/>
        <v>0</v>
      </c>
      <c r="CB139" s="6"/>
      <c r="CC139" s="181"/>
      <c r="CD139" s="6"/>
      <c r="CF139" s="6"/>
    </row>
    <row r="140" spans="1:84" ht="16.2" thickBot="1" x14ac:dyDescent="0.35">
      <c r="A140" s="8">
        <v>14</v>
      </c>
      <c r="B140" s="1284" t="s">
        <v>38</v>
      </c>
      <c r="C140" s="1285"/>
      <c r="D140" s="163"/>
      <c r="E140" s="164"/>
      <c r="F140" s="164"/>
      <c r="G140" s="193"/>
      <c r="H140" s="164"/>
      <c r="I140" s="164"/>
      <c r="J140" s="164"/>
      <c r="K140" s="699"/>
      <c r="L140" s="543"/>
      <c r="M140" s="164"/>
      <c r="N140" s="164"/>
      <c r="O140" s="164"/>
      <c r="P140" s="164"/>
      <c r="Q140" s="164"/>
      <c r="R140" s="193"/>
      <c r="S140" s="164"/>
      <c r="T140" s="164"/>
      <c r="U140" s="543"/>
      <c r="V140" s="164"/>
      <c r="W140" s="164"/>
      <c r="X140" s="164"/>
      <c r="Y140" s="164">
        <v>1</v>
      </c>
      <c r="Z140" s="164"/>
      <c r="AA140" s="164"/>
      <c r="AB140" s="164"/>
      <c r="AC140" s="164"/>
      <c r="AD140" s="164"/>
      <c r="AE140" s="164"/>
      <c r="AF140" s="193"/>
      <c r="AG140" s="164"/>
      <c r="AH140" s="164"/>
      <c r="AI140" s="543">
        <v>1</v>
      </c>
      <c r="AJ140" s="191"/>
      <c r="AK140" s="596"/>
      <c r="AL140" s="353"/>
      <c r="AM140" s="191"/>
      <c r="AN140" s="191"/>
      <c r="AO140" s="191"/>
      <c r="AP140" s="191"/>
      <c r="AQ140" s="191"/>
      <c r="AR140" s="289"/>
      <c r="AS140" s="191"/>
      <c r="AT140" s="255"/>
      <c r="AU140" s="114"/>
      <c r="AV140" s="255"/>
      <c r="AW140" s="255"/>
      <c r="AX140" s="255"/>
      <c r="AY140" s="57"/>
      <c r="AZ140" s="501"/>
      <c r="BA140" s="255"/>
      <c r="BB140" s="255"/>
      <c r="BC140" s="255"/>
      <c r="BD140" s="255"/>
      <c r="BE140" s="255"/>
      <c r="BF140" s="255"/>
      <c r="BG140" s="255"/>
      <c r="BH140" s="255"/>
      <c r="BI140" s="57"/>
      <c r="BJ140" s="160">
        <f t="shared" si="57"/>
        <v>0</v>
      </c>
      <c r="BK140" s="160">
        <f t="shared" si="58"/>
        <v>2</v>
      </c>
      <c r="BM140" s="26"/>
      <c r="BN140" s="96"/>
      <c r="BO140" s="96"/>
      <c r="BP140" s="1147"/>
      <c r="BQ140" s="40"/>
      <c r="BR140" s="114"/>
      <c r="BS140" s="84"/>
      <c r="BT140" s="84"/>
      <c r="BU140" s="40"/>
      <c r="BV140" s="1147"/>
      <c r="BW140" s="40"/>
      <c r="BX140" s="1147"/>
      <c r="BY140" s="85">
        <v>1</v>
      </c>
      <c r="BZ140" s="709">
        <f t="shared" si="60"/>
        <v>0</v>
      </c>
      <c r="CA140" s="710">
        <f t="shared" si="61"/>
        <v>1</v>
      </c>
      <c r="CB140" s="6"/>
      <c r="CC140" s="6"/>
      <c r="CD140" s="6"/>
      <c r="CF140" s="6"/>
    </row>
    <row r="141" spans="1:84" ht="16.2" thickBot="1" x14ac:dyDescent="0.35">
      <c r="A141" s="8">
        <v>15</v>
      </c>
      <c r="B141" s="1293" t="s">
        <v>20</v>
      </c>
      <c r="C141" s="1294"/>
      <c r="D141" s="430"/>
      <c r="E141" s="297"/>
      <c r="F141" s="297"/>
      <c r="G141" s="298"/>
      <c r="H141" s="297"/>
      <c r="I141" s="297"/>
      <c r="J141" s="297"/>
      <c r="K141" s="472"/>
      <c r="L141" s="603"/>
      <c r="M141" s="297"/>
      <c r="N141" s="297"/>
      <c r="O141" s="297"/>
      <c r="P141" s="297"/>
      <c r="Q141" s="297"/>
      <c r="R141" s="298"/>
      <c r="S141" s="297"/>
      <c r="T141" s="297"/>
      <c r="U141" s="603"/>
      <c r="V141" s="297"/>
      <c r="W141" s="297"/>
      <c r="X141" s="297"/>
      <c r="Y141" s="297"/>
      <c r="Z141" s="297"/>
      <c r="AA141" s="297"/>
      <c r="AB141" s="297"/>
      <c r="AC141" s="297"/>
      <c r="AD141" s="297"/>
      <c r="AE141" s="297"/>
      <c r="AF141" s="298"/>
      <c r="AG141" s="297"/>
      <c r="AH141" s="297"/>
      <c r="AI141" s="603"/>
      <c r="AJ141" s="465"/>
      <c r="AK141" s="597"/>
      <c r="AL141" s="470"/>
      <c r="AM141" s="465"/>
      <c r="AN141" s="465"/>
      <c r="AO141" s="465"/>
      <c r="AP141" s="465"/>
      <c r="AQ141" s="465"/>
      <c r="AR141" s="466"/>
      <c r="AS141" s="465"/>
      <c r="AT141" s="209"/>
      <c r="AU141" s="194"/>
      <c r="AV141" s="209"/>
      <c r="AW141" s="209"/>
      <c r="AX141" s="209"/>
      <c r="AY141" s="195"/>
      <c r="AZ141" s="696"/>
      <c r="BA141" s="209"/>
      <c r="BB141" s="209"/>
      <c r="BC141" s="209"/>
      <c r="BD141" s="209"/>
      <c r="BE141" s="209"/>
      <c r="BF141" s="209"/>
      <c r="BG141" s="209"/>
      <c r="BH141" s="209"/>
      <c r="BI141" s="195"/>
      <c r="BJ141" s="160">
        <f t="shared" si="57"/>
        <v>0</v>
      </c>
      <c r="BK141" s="160">
        <f t="shared" si="58"/>
        <v>0</v>
      </c>
      <c r="BM141" s="26"/>
      <c r="BN141" s="96"/>
      <c r="BO141" s="96"/>
      <c r="BP141" s="308"/>
      <c r="BQ141" s="408"/>
      <c r="BR141" s="407"/>
      <c r="BS141" s="292"/>
      <c r="BT141" s="292"/>
      <c r="BU141" s="408"/>
      <c r="BV141" s="308"/>
      <c r="BW141" s="408"/>
      <c r="BX141" s="308"/>
      <c r="BY141" s="368"/>
      <c r="BZ141" s="709">
        <f t="shared" si="60"/>
        <v>0</v>
      </c>
      <c r="CA141" s="710">
        <f t="shared" si="61"/>
        <v>0</v>
      </c>
      <c r="CB141" s="6"/>
      <c r="CC141" s="6"/>
      <c r="CD141" s="6"/>
      <c r="CF141" s="6"/>
    </row>
    <row r="142" spans="1:84" ht="16.2" thickBot="1" x14ac:dyDescent="0.35">
      <c r="A142" s="456">
        <v>16</v>
      </c>
      <c r="B142" s="1295" t="s">
        <v>13</v>
      </c>
      <c r="C142" s="1296"/>
      <c r="D142" s="1149">
        <f t="shared" ref="D142:BI142" si="64">SUM(D143:D150)</f>
        <v>0</v>
      </c>
      <c r="E142" s="1149">
        <f t="shared" si="64"/>
        <v>0</v>
      </c>
      <c r="F142" s="1149">
        <f t="shared" si="64"/>
        <v>0</v>
      </c>
      <c r="G142" s="1114">
        <f t="shared" si="64"/>
        <v>0</v>
      </c>
      <c r="H142" s="157">
        <f t="shared" si="64"/>
        <v>0</v>
      </c>
      <c r="I142" s="157">
        <f t="shared" si="64"/>
        <v>1</v>
      </c>
      <c r="J142" s="157">
        <f t="shared" si="64"/>
        <v>0</v>
      </c>
      <c r="K142" s="158">
        <f t="shared" si="64"/>
        <v>0</v>
      </c>
      <c r="L142" s="481">
        <f t="shared" si="64"/>
        <v>0</v>
      </c>
      <c r="M142" s="1149">
        <f t="shared" si="64"/>
        <v>1</v>
      </c>
      <c r="N142" s="1149">
        <f t="shared" si="64"/>
        <v>1</v>
      </c>
      <c r="O142" s="1149">
        <f t="shared" si="64"/>
        <v>1</v>
      </c>
      <c r="P142" s="1149">
        <f t="shared" si="64"/>
        <v>0</v>
      </c>
      <c r="Q142" s="1149">
        <f t="shared" si="64"/>
        <v>0</v>
      </c>
      <c r="R142" s="1149">
        <f t="shared" si="64"/>
        <v>0</v>
      </c>
      <c r="S142" s="1149">
        <f t="shared" si="64"/>
        <v>0</v>
      </c>
      <c r="T142" s="1149">
        <f t="shared" si="64"/>
        <v>0</v>
      </c>
      <c r="U142" s="1149">
        <f t="shared" si="64"/>
        <v>0</v>
      </c>
      <c r="V142" s="1149">
        <f t="shared" si="64"/>
        <v>0</v>
      </c>
      <c r="W142" s="1149">
        <f t="shared" si="64"/>
        <v>0</v>
      </c>
      <c r="X142" s="1149">
        <f t="shared" si="64"/>
        <v>0</v>
      </c>
      <c r="Y142" s="1149">
        <f t="shared" si="64"/>
        <v>0</v>
      </c>
      <c r="Z142" s="1149">
        <f t="shared" si="64"/>
        <v>0</v>
      </c>
      <c r="AA142" s="1149">
        <f t="shared" si="64"/>
        <v>0</v>
      </c>
      <c r="AB142" s="1149">
        <f t="shared" si="64"/>
        <v>0</v>
      </c>
      <c r="AC142" s="1149">
        <f t="shared" si="64"/>
        <v>1</v>
      </c>
      <c r="AD142" s="1149">
        <f t="shared" si="64"/>
        <v>0</v>
      </c>
      <c r="AE142" s="1149">
        <f t="shared" si="64"/>
        <v>0</v>
      </c>
      <c r="AF142" s="1149">
        <f t="shared" si="64"/>
        <v>0</v>
      </c>
      <c r="AG142" s="1149">
        <f t="shared" si="64"/>
        <v>0</v>
      </c>
      <c r="AH142" s="1149">
        <f t="shared" si="64"/>
        <v>0</v>
      </c>
      <c r="AI142" s="1149">
        <f t="shared" si="64"/>
        <v>1</v>
      </c>
      <c r="AJ142" s="1149">
        <f t="shared" si="64"/>
        <v>0</v>
      </c>
      <c r="AK142" s="607">
        <f t="shared" si="64"/>
        <v>0</v>
      </c>
      <c r="AL142" s="1149">
        <f t="shared" si="64"/>
        <v>0</v>
      </c>
      <c r="AM142" s="1149">
        <f t="shared" si="64"/>
        <v>0</v>
      </c>
      <c r="AN142" s="1149">
        <f t="shared" si="64"/>
        <v>0</v>
      </c>
      <c r="AO142" s="1149">
        <f t="shared" si="64"/>
        <v>0</v>
      </c>
      <c r="AP142" s="1149">
        <f t="shared" si="64"/>
        <v>0</v>
      </c>
      <c r="AQ142" s="1149">
        <f t="shared" si="64"/>
        <v>0</v>
      </c>
      <c r="AR142" s="1149">
        <f t="shared" si="64"/>
        <v>1</v>
      </c>
      <c r="AS142" s="1149">
        <f t="shared" si="64"/>
        <v>0</v>
      </c>
      <c r="AT142" s="1149">
        <f t="shared" si="64"/>
        <v>0</v>
      </c>
      <c r="AU142" s="1149">
        <f t="shared" si="64"/>
        <v>1</v>
      </c>
      <c r="AV142" s="1149">
        <f t="shared" si="64"/>
        <v>0</v>
      </c>
      <c r="AW142" s="1149">
        <f t="shared" si="64"/>
        <v>0</v>
      </c>
      <c r="AX142" s="1149">
        <f t="shared" si="64"/>
        <v>1</v>
      </c>
      <c r="AY142" s="1149">
        <f t="shared" si="64"/>
        <v>0</v>
      </c>
      <c r="AZ142" s="1149">
        <f t="shared" si="64"/>
        <v>0</v>
      </c>
      <c r="BA142" s="1149">
        <f t="shared" si="64"/>
        <v>0</v>
      </c>
      <c r="BB142" s="1149">
        <f t="shared" si="64"/>
        <v>0</v>
      </c>
      <c r="BC142" s="1149">
        <f t="shared" si="64"/>
        <v>0</v>
      </c>
      <c r="BD142" s="1149">
        <f t="shared" si="64"/>
        <v>0</v>
      </c>
      <c r="BE142" s="1149">
        <f t="shared" si="64"/>
        <v>0</v>
      </c>
      <c r="BF142" s="1149">
        <f t="shared" si="64"/>
        <v>0</v>
      </c>
      <c r="BG142" s="1149">
        <f t="shared" si="64"/>
        <v>0</v>
      </c>
      <c r="BH142" s="1149">
        <f t="shared" si="64"/>
        <v>0</v>
      </c>
      <c r="BI142" s="607">
        <f t="shared" si="64"/>
        <v>0</v>
      </c>
      <c r="BJ142" s="160">
        <f>SUM(D142+F142+H142+L142+N142+P142+R142+T142+V142+X142+Z142+AB142+AD142+AF142+AH142+AJ142+AL142+AN142+AP142+AR142+AT142+AV142+AX142+AZ142+BB142+BD142+BF142+BH142+J142)</f>
        <v>3</v>
      </c>
      <c r="BK142" s="160">
        <f t="shared" si="58"/>
        <v>6</v>
      </c>
      <c r="BM142" s="26"/>
      <c r="BN142" s="96"/>
      <c r="BO142" s="96"/>
      <c r="BP142" s="161">
        <f t="shared" ref="BP142:BY142" si="65">SUM(BP143:BP150)</f>
        <v>0</v>
      </c>
      <c r="BQ142" s="161">
        <f t="shared" si="65"/>
        <v>0</v>
      </c>
      <c r="BR142" s="161">
        <f t="shared" si="65"/>
        <v>0</v>
      </c>
      <c r="BS142" s="161">
        <f t="shared" si="65"/>
        <v>1</v>
      </c>
      <c r="BT142" s="161">
        <f t="shared" si="65"/>
        <v>0</v>
      </c>
      <c r="BU142" s="161">
        <f t="shared" si="65"/>
        <v>0</v>
      </c>
      <c r="BV142" s="161">
        <f t="shared" si="65"/>
        <v>0</v>
      </c>
      <c r="BW142" s="161">
        <f t="shared" si="65"/>
        <v>2</v>
      </c>
      <c r="BX142" s="161">
        <f t="shared" si="65"/>
        <v>0</v>
      </c>
      <c r="BY142" s="280">
        <f t="shared" si="65"/>
        <v>1</v>
      </c>
      <c r="BZ142" s="709">
        <f t="shared" si="60"/>
        <v>0</v>
      </c>
      <c r="CA142" s="710">
        <f t="shared" si="61"/>
        <v>4</v>
      </c>
      <c r="CB142" s="6"/>
      <c r="CC142" s="6"/>
      <c r="CD142" s="6"/>
      <c r="CF142" s="6"/>
    </row>
    <row r="143" spans="1:84" ht="16.2" thickBot="1" x14ac:dyDescent="0.35">
      <c r="A143" s="8">
        <v>17</v>
      </c>
      <c r="B143" s="1297" t="s">
        <v>21</v>
      </c>
      <c r="C143" s="1298"/>
      <c r="D143" s="467"/>
      <c r="E143" s="1121"/>
      <c r="F143" s="1121"/>
      <c r="G143" s="1122"/>
      <c r="H143" s="1121"/>
      <c r="I143" s="1121"/>
      <c r="J143" s="1121"/>
      <c r="K143" s="515"/>
      <c r="L143" s="654"/>
      <c r="M143" s="1121"/>
      <c r="N143" s="1121"/>
      <c r="O143" s="1121"/>
      <c r="P143" s="1121"/>
      <c r="Q143" s="1121"/>
      <c r="R143" s="1122"/>
      <c r="S143" s="290"/>
      <c r="T143" s="1121"/>
      <c r="U143" s="654"/>
      <c r="V143" s="1121"/>
      <c r="W143" s="1121"/>
      <c r="X143" s="1121"/>
      <c r="Y143" s="1121"/>
      <c r="Z143" s="1121"/>
      <c r="AA143" s="290"/>
      <c r="AB143" s="1121"/>
      <c r="AC143" s="1121"/>
      <c r="AD143" s="290"/>
      <c r="AE143" s="1121"/>
      <c r="AF143" s="1122"/>
      <c r="AG143" s="1121"/>
      <c r="AH143" s="311"/>
      <c r="AI143" s="343"/>
      <c r="AJ143" s="461"/>
      <c r="AK143" s="650"/>
      <c r="AL143" s="484"/>
      <c r="AM143" s="461"/>
      <c r="AN143" s="461"/>
      <c r="AO143" s="461"/>
      <c r="AP143" s="461"/>
      <c r="AQ143" s="461"/>
      <c r="AR143" s="462"/>
      <c r="AS143" s="461"/>
      <c r="AT143" s="143"/>
      <c r="AU143" s="38"/>
      <c r="AV143" s="143"/>
      <c r="AW143" s="143"/>
      <c r="AX143" s="143"/>
      <c r="AY143" s="147"/>
      <c r="AZ143" s="65"/>
      <c r="BA143" s="143"/>
      <c r="BB143" s="143"/>
      <c r="BC143" s="143"/>
      <c r="BD143" s="143"/>
      <c r="BE143" s="143"/>
      <c r="BF143" s="143"/>
      <c r="BG143" s="143"/>
      <c r="BH143" s="143"/>
      <c r="BI143" s="147"/>
      <c r="BJ143" s="160">
        <f t="shared" ref="BJ143:BJ149" si="66">SUM(D143+F143+H143+L143+N143+P143+R143+T143+V143+X143+Z143+AB143+AD143+AF143+AH143+AJ143+AL143+AN143+AP143+AR143+AT143+AV143+AX143+AZ143+BB143+BD143+BF143+BH143+J143)</f>
        <v>0</v>
      </c>
      <c r="BK143" s="160">
        <f t="shared" si="58"/>
        <v>0</v>
      </c>
      <c r="BM143" s="26"/>
      <c r="BN143" s="96"/>
      <c r="BO143" s="96"/>
      <c r="BP143" s="60"/>
      <c r="BQ143" s="342"/>
      <c r="BR143" s="485"/>
      <c r="BS143" s="100"/>
      <c r="BT143" s="100"/>
      <c r="BU143" s="342"/>
      <c r="BV143" s="60"/>
      <c r="BW143" s="342"/>
      <c r="BX143" s="60"/>
      <c r="BY143" s="464"/>
      <c r="BZ143" s="709">
        <f t="shared" si="60"/>
        <v>0</v>
      </c>
      <c r="CA143" s="710">
        <f t="shared" si="61"/>
        <v>0</v>
      </c>
      <c r="CB143" s="6"/>
      <c r="CC143" s="6"/>
      <c r="CD143" s="6"/>
      <c r="CF143" s="6"/>
    </row>
    <row r="144" spans="1:84" ht="16.2" thickBot="1" x14ac:dyDescent="0.35">
      <c r="A144" s="8">
        <v>18</v>
      </c>
      <c r="B144" s="1284" t="s">
        <v>51</v>
      </c>
      <c r="C144" s="1285"/>
      <c r="D144" s="145"/>
      <c r="E144" s="1146"/>
      <c r="F144" s="1146"/>
      <c r="G144" s="1130"/>
      <c r="H144" s="1146"/>
      <c r="I144" s="1146"/>
      <c r="J144" s="1146"/>
      <c r="K144" s="142"/>
      <c r="L144" s="606"/>
      <c r="M144" s="93">
        <v>1</v>
      </c>
      <c r="N144" s="164">
        <v>1</v>
      </c>
      <c r="O144" s="93">
        <v>1</v>
      </c>
      <c r="P144" s="1146"/>
      <c r="Q144" s="164"/>
      <c r="R144" s="1130"/>
      <c r="S144" s="533"/>
      <c r="T144" s="1146"/>
      <c r="U144" s="606"/>
      <c r="V144" s="1146"/>
      <c r="W144" s="1146"/>
      <c r="X144" s="1146"/>
      <c r="Y144" s="1146"/>
      <c r="Z144" s="1146"/>
      <c r="AA144" s="1146"/>
      <c r="AB144" s="1146"/>
      <c r="AC144" s="1146"/>
      <c r="AD144" s="1146"/>
      <c r="AE144" s="1146"/>
      <c r="AF144" s="1130"/>
      <c r="AG144" s="1146"/>
      <c r="AH144" s="1146"/>
      <c r="AI144" s="543"/>
      <c r="AJ144" s="191"/>
      <c r="AK144" s="596"/>
      <c r="AL144" s="353"/>
      <c r="AM144" s="191"/>
      <c r="AN144" s="191"/>
      <c r="AO144" s="289"/>
      <c r="AP144" s="191"/>
      <c r="AQ144" s="191"/>
      <c r="AR144" s="289"/>
      <c r="AS144" s="191"/>
      <c r="AT144" s="255"/>
      <c r="AU144" s="445"/>
      <c r="AV144" s="255"/>
      <c r="AW144" s="255"/>
      <c r="AX144" s="255"/>
      <c r="AY144" s="57"/>
      <c r="AZ144" s="501"/>
      <c r="BA144" s="250"/>
      <c r="BB144" s="255"/>
      <c r="BC144" s="255"/>
      <c r="BD144" s="255"/>
      <c r="BE144" s="255"/>
      <c r="BF144" s="255"/>
      <c r="BG144" s="255"/>
      <c r="BH144" s="255"/>
      <c r="BI144" s="57"/>
      <c r="BJ144" s="160">
        <f t="shared" si="66"/>
        <v>1</v>
      </c>
      <c r="BK144" s="160">
        <f t="shared" si="58"/>
        <v>2</v>
      </c>
      <c r="BM144" s="26"/>
      <c r="BN144" s="96"/>
      <c r="BO144" s="96"/>
      <c r="BP144" s="257"/>
      <c r="BQ144" s="59"/>
      <c r="BR144" s="30"/>
      <c r="BS144" s="58"/>
      <c r="BT144" s="58"/>
      <c r="BU144" s="59"/>
      <c r="BV144" s="257"/>
      <c r="BW144" s="59"/>
      <c r="BX144" s="257"/>
      <c r="BY144" s="31"/>
      <c r="BZ144" s="709">
        <f t="shared" si="60"/>
        <v>0</v>
      </c>
      <c r="CA144" s="710">
        <f t="shared" si="61"/>
        <v>0</v>
      </c>
      <c r="CB144" s="6"/>
      <c r="CC144" s="6"/>
      <c r="CD144" s="6"/>
      <c r="CF144" s="6"/>
    </row>
    <row r="145" spans="1:84" ht="16.2" thickBot="1" x14ac:dyDescent="0.35">
      <c r="A145" s="8">
        <v>19</v>
      </c>
      <c r="B145" s="1284" t="s">
        <v>22</v>
      </c>
      <c r="C145" s="1285"/>
      <c r="D145" s="145"/>
      <c r="E145" s="1146"/>
      <c r="F145" s="1146"/>
      <c r="G145" s="1130"/>
      <c r="H145" s="1146"/>
      <c r="I145" s="1146"/>
      <c r="J145" s="1146"/>
      <c r="K145" s="142"/>
      <c r="L145" s="606"/>
      <c r="M145" s="1146"/>
      <c r="N145" s="1146"/>
      <c r="O145" s="1146"/>
      <c r="P145" s="1146"/>
      <c r="Q145" s="1146"/>
      <c r="R145" s="1130"/>
      <c r="S145" s="1146"/>
      <c r="T145" s="1146"/>
      <c r="U145" s="606"/>
      <c r="V145" s="1146"/>
      <c r="W145" s="1146"/>
      <c r="X145" s="1146"/>
      <c r="Y145" s="1146"/>
      <c r="Z145" s="1146"/>
      <c r="AA145" s="1146"/>
      <c r="AB145" s="1146"/>
      <c r="AC145" s="1146"/>
      <c r="AD145" s="1146"/>
      <c r="AE145" s="1146"/>
      <c r="AF145" s="1130"/>
      <c r="AG145" s="1146"/>
      <c r="AH145" s="1146"/>
      <c r="AI145" s="543"/>
      <c r="AJ145" s="191"/>
      <c r="AK145" s="596"/>
      <c r="AL145" s="353"/>
      <c r="AM145" s="191"/>
      <c r="AN145" s="191"/>
      <c r="AO145" s="289"/>
      <c r="AP145" s="191"/>
      <c r="AQ145" s="191"/>
      <c r="AR145" s="289"/>
      <c r="AS145" s="191"/>
      <c r="AT145" s="255"/>
      <c r="AU145" s="445"/>
      <c r="AV145" s="255"/>
      <c r="AW145" s="255"/>
      <c r="AX145" s="255"/>
      <c r="AY145" s="57"/>
      <c r="AZ145" s="501"/>
      <c r="BA145" s="255"/>
      <c r="BB145" s="255"/>
      <c r="BC145" s="255"/>
      <c r="BD145" s="255"/>
      <c r="BE145" s="255"/>
      <c r="BF145" s="255"/>
      <c r="BG145" s="255"/>
      <c r="BH145" s="255"/>
      <c r="BI145" s="57"/>
      <c r="BJ145" s="160">
        <f t="shared" si="66"/>
        <v>0</v>
      </c>
      <c r="BK145" s="160">
        <f t="shared" si="58"/>
        <v>0</v>
      </c>
      <c r="BM145" s="26"/>
      <c r="BN145" s="96"/>
      <c r="BO145" s="96"/>
      <c r="BP145" s="257"/>
      <c r="BQ145" s="59"/>
      <c r="BR145" s="30"/>
      <c r="BS145" s="58"/>
      <c r="BT145" s="58"/>
      <c r="BU145" s="59"/>
      <c r="BV145" s="257"/>
      <c r="BW145" s="59"/>
      <c r="BX145" s="257"/>
      <c r="BY145" s="31"/>
      <c r="BZ145" s="709">
        <f t="shared" si="60"/>
        <v>0</v>
      </c>
      <c r="CA145" s="710">
        <f t="shared" si="61"/>
        <v>0</v>
      </c>
      <c r="CB145" s="6"/>
      <c r="CC145" s="6"/>
      <c r="CD145" s="6"/>
      <c r="CF145" s="6"/>
    </row>
    <row r="146" spans="1:84" ht="16.2" thickBot="1" x14ac:dyDescent="0.35">
      <c r="A146" s="8">
        <v>20</v>
      </c>
      <c r="B146" s="1284" t="s">
        <v>34</v>
      </c>
      <c r="C146" s="1285"/>
      <c r="D146" s="145"/>
      <c r="E146" s="1146"/>
      <c r="F146" s="1146"/>
      <c r="G146" s="1130"/>
      <c r="H146" s="1146"/>
      <c r="I146" s="1146"/>
      <c r="J146" s="1146"/>
      <c r="K146" s="142"/>
      <c r="L146" s="606"/>
      <c r="M146" s="1146"/>
      <c r="N146" s="1146"/>
      <c r="O146" s="164"/>
      <c r="P146" s="1146"/>
      <c r="Q146" s="1146"/>
      <c r="R146" s="1130"/>
      <c r="S146" s="1146"/>
      <c r="T146" s="1146"/>
      <c r="U146" s="606"/>
      <c r="V146" s="1146"/>
      <c r="W146" s="1146"/>
      <c r="X146" s="1146"/>
      <c r="Y146" s="164"/>
      <c r="Z146" s="1146"/>
      <c r="AA146" s="1146"/>
      <c r="AB146" s="1146"/>
      <c r="AC146" s="164">
        <v>1</v>
      </c>
      <c r="AD146" s="1146"/>
      <c r="AE146" s="164"/>
      <c r="AF146" s="1130"/>
      <c r="AG146" s="1146"/>
      <c r="AH146" s="1146"/>
      <c r="AI146" s="543">
        <v>1</v>
      </c>
      <c r="AJ146" s="191"/>
      <c r="AK146" s="596"/>
      <c r="AL146" s="353"/>
      <c r="AM146" s="165"/>
      <c r="AN146" s="191"/>
      <c r="AO146" s="289"/>
      <c r="AP146" s="191"/>
      <c r="AQ146" s="191"/>
      <c r="AR146" s="289"/>
      <c r="AS146" s="191"/>
      <c r="AT146" s="255"/>
      <c r="AU146" s="445">
        <v>1</v>
      </c>
      <c r="AV146" s="255"/>
      <c r="AW146" s="255"/>
      <c r="AX146" s="255"/>
      <c r="AY146" s="57"/>
      <c r="AZ146" s="501"/>
      <c r="BA146" s="255"/>
      <c r="BB146" s="255"/>
      <c r="BC146" s="255"/>
      <c r="BD146" s="255"/>
      <c r="BE146" s="255"/>
      <c r="BF146" s="255"/>
      <c r="BG146" s="255"/>
      <c r="BH146" s="255"/>
      <c r="BI146" s="57"/>
      <c r="BJ146" s="160">
        <f t="shared" si="66"/>
        <v>0</v>
      </c>
      <c r="BK146" s="160">
        <f t="shared" si="58"/>
        <v>3</v>
      </c>
      <c r="BM146" s="26"/>
      <c r="BN146" s="96"/>
      <c r="BO146" s="96"/>
      <c r="BP146" s="257"/>
      <c r="BQ146" s="59"/>
      <c r="BR146" s="30"/>
      <c r="BS146" s="58">
        <v>1</v>
      </c>
      <c r="BT146" s="58"/>
      <c r="BU146" s="59"/>
      <c r="BV146" s="257"/>
      <c r="BW146" s="59">
        <v>1</v>
      </c>
      <c r="BX146" s="257"/>
      <c r="BY146" s="85"/>
      <c r="BZ146" s="709">
        <f t="shared" si="60"/>
        <v>0</v>
      </c>
      <c r="CA146" s="710">
        <f t="shared" si="61"/>
        <v>2</v>
      </c>
      <c r="CB146" s="6"/>
      <c r="CC146" s="1144" t="s">
        <v>246</v>
      </c>
      <c r="CD146" s="1144" t="s">
        <v>243</v>
      </c>
      <c r="CE146" s="1144" t="s">
        <v>244</v>
      </c>
      <c r="CF146" s="1144" t="s">
        <v>245</v>
      </c>
    </row>
    <row r="147" spans="1:84" ht="16.2" thickBot="1" x14ac:dyDescent="0.35">
      <c r="A147" s="8">
        <v>21</v>
      </c>
      <c r="B147" s="1284" t="s">
        <v>24</v>
      </c>
      <c r="C147" s="1285"/>
      <c r="D147" s="145"/>
      <c r="E147" s="1146"/>
      <c r="F147" s="1146"/>
      <c r="G147" s="1130"/>
      <c r="H147" s="1146"/>
      <c r="I147" s="1146"/>
      <c r="J147" s="1146"/>
      <c r="K147" s="142"/>
      <c r="L147" s="606"/>
      <c r="M147" s="1146"/>
      <c r="N147" s="1146"/>
      <c r="O147" s="1146"/>
      <c r="P147" s="1146"/>
      <c r="Q147" s="1146"/>
      <c r="R147" s="1130"/>
      <c r="S147" s="1146"/>
      <c r="T147" s="1146"/>
      <c r="U147" s="606"/>
      <c r="V147" s="1146"/>
      <c r="W147" s="1146"/>
      <c r="X147" s="1146"/>
      <c r="Y147" s="1146"/>
      <c r="Z147" s="1146"/>
      <c r="AA147" s="1146"/>
      <c r="AB147" s="1146"/>
      <c r="AC147" s="1146"/>
      <c r="AD147" s="1146"/>
      <c r="AE147" s="1146"/>
      <c r="AF147" s="1130"/>
      <c r="AG147" s="1146"/>
      <c r="AH147" s="1146"/>
      <c r="AI147" s="543"/>
      <c r="AJ147" s="191"/>
      <c r="AK147" s="596"/>
      <c r="AL147" s="353"/>
      <c r="AM147" s="191"/>
      <c r="AN147" s="191"/>
      <c r="AO147" s="289"/>
      <c r="AP147" s="191"/>
      <c r="AQ147" s="191"/>
      <c r="AR147" s="289"/>
      <c r="AS147" s="191"/>
      <c r="AT147" s="255"/>
      <c r="AU147" s="445"/>
      <c r="AV147" s="255"/>
      <c r="AW147" s="947"/>
      <c r="AX147" s="255"/>
      <c r="AY147" s="57"/>
      <c r="AZ147" s="501"/>
      <c r="BA147" s="255"/>
      <c r="BB147" s="255"/>
      <c r="BC147" s="255"/>
      <c r="BD147" s="255"/>
      <c r="BE147" s="255"/>
      <c r="BF147" s="255"/>
      <c r="BG147" s="255"/>
      <c r="BH147" s="255"/>
      <c r="BI147" s="57"/>
      <c r="BJ147" s="160">
        <f t="shared" si="66"/>
        <v>0</v>
      </c>
      <c r="BK147" s="160">
        <f t="shared" si="58"/>
        <v>0</v>
      </c>
      <c r="BM147" s="26"/>
      <c r="BN147" s="96"/>
      <c r="BO147" s="96"/>
      <c r="BP147" s="257"/>
      <c r="BQ147" s="59"/>
      <c r="BR147" s="30"/>
      <c r="BS147" s="58"/>
      <c r="BT147" s="58"/>
      <c r="BU147" s="59"/>
      <c r="BV147" s="257"/>
      <c r="BW147" s="59">
        <v>1</v>
      </c>
      <c r="BX147" s="257"/>
      <c r="BY147" s="31">
        <v>1</v>
      </c>
      <c r="BZ147" s="709">
        <f t="shared" si="60"/>
        <v>0</v>
      </c>
      <c r="CA147" s="710">
        <f t="shared" si="61"/>
        <v>2</v>
      </c>
      <c r="CB147" s="6"/>
      <c r="CC147" s="69">
        <v>2022</v>
      </c>
      <c r="CD147" s="69">
        <f>AB151+AF151+AT151+AV151+AZ151+BB151+BD151+BF151+BX151+BH151</f>
        <v>105</v>
      </c>
      <c r="CE147" s="69">
        <f>AC151+AG151+AU151+AW151+BA151+BC151+BE151+BG151+BY151+BI151</f>
        <v>120</v>
      </c>
      <c r="CF147" s="69">
        <f>CD147+CE147</f>
        <v>225</v>
      </c>
    </row>
    <row r="148" spans="1:84" ht="16.2" thickBot="1" x14ac:dyDescent="0.35">
      <c r="A148" s="8">
        <v>22</v>
      </c>
      <c r="B148" s="1284" t="s">
        <v>25</v>
      </c>
      <c r="C148" s="1285"/>
      <c r="D148" s="145"/>
      <c r="E148" s="1146"/>
      <c r="F148" s="1146"/>
      <c r="G148" s="1130"/>
      <c r="H148" s="1146"/>
      <c r="I148" s="1146"/>
      <c r="J148" s="1146"/>
      <c r="K148" s="142"/>
      <c r="L148" s="606"/>
      <c r="M148" s="1146"/>
      <c r="N148" s="1146"/>
      <c r="O148" s="1146"/>
      <c r="P148" s="1146"/>
      <c r="Q148" s="1146"/>
      <c r="R148" s="1130"/>
      <c r="S148" s="1146"/>
      <c r="T148" s="1146"/>
      <c r="U148" s="606"/>
      <c r="V148" s="1146"/>
      <c r="W148" s="1146"/>
      <c r="X148" s="1146"/>
      <c r="Y148" s="1146"/>
      <c r="Z148" s="1146"/>
      <c r="AA148" s="1146"/>
      <c r="AB148" s="1146"/>
      <c r="AC148" s="1146"/>
      <c r="AD148" s="1146"/>
      <c r="AE148" s="1146"/>
      <c r="AF148" s="1130"/>
      <c r="AG148" s="1146"/>
      <c r="AH148" s="1146"/>
      <c r="AI148" s="543"/>
      <c r="AJ148" s="191"/>
      <c r="AK148" s="596"/>
      <c r="AL148" s="353"/>
      <c r="AM148" s="191"/>
      <c r="AN148" s="191"/>
      <c r="AO148" s="289"/>
      <c r="AP148" s="191"/>
      <c r="AQ148" s="191"/>
      <c r="AR148" s="289"/>
      <c r="AS148" s="191"/>
      <c r="AT148" s="255"/>
      <c r="AU148" s="445"/>
      <c r="AV148" s="255"/>
      <c r="AW148" s="255"/>
      <c r="AX148" s="255"/>
      <c r="AY148" s="57"/>
      <c r="AZ148" s="501"/>
      <c r="BA148" s="255"/>
      <c r="BB148" s="255"/>
      <c r="BC148" s="255"/>
      <c r="BD148" s="255"/>
      <c r="BE148" s="255"/>
      <c r="BF148" s="255"/>
      <c r="BG148" s="255"/>
      <c r="BH148" s="255"/>
      <c r="BI148" s="57"/>
      <c r="BJ148" s="160">
        <f t="shared" si="66"/>
        <v>0</v>
      </c>
      <c r="BK148" s="160">
        <f t="shared" si="58"/>
        <v>0</v>
      </c>
      <c r="BM148" s="26"/>
      <c r="BN148" s="96"/>
      <c r="BO148" s="96"/>
      <c r="BP148" s="257"/>
      <c r="BQ148" s="59"/>
      <c r="BR148" s="30"/>
      <c r="BS148" s="58"/>
      <c r="BT148" s="58"/>
      <c r="BU148" s="59"/>
      <c r="BV148" s="257"/>
      <c r="BW148" s="59"/>
      <c r="BX148" s="257"/>
      <c r="BY148" s="31"/>
      <c r="BZ148" s="709">
        <f t="shared" si="60"/>
        <v>0</v>
      </c>
      <c r="CA148" s="710">
        <f t="shared" si="61"/>
        <v>0</v>
      </c>
      <c r="CB148" s="6"/>
      <c r="CC148" s="69">
        <v>2023</v>
      </c>
      <c r="CD148" s="69">
        <f>H151+J151+V151+Z151+AD151+AJ151+AL151+AN151+AP151+AR151+AX151+BT151+X151</f>
        <v>103</v>
      </c>
      <c r="CE148" s="69">
        <f>I151+K151+W151+AA151+AE151+AK151+AM151+AO151+AQ151+AS151+AY151+BU151+Y151</f>
        <v>139</v>
      </c>
      <c r="CF148" s="69">
        <f t="shared" ref="CF148:CF149" si="67">CD148+CE148</f>
        <v>242</v>
      </c>
    </row>
    <row r="149" spans="1:84" ht="16.2" thickBot="1" x14ac:dyDescent="0.35">
      <c r="A149" s="8">
        <v>23</v>
      </c>
      <c r="B149" s="1284" t="s">
        <v>26</v>
      </c>
      <c r="C149" s="1285"/>
      <c r="D149" s="145"/>
      <c r="E149" s="1146"/>
      <c r="F149" s="1146"/>
      <c r="G149" s="1130"/>
      <c r="H149" s="1146"/>
      <c r="I149" s="1146"/>
      <c r="J149" s="1146"/>
      <c r="K149" s="142"/>
      <c r="L149" s="606"/>
      <c r="M149" s="1146"/>
      <c r="N149" s="1146"/>
      <c r="O149" s="1146"/>
      <c r="P149" s="1146"/>
      <c r="Q149" s="1146"/>
      <c r="R149" s="1130"/>
      <c r="S149" s="1146"/>
      <c r="T149" s="1146"/>
      <c r="U149" s="606"/>
      <c r="V149" s="1146"/>
      <c r="W149" s="1146"/>
      <c r="X149" s="1146"/>
      <c r="Y149" s="1146"/>
      <c r="Z149" s="1146"/>
      <c r="AA149" s="1146"/>
      <c r="AB149" s="1146"/>
      <c r="AC149" s="1146"/>
      <c r="AD149" s="1146"/>
      <c r="AE149" s="1146"/>
      <c r="AF149" s="1130"/>
      <c r="AG149" s="1146"/>
      <c r="AH149" s="1146"/>
      <c r="AI149" s="543"/>
      <c r="AJ149" s="191"/>
      <c r="AK149" s="596"/>
      <c r="AL149" s="353"/>
      <c r="AM149" s="191"/>
      <c r="AN149" s="191"/>
      <c r="AO149" s="289"/>
      <c r="AP149" s="191"/>
      <c r="AQ149" s="191"/>
      <c r="AR149" s="289"/>
      <c r="AS149" s="191"/>
      <c r="AT149" s="255"/>
      <c r="AU149" s="445"/>
      <c r="AV149" s="255"/>
      <c r="AW149" s="255"/>
      <c r="AX149" s="255"/>
      <c r="AY149" s="57"/>
      <c r="AZ149" s="501"/>
      <c r="BA149" s="255"/>
      <c r="BB149" s="255"/>
      <c r="BC149" s="255"/>
      <c r="BD149" s="255"/>
      <c r="BE149" s="255"/>
      <c r="BF149" s="255"/>
      <c r="BG149" s="255"/>
      <c r="BH149" s="255"/>
      <c r="BI149" s="57"/>
      <c r="BJ149" s="160">
        <f t="shared" si="66"/>
        <v>0</v>
      </c>
      <c r="BK149" s="160">
        <f t="shared" si="58"/>
        <v>0</v>
      </c>
      <c r="BM149" s="26"/>
      <c r="BN149" s="96"/>
      <c r="BO149" s="96"/>
      <c r="BP149" s="257"/>
      <c r="BQ149" s="59"/>
      <c r="BR149" s="30"/>
      <c r="BS149" s="58"/>
      <c r="BT149" s="58"/>
      <c r="BU149" s="59"/>
      <c r="BV149" s="257"/>
      <c r="BW149" s="59"/>
      <c r="BX149" s="257"/>
      <c r="BY149" s="31"/>
      <c r="BZ149" s="709">
        <f t="shared" si="60"/>
        <v>0</v>
      </c>
      <c r="CA149" s="710">
        <f t="shared" si="61"/>
        <v>0</v>
      </c>
      <c r="CB149" s="6"/>
      <c r="CC149" s="69">
        <v>2024</v>
      </c>
      <c r="CD149" s="69">
        <f>D151+F151+L151+N151+P151+R151+AH151+BP151+BV151+T151</f>
        <v>118</v>
      </c>
      <c r="CE149" s="69">
        <f>E151+G151+M151+O151+Q151+S151+AI151+BQ151+BW151+U151</f>
        <v>61</v>
      </c>
      <c r="CF149" s="69">
        <f t="shared" si="67"/>
        <v>179</v>
      </c>
    </row>
    <row r="150" spans="1:84" ht="16.2" thickBot="1" x14ac:dyDescent="0.35">
      <c r="A150" s="291">
        <v>24</v>
      </c>
      <c r="B150" s="1286" t="s">
        <v>27</v>
      </c>
      <c r="C150" s="1287"/>
      <c r="D150" s="452"/>
      <c r="E150" s="455"/>
      <c r="F150" s="453"/>
      <c r="G150" s="454"/>
      <c r="H150" s="1146"/>
      <c r="I150" s="164">
        <v>1</v>
      </c>
      <c r="J150" s="1146"/>
      <c r="K150" s="142"/>
      <c r="L150" s="665"/>
      <c r="M150" s="455"/>
      <c r="N150" s="455"/>
      <c r="O150" s="455"/>
      <c r="P150" s="455"/>
      <c r="Q150" s="455"/>
      <c r="R150" s="854"/>
      <c r="S150" s="455"/>
      <c r="T150" s="455"/>
      <c r="U150" s="665"/>
      <c r="V150" s="455"/>
      <c r="W150" s="455"/>
      <c r="X150" s="455"/>
      <c r="Y150" s="455"/>
      <c r="Z150" s="455"/>
      <c r="AA150" s="455"/>
      <c r="AB150" s="455"/>
      <c r="AC150" s="455"/>
      <c r="AD150" s="455"/>
      <c r="AE150" s="455"/>
      <c r="AF150" s="854"/>
      <c r="AG150" s="455"/>
      <c r="AH150" s="455"/>
      <c r="AI150" s="665"/>
      <c r="AJ150" s="422"/>
      <c r="AK150" s="666"/>
      <c r="AL150" s="421"/>
      <c r="AM150" s="422"/>
      <c r="AN150" s="422"/>
      <c r="AO150" s="667"/>
      <c r="AP150" s="946"/>
      <c r="AQ150" s="946"/>
      <c r="AR150" s="667">
        <v>1</v>
      </c>
      <c r="AS150" s="422"/>
      <c r="AT150" s="243"/>
      <c r="AU150" s="296"/>
      <c r="AV150" s="209"/>
      <c r="AW150" s="209"/>
      <c r="AX150" s="209">
        <v>1</v>
      </c>
      <c r="AY150" s="195"/>
      <c r="AZ150" s="696"/>
      <c r="BA150" s="209"/>
      <c r="BB150" s="209"/>
      <c r="BC150" s="209"/>
      <c r="BD150" s="209"/>
      <c r="BE150" s="209"/>
      <c r="BF150" s="209"/>
      <c r="BG150" s="209"/>
      <c r="BH150" s="243"/>
      <c r="BI150" s="668"/>
      <c r="BJ150" s="160">
        <f>SUM(D150+F150+H150+L150+N150+P150+R150+T150+V150+X150+Z150+AB150+AD150+AF150+AH150+AJ150+AL150+AN150+AP150+AR150+AT150+AV150+AX150+AZ150+BB150+BD150+BF150+BH150+J150)</f>
        <v>2</v>
      </c>
      <c r="BK150" s="160">
        <f t="shared" si="58"/>
        <v>1</v>
      </c>
      <c r="BM150" s="26"/>
      <c r="BN150" s="73"/>
      <c r="BO150" s="73"/>
      <c r="BP150" s="228"/>
      <c r="BQ150" s="229"/>
      <c r="BR150" s="435"/>
      <c r="BS150" s="340"/>
      <c r="BT150" s="340"/>
      <c r="BU150" s="229"/>
      <c r="BV150" s="185"/>
      <c r="BW150" s="186"/>
      <c r="BX150" s="185"/>
      <c r="BY150" s="599"/>
      <c r="BZ150" s="709">
        <f t="shared" si="60"/>
        <v>0</v>
      </c>
      <c r="CA150" s="710">
        <f t="shared" si="61"/>
        <v>0</v>
      </c>
      <c r="CB150" s="6"/>
      <c r="CC150" s="69" t="s">
        <v>33</v>
      </c>
      <c r="CD150" s="69">
        <f>SUM(CD147:CD149)</f>
        <v>326</v>
      </c>
      <c r="CE150" s="69">
        <f>SUM(CE147:CE149)</f>
        <v>320</v>
      </c>
      <c r="CF150" s="69">
        <f>SUM(CF147:CF149)</f>
        <v>646</v>
      </c>
    </row>
    <row r="151" spans="1:84" ht="16.2" thickBot="1" x14ac:dyDescent="0.35">
      <c r="A151" s="1508" t="s">
        <v>28</v>
      </c>
      <c r="B151" s="1509"/>
      <c r="C151" s="1509"/>
      <c r="D151" s="293">
        <f>D130+D136-D142</f>
        <v>0</v>
      </c>
      <c r="E151" s="293">
        <f>E130+E136-E142</f>
        <v>4</v>
      </c>
      <c r="F151" s="293">
        <f t="shared" ref="F151:BI151" si="68">F130+F136-F142</f>
        <v>0</v>
      </c>
      <c r="G151" s="293">
        <f t="shared" si="68"/>
        <v>4</v>
      </c>
      <c r="H151" s="293">
        <f t="shared" si="68"/>
        <v>0</v>
      </c>
      <c r="I151" s="293">
        <f t="shared" si="68"/>
        <v>17</v>
      </c>
      <c r="J151" s="697">
        <f t="shared" si="68"/>
        <v>0</v>
      </c>
      <c r="K151" s="700">
        <f t="shared" si="68"/>
        <v>17</v>
      </c>
      <c r="L151" s="294">
        <f t="shared" si="68"/>
        <v>15</v>
      </c>
      <c r="M151" s="293">
        <f t="shared" si="68"/>
        <v>5</v>
      </c>
      <c r="N151" s="944">
        <f t="shared" si="68"/>
        <v>14</v>
      </c>
      <c r="O151" s="293">
        <f t="shared" si="68"/>
        <v>5</v>
      </c>
      <c r="P151" s="293">
        <f t="shared" si="68"/>
        <v>20</v>
      </c>
      <c r="Q151" s="293">
        <f t="shared" si="68"/>
        <v>4</v>
      </c>
      <c r="R151" s="293">
        <f t="shared" si="68"/>
        <v>24</v>
      </c>
      <c r="S151" s="293">
        <f t="shared" si="68"/>
        <v>2</v>
      </c>
      <c r="T151" s="293">
        <f t="shared" si="68"/>
        <v>26</v>
      </c>
      <c r="U151" s="293">
        <f t="shared" si="68"/>
        <v>1</v>
      </c>
      <c r="V151" s="293">
        <f t="shared" si="68"/>
        <v>0</v>
      </c>
      <c r="W151" s="293">
        <f t="shared" si="68"/>
        <v>3</v>
      </c>
      <c r="X151" s="293">
        <f t="shared" si="68"/>
        <v>0</v>
      </c>
      <c r="Y151" s="293">
        <f t="shared" si="68"/>
        <v>4</v>
      </c>
      <c r="Z151" s="293">
        <f t="shared" si="68"/>
        <v>0</v>
      </c>
      <c r="AA151" s="293">
        <f t="shared" si="68"/>
        <v>31</v>
      </c>
      <c r="AB151" s="293">
        <f t="shared" si="68"/>
        <v>0</v>
      </c>
      <c r="AC151" s="293">
        <f t="shared" si="68"/>
        <v>24</v>
      </c>
      <c r="AD151" s="293">
        <f t="shared" si="68"/>
        <v>0</v>
      </c>
      <c r="AE151" s="293">
        <f t="shared" si="68"/>
        <v>30</v>
      </c>
      <c r="AF151" s="293">
        <f t="shared" si="68"/>
        <v>0</v>
      </c>
      <c r="AG151" s="293">
        <f t="shared" si="68"/>
        <v>26</v>
      </c>
      <c r="AH151" s="293">
        <f t="shared" si="68"/>
        <v>19</v>
      </c>
      <c r="AI151" s="293">
        <f t="shared" si="68"/>
        <v>11</v>
      </c>
      <c r="AJ151" s="293">
        <f t="shared" si="68"/>
        <v>0</v>
      </c>
      <c r="AK151" s="293">
        <f t="shared" si="68"/>
        <v>6</v>
      </c>
      <c r="AL151" s="293">
        <f t="shared" si="68"/>
        <v>22</v>
      </c>
      <c r="AM151" s="293">
        <f t="shared" si="68"/>
        <v>11</v>
      </c>
      <c r="AN151" s="293">
        <f t="shared" si="68"/>
        <v>20</v>
      </c>
      <c r="AO151" s="293">
        <f t="shared" si="68"/>
        <v>3</v>
      </c>
      <c r="AP151" s="293">
        <f t="shared" si="68"/>
        <v>23</v>
      </c>
      <c r="AQ151" s="293">
        <f t="shared" si="68"/>
        <v>0</v>
      </c>
      <c r="AR151" s="293">
        <f t="shared" si="68"/>
        <v>22</v>
      </c>
      <c r="AS151" s="293">
        <f t="shared" si="68"/>
        <v>1</v>
      </c>
      <c r="AT151" s="293">
        <f t="shared" si="68"/>
        <v>1</v>
      </c>
      <c r="AU151" s="293">
        <f t="shared" si="68"/>
        <v>23</v>
      </c>
      <c r="AV151" s="293">
        <f t="shared" si="68"/>
        <v>0</v>
      </c>
      <c r="AW151" s="293">
        <f t="shared" si="68"/>
        <v>22</v>
      </c>
      <c r="AX151" s="293">
        <f t="shared" si="68"/>
        <v>16</v>
      </c>
      <c r="AY151" s="293">
        <f t="shared" si="68"/>
        <v>7</v>
      </c>
      <c r="AZ151" s="293">
        <f t="shared" si="68"/>
        <v>20</v>
      </c>
      <c r="BA151" s="293">
        <f t="shared" si="68"/>
        <v>6</v>
      </c>
      <c r="BB151" s="293">
        <f t="shared" si="68"/>
        <v>21</v>
      </c>
      <c r="BC151" s="293">
        <f t="shared" si="68"/>
        <v>2</v>
      </c>
      <c r="BD151" s="293">
        <f t="shared" si="68"/>
        <v>23</v>
      </c>
      <c r="BE151" s="293">
        <f t="shared" si="68"/>
        <v>0</v>
      </c>
      <c r="BF151" s="293">
        <f t="shared" si="68"/>
        <v>24</v>
      </c>
      <c r="BG151" s="293">
        <f t="shared" si="68"/>
        <v>1</v>
      </c>
      <c r="BH151" s="293">
        <f t="shared" si="68"/>
        <v>16</v>
      </c>
      <c r="BI151" s="293">
        <f t="shared" si="68"/>
        <v>6</v>
      </c>
      <c r="BJ151" s="160">
        <f>SUM(D151+F151+H151+L151+N151+P151+R151+T151+V151+X151+Z151+AB151+AD151+AF151+AH151+AJ151+AL151+AN151+AP151+AR151+AT151+AV151+AX151+AZ151+BB151+BD151+BF151+BH151+J151)</f>
        <v>326</v>
      </c>
      <c r="BK151" s="160">
        <f>SUM(E151+G151+I151+M151+O151+Q151+S151+U151+W151+Y151+AA151+AC151+AE151+AG151+AI151+AK151+AM151+AO151+AQ151+AS151+AU151+AW151+AY151+BA151+BC151+BE151+BG151+BI151+K151)</f>
        <v>276</v>
      </c>
      <c r="BM151" s="27"/>
      <c r="BN151" s="639"/>
      <c r="BO151" s="639"/>
      <c r="BP151" s="227">
        <f t="shared" ref="BP151:BY151" si="69">BP130+BP136-BP142</f>
        <v>0</v>
      </c>
      <c r="BQ151" s="366">
        <f t="shared" si="69"/>
        <v>14</v>
      </c>
      <c r="BR151" s="188">
        <f t="shared" si="69"/>
        <v>0</v>
      </c>
      <c r="BS151" s="187">
        <f t="shared" si="69"/>
        <v>13</v>
      </c>
      <c r="BT151" s="187">
        <f t="shared" si="69"/>
        <v>0</v>
      </c>
      <c r="BU151" s="227">
        <f t="shared" si="69"/>
        <v>9</v>
      </c>
      <c r="BV151" s="187">
        <f t="shared" si="69"/>
        <v>0</v>
      </c>
      <c r="BW151" s="226">
        <f t="shared" si="69"/>
        <v>11</v>
      </c>
      <c r="BX151" s="187">
        <f t="shared" si="69"/>
        <v>0</v>
      </c>
      <c r="BY151" s="708">
        <f t="shared" si="69"/>
        <v>10</v>
      </c>
      <c r="BZ151" s="293">
        <f t="shared" si="60"/>
        <v>0</v>
      </c>
      <c r="CA151" s="862">
        <f t="shared" si="61"/>
        <v>57</v>
      </c>
      <c r="CB151" s="6"/>
      <c r="CC151" s="1132"/>
      <c r="CD151" s="1132"/>
      <c r="CE151" s="1132"/>
      <c r="CF151" s="1132"/>
    </row>
    <row r="152" spans="1:84" ht="16.2" thickBot="1" x14ac:dyDescent="0.35">
      <c r="A152" s="1291" t="s">
        <v>29</v>
      </c>
      <c r="B152" s="1292"/>
      <c r="C152" s="1610"/>
      <c r="D152" s="1269">
        <f>SUM(D151:K151)</f>
        <v>42</v>
      </c>
      <c r="E152" s="1271"/>
      <c r="F152" s="1271"/>
      <c r="G152" s="1271"/>
      <c r="H152" s="1271"/>
      <c r="I152" s="1271"/>
      <c r="J152" s="1271"/>
      <c r="K152" s="1272"/>
      <c r="L152" s="1135"/>
      <c r="M152" s="1109"/>
      <c r="N152" s="1109"/>
      <c r="O152" s="1109"/>
      <c r="P152" s="1109"/>
      <c r="Q152" s="1109"/>
      <c r="R152" s="1109"/>
      <c r="S152" s="1109"/>
      <c r="T152" s="1109"/>
      <c r="U152" s="1109"/>
      <c r="V152" s="1109"/>
      <c r="W152" s="1109"/>
      <c r="X152" s="1128">
        <f>SUM(L151:AK151)</f>
        <v>270</v>
      </c>
      <c r="Y152" s="1109"/>
      <c r="Z152" s="1109"/>
      <c r="AA152" s="1109"/>
      <c r="AB152" s="1109"/>
      <c r="AC152" s="1109"/>
      <c r="AD152" s="1109"/>
      <c r="AE152" s="1109"/>
      <c r="AF152" s="1109"/>
      <c r="AG152" s="1109"/>
      <c r="AH152" s="1109"/>
      <c r="AI152" s="1109"/>
      <c r="AJ152" s="1109"/>
      <c r="AK152" s="1110"/>
      <c r="AL152" s="1511">
        <f>SUM(AL151:AY151)</f>
        <v>171</v>
      </c>
      <c r="AM152" s="1512"/>
      <c r="AN152" s="1512"/>
      <c r="AO152" s="1512"/>
      <c r="AP152" s="1512"/>
      <c r="AQ152" s="1512"/>
      <c r="AR152" s="1512"/>
      <c r="AS152" s="1512"/>
      <c r="AT152" s="1512"/>
      <c r="AU152" s="1512"/>
      <c r="AV152" s="1512"/>
      <c r="AW152" s="1512"/>
      <c r="AX152" s="1512"/>
      <c r="AY152" s="1513"/>
      <c r="AZ152" s="1596">
        <f>SUM(AZ151:BI151)</f>
        <v>119</v>
      </c>
      <c r="BA152" s="1271"/>
      <c r="BB152" s="1271"/>
      <c r="BC152" s="1271"/>
      <c r="BD152" s="1271"/>
      <c r="BE152" s="1271"/>
      <c r="BF152" s="1271"/>
      <c r="BG152" s="1271"/>
      <c r="BH152" s="1271"/>
      <c r="BI152" s="1272"/>
      <c r="BJ152" s="1611">
        <f>SUM(BJ151:BK151)</f>
        <v>602</v>
      </c>
      <c r="BK152" s="1612"/>
      <c r="BM152" s="27"/>
      <c r="BN152" s="1143"/>
      <c r="BO152" s="1143"/>
      <c r="BP152" s="1511">
        <f>SUM(BP151:BQ151)</f>
        <v>14</v>
      </c>
      <c r="BQ152" s="1513"/>
      <c r="BR152" s="1597">
        <f>SUM(BR151:BU151)</f>
        <v>22</v>
      </c>
      <c r="BS152" s="1271"/>
      <c r="BT152" s="1271"/>
      <c r="BU152" s="1272"/>
      <c r="BV152" s="1597">
        <f>SUM(BV151:BY151)</f>
        <v>21</v>
      </c>
      <c r="BW152" s="1598"/>
      <c r="BX152" s="1271"/>
      <c r="BY152" s="1271"/>
      <c r="BZ152" s="1387">
        <f>SUM(BZ151:CA151)</f>
        <v>57</v>
      </c>
      <c r="CA152" s="1393"/>
      <c r="CB152" s="6"/>
      <c r="CC152" s="1132"/>
      <c r="CD152" s="1132"/>
      <c r="CE152" s="1132"/>
      <c r="CF152" s="1132"/>
    </row>
    <row r="153" spans="1:84" ht="15" thickBot="1" x14ac:dyDescent="0.35">
      <c r="A153" s="6"/>
      <c r="B153" s="78"/>
      <c r="C153" s="233"/>
      <c r="D153" s="1599" t="s">
        <v>71</v>
      </c>
      <c r="E153" s="1600"/>
      <c r="F153" s="1599" t="s">
        <v>72</v>
      </c>
      <c r="G153" s="1600"/>
      <c r="H153" s="1601"/>
      <c r="AF153" s="11"/>
      <c r="AG153" s="11"/>
      <c r="AH153" s="11"/>
      <c r="AI153" s="11"/>
      <c r="AJ153" s="11"/>
      <c r="AK153" s="11"/>
      <c r="AL153" s="29"/>
      <c r="AM153" s="24"/>
      <c r="AN153" s="24"/>
      <c r="AO153" s="24"/>
      <c r="AP153" s="24"/>
      <c r="AQ153" s="28"/>
      <c r="AR153" s="28"/>
      <c r="AS153" s="28"/>
      <c r="AT153" s="28"/>
      <c r="AU153" s="28"/>
      <c r="AV153" s="28"/>
      <c r="AW153" s="28"/>
      <c r="AX153" s="6"/>
      <c r="AY153" s="6"/>
      <c r="BM153" s="6"/>
      <c r="BV153" s="1132"/>
      <c r="BW153" s="6"/>
      <c r="BX153" s="6"/>
      <c r="BY153" s="6"/>
      <c r="CB153" s="6"/>
      <c r="CC153" s="6"/>
      <c r="CD153" s="6"/>
      <c r="CF153" s="6"/>
    </row>
    <row r="154" spans="1:84" ht="16.2" thickBot="1" x14ac:dyDescent="0.35">
      <c r="A154" s="6"/>
      <c r="B154" s="1602" t="s">
        <v>69</v>
      </c>
      <c r="C154" s="1603"/>
      <c r="D154" s="1150">
        <f>SUM(BJ142:BK142)</f>
        <v>9</v>
      </c>
      <c r="E154" s="299">
        <f>D154/(BJ130+BK130)</f>
        <v>1.4827018121911038E-2</v>
      </c>
      <c r="F154" s="1150">
        <f>BZ142+CA142</f>
        <v>4</v>
      </c>
      <c r="G154" s="1604">
        <f>F154/(BZ130+CA130)</f>
        <v>6.6666666666666666E-2</v>
      </c>
      <c r="H154" s="1605"/>
      <c r="I154" s="21"/>
      <c r="J154" s="21"/>
      <c r="K154" s="21"/>
      <c r="L154" s="21">
        <f>SUM(L128:AK128)</f>
        <v>158</v>
      </c>
      <c r="M154" s="21"/>
      <c r="N154" s="21"/>
      <c r="O154" s="21"/>
      <c r="P154" s="21"/>
      <c r="Q154" s="21"/>
      <c r="R154" s="21"/>
      <c r="S154" s="21"/>
      <c r="T154" s="21"/>
      <c r="U154" s="21"/>
      <c r="V154" s="1124"/>
      <c r="W154" s="21"/>
      <c r="AI154" s="7" t="s">
        <v>30</v>
      </c>
      <c r="AJ154" s="7"/>
      <c r="AK154" s="7"/>
      <c r="AL154" s="1111">
        <f>BJ151+BZ151</f>
        <v>326</v>
      </c>
      <c r="AN154" s="1124"/>
      <c r="AO154" s="1119" t="s">
        <v>31</v>
      </c>
      <c r="AP154" s="1119"/>
      <c r="AQ154" s="1141"/>
      <c r="AR154" s="76"/>
      <c r="AS154" s="76"/>
      <c r="AT154" s="7">
        <f>BJ152</f>
        <v>602</v>
      </c>
      <c r="AX154" s="6">
        <f>SUM(AL128:AY128)</f>
        <v>27</v>
      </c>
      <c r="AY154" s="6"/>
      <c r="BM154" s="6"/>
      <c r="BV154" s="1132"/>
      <c r="BW154" s="6"/>
      <c r="BX154" s="6"/>
      <c r="BY154" s="6"/>
      <c r="CB154" s="6"/>
      <c r="CC154" s="6"/>
      <c r="CD154" s="6"/>
      <c r="CF154" s="6"/>
    </row>
    <row r="155" spans="1:84" ht="15.6" x14ac:dyDescent="0.3">
      <c r="A155" s="6"/>
      <c r="B155" s="1606" t="s">
        <v>70</v>
      </c>
      <c r="C155" s="1607"/>
      <c r="D155" s="525">
        <f>SUM(BJ136:BK136)</f>
        <v>4</v>
      </c>
      <c r="E155" s="299">
        <f>D155/(BJ130+BK130)</f>
        <v>6.5897858319604614E-3</v>
      </c>
      <c r="F155" s="127">
        <f>BZ136+CA136</f>
        <v>1</v>
      </c>
      <c r="G155" s="1604">
        <f>F155/(BZ130+CA130)</f>
        <v>1.6666666666666666E-2</v>
      </c>
      <c r="H155" s="1605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>
        <f>SUM(T151:W151,Z151:AA151,AD151:AE151)</f>
        <v>91</v>
      </c>
      <c r="U155" s="21"/>
      <c r="V155" s="1124"/>
      <c r="W155" s="21"/>
      <c r="Y155" s="6">
        <f>D151+F151+H151+J151+V151+X151+AB151+AF151+AJ151</f>
        <v>0</v>
      </c>
      <c r="Z155" s="6">
        <f>E151+G151+I151+K151+W151+Y151+AC151+AG151+AK151</f>
        <v>105</v>
      </c>
      <c r="AA155" s="6">
        <f>M151+O151+Q151+S151+U151+AA151+AE151+AI151+AM151+AO151+AQ151+AS151+AU151+AW151+AY151+BA151+BC151+BE151+BG151+BI151</f>
        <v>171</v>
      </c>
      <c r="AI155" s="7" t="s">
        <v>8</v>
      </c>
      <c r="AJ155" s="7"/>
      <c r="AK155" s="7"/>
      <c r="AL155" s="1111">
        <f>BK151+CA151</f>
        <v>333</v>
      </c>
      <c r="AN155" s="1124"/>
      <c r="AO155" s="1119" t="s">
        <v>32</v>
      </c>
      <c r="AP155" s="1119"/>
      <c r="AQ155" s="76"/>
      <c r="AR155" s="76"/>
      <c r="AS155" s="76"/>
      <c r="AT155" s="7">
        <f>BZ152</f>
        <v>57</v>
      </c>
      <c r="AV155" s="222"/>
      <c r="AW155" s="222"/>
      <c r="AX155" s="223"/>
      <c r="AY155" s="6"/>
      <c r="BM155" s="6"/>
      <c r="BQ155" s="6">
        <f>BP151+BT151+BX151</f>
        <v>0</v>
      </c>
      <c r="BR155" s="6">
        <f>BQ151+BU151+BY151</f>
        <v>33</v>
      </c>
      <c r="BT155" s="6">
        <f>BS151+BW151</f>
        <v>24</v>
      </c>
      <c r="BV155" s="1132"/>
      <c r="BW155" s="6"/>
      <c r="BX155" s="6"/>
      <c r="BY155" s="6"/>
      <c r="CB155" s="6"/>
      <c r="CC155" s="6"/>
      <c r="CD155" s="6"/>
      <c r="CF155" s="6"/>
    </row>
    <row r="156" spans="1:84" ht="16.2" thickBot="1" x14ac:dyDescent="0.35">
      <c r="A156" s="6"/>
      <c r="B156" s="1608" t="s">
        <v>73</v>
      </c>
      <c r="C156" s="1609"/>
      <c r="D156" s="184">
        <f>SUM(AZ151:BI151,AV151:AW151,AT151:AU151,AF151:AG151,AB151:AC151,)</f>
        <v>215</v>
      </c>
      <c r="E156" s="231"/>
      <c r="F156" s="235">
        <f>SUM(BX151:BY151)</f>
        <v>10</v>
      </c>
      <c r="G156" s="231"/>
      <c r="H156" s="232"/>
      <c r="I156" s="149"/>
      <c r="J156" s="149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  <c r="U156" s="149"/>
      <c r="V156" s="1124"/>
      <c r="W156" s="149"/>
      <c r="AI156" s="16" t="s">
        <v>33</v>
      </c>
      <c r="AJ156" s="16"/>
      <c r="AK156" s="16"/>
      <c r="AL156" s="1112">
        <f>SUM(AL154:AL155)</f>
        <v>659</v>
      </c>
      <c r="AN156" s="1124"/>
      <c r="AO156" s="1142" t="s">
        <v>33</v>
      </c>
      <c r="AP156" s="1138"/>
      <c r="AQ156" s="1142"/>
      <c r="AR156" s="1142"/>
      <c r="AS156" s="1142"/>
      <c r="AT156" s="16">
        <f>AT155+AT154</f>
        <v>659</v>
      </c>
      <c r="AV156" s="216"/>
      <c r="AW156" s="224"/>
      <c r="AX156" s="225"/>
      <c r="AY156" s="6"/>
      <c r="BM156" s="6"/>
      <c r="BV156" s="1132"/>
      <c r="BW156" s="6"/>
      <c r="BX156" s="6"/>
      <c r="BY156" s="6"/>
      <c r="CB156" s="6"/>
      <c r="CC156" s="6"/>
      <c r="CD156" s="6"/>
      <c r="CF156" s="6"/>
    </row>
    <row r="157" spans="1:84" x14ac:dyDescent="0.3">
      <c r="A157" s="6"/>
      <c r="B157" s="6"/>
      <c r="C157" s="6"/>
      <c r="U157" s="6" t="s">
        <v>228</v>
      </c>
      <c r="V157" s="6" t="s">
        <v>229</v>
      </c>
      <c r="Y157" s="6">
        <f>SUM(L151:U151,Z151:AA151,AD151:AE151,AH151:AI151)</f>
        <v>207</v>
      </c>
      <c r="Z157" s="6">
        <f>SUM(AB151:AC151,AF151:AG151)</f>
        <v>50</v>
      </c>
      <c r="AX157" s="6"/>
      <c r="AY157" s="6"/>
      <c r="BM157" s="6"/>
      <c r="BV157" s="6"/>
      <c r="BW157" s="6"/>
      <c r="BX157" s="6"/>
      <c r="BY157" s="6"/>
      <c r="CB157" s="6"/>
      <c r="CC157" s="1132"/>
      <c r="CD157" s="1132"/>
      <c r="CE157" s="1132"/>
      <c r="CF157" s="1132"/>
    </row>
    <row r="158" spans="1:84" x14ac:dyDescent="0.3">
      <c r="A158" s="6"/>
      <c r="B158" s="6"/>
      <c r="C158" s="6"/>
      <c r="AX158" s="6"/>
      <c r="AY158" s="6"/>
      <c r="BM158" s="6"/>
      <c r="BV158" s="6"/>
      <c r="BW158" s="6"/>
      <c r="BX158" s="6"/>
      <c r="BY158" s="6"/>
      <c r="CB158" s="6"/>
      <c r="CC158" s="1132"/>
      <c r="CD158" s="1132"/>
      <c r="CE158" s="1132"/>
      <c r="CF158" s="1132"/>
    </row>
    <row r="159" spans="1:84" x14ac:dyDescent="0.3">
      <c r="A159" s="6"/>
      <c r="B159" s="6"/>
      <c r="C159" s="6"/>
      <c r="D159" s="6" t="s">
        <v>87</v>
      </c>
      <c r="E159" s="6">
        <f>D151+F151+H151</f>
        <v>0</v>
      </c>
      <c r="F159" s="6">
        <f>E151+G151+I151+K151</f>
        <v>42</v>
      </c>
      <c r="N159" s="6" t="s">
        <v>83</v>
      </c>
      <c r="O159" s="6">
        <f>L151+N151+P151+R151+T151+V151+X151+Z151+AB151+AD151+AF151+AH151+AJ151</f>
        <v>118</v>
      </c>
      <c r="P159" s="6">
        <f>M151+O151+Q151+S151+U151+W151+Y151+AA151+AC151+AE151+AG151+AI151+AK151</f>
        <v>152</v>
      </c>
      <c r="U159" s="6">
        <f>L151+M151+N151+O151+P151+Q151+R151+S151+T151+U151+Z151+AA151+AB151+AC151+AD151+AE151+AF151+AG151+AH151+AI151</f>
        <v>257</v>
      </c>
      <c r="V159" s="6">
        <f>V151+W151+X151+Y151+AJ151+AK151</f>
        <v>13</v>
      </c>
      <c r="AN159" s="6" t="s">
        <v>84</v>
      </c>
      <c r="AO159" s="6">
        <f>AL151+AN151+AP151+AR151+AT151+AV151+AX151</f>
        <v>104</v>
      </c>
      <c r="AP159" s="6">
        <f>AM151+AO151+AQ151+AS151+AU151+AW151+AY151</f>
        <v>67</v>
      </c>
      <c r="AX159" s="6"/>
      <c r="AY159" s="6"/>
      <c r="AZ159" s="6" t="s">
        <v>86</v>
      </c>
      <c r="BA159" s="6">
        <f>AZ151+BB151+BD151+BF151+BH151</f>
        <v>104</v>
      </c>
      <c r="BB159" s="6">
        <f>BA151+BC151+BE151+BG151+BI151</f>
        <v>15</v>
      </c>
      <c r="BM159" s="81" t="s">
        <v>87</v>
      </c>
      <c r="BN159" s="81">
        <f>BN151+BP151</f>
        <v>0</v>
      </c>
      <c r="BO159" s="81">
        <f>BO151+BQ151</f>
        <v>14</v>
      </c>
      <c r="BP159" s="1126"/>
      <c r="BQ159" s="1126"/>
      <c r="BR159" s="1126"/>
      <c r="BS159" s="1126"/>
      <c r="BT159" s="1126"/>
      <c r="BU159" s="1126"/>
      <c r="BV159" s="6"/>
      <c r="BW159" s="6"/>
      <c r="BX159" s="6"/>
      <c r="BY159" s="6"/>
      <c r="CB159" s="6"/>
      <c r="CC159" s="1132"/>
      <c r="CD159" s="1132"/>
      <c r="CE159" s="1132"/>
      <c r="CF159" s="1132"/>
    </row>
    <row r="160" spans="1:84" x14ac:dyDescent="0.3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  <c r="CF160" s="49"/>
    </row>
  </sheetData>
  <mergeCells count="531">
    <mergeCell ref="BV112:BY112"/>
    <mergeCell ref="BZ112:CA112"/>
    <mergeCell ref="D113:E113"/>
    <mergeCell ref="F113:H113"/>
    <mergeCell ref="B114:C114"/>
    <mergeCell ref="G114:H114"/>
    <mergeCell ref="B115:C115"/>
    <mergeCell ref="G115:H115"/>
    <mergeCell ref="B116:C116"/>
    <mergeCell ref="B110:C110"/>
    <mergeCell ref="A111:C111"/>
    <mergeCell ref="A112:C112"/>
    <mergeCell ref="D112:K112"/>
    <mergeCell ref="AL112:AY112"/>
    <mergeCell ref="AZ112:BI112"/>
    <mergeCell ref="BJ112:BK112"/>
    <mergeCell ref="BP112:BQ112"/>
    <mergeCell ref="BR112:BU112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Z87:CA87"/>
    <mergeCell ref="B88:C88"/>
    <mergeCell ref="BJ88:BK88"/>
    <mergeCell ref="BZ88:CA88"/>
    <mergeCell ref="B89:C89"/>
    <mergeCell ref="BJ89:BK89"/>
    <mergeCell ref="BZ89:CA89"/>
    <mergeCell ref="B90:C90"/>
    <mergeCell ref="B91:C91"/>
    <mergeCell ref="BN85:BO85"/>
    <mergeCell ref="BP85:BQ85"/>
    <mergeCell ref="BR85:BS85"/>
    <mergeCell ref="BT85:BU85"/>
    <mergeCell ref="BV85:BW85"/>
    <mergeCell ref="BX85:BY85"/>
    <mergeCell ref="B86:C86"/>
    <mergeCell ref="B87:C87"/>
    <mergeCell ref="D87:K87"/>
    <mergeCell ref="L87:AK87"/>
    <mergeCell ref="AL87:AY87"/>
    <mergeCell ref="AZ87:BI87"/>
    <mergeCell ref="BJ87:BK87"/>
    <mergeCell ref="BP87:BQ87"/>
    <mergeCell ref="BR87:BU87"/>
    <mergeCell ref="BV87:BY87"/>
    <mergeCell ref="BN84:BO84"/>
    <mergeCell ref="BP84:BQ84"/>
    <mergeCell ref="BR84:BS84"/>
    <mergeCell ref="BT84:BU84"/>
    <mergeCell ref="BV84:BW84"/>
    <mergeCell ref="BX84:BY84"/>
    <mergeCell ref="BZ84:BZ86"/>
    <mergeCell ref="CA84:CA86"/>
    <mergeCell ref="D85:E85"/>
    <mergeCell ref="F85:G85"/>
    <mergeCell ref="H85:I85"/>
    <mergeCell ref="J85:K85"/>
    <mergeCell ref="L85:M85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BP83:BQ83"/>
    <mergeCell ref="BR83:BU83"/>
    <mergeCell ref="BV83:BY83"/>
    <mergeCell ref="BZ83:CA83"/>
    <mergeCell ref="D84:E84"/>
    <mergeCell ref="F84:G84"/>
    <mergeCell ref="H84:I84"/>
    <mergeCell ref="J84:K84"/>
    <mergeCell ref="L84:O84"/>
    <mergeCell ref="P84:Q84"/>
    <mergeCell ref="R84:Y84"/>
    <mergeCell ref="Z84:AC84"/>
    <mergeCell ref="AD84:AG84"/>
    <mergeCell ref="AH84:AK84"/>
    <mergeCell ref="AL84:AM84"/>
    <mergeCell ref="AN84:AO84"/>
    <mergeCell ref="AP84:AS84"/>
    <mergeCell ref="AT84:AU84"/>
    <mergeCell ref="AV84:AW84"/>
    <mergeCell ref="AX84:AY84"/>
    <mergeCell ref="AZ84:BA84"/>
    <mergeCell ref="BB84:BC84"/>
    <mergeCell ref="BD84:BG84"/>
    <mergeCell ref="BH84:BI84"/>
    <mergeCell ref="B81:C81"/>
    <mergeCell ref="BG81:BL81"/>
    <mergeCell ref="A83:A85"/>
    <mergeCell ref="B83:C85"/>
    <mergeCell ref="D83:K83"/>
    <mergeCell ref="L83:AK83"/>
    <mergeCell ref="AL83:AY83"/>
    <mergeCell ref="AZ83:BI83"/>
    <mergeCell ref="BJ83:BK83"/>
    <mergeCell ref="BJ84:BJ86"/>
    <mergeCell ref="BK84:BK86"/>
    <mergeCell ref="AJ85:AK85"/>
    <mergeCell ref="AL85:AM85"/>
    <mergeCell ref="AN85:AO85"/>
    <mergeCell ref="AP85:AQ85"/>
    <mergeCell ref="AR85:AS85"/>
    <mergeCell ref="AT85:AU85"/>
    <mergeCell ref="AV85:AW85"/>
    <mergeCell ref="AX85:AY85"/>
    <mergeCell ref="AZ85:BA85"/>
    <mergeCell ref="BB85:BC85"/>
    <mergeCell ref="BD85:BE85"/>
    <mergeCell ref="BF85:BG85"/>
    <mergeCell ref="BH85:BI85"/>
    <mergeCell ref="BR3:BU3"/>
    <mergeCell ref="BR4:BS4"/>
    <mergeCell ref="BR5:BS5"/>
    <mergeCell ref="BV5:BW5"/>
    <mergeCell ref="BP5:BQ5"/>
    <mergeCell ref="BN5:BO5"/>
    <mergeCell ref="H4:I4"/>
    <mergeCell ref="A3:A5"/>
    <mergeCell ref="B23:C23"/>
    <mergeCell ref="B17:C17"/>
    <mergeCell ref="B18:C18"/>
    <mergeCell ref="B19:C19"/>
    <mergeCell ref="AF5:AG5"/>
    <mergeCell ref="F5:G5"/>
    <mergeCell ref="H5:I5"/>
    <mergeCell ref="B8:C8"/>
    <mergeCell ref="B11:C11"/>
    <mergeCell ref="B3:C5"/>
    <mergeCell ref="V5:W5"/>
    <mergeCell ref="BR7:BU7"/>
    <mergeCell ref="AP5:AQ5"/>
    <mergeCell ref="AZ4:BA4"/>
    <mergeCell ref="AR5:AS5"/>
    <mergeCell ref="Z4:AC4"/>
    <mergeCell ref="BR33:BU33"/>
    <mergeCell ref="BZ9:CA9"/>
    <mergeCell ref="BZ3:CA3"/>
    <mergeCell ref="BG1:BL1"/>
    <mergeCell ref="BJ3:BK3"/>
    <mergeCell ref="BJ7:BK7"/>
    <mergeCell ref="BN4:BO4"/>
    <mergeCell ref="BP4:BQ4"/>
    <mergeCell ref="BT5:BU5"/>
    <mergeCell ref="BT4:BU4"/>
    <mergeCell ref="BX4:BY4"/>
    <mergeCell ref="BZ4:BZ6"/>
    <mergeCell ref="CA4:CA6"/>
    <mergeCell ref="BJ8:BK8"/>
    <mergeCell ref="BZ7:CA7"/>
    <mergeCell ref="BJ4:BJ6"/>
    <mergeCell ref="BK4:BK6"/>
    <mergeCell ref="BH4:BI4"/>
    <mergeCell ref="BV4:BW4"/>
    <mergeCell ref="BH5:BI5"/>
    <mergeCell ref="BZ8:CA8"/>
    <mergeCell ref="BX5:BY5"/>
    <mergeCell ref="AZ3:BI3"/>
    <mergeCell ref="AZ5:BA5"/>
    <mergeCell ref="B37:C37"/>
    <mergeCell ref="BZ33:CA33"/>
    <mergeCell ref="D34:E34"/>
    <mergeCell ref="G35:H35"/>
    <mergeCell ref="G36:H36"/>
    <mergeCell ref="B35:C35"/>
    <mergeCell ref="B36:C36"/>
    <mergeCell ref="B9:C9"/>
    <mergeCell ref="BJ9:BK9"/>
    <mergeCell ref="B21:C21"/>
    <mergeCell ref="B12:C12"/>
    <mergeCell ref="B10:C10"/>
    <mergeCell ref="B20:C20"/>
    <mergeCell ref="B24:C24"/>
    <mergeCell ref="F34:H34"/>
    <mergeCell ref="A32:C32"/>
    <mergeCell ref="A33:C33"/>
    <mergeCell ref="BJ33:BK33"/>
    <mergeCell ref="B26:C26"/>
    <mergeCell ref="B27:C27"/>
    <mergeCell ref="B28:C28"/>
    <mergeCell ref="B29:C29"/>
    <mergeCell ref="B31:C31"/>
    <mergeCell ref="B25:C25"/>
    <mergeCell ref="AZ33:BI33"/>
    <mergeCell ref="B13:C13"/>
    <mergeCell ref="B14:C14"/>
    <mergeCell ref="B15:C15"/>
    <mergeCell ref="B16:C16"/>
    <mergeCell ref="X5:Y5"/>
    <mergeCell ref="Z5:AA5"/>
    <mergeCell ref="D5:E5"/>
    <mergeCell ref="AB5:AC5"/>
    <mergeCell ref="AD5:AE5"/>
    <mergeCell ref="AX5:AY5"/>
    <mergeCell ref="L7:AK7"/>
    <mergeCell ref="AL7:AY7"/>
    <mergeCell ref="AL33:AY33"/>
    <mergeCell ref="B22:C22"/>
    <mergeCell ref="B6:C6"/>
    <mergeCell ref="B7:C7"/>
    <mergeCell ref="AZ7:BI7"/>
    <mergeCell ref="J5:K5"/>
    <mergeCell ref="D33:K33"/>
    <mergeCell ref="D7:K7"/>
    <mergeCell ref="R4:Y4"/>
    <mergeCell ref="P4:Q4"/>
    <mergeCell ref="L3:AK3"/>
    <mergeCell ref="D4:E4"/>
    <mergeCell ref="F4:G4"/>
    <mergeCell ref="L4:O4"/>
    <mergeCell ref="L5:M5"/>
    <mergeCell ref="N5:O5"/>
    <mergeCell ref="P5:Q5"/>
    <mergeCell ref="R5:S5"/>
    <mergeCell ref="AJ5:AK5"/>
    <mergeCell ref="AH5:AI5"/>
    <mergeCell ref="T5:U5"/>
    <mergeCell ref="J4:K4"/>
    <mergeCell ref="D3:K3"/>
    <mergeCell ref="BV3:BY3"/>
    <mergeCell ref="BP3:BQ3"/>
    <mergeCell ref="BP33:BQ33"/>
    <mergeCell ref="BV33:BY33"/>
    <mergeCell ref="BP7:BQ7"/>
    <mergeCell ref="BV7:BY7"/>
    <mergeCell ref="AL3:AY3"/>
    <mergeCell ref="AH4:AK4"/>
    <mergeCell ref="AD4:AG4"/>
    <mergeCell ref="BD4:BG4"/>
    <mergeCell ref="BB5:BC5"/>
    <mergeCell ref="AP4:AS4"/>
    <mergeCell ref="AN5:AO5"/>
    <mergeCell ref="AL5:AM5"/>
    <mergeCell ref="BB4:BC4"/>
    <mergeCell ref="BD5:BE5"/>
    <mergeCell ref="AT5:AU5"/>
    <mergeCell ref="AX4:AY4"/>
    <mergeCell ref="AV4:AW4"/>
    <mergeCell ref="AT4:AU4"/>
    <mergeCell ref="AN4:AO4"/>
    <mergeCell ref="AL4:AM4"/>
    <mergeCell ref="BF5:BG5"/>
    <mergeCell ref="AV5:AW5"/>
    <mergeCell ref="BG41:BL41"/>
    <mergeCell ref="A43:A45"/>
    <mergeCell ref="B43:C45"/>
    <mergeCell ref="D43:K43"/>
    <mergeCell ref="L43:AK43"/>
    <mergeCell ref="AL43:AY43"/>
    <mergeCell ref="AZ43:BI43"/>
    <mergeCell ref="BJ43:BK43"/>
    <mergeCell ref="BP43:BQ43"/>
    <mergeCell ref="BK44:BK46"/>
    <mergeCell ref="BN44:BO44"/>
    <mergeCell ref="BP44:BQ44"/>
    <mergeCell ref="AN45:AO45"/>
    <mergeCell ref="AP45:AQ45"/>
    <mergeCell ref="AR45:AS45"/>
    <mergeCell ref="AT45:AU45"/>
    <mergeCell ref="AV45:AW45"/>
    <mergeCell ref="AX45:AY45"/>
    <mergeCell ref="AZ45:BA45"/>
    <mergeCell ref="BB45:BC45"/>
    <mergeCell ref="BD45:BE45"/>
    <mergeCell ref="BF45:BG45"/>
    <mergeCell ref="BH45:BI45"/>
    <mergeCell ref="BN45:BO45"/>
    <mergeCell ref="BR43:BU43"/>
    <mergeCell ref="BV43:BY43"/>
    <mergeCell ref="BZ43:CA43"/>
    <mergeCell ref="D44:E44"/>
    <mergeCell ref="F44:G44"/>
    <mergeCell ref="H44:I44"/>
    <mergeCell ref="J44:K44"/>
    <mergeCell ref="L44:O44"/>
    <mergeCell ref="P44:Q44"/>
    <mergeCell ref="R44:Y44"/>
    <mergeCell ref="Z44:AC44"/>
    <mergeCell ref="AD44:AG44"/>
    <mergeCell ref="AH44:AK44"/>
    <mergeCell ref="AL44:AM44"/>
    <mergeCell ref="AN44:AO44"/>
    <mergeCell ref="AP44:AS44"/>
    <mergeCell ref="AT44:AU44"/>
    <mergeCell ref="AV44:AW44"/>
    <mergeCell ref="AX44:AY44"/>
    <mergeCell ref="AZ44:BA44"/>
    <mergeCell ref="BB44:BC44"/>
    <mergeCell ref="BD44:BG44"/>
    <mergeCell ref="BH44:BI44"/>
    <mergeCell ref="BJ44:BJ46"/>
    <mergeCell ref="BR44:BS44"/>
    <mergeCell ref="BT44:BU44"/>
    <mergeCell ref="BV44:BW44"/>
    <mergeCell ref="BX44:BY44"/>
    <mergeCell ref="BZ44:BZ46"/>
    <mergeCell ref="CA44:CA46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J45:AK45"/>
    <mergeCell ref="AL45:AM45"/>
    <mergeCell ref="BP45:BQ45"/>
    <mergeCell ref="BR45:BS45"/>
    <mergeCell ref="BT45:BU45"/>
    <mergeCell ref="BV45:BW45"/>
    <mergeCell ref="BX45:BY45"/>
    <mergeCell ref="B46:C46"/>
    <mergeCell ref="B47:C47"/>
    <mergeCell ref="D47:K47"/>
    <mergeCell ref="L47:AK47"/>
    <mergeCell ref="AL47:AY47"/>
    <mergeCell ref="AZ47:BI47"/>
    <mergeCell ref="BJ47:BK47"/>
    <mergeCell ref="BP47:BQ47"/>
    <mergeCell ref="BR47:BU47"/>
    <mergeCell ref="BV47:BY47"/>
    <mergeCell ref="BZ47:CA47"/>
    <mergeCell ref="B48:C48"/>
    <mergeCell ref="BJ48:BK48"/>
    <mergeCell ref="BZ48:CA48"/>
    <mergeCell ref="B49:C49"/>
    <mergeCell ref="BJ49:BK49"/>
    <mergeCell ref="BZ49:CA49"/>
    <mergeCell ref="B50:C50"/>
    <mergeCell ref="B51:C51"/>
    <mergeCell ref="B76:C76"/>
    <mergeCell ref="B70:C70"/>
    <mergeCell ref="A71:C71"/>
    <mergeCell ref="A72:C72"/>
    <mergeCell ref="D72:K72"/>
    <mergeCell ref="AL72:AY72"/>
    <mergeCell ref="AZ72:BI72"/>
    <mergeCell ref="BJ72:BK72"/>
    <mergeCell ref="BP72:BQ72"/>
    <mergeCell ref="B69:C69"/>
    <mergeCell ref="BV72:BY72"/>
    <mergeCell ref="BZ72:CA72"/>
    <mergeCell ref="D73:E73"/>
    <mergeCell ref="F73:H73"/>
    <mergeCell ref="B74:C74"/>
    <mergeCell ref="G74:H74"/>
    <mergeCell ref="B75:C75"/>
    <mergeCell ref="G75:H75"/>
    <mergeCell ref="BR72:BU72"/>
    <mergeCell ref="B41:C41"/>
    <mergeCell ref="B61:C61"/>
    <mergeCell ref="B62:C62"/>
    <mergeCell ref="B63:C63"/>
    <mergeCell ref="B64:C64"/>
    <mergeCell ref="B65:C65"/>
    <mergeCell ref="B66:C66"/>
    <mergeCell ref="B67:C67"/>
    <mergeCell ref="B68:C68"/>
    <mergeCell ref="B57:C57"/>
    <mergeCell ref="B58:C58"/>
    <mergeCell ref="B59:C59"/>
    <mergeCell ref="B60:C60"/>
    <mergeCell ref="B52:C52"/>
    <mergeCell ref="B53:C53"/>
    <mergeCell ref="B54:C54"/>
    <mergeCell ref="B55:C55"/>
    <mergeCell ref="B56:C56"/>
    <mergeCell ref="B121:C121"/>
    <mergeCell ref="BG121:BL121"/>
    <mergeCell ref="A123:A125"/>
    <mergeCell ref="B123:C125"/>
    <mergeCell ref="D123:K123"/>
    <mergeCell ref="L123:AK123"/>
    <mergeCell ref="AL123:AY123"/>
    <mergeCell ref="AZ123:BI123"/>
    <mergeCell ref="BJ123:BK123"/>
    <mergeCell ref="BJ124:BJ126"/>
    <mergeCell ref="BK124:BK126"/>
    <mergeCell ref="AJ125:AK125"/>
    <mergeCell ref="AL125:AM125"/>
    <mergeCell ref="AN125:AO125"/>
    <mergeCell ref="AP125:AQ125"/>
    <mergeCell ref="AR125:AS125"/>
    <mergeCell ref="AT125:AU125"/>
    <mergeCell ref="AV125:AW125"/>
    <mergeCell ref="AX125:AY125"/>
    <mergeCell ref="AZ125:BA125"/>
    <mergeCell ref="BB125:BC125"/>
    <mergeCell ref="BD125:BE125"/>
    <mergeCell ref="BF125:BG125"/>
    <mergeCell ref="BH125:BI125"/>
    <mergeCell ref="BP123:BQ123"/>
    <mergeCell ref="BR123:BU123"/>
    <mergeCell ref="BV123:BY123"/>
    <mergeCell ref="BZ123:CA123"/>
    <mergeCell ref="D124:E124"/>
    <mergeCell ref="F124:G124"/>
    <mergeCell ref="H124:I124"/>
    <mergeCell ref="J124:K124"/>
    <mergeCell ref="L124:O124"/>
    <mergeCell ref="P124:Q124"/>
    <mergeCell ref="R124:Y124"/>
    <mergeCell ref="Z124:AC124"/>
    <mergeCell ref="AD124:AG124"/>
    <mergeCell ref="AH124:AK124"/>
    <mergeCell ref="AL124:AM124"/>
    <mergeCell ref="AN124:AO124"/>
    <mergeCell ref="AP124:AS124"/>
    <mergeCell ref="AT124:AU124"/>
    <mergeCell ref="AV124:AW124"/>
    <mergeCell ref="AX124:AY124"/>
    <mergeCell ref="AZ124:BA124"/>
    <mergeCell ref="BB124:BC124"/>
    <mergeCell ref="BD124:BG124"/>
    <mergeCell ref="BH124:BI124"/>
    <mergeCell ref="BN124:BO124"/>
    <mergeCell ref="BP124:BQ124"/>
    <mergeCell ref="BR124:BS124"/>
    <mergeCell ref="BT124:BU124"/>
    <mergeCell ref="BV124:BW124"/>
    <mergeCell ref="BX124:BY124"/>
    <mergeCell ref="BZ124:BZ126"/>
    <mergeCell ref="CA124:CA126"/>
    <mergeCell ref="D125:E125"/>
    <mergeCell ref="F125:G125"/>
    <mergeCell ref="H125:I125"/>
    <mergeCell ref="J125:K125"/>
    <mergeCell ref="L125:M125"/>
    <mergeCell ref="N125:O125"/>
    <mergeCell ref="P125:Q125"/>
    <mergeCell ref="R125:S125"/>
    <mergeCell ref="T125:U125"/>
    <mergeCell ref="V125:W125"/>
    <mergeCell ref="X125:Y125"/>
    <mergeCell ref="Z125:AA125"/>
    <mergeCell ref="AB125:AC125"/>
    <mergeCell ref="AD125:AE125"/>
    <mergeCell ref="AF125:AG125"/>
    <mergeCell ref="AH125:AI125"/>
    <mergeCell ref="BN125:BO125"/>
    <mergeCell ref="BP125:BQ125"/>
    <mergeCell ref="BR125:BS125"/>
    <mergeCell ref="BT125:BU125"/>
    <mergeCell ref="BV125:BW125"/>
    <mergeCell ref="BX125:BY125"/>
    <mergeCell ref="B126:C126"/>
    <mergeCell ref="B127:C127"/>
    <mergeCell ref="D127:K127"/>
    <mergeCell ref="L127:AK127"/>
    <mergeCell ref="AL127:AY127"/>
    <mergeCell ref="AZ127:BI127"/>
    <mergeCell ref="BJ127:BK127"/>
    <mergeCell ref="BP127:BQ127"/>
    <mergeCell ref="BR127:BU127"/>
    <mergeCell ref="BV127:BY127"/>
    <mergeCell ref="BZ127:CA127"/>
    <mergeCell ref="B128:C128"/>
    <mergeCell ref="BJ128:BK128"/>
    <mergeCell ref="BZ128:CA128"/>
    <mergeCell ref="B129:C129"/>
    <mergeCell ref="BJ129:BK129"/>
    <mergeCell ref="BZ129:CA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A151:C151"/>
    <mergeCell ref="A152:C152"/>
    <mergeCell ref="D152:K152"/>
    <mergeCell ref="AL152:AY152"/>
    <mergeCell ref="AZ152:BI152"/>
    <mergeCell ref="BJ152:BK152"/>
    <mergeCell ref="BP152:BQ152"/>
    <mergeCell ref="BR152:BU152"/>
    <mergeCell ref="BV152:BY152"/>
    <mergeCell ref="BZ152:CA152"/>
    <mergeCell ref="D153:E153"/>
    <mergeCell ref="F153:H153"/>
    <mergeCell ref="B154:C154"/>
    <mergeCell ref="G154:H154"/>
    <mergeCell ref="B155:C155"/>
    <mergeCell ref="G155:H155"/>
    <mergeCell ref="B156:C156"/>
  </mergeCells>
  <pageMargins left="0.23622047244094491" right="0.15748031496062992" top="0.74803149606299213" bottom="0.74803149606299213" header="0.31496062992125984" footer="0.31496062992125984"/>
  <pageSetup paperSize="9" scale="1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EH211"/>
  <sheetViews>
    <sheetView view="pageBreakPreview" topLeftCell="A114" zoomScale="50" zoomScaleNormal="110" zoomScaleSheetLayoutView="50" workbookViewId="0">
      <pane xSplit="1" topLeftCell="B1" activePane="topRight" state="frozen"/>
      <selection pane="topRight" activeCell="N153" sqref="N153"/>
    </sheetView>
  </sheetViews>
  <sheetFormatPr defaultRowHeight="14.4" x14ac:dyDescent="0.3"/>
  <cols>
    <col min="1" max="1" width="3.33203125" bestFit="1" customWidth="1"/>
    <col min="2" max="2" width="24.109375" customWidth="1"/>
    <col min="3" max="3" width="6.33203125" customWidth="1"/>
    <col min="4" max="4" width="4" customWidth="1"/>
    <col min="5" max="5" width="3.6640625" style="28" customWidth="1"/>
    <col min="6" max="6" width="4.33203125" style="28" customWidth="1"/>
    <col min="7" max="7" width="4.88671875" style="28" customWidth="1"/>
    <col min="8" max="8" width="3.6640625" style="28" customWidth="1"/>
    <col min="9" max="9" width="4.44140625" style="28" customWidth="1"/>
    <col min="10" max="10" width="4.5546875" style="28" customWidth="1"/>
    <col min="11" max="11" width="3.6640625" style="28" customWidth="1"/>
    <col min="12" max="15" width="3.88671875" style="28" customWidth="1"/>
    <col min="16" max="16" width="5.109375" style="28" customWidth="1"/>
    <col min="17" max="17" width="6" style="28" customWidth="1"/>
    <col min="18" max="18" width="5" style="28" customWidth="1"/>
    <col min="19" max="19" width="5.33203125" style="28" customWidth="1"/>
    <col min="20" max="20" width="6.33203125" style="28" customWidth="1"/>
    <col min="21" max="21" width="6.21875" style="28" customWidth="1"/>
    <col min="22" max="22" width="4.5546875" style="28" customWidth="1"/>
    <col min="23" max="23" width="5" style="28" customWidth="1"/>
    <col min="24" max="26" width="5.88671875" style="28" customWidth="1"/>
    <col min="27" max="28" width="5.109375" style="28" customWidth="1"/>
    <col min="29" max="29" width="6.88671875" style="28" customWidth="1"/>
    <col min="30" max="30" width="6.109375" style="28" customWidth="1"/>
    <col min="31" max="31" width="4.6640625" style="28" customWidth="1"/>
    <col min="32" max="34" width="4.33203125" style="181" customWidth="1"/>
    <col min="35" max="35" width="4.33203125" style="6" customWidth="1"/>
    <col min="36" max="36" width="4" style="6" customWidth="1"/>
    <col min="37" max="37" width="3.6640625" style="28" customWidth="1"/>
    <col min="38" max="38" width="4.33203125" style="28" customWidth="1"/>
    <col min="39" max="39" width="5.33203125" style="28" customWidth="1"/>
    <col min="40" max="40" width="3.6640625" style="28" customWidth="1"/>
    <col min="41" max="41" width="5.6640625" style="28" customWidth="1"/>
    <col min="42" max="42" width="4.5546875" style="28" customWidth="1"/>
    <col min="43" max="43" width="4.6640625" style="28" customWidth="1"/>
    <col min="44" max="50" width="3.88671875" style="28" customWidth="1"/>
    <col min="51" max="51" width="4.6640625" style="28" customWidth="1"/>
    <col min="52" max="52" width="4" style="28" customWidth="1"/>
    <col min="53" max="53" width="4.33203125" style="28" customWidth="1"/>
    <col min="54" max="54" width="4.6640625" style="28" customWidth="1"/>
    <col min="55" max="58" width="5" style="28" customWidth="1"/>
    <col min="59" max="61" width="5.33203125" style="28" customWidth="1"/>
    <col min="62" max="62" width="5.5546875" style="28" customWidth="1"/>
    <col min="63" max="63" width="4.88671875" style="28" customWidth="1"/>
    <col min="64" max="64" width="5.33203125" style="28" customWidth="1"/>
    <col min="65" max="65" width="5" style="6" customWidth="1"/>
    <col min="66" max="66" width="4.33203125" style="6" customWidth="1"/>
    <col min="67" max="67" width="3.6640625" style="28" customWidth="1"/>
    <col min="68" max="68" width="4.5546875" style="28" customWidth="1"/>
    <col min="69" max="69" width="4.33203125" style="28" customWidth="1"/>
    <col min="70" max="70" width="3.6640625" style="28" customWidth="1"/>
    <col min="71" max="71" width="4.88671875" style="28" customWidth="1"/>
    <col min="72" max="72" width="4.5546875" style="28" customWidth="1"/>
    <col min="73" max="73" width="5" style="28" customWidth="1"/>
    <col min="74" max="74" width="3.88671875" style="28" customWidth="1"/>
    <col min="75" max="80" width="4.6640625" style="28" customWidth="1"/>
    <col min="81" max="84" width="5.33203125" style="28" customWidth="1"/>
    <col min="85" max="85" width="4.33203125" style="28" customWidth="1"/>
    <col min="86" max="88" width="5.109375" style="28" customWidth="1"/>
    <col min="89" max="90" width="5.33203125" style="28" customWidth="1"/>
    <col min="91" max="92" width="4.5546875" style="28" customWidth="1"/>
    <col min="93" max="93" width="5.44140625" style="28" customWidth="1"/>
    <col min="94" max="94" width="4.77734375" style="28" customWidth="1"/>
    <col min="95" max="95" width="4.109375" style="6" customWidth="1"/>
    <col min="96" max="99" width="4" style="6" customWidth="1"/>
    <col min="100" max="100" width="5.33203125" style="6" customWidth="1"/>
    <col min="101" max="101" width="4.6640625" style="28" customWidth="1"/>
    <col min="102" max="105" width="5.33203125" style="28" customWidth="1"/>
    <col min="106" max="106" width="4.88671875" style="28" customWidth="1"/>
    <col min="107" max="108" width="5.33203125" style="28" customWidth="1"/>
    <col min="109" max="110" width="4.5546875" style="28" customWidth="1"/>
    <col min="111" max="112" width="5.33203125" style="28" customWidth="1"/>
    <col min="113" max="113" width="3.6640625" style="28" customWidth="1"/>
    <col min="114" max="114" width="5" style="28" customWidth="1"/>
    <col min="115" max="115" width="5.33203125" style="28" customWidth="1"/>
    <col min="116" max="116" width="3.6640625" style="28" customWidth="1"/>
    <col min="117" max="118" width="5" style="6" customWidth="1"/>
    <col min="119" max="119" width="5.44140625" style="6" customWidth="1"/>
    <col min="120" max="120" width="5.21875" style="20" customWidth="1"/>
    <col min="121" max="121" width="3.33203125" style="20" customWidth="1"/>
    <col min="122" max="122" width="1.88671875" style="6" customWidth="1"/>
    <col min="123" max="124" width="4.33203125" style="6" customWidth="1"/>
    <col min="125" max="125" width="4.5546875" style="6" customWidth="1"/>
    <col min="126" max="126" width="5.33203125" style="6" customWidth="1"/>
    <col min="127" max="127" width="5.6640625" style="6" customWidth="1"/>
    <col min="128" max="130" width="4.6640625" style="6" customWidth="1"/>
    <col min="131" max="131" width="5.109375" style="6" customWidth="1"/>
    <col min="132" max="134" width="5.33203125" style="6" customWidth="1"/>
    <col min="135" max="135" width="4.44140625" style="6" customWidth="1"/>
    <col min="136" max="136" width="5.33203125" style="6" customWidth="1"/>
    <col min="137" max="137" width="5.6640625" customWidth="1"/>
    <col min="138" max="138" width="5.21875" customWidth="1"/>
  </cols>
  <sheetData>
    <row r="1" spans="1:138" ht="21" x14ac:dyDescent="0.4">
      <c r="A1" s="6"/>
      <c r="B1" s="106">
        <v>44409</v>
      </c>
      <c r="C1" s="6"/>
      <c r="D1" s="6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X1" s="55"/>
      <c r="Y1" s="55"/>
      <c r="Z1" s="55"/>
      <c r="AA1" s="55"/>
      <c r="AB1" s="55"/>
      <c r="AD1" s="55"/>
      <c r="AE1" s="55"/>
      <c r="AF1" s="324"/>
      <c r="AG1" s="324"/>
      <c r="AH1" s="324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D1" s="55"/>
      <c r="BE1" s="55"/>
      <c r="BF1" s="55"/>
      <c r="BG1" s="55"/>
      <c r="BH1" s="55"/>
      <c r="BJ1" s="55"/>
      <c r="BL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N1" s="55"/>
      <c r="CP1" s="55"/>
      <c r="DG1" s="55"/>
      <c r="DH1" s="55"/>
      <c r="DI1" s="55"/>
      <c r="DJ1" s="55"/>
      <c r="DK1" s="55"/>
      <c r="DL1" s="55"/>
      <c r="EG1" s="6"/>
      <c r="EH1" s="6"/>
    </row>
    <row r="2" spans="1:138" ht="16.2" thickBot="1" x14ac:dyDescent="0.35">
      <c r="A2" s="12"/>
      <c r="B2" s="13" t="s">
        <v>53</v>
      </c>
      <c r="C2" s="13"/>
      <c r="D2" s="13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321"/>
      <c r="AG2" s="321"/>
      <c r="AH2" s="321"/>
      <c r="AI2" s="13"/>
      <c r="AJ2" s="13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13"/>
      <c r="BN2" s="13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13"/>
      <c r="CR2" s="13"/>
      <c r="CS2" s="13"/>
      <c r="CT2" s="13"/>
      <c r="CU2" s="13"/>
      <c r="CV2" s="13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7"/>
      <c r="DN2" s="7"/>
      <c r="DO2" s="7"/>
      <c r="DP2" s="41"/>
      <c r="DQ2" s="41"/>
      <c r="DS2" s="1779"/>
      <c r="DT2" s="1779"/>
      <c r="DU2" s="1779"/>
      <c r="DV2" s="1779"/>
      <c r="DW2" s="1779"/>
      <c r="DX2" s="1779"/>
      <c r="DY2" s="377"/>
      <c r="DZ2" s="377"/>
      <c r="EA2" s="134"/>
      <c r="EB2" s="134"/>
      <c r="EC2" s="444"/>
      <c r="ED2" s="444"/>
      <c r="EE2" s="444"/>
      <c r="EF2" s="444"/>
      <c r="EG2" s="7"/>
      <c r="EH2" s="7"/>
    </row>
    <row r="3" spans="1:138" ht="15" customHeight="1" thickBot="1" x14ac:dyDescent="0.35">
      <c r="A3" s="1328" t="s">
        <v>1</v>
      </c>
      <c r="B3" s="1331" t="s">
        <v>2</v>
      </c>
      <c r="C3" s="1699" t="s">
        <v>3</v>
      </c>
      <c r="D3" s="1700"/>
      <c r="E3" s="1700"/>
      <c r="F3" s="1700"/>
      <c r="G3" s="1700"/>
      <c r="H3" s="1700"/>
      <c r="I3" s="1700"/>
      <c r="J3" s="1700"/>
      <c r="K3" s="1700"/>
      <c r="L3" s="1700"/>
      <c r="M3" s="1700"/>
      <c r="N3" s="1700"/>
      <c r="O3" s="1700"/>
      <c r="P3" s="1700"/>
      <c r="Q3" s="1701"/>
      <c r="R3" s="1701"/>
      <c r="S3" s="1701"/>
      <c r="T3" s="1701"/>
      <c r="U3" s="1701"/>
      <c r="V3" s="1701"/>
      <c r="W3" s="1701"/>
      <c r="X3" s="1701"/>
      <c r="Y3" s="1701"/>
      <c r="Z3" s="1701"/>
      <c r="AA3" s="1701"/>
      <c r="AB3" s="1701"/>
      <c r="AC3" s="1701"/>
      <c r="AD3" s="1701"/>
      <c r="AE3" s="1701"/>
      <c r="AF3" s="1701"/>
      <c r="AG3" s="1372"/>
      <c r="AH3" s="1702"/>
      <c r="AI3" s="1751" t="s">
        <v>56</v>
      </c>
      <c r="AJ3" s="1752"/>
      <c r="AK3" s="1752"/>
      <c r="AL3" s="1752"/>
      <c r="AM3" s="1752"/>
      <c r="AN3" s="1752"/>
      <c r="AO3" s="1752"/>
      <c r="AP3" s="1752"/>
      <c r="AQ3" s="1752"/>
      <c r="AR3" s="1752"/>
      <c r="AS3" s="1752"/>
      <c r="AT3" s="1752"/>
      <c r="AU3" s="1752"/>
      <c r="AV3" s="1752"/>
      <c r="AW3" s="1752"/>
      <c r="AX3" s="1752"/>
      <c r="AY3" s="1753"/>
      <c r="AZ3" s="1753"/>
      <c r="BA3" s="1753"/>
      <c r="BB3" s="1753"/>
      <c r="BC3" s="1753"/>
      <c r="BD3" s="1753"/>
      <c r="BE3" s="1753"/>
      <c r="BF3" s="1753"/>
      <c r="BG3" s="1753"/>
      <c r="BH3" s="1753"/>
      <c r="BI3" s="1753"/>
      <c r="BJ3" s="1753"/>
      <c r="BK3" s="1753"/>
      <c r="BL3" s="1753"/>
      <c r="BM3" s="1754" t="s">
        <v>57</v>
      </c>
      <c r="BN3" s="1754"/>
      <c r="BO3" s="1754"/>
      <c r="BP3" s="1754"/>
      <c r="BQ3" s="1754"/>
      <c r="BR3" s="1754"/>
      <c r="BS3" s="1754"/>
      <c r="BT3" s="1754"/>
      <c r="BU3" s="1754"/>
      <c r="BV3" s="1754"/>
      <c r="BW3" s="1754"/>
      <c r="BX3" s="1754"/>
      <c r="BY3" s="1754"/>
      <c r="BZ3" s="1754"/>
      <c r="CA3" s="1754"/>
      <c r="CB3" s="1754"/>
      <c r="CC3" s="1754"/>
      <c r="CD3" s="1754"/>
      <c r="CE3" s="1754"/>
      <c r="CF3" s="1754"/>
      <c r="CG3" s="1754"/>
      <c r="CH3" s="1754"/>
      <c r="CI3" s="1754"/>
      <c r="CJ3" s="1754"/>
      <c r="CK3" s="1754"/>
      <c r="CL3" s="1754"/>
      <c r="CM3" s="1754"/>
      <c r="CN3" s="1754"/>
      <c r="CO3" s="1754"/>
      <c r="CP3" s="1754"/>
      <c r="CQ3" s="1698" t="s">
        <v>6</v>
      </c>
      <c r="CR3" s="1698"/>
      <c r="CS3" s="1698"/>
      <c r="CT3" s="1698"/>
      <c r="CU3" s="1698"/>
      <c r="CV3" s="1698"/>
      <c r="CW3" s="1698"/>
      <c r="CX3" s="1698"/>
      <c r="CY3" s="1698"/>
      <c r="CZ3" s="1698"/>
      <c r="DA3" s="1698"/>
      <c r="DB3" s="1698"/>
      <c r="DC3" s="1698"/>
      <c r="DD3" s="1698"/>
      <c r="DE3" s="1698"/>
      <c r="DF3" s="1698"/>
      <c r="DG3" s="1698"/>
      <c r="DH3" s="1698"/>
      <c r="DI3" s="1698"/>
      <c r="DJ3" s="1698"/>
      <c r="DK3" s="1698"/>
      <c r="DL3" s="1698"/>
      <c r="DM3" s="1372"/>
      <c r="DN3" s="1373"/>
      <c r="DO3" s="1713" t="s">
        <v>7</v>
      </c>
      <c r="DP3" s="1714"/>
      <c r="DQ3" s="44"/>
      <c r="DS3" s="1511" t="s">
        <v>3</v>
      </c>
      <c r="DT3" s="1513"/>
      <c r="DU3" s="1770" t="s">
        <v>4</v>
      </c>
      <c r="DV3" s="1770"/>
      <c r="DW3" s="1771"/>
      <c r="DX3" s="1772"/>
      <c r="DY3" s="1778" t="s">
        <v>5</v>
      </c>
      <c r="DZ3" s="1271"/>
      <c r="EA3" s="1271"/>
      <c r="EB3" s="1272"/>
      <c r="EC3" s="1777" t="s">
        <v>6</v>
      </c>
      <c r="ED3" s="1272"/>
      <c r="EE3" s="1777" t="s">
        <v>242</v>
      </c>
      <c r="EF3" s="1272"/>
      <c r="EG3" s="1438" t="s">
        <v>7</v>
      </c>
      <c r="EH3" s="1769"/>
    </row>
    <row r="4" spans="1:138" ht="14.4" customHeight="1" x14ac:dyDescent="0.3">
      <c r="A4" s="1329"/>
      <c r="B4" s="1333"/>
      <c r="C4" s="1709" t="s">
        <v>46</v>
      </c>
      <c r="D4" s="1710"/>
      <c r="E4" s="1705" t="s">
        <v>47</v>
      </c>
      <c r="F4" s="1706"/>
      <c r="G4" s="1705" t="s">
        <v>39</v>
      </c>
      <c r="H4" s="1706"/>
      <c r="I4" s="1705" t="s">
        <v>91</v>
      </c>
      <c r="J4" s="1706"/>
      <c r="K4" s="1705" t="s">
        <v>48</v>
      </c>
      <c r="L4" s="1706"/>
      <c r="M4" s="1705" t="s">
        <v>43</v>
      </c>
      <c r="N4" s="1706"/>
      <c r="O4" s="1705" t="s">
        <v>93</v>
      </c>
      <c r="P4" s="1706"/>
      <c r="Q4" s="1705" t="s">
        <v>94</v>
      </c>
      <c r="R4" s="1706"/>
      <c r="S4" s="1705" t="s">
        <v>49</v>
      </c>
      <c r="T4" s="1706"/>
      <c r="U4" s="1705" t="s">
        <v>42</v>
      </c>
      <c r="V4" s="1706"/>
      <c r="W4" s="1705" t="s">
        <v>41</v>
      </c>
      <c r="X4" s="1706"/>
      <c r="Y4" s="1705" t="s">
        <v>45</v>
      </c>
      <c r="Z4" s="1706"/>
      <c r="AA4" s="1705" t="s">
        <v>97</v>
      </c>
      <c r="AB4" s="1706"/>
      <c r="AC4" s="1705" t="s">
        <v>50</v>
      </c>
      <c r="AD4" s="1706"/>
      <c r="AE4" s="1705" t="s">
        <v>98</v>
      </c>
      <c r="AF4" s="1706"/>
      <c r="AG4" s="1705" t="s">
        <v>40</v>
      </c>
      <c r="AH4" s="1706"/>
      <c r="AI4" s="1709" t="s">
        <v>46</v>
      </c>
      <c r="AJ4" s="1710"/>
      <c r="AK4" s="1705" t="s">
        <v>47</v>
      </c>
      <c r="AL4" s="1706"/>
      <c r="AM4" s="1705" t="s">
        <v>39</v>
      </c>
      <c r="AN4" s="1706"/>
      <c r="AO4" s="1705" t="s">
        <v>91</v>
      </c>
      <c r="AP4" s="1706"/>
      <c r="AQ4" s="1705" t="s">
        <v>48</v>
      </c>
      <c r="AR4" s="1706"/>
      <c r="AS4" s="1720" t="s">
        <v>99</v>
      </c>
      <c r="AT4" s="1721"/>
      <c r="AU4" s="1720" t="s">
        <v>123</v>
      </c>
      <c r="AV4" s="1721"/>
      <c r="AW4" s="1720" t="s">
        <v>124</v>
      </c>
      <c r="AX4" s="1721"/>
      <c r="AY4" s="1705" t="s">
        <v>49</v>
      </c>
      <c r="AZ4" s="1706"/>
      <c r="BA4" s="1705" t="s">
        <v>42</v>
      </c>
      <c r="BB4" s="1706"/>
      <c r="BC4" s="1705" t="s">
        <v>41</v>
      </c>
      <c r="BD4" s="1706"/>
      <c r="BE4" s="1705" t="s">
        <v>45</v>
      </c>
      <c r="BF4" s="1706"/>
      <c r="BG4" s="1705" t="s">
        <v>97</v>
      </c>
      <c r="BH4" s="1706"/>
      <c r="BI4" s="1705" t="s">
        <v>50</v>
      </c>
      <c r="BJ4" s="1706"/>
      <c r="BK4" s="1705" t="s">
        <v>98</v>
      </c>
      <c r="BL4" s="1706"/>
      <c r="BM4" s="1709" t="s">
        <v>46</v>
      </c>
      <c r="BN4" s="1710"/>
      <c r="BO4" s="1705" t="s">
        <v>47</v>
      </c>
      <c r="BP4" s="1706"/>
      <c r="BQ4" s="1757" t="s">
        <v>39</v>
      </c>
      <c r="BR4" s="1758"/>
      <c r="BS4" s="1705" t="s">
        <v>91</v>
      </c>
      <c r="BT4" s="1706"/>
      <c r="BU4" s="1705" t="s">
        <v>48</v>
      </c>
      <c r="BV4" s="1706"/>
      <c r="BW4" s="1705" t="s">
        <v>43</v>
      </c>
      <c r="BX4" s="1706"/>
      <c r="BY4" s="1705" t="s">
        <v>93</v>
      </c>
      <c r="BZ4" s="1706"/>
      <c r="CA4" s="1705" t="s">
        <v>94</v>
      </c>
      <c r="CB4" s="1706"/>
      <c r="CC4" s="1705" t="s">
        <v>49</v>
      </c>
      <c r="CD4" s="1706"/>
      <c r="CE4" s="1705" t="s">
        <v>42</v>
      </c>
      <c r="CF4" s="1706"/>
      <c r="CG4" s="1705" t="s">
        <v>41</v>
      </c>
      <c r="CH4" s="1706"/>
      <c r="CI4" s="1705" t="s">
        <v>45</v>
      </c>
      <c r="CJ4" s="1706"/>
      <c r="CK4" s="1705" t="s">
        <v>97</v>
      </c>
      <c r="CL4" s="1706"/>
      <c r="CM4" s="1705" t="s">
        <v>50</v>
      </c>
      <c r="CN4" s="1706"/>
      <c r="CO4" s="1705" t="s">
        <v>98</v>
      </c>
      <c r="CP4" s="1706"/>
      <c r="CQ4" s="1705" t="s">
        <v>46</v>
      </c>
      <c r="CR4" s="1706"/>
      <c r="CS4" s="1705" t="s">
        <v>47</v>
      </c>
      <c r="CT4" s="1706"/>
      <c r="CU4" s="1705" t="s">
        <v>39</v>
      </c>
      <c r="CV4" s="1706"/>
      <c r="CW4" s="1705" t="s">
        <v>91</v>
      </c>
      <c r="CX4" s="1706"/>
      <c r="CY4" s="1705" t="s">
        <v>48</v>
      </c>
      <c r="CZ4" s="1706"/>
      <c r="DA4" s="1705" t="s">
        <v>43</v>
      </c>
      <c r="DB4" s="1706"/>
      <c r="DC4" s="1705" t="s">
        <v>93</v>
      </c>
      <c r="DD4" s="1706"/>
      <c r="DE4" s="1705" t="s">
        <v>94</v>
      </c>
      <c r="DF4" s="1706"/>
      <c r="DG4" s="1705" t="s">
        <v>42</v>
      </c>
      <c r="DH4" s="1706"/>
      <c r="DI4" s="1705" t="s">
        <v>41</v>
      </c>
      <c r="DJ4" s="1706"/>
      <c r="DK4" s="1705" t="s">
        <v>97</v>
      </c>
      <c r="DL4" s="1706"/>
      <c r="DM4" s="1773" t="s">
        <v>98</v>
      </c>
      <c r="DN4" s="1774"/>
      <c r="DO4" s="1718" t="s">
        <v>30</v>
      </c>
      <c r="DP4" s="1715" t="s">
        <v>8</v>
      </c>
      <c r="DQ4" s="47"/>
      <c r="DR4" s="28"/>
      <c r="DS4" s="1761" t="s">
        <v>50</v>
      </c>
      <c r="DT4" s="1762"/>
      <c r="DU4" s="1761" t="s">
        <v>46</v>
      </c>
      <c r="DV4" s="1762"/>
      <c r="DW4" s="1761" t="s">
        <v>50</v>
      </c>
      <c r="DX4" s="1762"/>
      <c r="DY4" s="1761" t="s">
        <v>46</v>
      </c>
      <c r="DZ4" s="1762"/>
      <c r="EA4" s="1757" t="s">
        <v>50</v>
      </c>
      <c r="EB4" s="1758"/>
      <c r="EC4" s="1705" t="s">
        <v>44</v>
      </c>
      <c r="ED4" s="1706"/>
      <c r="EE4" s="1705" t="s">
        <v>44</v>
      </c>
      <c r="EF4" s="1706"/>
      <c r="EG4" s="1303" t="s">
        <v>30</v>
      </c>
      <c r="EH4" s="1303" t="s">
        <v>8</v>
      </c>
    </row>
    <row r="5" spans="1:138" ht="15" customHeight="1" thickBot="1" x14ac:dyDescent="0.35">
      <c r="A5" s="1330"/>
      <c r="B5" s="1335"/>
      <c r="C5" s="1711"/>
      <c r="D5" s="1712"/>
      <c r="E5" s="1707"/>
      <c r="F5" s="1708"/>
      <c r="G5" s="1707"/>
      <c r="H5" s="1708"/>
      <c r="I5" s="1707"/>
      <c r="J5" s="1708"/>
      <c r="K5" s="1707"/>
      <c r="L5" s="1708"/>
      <c r="M5" s="1707"/>
      <c r="N5" s="1708"/>
      <c r="O5" s="1755"/>
      <c r="P5" s="1756"/>
      <c r="Q5" s="1707"/>
      <c r="R5" s="1708"/>
      <c r="S5" s="1707"/>
      <c r="T5" s="1708"/>
      <c r="U5" s="1707"/>
      <c r="V5" s="1708"/>
      <c r="W5" s="1707"/>
      <c r="X5" s="1708"/>
      <c r="Y5" s="1707"/>
      <c r="Z5" s="1708"/>
      <c r="AA5" s="1707"/>
      <c r="AB5" s="1708"/>
      <c r="AC5" s="1707"/>
      <c r="AD5" s="1708"/>
      <c r="AE5" s="1707"/>
      <c r="AF5" s="1708"/>
      <c r="AG5" s="1707"/>
      <c r="AH5" s="1708"/>
      <c r="AI5" s="1711"/>
      <c r="AJ5" s="1712"/>
      <c r="AK5" s="1707"/>
      <c r="AL5" s="1708"/>
      <c r="AM5" s="1707"/>
      <c r="AN5" s="1708"/>
      <c r="AO5" s="1707"/>
      <c r="AP5" s="1708"/>
      <c r="AQ5" s="1707"/>
      <c r="AR5" s="1708"/>
      <c r="AS5" s="1722"/>
      <c r="AT5" s="1723"/>
      <c r="AU5" s="1722"/>
      <c r="AV5" s="1723"/>
      <c r="AW5" s="1722"/>
      <c r="AX5" s="1723"/>
      <c r="AY5" s="1707"/>
      <c r="AZ5" s="1708"/>
      <c r="BA5" s="1707"/>
      <c r="BB5" s="1708"/>
      <c r="BC5" s="1707"/>
      <c r="BD5" s="1708"/>
      <c r="BE5" s="1707"/>
      <c r="BF5" s="1708"/>
      <c r="BG5" s="1707"/>
      <c r="BH5" s="1708"/>
      <c r="BI5" s="1707"/>
      <c r="BJ5" s="1708"/>
      <c r="BK5" s="1707"/>
      <c r="BL5" s="1708"/>
      <c r="BM5" s="1711"/>
      <c r="BN5" s="1712"/>
      <c r="BO5" s="1707"/>
      <c r="BP5" s="1708"/>
      <c r="BQ5" s="1759"/>
      <c r="BR5" s="1760"/>
      <c r="BS5" s="1707"/>
      <c r="BT5" s="1708"/>
      <c r="BU5" s="1707"/>
      <c r="BV5" s="1708"/>
      <c r="BW5" s="1707"/>
      <c r="BX5" s="1708"/>
      <c r="BY5" s="1707"/>
      <c r="BZ5" s="1708"/>
      <c r="CA5" s="1707"/>
      <c r="CB5" s="1708"/>
      <c r="CC5" s="1707"/>
      <c r="CD5" s="1708"/>
      <c r="CE5" s="1707"/>
      <c r="CF5" s="1708"/>
      <c r="CG5" s="1707"/>
      <c r="CH5" s="1708"/>
      <c r="CI5" s="1707"/>
      <c r="CJ5" s="1708"/>
      <c r="CK5" s="1707"/>
      <c r="CL5" s="1708"/>
      <c r="CM5" s="1707"/>
      <c r="CN5" s="1708"/>
      <c r="CO5" s="1707"/>
      <c r="CP5" s="1708"/>
      <c r="CQ5" s="1707"/>
      <c r="CR5" s="1708"/>
      <c r="CS5" s="1707"/>
      <c r="CT5" s="1708"/>
      <c r="CU5" s="1707"/>
      <c r="CV5" s="1708"/>
      <c r="CW5" s="1707"/>
      <c r="CX5" s="1708"/>
      <c r="CY5" s="1707"/>
      <c r="CZ5" s="1708"/>
      <c r="DA5" s="1707"/>
      <c r="DB5" s="1708"/>
      <c r="DC5" s="1707"/>
      <c r="DD5" s="1708"/>
      <c r="DE5" s="1707"/>
      <c r="DF5" s="1708"/>
      <c r="DG5" s="1707"/>
      <c r="DH5" s="1708"/>
      <c r="DI5" s="1707"/>
      <c r="DJ5" s="1708"/>
      <c r="DK5" s="1707"/>
      <c r="DL5" s="1708"/>
      <c r="DM5" s="1775"/>
      <c r="DN5" s="1776"/>
      <c r="DO5" s="1460"/>
      <c r="DP5" s="1716"/>
      <c r="DQ5" s="47"/>
      <c r="DR5" s="28"/>
      <c r="DS5" s="1767"/>
      <c r="DT5" s="1768"/>
      <c r="DU5" s="1763"/>
      <c r="DV5" s="1764"/>
      <c r="DW5" s="1765"/>
      <c r="DX5" s="1766"/>
      <c r="DY5" s="1763"/>
      <c r="DZ5" s="1764"/>
      <c r="EA5" s="1759"/>
      <c r="EB5" s="1760"/>
      <c r="EC5" s="1707"/>
      <c r="ED5" s="1708"/>
      <c r="EE5" s="1707"/>
      <c r="EF5" s="1708"/>
      <c r="EG5" s="1304"/>
      <c r="EH5" s="1304"/>
    </row>
    <row r="6" spans="1:138" ht="16.2" thickBot="1" x14ac:dyDescent="0.35">
      <c r="A6" s="135"/>
      <c r="B6" s="122"/>
      <c r="C6" s="17" t="s">
        <v>9</v>
      </c>
      <c r="D6" s="18" t="s">
        <v>10</v>
      </c>
      <c r="E6" s="446" t="s">
        <v>9</v>
      </c>
      <c r="F6" s="447" t="s">
        <v>10</v>
      </c>
      <c r="G6" s="50" t="s">
        <v>9</v>
      </c>
      <c r="H6" s="131" t="s">
        <v>10</v>
      </c>
      <c r="I6" s="50" t="s">
        <v>9</v>
      </c>
      <c r="J6" s="131" t="s">
        <v>10</v>
      </c>
      <c r="K6" s="130" t="s">
        <v>9</v>
      </c>
      <c r="L6" s="249" t="s">
        <v>10</v>
      </c>
      <c r="M6" s="252" t="s">
        <v>9</v>
      </c>
      <c r="N6" s="253" t="s">
        <v>10</v>
      </c>
      <c r="O6" s="303" t="s">
        <v>9</v>
      </c>
      <c r="P6" s="712" t="s">
        <v>10</v>
      </c>
      <c r="Q6" s="446" t="s">
        <v>9</v>
      </c>
      <c r="R6" s="447" t="s">
        <v>10</v>
      </c>
      <c r="S6" s="79" t="s">
        <v>9</v>
      </c>
      <c r="T6" s="56" t="s">
        <v>10</v>
      </c>
      <c r="U6" s="79" t="s">
        <v>9</v>
      </c>
      <c r="V6" s="56" t="s">
        <v>10</v>
      </c>
      <c r="W6" s="130" t="s">
        <v>9</v>
      </c>
      <c r="X6" s="131" t="s">
        <v>10</v>
      </c>
      <c r="Y6" s="130" t="s">
        <v>9</v>
      </c>
      <c r="Z6" s="131" t="s">
        <v>10</v>
      </c>
      <c r="AA6" s="79" t="s">
        <v>9</v>
      </c>
      <c r="AB6" s="56" t="s">
        <v>10</v>
      </c>
      <c r="AC6" s="130" t="s">
        <v>9</v>
      </c>
      <c r="AD6" s="131" t="s">
        <v>10</v>
      </c>
      <c r="AE6" s="79" t="s">
        <v>9</v>
      </c>
      <c r="AF6" s="325" t="s">
        <v>10</v>
      </c>
      <c r="AG6" s="79" t="s">
        <v>9</v>
      </c>
      <c r="AH6" s="325" t="s">
        <v>10</v>
      </c>
      <c r="AI6" s="17" t="s">
        <v>9</v>
      </c>
      <c r="AJ6" s="18" t="s">
        <v>10</v>
      </c>
      <c r="AK6" s="130" t="s">
        <v>9</v>
      </c>
      <c r="AL6" s="131" t="s">
        <v>10</v>
      </c>
      <c r="AM6" s="718" t="s">
        <v>9</v>
      </c>
      <c r="AN6" s="719" t="s">
        <v>10</v>
      </c>
      <c r="AO6" s="50" t="s">
        <v>9</v>
      </c>
      <c r="AP6" s="131" t="s">
        <v>10</v>
      </c>
      <c r="AQ6" s="130" t="s">
        <v>9</v>
      </c>
      <c r="AR6" s="131" t="s">
        <v>10</v>
      </c>
      <c r="AS6" s="130" t="s">
        <v>9</v>
      </c>
      <c r="AT6" s="131" t="s">
        <v>10</v>
      </c>
      <c r="AU6" s="260" t="s">
        <v>9</v>
      </c>
      <c r="AV6" s="261" t="s">
        <v>10</v>
      </c>
      <c r="AW6" s="260" t="s">
        <v>9</v>
      </c>
      <c r="AX6" s="261" t="s">
        <v>10</v>
      </c>
      <c r="AY6" s="446" t="s">
        <v>9</v>
      </c>
      <c r="AZ6" s="447" t="s">
        <v>10</v>
      </c>
      <c r="BA6" s="176" t="s">
        <v>9</v>
      </c>
      <c r="BB6" s="56" t="s">
        <v>10</v>
      </c>
      <c r="BC6" s="130" t="s">
        <v>9</v>
      </c>
      <c r="BD6" s="131" t="s">
        <v>10</v>
      </c>
      <c r="BE6" s="130" t="s">
        <v>9</v>
      </c>
      <c r="BF6" s="131" t="s">
        <v>10</v>
      </c>
      <c r="BG6" s="79" t="s">
        <v>9</v>
      </c>
      <c r="BH6" s="56" t="s">
        <v>10</v>
      </c>
      <c r="BI6" s="130" t="s">
        <v>9</v>
      </c>
      <c r="BJ6" s="131" t="s">
        <v>10</v>
      </c>
      <c r="BK6" s="130" t="s">
        <v>9</v>
      </c>
      <c r="BL6" s="131" t="s">
        <v>10</v>
      </c>
      <c r="BM6" s="17" t="s">
        <v>9</v>
      </c>
      <c r="BN6" s="18" t="s">
        <v>10</v>
      </c>
      <c r="BO6" s="130" t="s">
        <v>9</v>
      </c>
      <c r="BP6" s="131" t="s">
        <v>10</v>
      </c>
      <c r="BQ6" s="50" t="s">
        <v>9</v>
      </c>
      <c r="BR6" s="131" t="s">
        <v>10</v>
      </c>
      <c r="BS6" s="50" t="s">
        <v>9</v>
      </c>
      <c r="BT6" s="131" t="s">
        <v>10</v>
      </c>
      <c r="BU6" s="130" t="s">
        <v>9</v>
      </c>
      <c r="BV6" s="131" t="s">
        <v>10</v>
      </c>
      <c r="BW6" s="50" t="s">
        <v>9</v>
      </c>
      <c r="BX6" s="131" t="s">
        <v>10</v>
      </c>
      <c r="BY6" s="50" t="s">
        <v>9</v>
      </c>
      <c r="BZ6" s="131" t="s">
        <v>10</v>
      </c>
      <c r="CA6" s="50" t="s">
        <v>9</v>
      </c>
      <c r="CB6" s="131" t="s">
        <v>10</v>
      </c>
      <c r="CC6" s="79" t="s">
        <v>9</v>
      </c>
      <c r="CD6" s="56" t="s">
        <v>10</v>
      </c>
      <c r="CE6" s="79" t="s">
        <v>9</v>
      </c>
      <c r="CF6" s="56" t="s">
        <v>10</v>
      </c>
      <c r="CG6" s="79" t="s">
        <v>9</v>
      </c>
      <c r="CH6" s="56" t="s">
        <v>10</v>
      </c>
      <c r="CI6" s="79" t="s">
        <v>9</v>
      </c>
      <c r="CJ6" s="56" t="s">
        <v>10</v>
      </c>
      <c r="CK6" s="79" t="s">
        <v>9</v>
      </c>
      <c r="CL6" s="56" t="s">
        <v>10</v>
      </c>
      <c r="CM6" s="130" t="s">
        <v>9</v>
      </c>
      <c r="CN6" s="131" t="s">
        <v>10</v>
      </c>
      <c r="CO6" s="130" t="s">
        <v>9</v>
      </c>
      <c r="CP6" s="131" t="s">
        <v>10</v>
      </c>
      <c r="CQ6" s="17" t="s">
        <v>9</v>
      </c>
      <c r="CR6" s="18" t="s">
        <v>10</v>
      </c>
      <c r="CS6" s="17" t="s">
        <v>9</v>
      </c>
      <c r="CT6" s="18" t="s">
        <v>10</v>
      </c>
      <c r="CU6" s="17" t="s">
        <v>9</v>
      </c>
      <c r="CV6" s="18" t="s">
        <v>10</v>
      </c>
      <c r="CW6" s="50" t="s">
        <v>9</v>
      </c>
      <c r="CX6" s="131" t="s">
        <v>10</v>
      </c>
      <c r="CY6" s="446" t="s">
        <v>9</v>
      </c>
      <c r="CZ6" s="447" t="s">
        <v>10</v>
      </c>
      <c r="DA6" s="79" t="s">
        <v>9</v>
      </c>
      <c r="DB6" s="56" t="s">
        <v>10</v>
      </c>
      <c r="DC6" s="79" t="s">
        <v>9</v>
      </c>
      <c r="DD6" s="56" t="s">
        <v>10</v>
      </c>
      <c r="DE6" s="79" t="s">
        <v>9</v>
      </c>
      <c r="DF6" s="56" t="s">
        <v>10</v>
      </c>
      <c r="DG6" s="79" t="s">
        <v>9</v>
      </c>
      <c r="DH6" s="56" t="s">
        <v>10</v>
      </c>
      <c r="DI6" s="79" t="s">
        <v>9</v>
      </c>
      <c r="DJ6" s="56" t="s">
        <v>10</v>
      </c>
      <c r="DK6" s="79" t="s">
        <v>9</v>
      </c>
      <c r="DL6" s="56" t="s">
        <v>10</v>
      </c>
      <c r="DM6" s="130" t="s">
        <v>9</v>
      </c>
      <c r="DN6" s="269" t="s">
        <v>10</v>
      </c>
      <c r="DO6" s="1719"/>
      <c r="DP6" s="1717"/>
      <c r="DQ6" s="45"/>
      <c r="DS6" s="303" t="s">
        <v>9</v>
      </c>
      <c r="DT6" s="439" t="s">
        <v>10</v>
      </c>
      <c r="DU6" s="260" t="s">
        <v>9</v>
      </c>
      <c r="DV6" s="379" t="s">
        <v>10</v>
      </c>
      <c r="DW6" s="303" t="s">
        <v>9</v>
      </c>
      <c r="DX6" s="380" t="s">
        <v>10</v>
      </c>
      <c r="DY6" s="260" t="s">
        <v>9</v>
      </c>
      <c r="DZ6" s="379" t="s">
        <v>10</v>
      </c>
      <c r="EA6" s="440" t="s">
        <v>9</v>
      </c>
      <c r="EB6" s="126" t="s">
        <v>10</v>
      </c>
      <c r="EC6" s="303" t="s">
        <v>9</v>
      </c>
      <c r="ED6" s="380" t="s">
        <v>10</v>
      </c>
      <c r="EE6" s="440" t="s">
        <v>9</v>
      </c>
      <c r="EF6" s="126" t="s">
        <v>10</v>
      </c>
      <c r="EG6" s="1305"/>
      <c r="EH6" s="1305"/>
    </row>
    <row r="7" spans="1:138" ht="16.2" thickBot="1" x14ac:dyDescent="0.35">
      <c r="A7" s="8">
        <v>1</v>
      </c>
      <c r="B7" s="120" t="s">
        <v>11</v>
      </c>
      <c r="C7" s="1692">
        <v>2</v>
      </c>
      <c r="D7" s="1694"/>
      <c r="E7" s="1692">
        <v>1</v>
      </c>
      <c r="F7" s="1694"/>
      <c r="G7" s="1693">
        <v>2</v>
      </c>
      <c r="H7" s="1694"/>
      <c r="I7" s="1692">
        <v>5</v>
      </c>
      <c r="J7" s="1694"/>
      <c r="K7" s="1692">
        <v>2</v>
      </c>
      <c r="L7" s="1694"/>
      <c r="M7" s="1724">
        <v>1</v>
      </c>
      <c r="N7" s="1725"/>
      <c r="O7" s="1724">
        <v>2</v>
      </c>
      <c r="P7" s="1739"/>
      <c r="Q7" s="1692">
        <v>1</v>
      </c>
      <c r="R7" s="1694"/>
      <c r="S7" s="1692">
        <v>2</v>
      </c>
      <c r="T7" s="1694"/>
      <c r="U7" s="1692">
        <v>1</v>
      </c>
      <c r="V7" s="1694"/>
      <c r="W7" s="1692">
        <v>2</v>
      </c>
      <c r="X7" s="1694"/>
      <c r="Y7" s="1724">
        <v>2</v>
      </c>
      <c r="Z7" s="1725"/>
      <c r="AA7" s="1692">
        <v>1</v>
      </c>
      <c r="AB7" s="1694"/>
      <c r="AC7" s="1692">
        <v>2</v>
      </c>
      <c r="AD7" s="1694"/>
      <c r="AE7" s="1692">
        <v>1</v>
      </c>
      <c r="AF7" s="1694"/>
      <c r="AG7" s="1692">
        <v>1</v>
      </c>
      <c r="AH7" s="1694"/>
      <c r="AI7" s="1692">
        <v>2</v>
      </c>
      <c r="AJ7" s="1694"/>
      <c r="AK7" s="1692">
        <v>1</v>
      </c>
      <c r="AL7" s="1693"/>
      <c r="AM7" s="1415">
        <v>2</v>
      </c>
      <c r="AN7" s="1750"/>
      <c r="AO7" s="1692">
        <v>4</v>
      </c>
      <c r="AP7" s="1694"/>
      <c r="AQ7" s="1692">
        <v>2</v>
      </c>
      <c r="AR7" s="1694"/>
      <c r="AS7" s="1724">
        <v>1</v>
      </c>
      <c r="AT7" s="1725"/>
      <c r="AU7" s="1724">
        <v>2</v>
      </c>
      <c r="AV7" s="1725"/>
      <c r="AW7" s="1724">
        <v>2</v>
      </c>
      <c r="AX7" s="1725"/>
      <c r="AY7" s="1692">
        <v>2</v>
      </c>
      <c r="AZ7" s="1694"/>
      <c r="BA7" s="1693">
        <v>1</v>
      </c>
      <c r="BB7" s="1694"/>
      <c r="BC7" s="1692">
        <v>2</v>
      </c>
      <c r="BD7" s="1694"/>
      <c r="BE7" s="1724">
        <v>2</v>
      </c>
      <c r="BF7" s="1725"/>
      <c r="BG7" s="1692">
        <v>2</v>
      </c>
      <c r="BH7" s="1694"/>
      <c r="BI7" s="1692">
        <v>2</v>
      </c>
      <c r="BJ7" s="1694"/>
      <c r="BK7" s="1692">
        <v>1</v>
      </c>
      <c r="BL7" s="1694"/>
      <c r="BM7" s="1726">
        <v>1</v>
      </c>
      <c r="BN7" s="1727"/>
      <c r="BO7" s="1726">
        <v>1</v>
      </c>
      <c r="BP7" s="1727"/>
      <c r="BQ7" s="1726">
        <v>2</v>
      </c>
      <c r="BR7" s="1727"/>
      <c r="BS7" s="1692">
        <v>5</v>
      </c>
      <c r="BT7" s="1694"/>
      <c r="BU7" s="1726">
        <v>2</v>
      </c>
      <c r="BV7" s="1727"/>
      <c r="BW7" s="1784">
        <v>1</v>
      </c>
      <c r="BX7" s="1785"/>
      <c r="BY7" s="1724">
        <v>3</v>
      </c>
      <c r="BZ7" s="1725"/>
      <c r="CA7" s="1724">
        <v>1</v>
      </c>
      <c r="CB7" s="1725"/>
      <c r="CC7" s="1692">
        <v>1</v>
      </c>
      <c r="CD7" s="1694"/>
      <c r="CE7" s="1780">
        <v>1</v>
      </c>
      <c r="CF7" s="1781"/>
      <c r="CG7" s="1782">
        <v>2</v>
      </c>
      <c r="CH7" s="1783"/>
      <c r="CI7" s="1692">
        <v>3</v>
      </c>
      <c r="CJ7" s="1694"/>
      <c r="CK7" s="1692">
        <v>1</v>
      </c>
      <c r="CL7" s="1694"/>
      <c r="CM7" s="1692">
        <v>1</v>
      </c>
      <c r="CN7" s="1694"/>
      <c r="CO7" s="1692">
        <v>1</v>
      </c>
      <c r="CP7" s="1694"/>
      <c r="CQ7" s="1692">
        <v>1</v>
      </c>
      <c r="CR7" s="1694"/>
      <c r="CS7" s="1724">
        <v>1</v>
      </c>
      <c r="CT7" s="1725"/>
      <c r="CU7" s="1724">
        <v>2</v>
      </c>
      <c r="CV7" s="1725"/>
      <c r="CW7" s="1692">
        <v>3</v>
      </c>
      <c r="CX7" s="1694"/>
      <c r="CY7" s="1724">
        <v>2</v>
      </c>
      <c r="CZ7" s="1725"/>
      <c r="DA7" s="1724">
        <v>1</v>
      </c>
      <c r="DB7" s="1725"/>
      <c r="DC7" s="1724">
        <v>1</v>
      </c>
      <c r="DD7" s="1725"/>
      <c r="DE7" s="1724">
        <v>2</v>
      </c>
      <c r="DF7" s="1725"/>
      <c r="DG7" s="1724">
        <v>1</v>
      </c>
      <c r="DH7" s="1725"/>
      <c r="DI7" s="1692">
        <v>2</v>
      </c>
      <c r="DJ7" s="1694"/>
      <c r="DK7" s="1692">
        <v>1</v>
      </c>
      <c r="DL7" s="1694"/>
      <c r="DM7" s="1692">
        <v>1</v>
      </c>
      <c r="DN7" s="1694"/>
      <c r="DO7" s="1692">
        <f>SUM(C7:DN7)</f>
        <v>100</v>
      </c>
      <c r="DP7" s="1694"/>
      <c r="DQ7" s="45"/>
      <c r="DS7" s="1724">
        <v>1</v>
      </c>
      <c r="DT7" s="1725"/>
      <c r="DU7" s="1724">
        <v>1</v>
      </c>
      <c r="DV7" s="1725"/>
      <c r="DW7" s="1724">
        <v>1</v>
      </c>
      <c r="DX7" s="1725"/>
      <c r="DY7" s="1724">
        <v>1</v>
      </c>
      <c r="DZ7" s="1725"/>
      <c r="EA7" s="1692">
        <v>1</v>
      </c>
      <c r="EB7" s="1725"/>
      <c r="EC7" s="1724">
        <v>0</v>
      </c>
      <c r="ED7" s="1725"/>
      <c r="EE7" s="1692">
        <v>1</v>
      </c>
      <c r="EF7" s="1725"/>
      <c r="EG7" s="1415">
        <f>SUM(DS7:EF7)</f>
        <v>6</v>
      </c>
      <c r="EH7" s="1750"/>
    </row>
    <row r="8" spans="1:138" ht="27.6" thickBot="1" x14ac:dyDescent="0.35">
      <c r="A8" s="8">
        <v>2</v>
      </c>
      <c r="B8" s="120" t="s">
        <v>52</v>
      </c>
      <c r="C8" s="1692">
        <f>SUM(Отд.1!D8:G8,Отд.4!D8:G8)</f>
        <v>42</v>
      </c>
      <c r="D8" s="1694"/>
      <c r="E8" s="1692">
        <f>SUM(Отд.1!H8:I8)</f>
        <v>25</v>
      </c>
      <c r="F8" s="1694"/>
      <c r="G8" s="1693">
        <f>SUM(Отд.1!J8:M8)</f>
        <v>45</v>
      </c>
      <c r="H8" s="1694"/>
      <c r="I8" s="1692">
        <f>SUM(Отд.1!N8:W8)</f>
        <v>119</v>
      </c>
      <c r="J8" s="1694"/>
      <c r="K8" s="1692">
        <f>SUM(Отд.1!X8:AA8)</f>
        <v>46</v>
      </c>
      <c r="L8" s="1694"/>
      <c r="M8" s="1692">
        <f>SUM(Отд.1!AB8:AC8)</f>
        <v>32</v>
      </c>
      <c r="N8" s="1694"/>
      <c r="O8" s="1692">
        <f>SUM(Отд.1!AD8:AG8,Отд.3!D8:E8)</f>
        <v>45</v>
      </c>
      <c r="P8" s="1693"/>
      <c r="Q8" s="1692">
        <f>SUM(Отд.1!AH8:AI8,Отд.3!F8:G8)</f>
        <v>31</v>
      </c>
      <c r="R8" s="1694"/>
      <c r="S8" s="1692">
        <f>SUM(Отд.1!AJ8:AK8,Отд.4!H8:I8)</f>
        <v>34</v>
      </c>
      <c r="T8" s="1694"/>
      <c r="U8" s="1692">
        <f>SUM(Отд.1!AL8:AM8)</f>
        <v>22</v>
      </c>
      <c r="V8" s="1694"/>
      <c r="W8" s="1692">
        <f>SUM(Отд.1!AN8:AQ8,Отд.3!H8:I8)</f>
        <v>60</v>
      </c>
      <c r="X8" s="1694"/>
      <c r="Y8" s="1692">
        <f>SUM(Отд.1!AR8:AU8,Отд.2!D8:E8)</f>
        <v>59</v>
      </c>
      <c r="Z8" s="1694"/>
      <c r="AA8" s="1692">
        <f>SUM(Отд.1!AV8:AW8)</f>
        <v>30</v>
      </c>
      <c r="AB8" s="1694"/>
      <c r="AC8" s="1726">
        <f>SUM(Отд.1!AX8:AY8,Отд.4!J8:K8)</f>
        <v>29</v>
      </c>
      <c r="AD8" s="1727"/>
      <c r="AE8" s="1692">
        <f>SUM(Отд.1!AZ8:BA8)</f>
        <v>28</v>
      </c>
      <c r="AF8" s="1694"/>
      <c r="AG8" s="1692">
        <f>SUM(Отд.1!BB8:BC8)</f>
        <v>17</v>
      </c>
      <c r="AH8" s="1725"/>
      <c r="AI8" s="1692">
        <f>SUM(Отд.4!L8:O8)</f>
        <v>32</v>
      </c>
      <c r="AJ8" s="1694"/>
      <c r="AK8" s="1692">
        <f>SUM(Отд.4!P8:Q8)</f>
        <v>20</v>
      </c>
      <c r="AL8" s="1693"/>
      <c r="AM8" s="1692">
        <f>SUM(Отд.2!F8:M8)</f>
        <v>40</v>
      </c>
      <c r="AN8" s="1694"/>
      <c r="AO8" s="1692">
        <f>SUM(Отд.2!N8:AE8)</f>
        <v>79</v>
      </c>
      <c r="AP8" s="1694"/>
      <c r="AQ8" s="1692">
        <f>SUM(Отд.4!R8:Y8)</f>
        <v>49</v>
      </c>
      <c r="AR8" s="1694"/>
      <c r="AS8" s="1692">
        <f>SUM(Отд.3!J8:M8)</f>
        <v>34</v>
      </c>
      <c r="AT8" s="1694"/>
      <c r="AU8" s="1692">
        <f>SUM(Отд.3!N8:S8)</f>
        <v>46</v>
      </c>
      <c r="AV8" s="1694"/>
      <c r="AW8" s="1692">
        <f>SUM(Отд.3!T8:W8)</f>
        <v>31</v>
      </c>
      <c r="AX8" s="1694"/>
      <c r="AY8" s="1692">
        <f>SUM(Отд.4!Z8:AC8)</f>
        <v>31</v>
      </c>
      <c r="AZ8" s="1694"/>
      <c r="BA8" s="1693">
        <f>SUM(Отд.3!X8:AA8)</f>
        <v>30</v>
      </c>
      <c r="BB8" s="1694"/>
      <c r="BC8" s="1692">
        <f>SUM(Отд.3!AB8:AE8)</f>
        <v>56</v>
      </c>
      <c r="BD8" s="1694"/>
      <c r="BE8" s="1692">
        <f>SUM(Отд.2!AF8:AK8)</f>
        <v>46</v>
      </c>
      <c r="BF8" s="1694"/>
      <c r="BG8" s="1692">
        <f>SUM(Отд.2!AL8:AQ8)</f>
        <v>35</v>
      </c>
      <c r="BH8" s="1694"/>
      <c r="BI8" s="1692">
        <f>SUM(Отд.4!AD8:AG8)</f>
        <v>28</v>
      </c>
      <c r="BJ8" s="1694"/>
      <c r="BK8" s="1726">
        <f>SUM(Отд.4!AH8:AK8)</f>
        <v>30</v>
      </c>
      <c r="BL8" s="1727"/>
      <c r="BM8" s="1692">
        <f>SUM(Отд.4!AL8:AM8)</f>
        <v>5</v>
      </c>
      <c r="BN8" s="1694"/>
      <c r="BO8" s="1692">
        <f>SUM(Отд.4!AN8:AO8)</f>
        <v>6</v>
      </c>
      <c r="BP8" s="1694"/>
      <c r="BQ8" s="1692">
        <f>SUM(Отд.2!AR8:AU8)</f>
        <v>9</v>
      </c>
      <c r="BR8" s="1694"/>
      <c r="BS8" s="1692">
        <f>SUM(Отд.2!AV8:BE8)</f>
        <v>29</v>
      </c>
      <c r="BT8" s="1694"/>
      <c r="BU8" s="1692">
        <f>SUM(Отд.4!AP8:AS8)</f>
        <v>16</v>
      </c>
      <c r="BV8" s="1694"/>
      <c r="BW8" s="1692">
        <f>SUM(Отд.3!AF8:AG8)</f>
        <v>5</v>
      </c>
      <c r="BX8" s="1694"/>
      <c r="BY8" s="1692">
        <f>SUM(Отд.3!AH8:AM8)</f>
        <v>18</v>
      </c>
      <c r="BZ8" s="1694"/>
      <c r="CA8" s="1692">
        <f>SUM(Отд.3!AN8:AS8)</f>
        <v>5</v>
      </c>
      <c r="CB8" s="1694"/>
      <c r="CC8" s="1692">
        <f>SUM(Отд.4!AT8:AU8)</f>
        <v>7</v>
      </c>
      <c r="CD8" s="1694"/>
      <c r="CE8" s="1692">
        <f>SUM(Отд.3!AT8:AU8)</f>
        <v>6</v>
      </c>
      <c r="CF8" s="1694"/>
      <c r="CG8" s="1692">
        <f>SUM(Отд.3!AV8:BA8)</f>
        <v>11</v>
      </c>
      <c r="CH8" s="1694"/>
      <c r="CI8" s="1692">
        <f>SUM(Отд.2!BF8:BK8)</f>
        <v>21</v>
      </c>
      <c r="CJ8" s="1694"/>
      <c r="CK8" s="1692">
        <f>SUM(Отд.2!BL8:BM8)</f>
        <v>4</v>
      </c>
      <c r="CL8" s="1694"/>
      <c r="CM8" s="1726">
        <f>SUM(Отд.4!AV8:AW8)</f>
        <v>7</v>
      </c>
      <c r="CN8" s="1727"/>
      <c r="CO8" s="1692">
        <f>SUM(Отд.4!AX8:AY8)</f>
        <v>12</v>
      </c>
      <c r="CP8" s="1694"/>
      <c r="CQ8" s="1692">
        <f>SUM(Отд.4!AZ8:BA8)</f>
        <v>0</v>
      </c>
      <c r="CR8" s="1694"/>
      <c r="CS8" s="1692">
        <f>SUM(Отд.4!BB8:BC8)</f>
        <v>0</v>
      </c>
      <c r="CT8" s="1694"/>
      <c r="CU8" s="1692">
        <f>SUM(Отд.2!BN8:BQ8)</f>
        <v>0</v>
      </c>
      <c r="CV8" s="1694"/>
      <c r="CW8" s="1692">
        <f>SUM(Отд.2!BR8:BY8)</f>
        <v>0</v>
      </c>
      <c r="CX8" s="1694"/>
      <c r="CY8" s="1692">
        <f>SUM(Отд.4!BD8:BG8)</f>
        <v>0</v>
      </c>
      <c r="CZ8" s="1694"/>
      <c r="DA8" s="1692">
        <f>SUM(Отд.3!BB8:BC8)</f>
        <v>0</v>
      </c>
      <c r="DB8" s="1694"/>
      <c r="DC8" s="1692">
        <f>SUM(Отд.3!BD8:BE8)</f>
        <v>0</v>
      </c>
      <c r="DD8" s="1694"/>
      <c r="DE8" s="1692">
        <f>SUM(Отд.3!BF8:BI8)</f>
        <v>0</v>
      </c>
      <c r="DF8" s="1694"/>
      <c r="DG8" s="1692">
        <f>SUM(Отд.3!BJ8:BK8)</f>
        <v>0</v>
      </c>
      <c r="DH8" s="1694"/>
      <c r="DI8" s="1692">
        <f>SUM(Отд.3!BL8:BQ8)</f>
        <v>0</v>
      </c>
      <c r="DJ8" s="1694"/>
      <c r="DK8" s="1692">
        <f>SUM(Отд.2!BZ8:CA8)</f>
        <v>0</v>
      </c>
      <c r="DL8" s="1694"/>
      <c r="DM8" s="1692">
        <f>SUM(Отд.4!BH8:BI8)</f>
        <v>0</v>
      </c>
      <c r="DN8" s="1694"/>
      <c r="DO8" s="1692">
        <f>SUM(C8:DN8)</f>
        <v>1412</v>
      </c>
      <c r="DP8" s="1694"/>
      <c r="DQ8" s="45"/>
      <c r="DS8" s="1692">
        <f>SUM(Отд.4!BP8:BQ8)</f>
        <v>0</v>
      </c>
      <c r="DT8" s="1694"/>
      <c r="DU8" s="1692">
        <f>SUM(Отд.4!BR8:BS8)</f>
        <v>6</v>
      </c>
      <c r="DV8" s="1694"/>
      <c r="DW8" s="1692">
        <f>SUM(Отд.4!BT8:BU8)</f>
        <v>0</v>
      </c>
      <c r="DX8" s="1694"/>
      <c r="DY8" s="1692">
        <f>SUM(Отд.4!BV8:BW8)</f>
        <v>0</v>
      </c>
      <c r="DZ8" s="1694"/>
      <c r="EA8" s="1692">
        <f>SUM(Отд.4!BX8:BY8)</f>
        <v>0</v>
      </c>
      <c r="EB8" s="1693"/>
      <c r="EC8" s="1692">
        <f>SUM(Отд.2!CE8:CF8)</f>
        <v>0</v>
      </c>
      <c r="ED8" s="1693"/>
      <c r="EE8" s="1692">
        <f>SUM(Отд.2!CG8:CH8)</f>
        <v>0</v>
      </c>
      <c r="EF8" s="1694"/>
      <c r="EG8" s="1415">
        <f>SUM(DS8:EF8)</f>
        <v>6</v>
      </c>
      <c r="EH8" s="1750"/>
    </row>
    <row r="9" spans="1:138" ht="16.2" thickBot="1" x14ac:dyDescent="0.35">
      <c r="A9" s="8">
        <v>3</v>
      </c>
      <c r="B9" s="120" t="s">
        <v>55</v>
      </c>
      <c r="C9" s="1692">
        <f>SUM(Отд.1!D9:G9,Отд.4!D9:G9)</f>
        <v>34</v>
      </c>
      <c r="D9" s="1694"/>
      <c r="E9" s="1748">
        <f>SUM(Отд.1!H9:I9)</f>
        <v>31</v>
      </c>
      <c r="F9" s="1749"/>
      <c r="G9" s="1693">
        <f>SUM(Отд.1!J9:M9)</f>
        <v>38</v>
      </c>
      <c r="H9" s="1694"/>
      <c r="I9" s="1692">
        <f>SUM(Отд.1!N9:W9)</f>
        <v>87</v>
      </c>
      <c r="J9" s="1694"/>
      <c r="K9" s="1692">
        <f>SUM(Отд.1!X9:AA10)</f>
        <v>43</v>
      </c>
      <c r="L9" s="1694"/>
      <c r="M9" s="1692">
        <f>SUM(Отд.1!AB9:AC9)</f>
        <v>31</v>
      </c>
      <c r="N9" s="1694"/>
      <c r="O9" s="1692">
        <f>SUM(Отд.1!AD9:AG9,Отд.3!D9:E9)</f>
        <v>47</v>
      </c>
      <c r="P9" s="1693"/>
      <c r="Q9" s="1692">
        <f>SUM(Отд.1!AH9:AI9,Отд.3!F9:G9)</f>
        <v>34</v>
      </c>
      <c r="R9" s="1694"/>
      <c r="S9" s="1692">
        <f>SUM(Отд.1!AJ9:AK9,Отд.4!H9:I9)</f>
        <v>26</v>
      </c>
      <c r="T9" s="1694"/>
      <c r="U9" s="1692">
        <f>SUM(Отд.1!AL9:AM9)</f>
        <v>18</v>
      </c>
      <c r="V9" s="1694"/>
      <c r="W9" s="1692">
        <f>SUM(Отд.1!AN9:AQ9,Отд.3!H9:I9)</f>
        <v>56</v>
      </c>
      <c r="X9" s="1694"/>
      <c r="Y9" s="1692">
        <f>SUM(Отд.1!AR9:AU9,Отд.2!D9:E9)</f>
        <v>59</v>
      </c>
      <c r="Z9" s="1694"/>
      <c r="AA9" s="1692">
        <f>SUM(Отд.1!AV9:AW9)</f>
        <v>31</v>
      </c>
      <c r="AB9" s="1694"/>
      <c r="AC9" s="1726">
        <f>SUM(Отд.1!AX9:AY9,Отд.4!J9:K9)</f>
        <v>10</v>
      </c>
      <c r="AD9" s="1727"/>
      <c r="AE9" s="1692">
        <f>SUM(Отд.1!AZ9:BA9)</f>
        <v>9</v>
      </c>
      <c r="AF9" s="1694"/>
      <c r="AG9" s="1692">
        <f>SUM(Отд.1!BB9:BC9)</f>
        <v>0</v>
      </c>
      <c r="AH9" s="1725"/>
      <c r="AI9" s="1692">
        <f>SUM(Отд.4!L9:O9)</f>
        <v>26</v>
      </c>
      <c r="AJ9" s="1694"/>
      <c r="AK9" s="1692">
        <f>SUM(Отд.4!P9:Q9)</f>
        <v>23</v>
      </c>
      <c r="AL9" s="1693"/>
      <c r="AM9" s="1692">
        <f>SUM(Отд.2!F9:M9)</f>
        <v>50</v>
      </c>
      <c r="AN9" s="1694"/>
      <c r="AO9" s="1692">
        <f>SUM(Отд.2!N9:AE9)</f>
        <v>82</v>
      </c>
      <c r="AP9" s="1694"/>
      <c r="AQ9" s="1692">
        <f>SUM(Отд.4!R9:Y9)</f>
        <v>58</v>
      </c>
      <c r="AR9" s="1694"/>
      <c r="AS9" s="1692">
        <f>SUM(Отд.3!J9:M9)</f>
        <v>38</v>
      </c>
      <c r="AT9" s="1694"/>
      <c r="AU9" s="1692">
        <f>SUM(Отд.3!N9:S9)</f>
        <v>54</v>
      </c>
      <c r="AV9" s="1694"/>
      <c r="AW9" s="1692">
        <f>SUM(Отд.3!T9:W9)</f>
        <v>30</v>
      </c>
      <c r="AX9" s="1694"/>
      <c r="AY9" s="1692">
        <f>SUM(Отд.4!Z9:AC9)</f>
        <v>25</v>
      </c>
      <c r="AZ9" s="1694"/>
      <c r="BA9" s="1693">
        <f>SUM(Отд.3!X9:AA9)</f>
        <v>37</v>
      </c>
      <c r="BB9" s="1694"/>
      <c r="BC9" s="1692">
        <f>SUM(Отд.3!AB9:AE9)</f>
        <v>58</v>
      </c>
      <c r="BD9" s="1694"/>
      <c r="BE9" s="1692">
        <f>SUM(Отд.2!AF9:AK9)</f>
        <v>52</v>
      </c>
      <c r="BF9" s="1694"/>
      <c r="BG9" s="1692">
        <f>SUM(Отд.2!AL9:AQ9)</f>
        <v>42</v>
      </c>
      <c r="BH9" s="1694"/>
      <c r="BI9" s="1692">
        <f>SUM(Отд.4!AD9:AG9)</f>
        <v>17</v>
      </c>
      <c r="BJ9" s="1694"/>
      <c r="BK9" s="1726">
        <f>SUM(Отд.4!AH9:AK9)</f>
        <v>12</v>
      </c>
      <c r="BL9" s="1727"/>
      <c r="BM9" s="1692">
        <f>SUM(Отд.4!AL9:AM9)</f>
        <v>17</v>
      </c>
      <c r="BN9" s="1694"/>
      <c r="BO9" s="1692">
        <f>SUM(Отд.4!AN9:AO9)</f>
        <v>20</v>
      </c>
      <c r="BP9" s="1694"/>
      <c r="BQ9" s="1692">
        <f>SUM(Отд.2!AR9:AU9)</f>
        <v>37</v>
      </c>
      <c r="BR9" s="1694"/>
      <c r="BS9" s="1692">
        <f>SUM(Отд.2!AV9:BE9)</f>
        <v>91</v>
      </c>
      <c r="BT9" s="1694"/>
      <c r="BU9" s="1692">
        <f>SUM(Отд.4!AP9:AS9)</f>
        <v>40</v>
      </c>
      <c r="BV9" s="1694"/>
      <c r="BW9" s="1692">
        <f>SUM(Отд.3!AF9:AG9)</f>
        <v>19</v>
      </c>
      <c r="BX9" s="1694"/>
      <c r="BY9" s="1692">
        <f>SUM(Отд.3!AH9:AM9)</f>
        <v>63</v>
      </c>
      <c r="BZ9" s="1694"/>
      <c r="CA9" s="1692">
        <f>SUM(Отд.3!AN9:AS9)</f>
        <v>37</v>
      </c>
      <c r="CB9" s="1694"/>
      <c r="CC9" s="1692">
        <f>SUM(Отд.4!AT9:AU9)</f>
        <v>5</v>
      </c>
      <c r="CD9" s="1694"/>
      <c r="CE9" s="1692">
        <f>SUM(Отд.3!AT9:AU9)</f>
        <v>23</v>
      </c>
      <c r="CF9" s="1694"/>
      <c r="CG9" s="1692">
        <f>SUM(Отд.3!AV9:BA9)</f>
        <v>55</v>
      </c>
      <c r="CH9" s="1694"/>
      <c r="CI9" s="1692">
        <f>SUM(Отд.2!BF9:BK9)</f>
        <v>66</v>
      </c>
      <c r="CJ9" s="1694"/>
      <c r="CK9" s="1692">
        <f>SUM(Отд.2!BL9:BM9)</f>
        <v>18</v>
      </c>
      <c r="CL9" s="1694"/>
      <c r="CM9" s="1726">
        <f>SUM(Отд.4!AV9:AW9)</f>
        <v>4</v>
      </c>
      <c r="CN9" s="1727"/>
      <c r="CO9" s="1692">
        <f>SUM(Отд.4!AX9:AY9)</f>
        <v>8</v>
      </c>
      <c r="CP9" s="1694"/>
      <c r="CQ9" s="1692">
        <f>SUM(Отд.4!AZ9:BA9)</f>
        <v>14</v>
      </c>
      <c r="CR9" s="1694"/>
      <c r="CS9" s="1692">
        <f>SUM(Отд.4!BB9:BC9)</f>
        <v>21</v>
      </c>
      <c r="CT9" s="1694"/>
      <c r="CU9" s="1692">
        <f>SUM(Отд.2!BN9:BQ9)</f>
        <v>35</v>
      </c>
      <c r="CV9" s="1694"/>
      <c r="CW9" s="1692">
        <f>SUM(Отд.2!BR9:BY9)</f>
        <v>52</v>
      </c>
      <c r="CX9" s="1694"/>
      <c r="CY9" s="1692">
        <f>SUM(Отд.4!BD9:BG9)</f>
        <v>47</v>
      </c>
      <c r="CZ9" s="1694"/>
      <c r="DA9" s="1692">
        <f>SUM(Отд.3!BB9:BC9)</f>
        <v>20</v>
      </c>
      <c r="DB9" s="1694"/>
      <c r="DC9" s="1692">
        <f>SUM(Отд.3!BD9:BE9)</f>
        <v>24</v>
      </c>
      <c r="DD9" s="1694"/>
      <c r="DE9" s="1692">
        <f>SUM(Отд.3!BF9:BI9)</f>
        <v>35</v>
      </c>
      <c r="DF9" s="1694"/>
      <c r="DG9" s="1692">
        <f>SUM(Отд.3!BJ9:BK9)</f>
        <v>23</v>
      </c>
      <c r="DH9" s="1694"/>
      <c r="DI9" s="1692">
        <f>SUM(Отд.3!BL9:BQ9)</f>
        <v>41</v>
      </c>
      <c r="DJ9" s="1694"/>
      <c r="DK9" s="1692">
        <f>SUM(Отд.2!BZ9:CA9)</f>
        <v>26</v>
      </c>
      <c r="DL9" s="1694"/>
      <c r="DM9" s="1692">
        <f>SUM(Отд.4!BH9:BI9)</f>
        <v>5</v>
      </c>
      <c r="DN9" s="1694"/>
      <c r="DO9" s="1692">
        <f>SUM(C9:DN9)</f>
        <v>2004</v>
      </c>
      <c r="DP9" s="1694"/>
      <c r="DQ9" s="45"/>
      <c r="DS9" s="1692">
        <f>SUM(Отд.4!BP9:BQ9)</f>
        <v>0</v>
      </c>
      <c r="DT9" s="1694"/>
      <c r="DU9" s="1692">
        <f>SUM(Отд.4!BR9:BS9)</f>
        <v>10</v>
      </c>
      <c r="DV9" s="1694"/>
      <c r="DW9" s="1692">
        <f>SUM(Отд.4!BT9:BU9)</f>
        <v>3</v>
      </c>
      <c r="DX9" s="1694"/>
      <c r="DY9" s="1692">
        <f>SUM(Отд.4!BV9:BW9)</f>
        <v>16</v>
      </c>
      <c r="DZ9" s="1694"/>
      <c r="EA9" s="1692">
        <f>SUM(Отд.4!BX9:BY9)</f>
        <v>0</v>
      </c>
      <c r="EB9" s="1693"/>
      <c r="EC9" s="1692">
        <f>SUM(Отд.2!CE9:CF9)</f>
        <v>1</v>
      </c>
      <c r="ED9" s="1693"/>
      <c r="EE9" s="1692">
        <f>SUM(Отд.2!CG9:CH9)</f>
        <v>12</v>
      </c>
      <c r="EF9" s="1694"/>
      <c r="EG9" s="1415">
        <f>SUM(DS9:EF9)</f>
        <v>42</v>
      </c>
      <c r="EH9" s="1750"/>
    </row>
    <row r="10" spans="1:138" ht="15.6" x14ac:dyDescent="0.3">
      <c r="A10" s="8">
        <v>4</v>
      </c>
      <c r="B10" s="120" t="s">
        <v>12</v>
      </c>
      <c r="C10" s="42">
        <f>Отд.1!D10+Отд.1!F10+Отд.4!D10+Отд.4!F10</f>
        <v>0</v>
      </c>
      <c r="D10" s="501">
        <f>Отд.1!E10+Отд.1!G10+Отд.4!E10+Отд.4!G10</f>
        <v>0</v>
      </c>
      <c r="E10" s="701">
        <f>Отд.1!H10</f>
        <v>0</v>
      </c>
      <c r="F10" s="702">
        <f>Отд.1!I10</f>
        <v>0</v>
      </c>
      <c r="G10" s="30">
        <f>Отд.1!J10+Отд.1!L10</f>
        <v>0</v>
      </c>
      <c r="H10" s="30">
        <f>Отд.1!K10+Отд.1!M10</f>
        <v>0</v>
      </c>
      <c r="I10" s="32">
        <f>Отд.1!N10+Отд.1!P10+Отд.1!R10+Отд.1!T10+Отд.1!V10</f>
        <v>0</v>
      </c>
      <c r="J10" s="257">
        <f>Отд.1!O10+Отд.1!Q10+Отд.1!S10+Отд.1!U10+Отд.1!W10</f>
        <v>0</v>
      </c>
      <c r="K10" s="32">
        <f>Отд.1!X10+Отд.1!Z10</f>
        <v>0</v>
      </c>
      <c r="L10" s="257">
        <f>Отд.1!Y10+Отд.1!AA10</f>
        <v>0</v>
      </c>
      <c r="M10" s="251">
        <f>Отд.1!AB10</f>
        <v>0</v>
      </c>
      <c r="N10" s="256">
        <f>Отд.1!AC10</f>
        <v>0</v>
      </c>
      <c r="O10" s="257">
        <f>Отд.1!AD10+Отд.1!AF10+Отд.3!D10</f>
        <v>0</v>
      </c>
      <c r="P10" s="256">
        <f>Отд.1!AE10+Отд.1!AG10+Отд.3!E10</f>
        <v>0</v>
      </c>
      <c r="Q10" s="257">
        <f>Отд.1!AH10+Отд.3!F10</f>
        <v>0</v>
      </c>
      <c r="R10" s="713">
        <f>Отд.1!AI10+Отд.3!G10</f>
        <v>0</v>
      </c>
      <c r="S10" s="32">
        <f>Отд.1!AJ10+Отд.4!H10</f>
        <v>0</v>
      </c>
      <c r="T10" s="257">
        <f>Отд.1!AK10+Отд.4!I10</f>
        <v>0</v>
      </c>
      <c r="U10" s="32">
        <f>Отд.1!AL10</f>
        <v>0</v>
      </c>
      <c r="V10" s="257">
        <f>Отд.1!AM10</f>
        <v>0</v>
      </c>
      <c r="W10" s="32">
        <f>Отд.1!AN10+Отд.1!AP10+Отд.3!H10</f>
        <v>0</v>
      </c>
      <c r="X10" s="257">
        <f>Отд.1!AO10+Отд.1!AQ10+Отд.3!I10</f>
        <v>0</v>
      </c>
      <c r="Y10" s="257">
        <f>Отд.1!AR10+Отд.1!AT10+Отд.2!D10</f>
        <v>0</v>
      </c>
      <c r="Z10" s="257">
        <f>Отд.1!AS10+Отд.1!AU10+Отд.2!E10</f>
        <v>0</v>
      </c>
      <c r="AA10" s="32">
        <f>Отд.1!AV10</f>
        <v>0</v>
      </c>
      <c r="AB10" s="257">
        <f>Отд.1!AW10</f>
        <v>0</v>
      </c>
      <c r="AC10" s="257">
        <f>Отд.1!AX10+Отд.4!J10</f>
        <v>0</v>
      </c>
      <c r="AD10" s="257">
        <f>Отд.1!AY10+Отд.4!K10</f>
        <v>0</v>
      </c>
      <c r="AE10" s="257">
        <f>Отд.1!AZ10</f>
        <v>0</v>
      </c>
      <c r="AF10" s="257">
        <f>Отд.1!BA10</f>
        <v>0</v>
      </c>
      <c r="AG10" s="257">
        <f>Отд.1!BB10</f>
        <v>0</v>
      </c>
      <c r="AH10" s="257">
        <f>Отд.1!BC10</f>
        <v>0</v>
      </c>
      <c r="AI10" s="42">
        <f>Отд.4!L10+Отд.4!N10</f>
        <v>30</v>
      </c>
      <c r="AJ10" s="501">
        <f>Отд.4!M10+Отд.4!O10</f>
        <v>12</v>
      </c>
      <c r="AK10" s="32">
        <f>Отд.4!P10</f>
        <v>22</v>
      </c>
      <c r="AL10" s="256">
        <f>Отд.4!Q10</f>
        <v>4</v>
      </c>
      <c r="AM10" s="257">
        <f>Отд.2!F10+Отд.2!H10+Отд.2!J10+Отд.2!L10</f>
        <v>25</v>
      </c>
      <c r="AN10" s="713">
        <f>Отд.2!G10+Отд.2!I10+Отд.2!K10+Отд.2!M10</f>
        <v>34</v>
      </c>
      <c r="AO10" s="32">
        <f>Отд.2!N10+Отд.2!P10+Отд.2!R10+Отд.2!T10+Отд.2!V10+Отд.2!X10+Отд.2!Z10+Отд.2!AB10+Отд.2!AD10</f>
        <v>75</v>
      </c>
      <c r="AP10" s="257">
        <f>Отд.2!O10+Отд.2!Q10+Отд.2!S10+Отд.2!U10+Отд.2!W10+Отд.2!Y10+Отд.2!AA10+Отд.2!AC10+Отд.2!AE10</f>
        <v>47</v>
      </c>
      <c r="AQ10" s="32">
        <f>Отд.4!R10+Отд.4!T10+Отд.4!V10+Отд.4!X10</f>
        <v>49</v>
      </c>
      <c r="AR10" s="257">
        <f>Отд.4!S10+Отд.4!U10+Отд.4!W10+Отд.4!Y10</f>
        <v>14</v>
      </c>
      <c r="AS10" s="257">
        <f>Отд.3!J10+Отд.3!L10</f>
        <v>25</v>
      </c>
      <c r="AT10" s="257">
        <f>Отд.3!K10+Отд.3!M10</f>
        <v>15</v>
      </c>
      <c r="AU10" s="257">
        <f>Отд.3!N10+Отд.3!P10+Отд.3!R10</f>
        <v>48</v>
      </c>
      <c r="AV10" s="257">
        <f>Отд.3!O10+Отд.3!Q10+Отд.3!S10</f>
        <v>9</v>
      </c>
      <c r="AW10" s="257">
        <f>Отд.3!T10+Отд.3!V10</f>
        <v>25</v>
      </c>
      <c r="AX10" s="257">
        <f>Отд.3!U10+Отд.3!W10</f>
        <v>11</v>
      </c>
      <c r="AY10" s="177">
        <f>Отд.4!Z10+Отд.4!AB10</f>
        <v>0</v>
      </c>
      <c r="AZ10" s="715">
        <f>Отд.4!AA10+Отд.4!AC10</f>
        <v>57</v>
      </c>
      <c r="BA10" s="30">
        <f>Отд.3!X10+Отд.3!Z10</f>
        <v>23</v>
      </c>
      <c r="BB10" s="30">
        <f>Отд.3!Y10+Отд.3!AA10</f>
        <v>21</v>
      </c>
      <c r="BC10" s="32">
        <f>Отд.3!AB10+Отд.3!AD10</f>
        <v>50</v>
      </c>
      <c r="BD10" s="257">
        <f>Отд.3!AC10+Отд.3!AE10</f>
        <v>13</v>
      </c>
      <c r="BE10" s="257">
        <f>Отд.2!AF10+Отд.2!AH10+Отд.2!AJ10</f>
        <v>48</v>
      </c>
      <c r="BF10" s="257">
        <f>Отд.2!AG10+Отд.2!AI10+Отд.2!AK10</f>
        <v>6</v>
      </c>
      <c r="BG10" s="32">
        <f>Отд.2!AL10+Отд.2!AN10+Отд.2!AP10</f>
        <v>21</v>
      </c>
      <c r="BH10" s="257">
        <f>Отд.2!AM10+Отд.2!AO10+Отд.2!AQ10</f>
        <v>22</v>
      </c>
      <c r="BI10" s="32">
        <f>Отд.4!AD10+Отд.4!AF10</f>
        <v>0</v>
      </c>
      <c r="BJ10" s="257">
        <f>Отд.4!AE10+Отд.4!AG10</f>
        <v>56</v>
      </c>
      <c r="BK10" s="32">
        <f>Отд.4!AH10+Отд.4!AJ10</f>
        <v>19</v>
      </c>
      <c r="BL10" s="257">
        <f>Отд.4!AI10+Отд.4!AK10</f>
        <v>24</v>
      </c>
      <c r="BM10" s="42">
        <f>Отд.4!AL10</f>
        <v>22</v>
      </c>
      <c r="BN10" s="501">
        <f>Отд.4!AM10</f>
        <v>11</v>
      </c>
      <c r="BO10" s="32">
        <f>Отд.4!AN10</f>
        <v>20</v>
      </c>
      <c r="BP10" s="257">
        <f>Отд.4!AO10</f>
        <v>3</v>
      </c>
      <c r="BQ10" s="30">
        <f>Отд.2!AR10+Отд.2!AT10</f>
        <v>25</v>
      </c>
      <c r="BR10" s="30">
        <f>Отд.2!AS10+Отд.2!AU10</f>
        <v>20</v>
      </c>
      <c r="BS10" s="32">
        <f>Отд.2!AV10+Отд.2!AX10+Отд.2!AZ10+Отд.2!BB10+Отд.2!BD10</f>
        <v>95</v>
      </c>
      <c r="BT10" s="257">
        <f>Отд.2!AW10+Отд.2!AY10+Отд.2!BA10+Отд.2!BC10+Отд.2!BE10</f>
        <v>26</v>
      </c>
      <c r="BU10" s="32">
        <f>Отд.4!AP10+Отд.4!AR10</f>
        <v>47</v>
      </c>
      <c r="BV10" s="257">
        <f>Отд.4!AQ10+Отд.4!AS10</f>
        <v>2</v>
      </c>
      <c r="BW10" s="30">
        <f>Отд.3!AF10</f>
        <v>19</v>
      </c>
      <c r="BX10" s="30">
        <f>Отд.3!AG10</f>
        <v>0</v>
      </c>
      <c r="BY10" s="30">
        <f>Отд.3!AH10+Отд.3!AJ10+Отд.3!AL10</f>
        <v>64</v>
      </c>
      <c r="BZ10" s="30">
        <f>Отд.3!AI10+Отд.3!AK10+Отд.3!AM10</f>
        <v>4</v>
      </c>
      <c r="CA10" s="257">
        <f>Отд.3!AN10+Отд.3!AP10+Отд.3!AR10</f>
        <v>20</v>
      </c>
      <c r="CB10" s="257">
        <f>Отд.3!AO10+Отд.3!AQ10+Отд.3!AS10</f>
        <v>19</v>
      </c>
      <c r="CC10" s="32">
        <f>Отд.4!AT10</f>
        <v>1</v>
      </c>
      <c r="CD10" s="257">
        <f>Отд.4!AU10</f>
        <v>24</v>
      </c>
      <c r="CE10" s="32">
        <f>Отд.3!AT10</f>
        <v>19</v>
      </c>
      <c r="CF10" s="257">
        <f>Отд.3!AU10</f>
        <v>6</v>
      </c>
      <c r="CG10" s="32">
        <f>Отд.3!AV10+Отд.3!AX10+Отд.3!AZ10</f>
        <v>34</v>
      </c>
      <c r="CH10" s="257">
        <f>Отд.3!AW10+Отд.3!AY10+Отд.3!BA10</f>
        <v>29</v>
      </c>
      <c r="CI10" s="257">
        <f>Отд.2!BF10+Отд.2!BH10+Отд.2!BJ10</f>
        <v>63</v>
      </c>
      <c r="CJ10" s="257">
        <f>Отд.2!BG10+Отд.2!BI10+Отд.2!BK10</f>
        <v>5</v>
      </c>
      <c r="CK10" s="32">
        <f>Отд.2!BL10</f>
        <v>15</v>
      </c>
      <c r="CL10" s="257">
        <f>Отд.2!BM10</f>
        <v>3</v>
      </c>
      <c r="CM10" s="32">
        <f>Отд.4!AV10</f>
        <v>0</v>
      </c>
      <c r="CN10" s="257">
        <f>Отд.4!AW10</f>
        <v>23</v>
      </c>
      <c r="CO10" s="32">
        <f>Отд.4!AX10</f>
        <v>20</v>
      </c>
      <c r="CP10" s="257">
        <f>Отд.4!AY10</f>
        <v>7</v>
      </c>
      <c r="CQ10" s="32">
        <f>Отд.4!AZ10</f>
        <v>19</v>
      </c>
      <c r="CR10" s="257">
        <f>Отд.4!BA10</f>
        <v>7</v>
      </c>
      <c r="CS10" s="257">
        <f>Отд.4!BB10</f>
        <v>21</v>
      </c>
      <c r="CT10" s="257">
        <f>Отд.4!BC10</f>
        <v>3</v>
      </c>
      <c r="CU10" s="257">
        <f>Отд.2!BN10+Отд.2!BP10</f>
        <v>21</v>
      </c>
      <c r="CV10" s="257">
        <f>Отд.2!BO10+Отд.2!BQ10</f>
        <v>22</v>
      </c>
      <c r="CW10" s="32">
        <f>Отд.2!BR10+Отд.2!BT10+Отд.2!BV10+Отд.2!BX10</f>
        <v>55</v>
      </c>
      <c r="CX10" s="257">
        <f>Отд.2!BS10+Отд.2!BU10+Отд.2!BW10+Отд.2!BY10</f>
        <v>25</v>
      </c>
      <c r="CY10" s="60">
        <f>Отд.4!BD10+Отд.4!BF10</f>
        <v>49</v>
      </c>
      <c r="CZ10" s="60">
        <f>Отд.4!BE10+Отд.4!BG10</f>
        <v>1</v>
      </c>
      <c r="DA10" s="257">
        <f>Отд.3!BB10</f>
        <v>0</v>
      </c>
      <c r="DB10" s="257">
        <f>Отд.3!BC10</f>
        <v>20</v>
      </c>
      <c r="DC10" s="257">
        <f>Отд.3!BD10</f>
        <v>20</v>
      </c>
      <c r="DD10" s="257">
        <f>Отд.3!BE10</f>
        <v>4</v>
      </c>
      <c r="DE10" s="257">
        <f>Отд.3!BF10+Отд.3!BH10</f>
        <v>19</v>
      </c>
      <c r="DF10" s="257">
        <f>Отд.3!BG10+Отд.3!BI10</f>
        <v>17</v>
      </c>
      <c r="DG10" s="257">
        <f>Отд.3!BJ10</f>
        <v>18</v>
      </c>
      <c r="DH10" s="257">
        <f>Отд.3!BK10</f>
        <v>7</v>
      </c>
      <c r="DI10" s="32">
        <f>Отд.3!BL10+Отд.3!BN10+Отд.3!BP10</f>
        <v>39</v>
      </c>
      <c r="DJ10" s="257">
        <f>Отд.3!BM10+Отд.3!BO10+Отд.3!BQ10</f>
        <v>11</v>
      </c>
      <c r="DK10" s="32">
        <f>Отд.2!BZ10</f>
        <v>21</v>
      </c>
      <c r="DL10" s="257">
        <f>Отд.2!CA10</f>
        <v>8</v>
      </c>
      <c r="DM10" s="42">
        <f>Отд.4!BH10</f>
        <v>18</v>
      </c>
      <c r="DN10" s="501">
        <f>Отд.4!BI10</f>
        <v>6</v>
      </c>
      <c r="DO10" s="14">
        <f>SUM(C10+E10+G10+I10+K10+M10+O10+Q10+S10+U10+W10+Y10+AA10+AC10+AE10+AG10+AI10+AK10+AM10+AO10+AQ10+AS10+AU10+AW10+AY10+BA10+BC10+BE10+BG10+BI10+BK10+BM10+BO10+BQ10+BS10+BU10+BW10+BY10+CA10+CC10+CE10+CG10+CI10+CK10+CM10+CO10+CQ10+CS10+CU10+CW10+CY10+DA10+DC10+DE10+DG10+DI10+DK10+DM10)</f>
        <v>1224</v>
      </c>
      <c r="DP10" s="95">
        <f>SUM(D10+F10+H10+J10+L10+N10+P10+R10+T10+V10+X10+Z10+AB10+AD10+AF10+AH10+AJ10+AL10+AN10+AP10+AR10+AT10+AV10+AX10+AZ10+BB10+BD10+BF10+BH10+BJ10+BL10+BN10+BP10+BR10+BT10+BV10+BX10+BZ10+CB10+CD10+CF10+CH10+CJ10+CL10+CN10+CP10+CR10+CT10+CV10+CX10+CZ10+DB10+DD10+DF10+DH10+DJ10+DL10+DN10)</f>
        <v>658</v>
      </c>
      <c r="DQ10" s="37"/>
      <c r="DS10" s="442">
        <f>Отд.4!BP10</f>
        <v>0</v>
      </c>
      <c r="DT10" s="992">
        <f>Отд.4!BQ10</f>
        <v>0</v>
      </c>
      <c r="DU10" s="376">
        <f>Отд.4!BR10</f>
        <v>0</v>
      </c>
      <c r="DV10" s="501">
        <f>Отд.4!BS10</f>
        <v>13</v>
      </c>
      <c r="DW10" s="376">
        <f>Отд.4!BT10</f>
        <v>0</v>
      </c>
      <c r="DX10" s="501">
        <f>Отд.4!BU10</f>
        <v>10</v>
      </c>
      <c r="DY10" s="499">
        <f>Отд.4!BV10</f>
        <v>0</v>
      </c>
      <c r="DZ10" s="694">
        <f>Отд.4!BW10</f>
        <v>17</v>
      </c>
      <c r="EA10" s="442">
        <f>Отд.4!BX10</f>
        <v>0</v>
      </c>
      <c r="EB10" s="855">
        <f>Отд.4!BY10</f>
        <v>11</v>
      </c>
      <c r="EC10" s="442">
        <f>Отд.2!CE10</f>
        <v>1</v>
      </c>
      <c r="ED10" s="855">
        <f>Отд.2!CF10</f>
        <v>1</v>
      </c>
      <c r="EE10" s="443">
        <f>Отд.2!CG10</f>
        <v>12</v>
      </c>
      <c r="EF10" s="501">
        <f>Отд.2!CH10</f>
        <v>3</v>
      </c>
      <c r="EG10" s="5">
        <f t="shared" ref="EG10:EG31" si="0">SUM(DS10+DU10+DW10+DY10+EA10+EC10+EE10)</f>
        <v>13</v>
      </c>
      <c r="EH10" s="95">
        <f t="shared" ref="EH10:EH31" si="1">SUM(DT10+DV10+DX10+DZ10+EB10+ED10+EF10)</f>
        <v>55</v>
      </c>
    </row>
    <row r="11" spans="1:138" ht="15.6" x14ac:dyDescent="0.3">
      <c r="A11" s="8"/>
      <c r="B11" s="136" t="s">
        <v>13</v>
      </c>
      <c r="C11" s="501">
        <f>Отд.1!D11+Отд.1!F11+Отд.4!D11+Отд.4!F11</f>
        <v>0</v>
      </c>
      <c r="D11" s="501">
        <f>Отд.1!E11+Отд.1!G11+Отд.4!E11+Отд.4!G11</f>
        <v>0</v>
      </c>
      <c r="E11" s="257">
        <f>Отд.1!H11</f>
        <v>0</v>
      </c>
      <c r="F11" s="434">
        <f>Отд.1!I11</f>
        <v>0</v>
      </c>
      <c r="G11" s="30">
        <f>Отд.1!J11+Отд.1!L11</f>
        <v>0</v>
      </c>
      <c r="H11" s="30">
        <f>Отд.1!K11+Отд.1!M11</f>
        <v>0</v>
      </c>
      <c r="I11" s="257">
        <f>Отд.1!N11+Отд.1!P11+Отд.1!R11+Отд.1!T11+Отд.1!V11</f>
        <v>0</v>
      </c>
      <c r="J11" s="257">
        <f>Отд.1!O11+Отд.1!Q11+Отд.1!S11+Отд.1!U11+Отд.1!W11</f>
        <v>0</v>
      </c>
      <c r="K11" s="257">
        <f>Отд.1!X11+Отд.1!Z11</f>
        <v>0</v>
      </c>
      <c r="L11" s="257">
        <f>Отд.1!Y11+Отд.1!AA11</f>
        <v>0</v>
      </c>
      <c r="M11" s="256">
        <f>Отд.1!AB11</f>
        <v>0</v>
      </c>
      <c r="N11" s="256">
        <f>Отд.1!AC11</f>
        <v>0</v>
      </c>
      <c r="O11" s="257">
        <f>Отд.1!AD11+Отд.1!AF11+Отд.3!D11</f>
        <v>0</v>
      </c>
      <c r="P11" s="256">
        <f>Отд.1!AE11+Отд.1!AG11+Отд.3!E11</f>
        <v>0</v>
      </c>
      <c r="Q11" s="257">
        <f>Отд.1!AH11+Отд.3!F11</f>
        <v>0</v>
      </c>
      <c r="R11" s="713">
        <f>Отд.1!AI11+Отд.3!G11</f>
        <v>0</v>
      </c>
      <c r="S11" s="257">
        <f>Отд.1!AJ11+Отд.4!H11</f>
        <v>0</v>
      </c>
      <c r="T11" s="257">
        <f>Отд.1!AK11+Отд.4!I11</f>
        <v>0</v>
      </c>
      <c r="U11" s="257">
        <f>Отд.1!AL11</f>
        <v>0</v>
      </c>
      <c r="V11" s="257">
        <f>Отд.1!AM11</f>
        <v>0</v>
      </c>
      <c r="W11" s="257">
        <f>Отд.1!AN11+Отд.1!AP11+Отд.3!H11</f>
        <v>0</v>
      </c>
      <c r="X11" s="257">
        <f>Отд.1!AO11+Отд.1!AQ11+Отд.3!I11</f>
        <v>0</v>
      </c>
      <c r="Y11" s="257">
        <f>Отд.1!AR11+Отд.1!AT11+Отд.2!D11</f>
        <v>0</v>
      </c>
      <c r="Z11" s="257">
        <f>Отд.1!AS11+Отд.1!AU11+Отд.2!E11</f>
        <v>0</v>
      </c>
      <c r="AA11" s="257">
        <f>Отд.1!AV11</f>
        <v>0</v>
      </c>
      <c r="AB11" s="257">
        <f>Отд.1!AW11</f>
        <v>0</v>
      </c>
      <c r="AC11" s="257">
        <f>Отд.1!AX11+Отд.4!J11</f>
        <v>0</v>
      </c>
      <c r="AD11" s="257">
        <f>Отд.1!AY11+Отд.4!K11</f>
        <v>0</v>
      </c>
      <c r="AE11" s="257">
        <f>Отд.1!AZ11</f>
        <v>0</v>
      </c>
      <c r="AF11" s="257">
        <f>Отд.1!BA11</f>
        <v>0</v>
      </c>
      <c r="AG11" s="257">
        <f>Отд.1!BB11</f>
        <v>0</v>
      </c>
      <c r="AH11" s="257">
        <f>Отд.1!BC11</f>
        <v>0</v>
      </c>
      <c r="AI11" s="501">
        <f>Отд.4!L11+Отд.4!N11</f>
        <v>0</v>
      </c>
      <c r="AJ11" s="501">
        <f>Отд.4!M11+Отд.4!O11</f>
        <v>0</v>
      </c>
      <c r="AK11" s="257">
        <f>Отд.4!P11</f>
        <v>0</v>
      </c>
      <c r="AL11" s="256">
        <f>Отд.4!Q11</f>
        <v>0</v>
      </c>
      <c r="AM11" s="257">
        <f>Отд.2!F11+Отд.2!H11+Отд.2!J11+Отд.2!L11</f>
        <v>0</v>
      </c>
      <c r="AN11" s="713">
        <f>Отд.2!G11+Отд.2!I11+Отд.2!K11+Отд.2!M11</f>
        <v>0</v>
      </c>
      <c r="AO11" s="257">
        <f>Отд.2!N11+Отд.2!P11+Отд.2!R11+Отд.2!T11+Отд.2!V11+Отд.2!X11+Отд.2!Z11+Отд.2!AB11+Отд.2!AD11</f>
        <v>1</v>
      </c>
      <c r="AP11" s="257">
        <f>Отд.2!O11+Отд.2!Q11+Отд.2!S11+Отд.2!U11+Отд.2!W11+Отд.2!Y11+Отд.2!AA11+Отд.2!AC11+Отд.2!AE11</f>
        <v>0</v>
      </c>
      <c r="AQ11" s="257">
        <f>Отд.4!R11+Отд.4!T11+Отд.4!V11+Отд.4!X11</f>
        <v>1</v>
      </c>
      <c r="AR11" s="257">
        <f>Отд.4!S11+Отд.4!U11+Отд.4!W11+Отд.4!Y11</f>
        <v>0</v>
      </c>
      <c r="AS11" s="257">
        <f>Отд.3!J11+Отд.3!L11</f>
        <v>0</v>
      </c>
      <c r="AT11" s="257">
        <f>Отд.3!K11+Отд.3!M11</f>
        <v>0</v>
      </c>
      <c r="AU11" s="257">
        <f>Отд.3!N11+Отд.3!P11+Отд.3!R11</f>
        <v>0</v>
      </c>
      <c r="AV11" s="257">
        <f>Отд.3!O11+Отд.3!Q11+Отд.3!S11</f>
        <v>0</v>
      </c>
      <c r="AW11" s="257">
        <f>Отд.3!T11+Отд.3!V11</f>
        <v>0</v>
      </c>
      <c r="AX11" s="257">
        <f>Отд.3!U11+Отд.3!W11</f>
        <v>0</v>
      </c>
      <c r="AY11" s="177">
        <f>Отд.4!Z11+Отд.4!AB11</f>
        <v>0</v>
      </c>
      <c r="AZ11" s="715">
        <f>Отд.4!AA11+Отд.4!AC11</f>
        <v>0</v>
      </c>
      <c r="BA11" s="30">
        <f>Отд.3!X11+Отд.3!Z11</f>
        <v>0</v>
      </c>
      <c r="BB11" s="30">
        <f>Отд.3!Y11+Отд.3!AA11</f>
        <v>0</v>
      </c>
      <c r="BC11" s="257">
        <f>Отд.3!AB11+Отд.3!AD11</f>
        <v>0</v>
      </c>
      <c r="BD11" s="257">
        <f>Отд.3!AC11+Отд.3!AE11</f>
        <v>0</v>
      </c>
      <c r="BE11" s="257">
        <f>Отд.2!AF11+Отд.2!AH11+Отд.2!AJ11</f>
        <v>1</v>
      </c>
      <c r="BF11" s="257">
        <f>Отд.2!AG11+Отд.2!AI11+Отд.2!AK11</f>
        <v>0</v>
      </c>
      <c r="BG11" s="257">
        <f>Отд.2!AL11+Отд.2!AN11+Отд.2!AP11</f>
        <v>0</v>
      </c>
      <c r="BH11" s="257">
        <f>Отд.2!AM11+Отд.2!AO11+Отд.2!AQ11</f>
        <v>0</v>
      </c>
      <c r="BI11" s="257">
        <f>Отд.4!AD11+Отд.4!AF11</f>
        <v>0</v>
      </c>
      <c r="BJ11" s="257">
        <f>Отд.4!AE11+Отд.4!AG11</f>
        <v>0</v>
      </c>
      <c r="BK11" s="257">
        <f>Отд.4!AH11+Отд.4!AJ11</f>
        <v>0</v>
      </c>
      <c r="BL11" s="257">
        <f>Отд.4!AI11+Отд.4!AK11</f>
        <v>0</v>
      </c>
      <c r="BM11" s="501">
        <f>Отд.4!AL11</f>
        <v>2</v>
      </c>
      <c r="BN11" s="501">
        <f>Отд.4!AM11</f>
        <v>1</v>
      </c>
      <c r="BO11" s="257">
        <f>Отд.4!AN11</f>
        <v>0</v>
      </c>
      <c r="BP11" s="257">
        <f>Отд.4!AO11</f>
        <v>0</v>
      </c>
      <c r="BQ11" s="30">
        <f>Отд.2!AR11+Отд.2!AT11</f>
        <v>1</v>
      </c>
      <c r="BR11" s="30">
        <f>Отд.2!AS11+Отд.2!AU11</f>
        <v>0</v>
      </c>
      <c r="BS11" s="257">
        <f>Отд.2!AV11+Отд.2!AX11+Отд.2!AZ11+Отд.2!BB11+Отд.2!BD11</f>
        <v>4</v>
      </c>
      <c r="BT11" s="257">
        <f>Отд.2!AW11+Отд.2!AY11+Отд.2!BA11+Отд.2!BC11+Отд.2!BE11</f>
        <v>2</v>
      </c>
      <c r="BU11" s="257">
        <f>Отд.4!AP11+Отд.4!AR11</f>
        <v>1</v>
      </c>
      <c r="BV11" s="257">
        <f>Отд.4!AQ11+Отд.4!AS11</f>
        <v>0</v>
      </c>
      <c r="BW11" s="30">
        <f>Отд.3!AF11</f>
        <v>0</v>
      </c>
      <c r="BX11" s="30">
        <f>Отд.3!AG11</f>
        <v>0</v>
      </c>
      <c r="BY11" s="30">
        <f>Отд.3!AH11+Отд.3!AJ11+Отд.3!AL11</f>
        <v>1</v>
      </c>
      <c r="BZ11" s="30">
        <f>Отд.3!AI11+Отд.3!AK11+Отд.3!AM11</f>
        <v>0</v>
      </c>
      <c r="CA11" s="257">
        <f>Отд.3!AN11+Отд.3!AP11+Отд.3!AR11</f>
        <v>0</v>
      </c>
      <c r="CB11" s="257">
        <f>Отд.3!AO11+Отд.3!AQ11+Отд.3!AS11</f>
        <v>0</v>
      </c>
      <c r="CC11" s="257">
        <f>Отд.4!AT11</f>
        <v>1</v>
      </c>
      <c r="CD11" s="257">
        <f>Отд.4!AU11</f>
        <v>1</v>
      </c>
      <c r="CE11" s="257">
        <f>Отд.3!AT11</f>
        <v>0</v>
      </c>
      <c r="CF11" s="257">
        <f>Отд.3!AU11</f>
        <v>1</v>
      </c>
      <c r="CG11" s="257">
        <f>Отд.3!AV11+Отд.3!AX11+Отд.3!AZ11</f>
        <v>0</v>
      </c>
      <c r="CH11" s="257">
        <f>Отд.3!AW11+Отд.3!AY11+Отд.3!BA11</f>
        <v>0</v>
      </c>
      <c r="CI11" s="257">
        <f>Отд.2!BF11+Отд.2!BH11+Отд.2!BJ11</f>
        <v>0</v>
      </c>
      <c r="CJ11" s="257">
        <f>Отд.2!BG11+Отд.2!BI11+Отд.2!BK11</f>
        <v>0</v>
      </c>
      <c r="CK11" s="257">
        <f>Отд.2!BL11</f>
        <v>0</v>
      </c>
      <c r="CL11" s="257">
        <f>Отд.2!BM11</f>
        <v>0</v>
      </c>
      <c r="CM11" s="257">
        <f>Отд.4!AV11</f>
        <v>0</v>
      </c>
      <c r="CN11" s="257">
        <f>Отд.4!AW11</f>
        <v>0</v>
      </c>
      <c r="CO11" s="257">
        <f>Отд.4!AX11</f>
        <v>0</v>
      </c>
      <c r="CP11" s="257">
        <f>Отд.4!AY11</f>
        <v>0</v>
      </c>
      <c r="CQ11" s="257">
        <f>Отд.4!AZ11</f>
        <v>0</v>
      </c>
      <c r="CR11" s="257">
        <f>Отд.4!BA11</f>
        <v>0</v>
      </c>
      <c r="CS11" s="257">
        <f>Отд.4!BB11</f>
        <v>1</v>
      </c>
      <c r="CT11" s="257">
        <f>Отд.4!BC11</f>
        <v>0</v>
      </c>
      <c r="CU11" s="257">
        <f>Отд.2!BN11+Отд.2!BP11</f>
        <v>0</v>
      </c>
      <c r="CV11" s="257">
        <f>Отд.2!BO11+Отд.2!BQ11</f>
        <v>2</v>
      </c>
      <c r="CW11" s="257">
        <f>Отд.2!BR11+Отд.2!BT11+Отд.2!BV11+Отд.2!BX11</f>
        <v>1</v>
      </c>
      <c r="CX11" s="257">
        <f>Отд.2!BS11+Отд.2!BU11+Отд.2!BW11+Отд.2!BY11</f>
        <v>0</v>
      </c>
      <c r="CY11" s="60">
        <f>Отд.4!BD11+Отд.4!BF11</f>
        <v>2</v>
      </c>
      <c r="CZ11" s="60">
        <f>Отд.4!BE11+Отд.4!BG11</f>
        <v>0</v>
      </c>
      <c r="DA11" s="257">
        <f>Отд.3!BB11</f>
        <v>0</v>
      </c>
      <c r="DB11" s="257">
        <f>Отд.3!BC11</f>
        <v>0</v>
      </c>
      <c r="DC11" s="257">
        <f>Отд.3!BD11</f>
        <v>1</v>
      </c>
      <c r="DD11" s="257">
        <f>Отд.3!BE11</f>
        <v>0</v>
      </c>
      <c r="DE11" s="257">
        <f>Отд.3!BF11+Отд.3!BH11</f>
        <v>0</v>
      </c>
      <c r="DF11" s="257">
        <f>Отд.3!BG11+Отд.3!BI11</f>
        <v>0</v>
      </c>
      <c r="DG11" s="257">
        <f>Отд.3!BJ11</f>
        <v>0</v>
      </c>
      <c r="DH11" s="257">
        <f>Отд.3!BK11</f>
        <v>0</v>
      </c>
      <c r="DI11" s="257">
        <f>Отд.3!BL11+Отд.3!BN11+Отд.3!BP11</f>
        <v>2</v>
      </c>
      <c r="DJ11" s="257">
        <f>Отд.3!BM11+Отд.3!BO11+Отд.3!BQ11</f>
        <v>0</v>
      </c>
      <c r="DK11" s="257">
        <f>Отд.2!BZ11</f>
        <v>2</v>
      </c>
      <c r="DL11" s="257">
        <f>Отд.2!CA11</f>
        <v>0</v>
      </c>
      <c r="DM11" s="501">
        <f>Отд.4!BH11</f>
        <v>1</v>
      </c>
      <c r="DN11" s="501">
        <f>Отд.4!BI11</f>
        <v>0</v>
      </c>
      <c r="DO11" s="14">
        <f t="shared" ref="DO11:DO31" si="2">SUM(C11+E11+G11+I11+K11+M11+O11+Q11+S11+U11+W11+Y11+AA11+AC11+AE11+AG11+AI11+AK11+AM11+AO11+AQ11+AS11+AU11+AW11+AY11+BA11+BC11+BE11+BG11+BI11+BK11+BM11+BO11+BQ11+BS11+BU11+BW11+BY11+CA11+CC11+CE11+CG11+CI11+CK11+CM11+CO11+CQ11+CS11+CU11+CW11+CY11+DA11+DC11+DE11+DG11+DI11+DK11+DM11)</f>
        <v>23</v>
      </c>
      <c r="DP11" s="95">
        <f t="shared" ref="DP11:DP31" si="3">SUM(D11+F11+H11+J11+L11+N11+P11+R11+T11+V11+X11+Z11+AB11+AD11+AF11+AH11+AJ11+AL11+AN11+AP11+AR11+AT11+AV11+AX11+AZ11+BB11+BD11+BF11+BH11+BJ11+BL11+BN11+BP11+BR11+BT11+BV11+BX11+BZ11+CB11+CD11+CF11+CH11+CJ11+CL11+CN11+CP11+CR11+CT11+CV11+CX11+CZ11+DB11+DD11+DF11+DH11+DJ11+DL11+DN11)</f>
        <v>7</v>
      </c>
      <c r="DQ11" s="37"/>
      <c r="DS11" s="992">
        <f>Отд.4!BP11</f>
        <v>0</v>
      </c>
      <c r="DT11" s="992">
        <f>Отд.4!BQ11</f>
        <v>0</v>
      </c>
      <c r="DU11" s="501">
        <f>Отд.4!BR11</f>
        <v>0</v>
      </c>
      <c r="DV11" s="501">
        <f>Отд.4!BS11</f>
        <v>0</v>
      </c>
      <c r="DW11" s="501">
        <f>Отд.4!BT11</f>
        <v>0</v>
      </c>
      <c r="DX11" s="501">
        <f>Отд.4!BU11</f>
        <v>0</v>
      </c>
      <c r="DY11" s="694">
        <f>Отд.4!BV11</f>
        <v>0</v>
      </c>
      <c r="DZ11" s="694">
        <f>Отд.4!BW11</f>
        <v>0</v>
      </c>
      <c r="EA11" s="855">
        <f>Отд.4!BX11</f>
        <v>0</v>
      </c>
      <c r="EB11" s="855">
        <f>Отд.4!BY11</f>
        <v>0</v>
      </c>
      <c r="EC11" s="855">
        <f>Отд.2!CE11</f>
        <v>0</v>
      </c>
      <c r="ED11" s="855">
        <f>Отд.2!CF11</f>
        <v>0</v>
      </c>
      <c r="EE11" s="501">
        <f>Отд.2!CG11</f>
        <v>0</v>
      </c>
      <c r="EF11" s="501">
        <f>Отд.2!CH11</f>
        <v>0</v>
      </c>
      <c r="EG11" s="5">
        <f t="shared" si="0"/>
        <v>0</v>
      </c>
      <c r="EH11" s="95">
        <f t="shared" si="1"/>
        <v>0</v>
      </c>
    </row>
    <row r="12" spans="1:138" ht="15.6" x14ac:dyDescent="0.3">
      <c r="A12" s="8">
        <v>5</v>
      </c>
      <c r="B12" s="119" t="s">
        <v>14</v>
      </c>
      <c r="C12" s="501">
        <f>Отд.1!D12+Отд.1!F12+Отд.4!D12+Отд.4!F12</f>
        <v>0</v>
      </c>
      <c r="D12" s="501">
        <f>Отд.1!E12+Отд.1!G12+Отд.4!E12+Отд.4!G12</f>
        <v>0</v>
      </c>
      <c r="E12" s="257">
        <f>Отд.1!H12</f>
        <v>0</v>
      </c>
      <c r="F12" s="434">
        <f>Отд.1!I12</f>
        <v>0</v>
      </c>
      <c r="G12" s="30">
        <f>Отд.1!J12+Отд.1!L12</f>
        <v>0</v>
      </c>
      <c r="H12" s="30">
        <f>Отд.1!K12+Отд.1!M12</f>
        <v>0</v>
      </c>
      <c r="I12" s="257">
        <f>Отд.1!N12+Отд.1!P12+Отд.1!R12+Отд.1!T12+Отд.1!V12</f>
        <v>0</v>
      </c>
      <c r="J12" s="257">
        <f>Отд.1!O12+Отд.1!Q12+Отд.1!S12+Отд.1!U12+Отд.1!W12</f>
        <v>0</v>
      </c>
      <c r="K12" s="257">
        <f>Отд.1!X12+Отд.1!Z12</f>
        <v>0</v>
      </c>
      <c r="L12" s="257">
        <f>Отд.1!Y12+Отд.1!AA12</f>
        <v>0</v>
      </c>
      <c r="M12" s="256">
        <f>Отд.1!AB12</f>
        <v>0</v>
      </c>
      <c r="N12" s="256">
        <f>Отд.1!AC12</f>
        <v>0</v>
      </c>
      <c r="O12" s="257">
        <f>Отд.1!AD12+Отд.1!AF12+Отд.3!D12</f>
        <v>0</v>
      </c>
      <c r="P12" s="256">
        <f>Отд.1!AE12+Отд.1!AG12+Отд.3!E12</f>
        <v>0</v>
      </c>
      <c r="Q12" s="257">
        <f>Отд.1!AH12+Отд.3!F12</f>
        <v>0</v>
      </c>
      <c r="R12" s="713">
        <f>Отд.1!AI12+Отд.3!G12</f>
        <v>0</v>
      </c>
      <c r="S12" s="257">
        <f>Отд.1!AJ12+Отд.4!H12</f>
        <v>0</v>
      </c>
      <c r="T12" s="257">
        <f>Отд.1!AK12+Отд.4!I12</f>
        <v>0</v>
      </c>
      <c r="U12" s="257">
        <f>Отд.1!AL12</f>
        <v>0</v>
      </c>
      <c r="V12" s="257">
        <f>Отд.1!AM12</f>
        <v>0</v>
      </c>
      <c r="W12" s="257">
        <f>Отд.1!AN12+Отд.1!AP12+Отд.3!H12</f>
        <v>0</v>
      </c>
      <c r="X12" s="257">
        <f>Отд.1!AO12+Отд.1!AQ12+Отд.3!I12</f>
        <v>0</v>
      </c>
      <c r="Y12" s="257">
        <f>Отд.1!AR12+Отд.1!AT12+Отд.2!D12</f>
        <v>0</v>
      </c>
      <c r="Z12" s="257">
        <f>Отд.1!AS12+Отд.1!AU12+Отд.2!E12</f>
        <v>0</v>
      </c>
      <c r="AA12" s="257">
        <f>Отд.1!AV12</f>
        <v>0</v>
      </c>
      <c r="AB12" s="257">
        <f>Отд.1!AW12</f>
        <v>0</v>
      </c>
      <c r="AC12" s="257">
        <f>Отд.1!AX12+Отд.4!J12</f>
        <v>0</v>
      </c>
      <c r="AD12" s="257">
        <f>Отд.1!AY12+Отд.4!K12</f>
        <v>0</v>
      </c>
      <c r="AE12" s="257">
        <f>Отд.1!AZ12</f>
        <v>0</v>
      </c>
      <c r="AF12" s="257">
        <f>Отд.1!BA12</f>
        <v>0</v>
      </c>
      <c r="AG12" s="257">
        <f>Отд.1!BB12</f>
        <v>0</v>
      </c>
      <c r="AH12" s="257">
        <f>Отд.1!BC12</f>
        <v>0</v>
      </c>
      <c r="AI12" s="501">
        <f>Отд.4!L12+Отд.4!N12</f>
        <v>0</v>
      </c>
      <c r="AJ12" s="501">
        <f>Отд.4!M12+Отд.4!O12</f>
        <v>0</v>
      </c>
      <c r="AK12" s="257">
        <f>Отд.4!P12</f>
        <v>0</v>
      </c>
      <c r="AL12" s="256">
        <f>Отд.4!Q12</f>
        <v>0</v>
      </c>
      <c r="AM12" s="257">
        <f>Отд.2!F12+Отд.2!H12+Отд.2!J12+Отд.2!L12</f>
        <v>0</v>
      </c>
      <c r="AN12" s="713">
        <f>Отд.2!G12+Отд.2!I12+Отд.2!K12+Отд.2!M12</f>
        <v>0</v>
      </c>
      <c r="AO12" s="257">
        <f>Отд.2!N12+Отд.2!P12+Отд.2!R12+Отд.2!T12+Отд.2!V12+Отд.2!X12+Отд.2!Z12+Отд.2!AB12+Отд.2!AD12</f>
        <v>0</v>
      </c>
      <c r="AP12" s="257">
        <f>Отд.2!O12+Отд.2!Q12+Отд.2!S12+Отд.2!U12+Отд.2!W12+Отд.2!Y12+Отд.2!AA12+Отд.2!AC12+Отд.2!AE12</f>
        <v>0</v>
      </c>
      <c r="AQ12" s="257">
        <f>Отд.4!R12+Отд.4!T12+Отд.4!V12+Отд.4!X12</f>
        <v>0</v>
      </c>
      <c r="AR12" s="257">
        <f>Отд.4!S12+Отд.4!U12+Отд.4!W12+Отд.4!Y12</f>
        <v>0</v>
      </c>
      <c r="AS12" s="257">
        <f>Отд.3!J12+Отд.3!L12</f>
        <v>0</v>
      </c>
      <c r="AT12" s="257">
        <f>Отд.3!K12+Отд.3!M12</f>
        <v>0</v>
      </c>
      <c r="AU12" s="257">
        <f>Отд.3!N12+Отд.3!P12+Отд.3!R12</f>
        <v>0</v>
      </c>
      <c r="AV12" s="257">
        <f>Отд.3!O12+Отд.3!Q12+Отд.3!S12</f>
        <v>0</v>
      </c>
      <c r="AW12" s="257">
        <f>Отд.3!T12+Отд.3!V12</f>
        <v>0</v>
      </c>
      <c r="AX12" s="257">
        <f>Отд.3!U12+Отд.3!W12</f>
        <v>0</v>
      </c>
      <c r="AY12" s="177">
        <f>Отд.4!Z12+Отд.4!AB12</f>
        <v>0</v>
      </c>
      <c r="AZ12" s="715">
        <f>Отд.4!AA12+Отд.4!AC12</f>
        <v>0</v>
      </c>
      <c r="BA12" s="30">
        <f>Отд.3!X12+Отд.3!Z12</f>
        <v>0</v>
      </c>
      <c r="BB12" s="30">
        <f>Отд.3!Y12+Отд.3!AA12</f>
        <v>0</v>
      </c>
      <c r="BC12" s="257">
        <f>Отд.3!AB12+Отд.3!AD12</f>
        <v>0</v>
      </c>
      <c r="BD12" s="257">
        <f>Отд.3!AC12+Отд.3!AE12</f>
        <v>0</v>
      </c>
      <c r="BE12" s="257">
        <f>Отд.2!AF12+Отд.2!AH12+Отд.2!AJ12</f>
        <v>0</v>
      </c>
      <c r="BF12" s="257">
        <f>Отд.2!AG12+Отд.2!AI12+Отд.2!AK12</f>
        <v>0</v>
      </c>
      <c r="BG12" s="257">
        <f>Отд.2!AL12+Отд.2!AN12+Отд.2!AP12</f>
        <v>0</v>
      </c>
      <c r="BH12" s="257">
        <f>Отд.2!AM12+Отд.2!AO12+Отд.2!AQ12</f>
        <v>0</v>
      </c>
      <c r="BI12" s="257">
        <f>Отд.4!AD12+Отд.4!AF12</f>
        <v>0</v>
      </c>
      <c r="BJ12" s="257">
        <f>Отд.4!AE12+Отд.4!AG12</f>
        <v>0</v>
      </c>
      <c r="BK12" s="257">
        <f>Отд.4!AH12+Отд.4!AJ12</f>
        <v>0</v>
      </c>
      <c r="BL12" s="257">
        <f>Отд.4!AI12+Отд.4!AK12</f>
        <v>0</v>
      </c>
      <c r="BM12" s="501">
        <f>Отд.4!AL12</f>
        <v>0</v>
      </c>
      <c r="BN12" s="501">
        <f>Отд.4!AM12</f>
        <v>0</v>
      </c>
      <c r="BO12" s="257">
        <f>Отд.4!AN12</f>
        <v>0</v>
      </c>
      <c r="BP12" s="257">
        <f>Отд.4!AO12</f>
        <v>0</v>
      </c>
      <c r="BQ12" s="30">
        <f>Отд.2!AR12+Отд.2!AT12</f>
        <v>1</v>
      </c>
      <c r="BR12" s="30">
        <f>Отд.2!AS12+Отд.2!AU12</f>
        <v>0</v>
      </c>
      <c r="BS12" s="257">
        <f>Отд.2!AV12+Отд.2!AX12+Отд.2!AZ12+Отд.2!BB12+Отд.2!BD12</f>
        <v>1</v>
      </c>
      <c r="BT12" s="257">
        <f>Отд.2!AW12+Отд.2!AY12+Отд.2!BA12+Отд.2!BC12+Отд.2!BE12</f>
        <v>0</v>
      </c>
      <c r="BU12" s="257">
        <f>Отд.4!AP12+Отд.4!AR12</f>
        <v>0</v>
      </c>
      <c r="BV12" s="257">
        <f>Отд.4!AQ12+Отд.4!AS12</f>
        <v>0</v>
      </c>
      <c r="BW12" s="30">
        <f>Отд.3!AF12</f>
        <v>0</v>
      </c>
      <c r="BX12" s="30">
        <f>Отд.3!AG12</f>
        <v>0</v>
      </c>
      <c r="BY12" s="30">
        <f>Отд.3!AH12+Отд.3!AJ12+Отд.3!AL12</f>
        <v>0</v>
      </c>
      <c r="BZ12" s="30">
        <f>Отд.3!AI12+Отд.3!AK12+Отд.3!AM12</f>
        <v>0</v>
      </c>
      <c r="CA12" s="257">
        <f>Отд.3!AN12+Отд.3!AP12+Отд.3!AR12</f>
        <v>0</v>
      </c>
      <c r="CB12" s="257">
        <f>Отд.3!AO12+Отд.3!AQ12+Отд.3!AS12</f>
        <v>0</v>
      </c>
      <c r="CC12" s="257">
        <f>Отд.4!AT12</f>
        <v>0</v>
      </c>
      <c r="CD12" s="257">
        <f>Отд.4!AU12</f>
        <v>0</v>
      </c>
      <c r="CE12" s="257">
        <f>Отд.3!AT12</f>
        <v>0</v>
      </c>
      <c r="CF12" s="257">
        <f>Отд.3!AU12</f>
        <v>1</v>
      </c>
      <c r="CG12" s="257">
        <f>Отд.3!AV12+Отд.3!AX12+Отд.3!AZ12</f>
        <v>0</v>
      </c>
      <c r="CH12" s="257">
        <f>Отд.3!AW12+Отд.3!AY12+Отд.3!BA12</f>
        <v>0</v>
      </c>
      <c r="CI12" s="257">
        <f>Отд.2!BF12+Отд.2!BH12+Отд.2!BJ12</f>
        <v>0</v>
      </c>
      <c r="CJ12" s="257">
        <f>Отд.2!BG12+Отд.2!BI12+Отд.2!BK12</f>
        <v>0</v>
      </c>
      <c r="CK12" s="257">
        <f>Отд.2!BL12</f>
        <v>0</v>
      </c>
      <c r="CL12" s="257">
        <f>Отд.2!BM12</f>
        <v>0</v>
      </c>
      <c r="CM12" s="257">
        <f>Отд.4!AV12</f>
        <v>0</v>
      </c>
      <c r="CN12" s="257">
        <f>Отд.4!AW12</f>
        <v>0</v>
      </c>
      <c r="CO12" s="257">
        <f>Отд.4!AX12</f>
        <v>0</v>
      </c>
      <c r="CP12" s="257">
        <f>Отд.4!AY12</f>
        <v>0</v>
      </c>
      <c r="CQ12" s="257">
        <f>Отд.4!AZ12</f>
        <v>0</v>
      </c>
      <c r="CR12" s="257">
        <f>Отд.4!BA12</f>
        <v>0</v>
      </c>
      <c r="CS12" s="257">
        <f>Отд.4!BB12</f>
        <v>1</v>
      </c>
      <c r="CT12" s="257">
        <f>Отд.4!BC12</f>
        <v>0</v>
      </c>
      <c r="CU12" s="257">
        <f>Отд.2!BN12+Отд.2!BP12</f>
        <v>0</v>
      </c>
      <c r="CV12" s="257">
        <f>Отд.2!BO12+Отд.2!BQ12</f>
        <v>1</v>
      </c>
      <c r="CW12" s="257">
        <f>Отд.2!BR12+Отд.2!BT12+Отд.2!BV12+Отд.2!BX12</f>
        <v>1</v>
      </c>
      <c r="CX12" s="257">
        <f>Отд.2!BS12+Отд.2!BU12+Отд.2!BW12+Отд.2!BY12</f>
        <v>0</v>
      </c>
      <c r="CY12" s="60">
        <f>Отд.4!BD12+Отд.4!BF12</f>
        <v>0</v>
      </c>
      <c r="CZ12" s="60">
        <f>Отд.4!BE12+Отд.4!BG12</f>
        <v>0</v>
      </c>
      <c r="DA12" s="257">
        <f>Отд.3!BB12</f>
        <v>0</v>
      </c>
      <c r="DB12" s="257">
        <f>Отд.3!BC12</f>
        <v>0</v>
      </c>
      <c r="DC12" s="257">
        <f>Отд.3!BD12</f>
        <v>0</v>
      </c>
      <c r="DD12" s="257">
        <f>Отд.3!BE12</f>
        <v>0</v>
      </c>
      <c r="DE12" s="257">
        <f>Отд.3!BF12+Отд.3!BH12</f>
        <v>0</v>
      </c>
      <c r="DF12" s="257">
        <f>Отд.3!BG12+Отд.3!BI12</f>
        <v>0</v>
      </c>
      <c r="DG12" s="257">
        <f>Отд.3!BJ12</f>
        <v>0</v>
      </c>
      <c r="DH12" s="257">
        <f>Отд.3!BK12</f>
        <v>0</v>
      </c>
      <c r="DI12" s="257">
        <f>Отд.3!BL12+Отд.3!BN12+Отд.3!BP12</f>
        <v>0</v>
      </c>
      <c r="DJ12" s="257">
        <f>Отд.3!BM12+Отд.3!BO12+Отд.3!BQ12</f>
        <v>0</v>
      </c>
      <c r="DK12" s="257">
        <f>Отд.2!BZ12</f>
        <v>0</v>
      </c>
      <c r="DL12" s="257">
        <f>Отд.2!CA12</f>
        <v>0</v>
      </c>
      <c r="DM12" s="501">
        <f>Отд.4!BH12</f>
        <v>0</v>
      </c>
      <c r="DN12" s="501">
        <f>Отд.4!BI12</f>
        <v>0</v>
      </c>
      <c r="DO12" s="14">
        <f t="shared" si="2"/>
        <v>4</v>
      </c>
      <c r="DP12" s="95">
        <f t="shared" si="3"/>
        <v>2</v>
      </c>
      <c r="DQ12" s="37"/>
      <c r="DS12" s="992">
        <f>Отд.4!BP12</f>
        <v>0</v>
      </c>
      <c r="DT12" s="992">
        <f>Отд.4!BQ12</f>
        <v>0</v>
      </c>
      <c r="DU12" s="501">
        <f>Отд.4!BR12</f>
        <v>0</v>
      </c>
      <c r="DV12" s="501">
        <f>Отд.4!BS12</f>
        <v>0</v>
      </c>
      <c r="DW12" s="501">
        <f>Отд.4!BT12</f>
        <v>0</v>
      </c>
      <c r="DX12" s="501">
        <f>Отд.4!BU12</f>
        <v>0</v>
      </c>
      <c r="DY12" s="694">
        <f>Отд.4!BV12</f>
        <v>0</v>
      </c>
      <c r="DZ12" s="694">
        <f>Отд.4!BW12</f>
        <v>0</v>
      </c>
      <c r="EA12" s="855">
        <f>Отд.4!BX12</f>
        <v>0</v>
      </c>
      <c r="EB12" s="855">
        <f>Отд.4!BY12</f>
        <v>0</v>
      </c>
      <c r="EC12" s="855">
        <f>Отд.2!CE12</f>
        <v>0</v>
      </c>
      <c r="ED12" s="855">
        <f>Отд.2!CF12</f>
        <v>0</v>
      </c>
      <c r="EE12" s="501">
        <f>Отд.2!CG12</f>
        <v>0</v>
      </c>
      <c r="EF12" s="501">
        <f>Отд.2!CH12</f>
        <v>0</v>
      </c>
      <c r="EG12" s="5">
        <f t="shared" si="0"/>
        <v>0</v>
      </c>
      <c r="EH12" s="95">
        <f t="shared" si="1"/>
        <v>0</v>
      </c>
    </row>
    <row r="13" spans="1:138" ht="27" x14ac:dyDescent="0.3">
      <c r="A13" s="8">
        <v>6</v>
      </c>
      <c r="B13" s="119" t="s">
        <v>15</v>
      </c>
      <c r="C13" s="501">
        <f>Отд.1!D13+Отд.1!F13+Отд.4!D13+Отд.4!F13</f>
        <v>0</v>
      </c>
      <c r="D13" s="501">
        <f>Отд.1!E13+Отд.1!G13+Отд.4!E13+Отд.4!G13</f>
        <v>0</v>
      </c>
      <c r="E13" s="257">
        <f>Отд.1!H13</f>
        <v>0</v>
      </c>
      <c r="F13" s="434">
        <f>Отд.1!I13</f>
        <v>0</v>
      </c>
      <c r="G13" s="30">
        <f>Отд.1!J13+Отд.1!L13</f>
        <v>0</v>
      </c>
      <c r="H13" s="30">
        <f>Отд.1!K13+Отд.1!M13</f>
        <v>0</v>
      </c>
      <c r="I13" s="257">
        <f>Отд.1!N13+Отд.1!P13+Отд.1!R13+Отд.1!T13+Отд.1!V13</f>
        <v>0</v>
      </c>
      <c r="J13" s="257">
        <f>Отд.1!O13+Отд.1!Q13+Отд.1!S13+Отд.1!U13+Отд.1!W13</f>
        <v>0</v>
      </c>
      <c r="K13" s="257">
        <f>Отд.1!X13+Отд.1!Z13</f>
        <v>0</v>
      </c>
      <c r="L13" s="257">
        <f>Отд.1!Y13+Отд.1!AA13</f>
        <v>0</v>
      </c>
      <c r="M13" s="256">
        <f>Отд.1!AB13</f>
        <v>0</v>
      </c>
      <c r="N13" s="256">
        <f>Отд.1!AC13</f>
        <v>0</v>
      </c>
      <c r="O13" s="257">
        <f>Отд.1!AD13+Отд.1!AF13+Отд.3!D13</f>
        <v>0</v>
      </c>
      <c r="P13" s="256">
        <f>Отд.1!AE13+Отд.1!AG13+Отд.3!E13</f>
        <v>0</v>
      </c>
      <c r="Q13" s="257">
        <f>Отд.1!AH13+Отд.3!F13</f>
        <v>0</v>
      </c>
      <c r="R13" s="713">
        <f>Отд.1!AI13+Отд.3!G13</f>
        <v>0</v>
      </c>
      <c r="S13" s="257">
        <f>Отд.1!AJ13+Отд.4!H13</f>
        <v>0</v>
      </c>
      <c r="T13" s="257">
        <f>Отд.1!AK13+Отд.4!I13</f>
        <v>0</v>
      </c>
      <c r="U13" s="257">
        <f>Отд.1!AL13</f>
        <v>0</v>
      </c>
      <c r="V13" s="257">
        <f>Отд.1!AM13</f>
        <v>0</v>
      </c>
      <c r="W13" s="257">
        <f>Отд.1!AN13+Отд.1!AP13+Отд.3!H13</f>
        <v>0</v>
      </c>
      <c r="X13" s="257">
        <f>Отд.1!AO13+Отд.1!AQ13+Отд.3!I13</f>
        <v>0</v>
      </c>
      <c r="Y13" s="257">
        <f>Отд.1!AR13+Отд.1!AT13+Отд.2!D13</f>
        <v>0</v>
      </c>
      <c r="Z13" s="257">
        <f>Отд.1!AS13+Отд.1!AU13+Отд.2!E13</f>
        <v>0</v>
      </c>
      <c r="AA13" s="257">
        <f>Отд.1!AV13</f>
        <v>0</v>
      </c>
      <c r="AB13" s="257">
        <f>Отд.1!AW13</f>
        <v>0</v>
      </c>
      <c r="AC13" s="257">
        <f>Отд.1!AX13+Отд.4!J13</f>
        <v>0</v>
      </c>
      <c r="AD13" s="257">
        <f>Отд.1!AY13+Отд.4!K13</f>
        <v>0</v>
      </c>
      <c r="AE13" s="257">
        <f>Отд.1!AZ13</f>
        <v>0</v>
      </c>
      <c r="AF13" s="257">
        <f>Отд.1!BA13</f>
        <v>0</v>
      </c>
      <c r="AG13" s="257">
        <f>Отд.1!BB13</f>
        <v>0</v>
      </c>
      <c r="AH13" s="257">
        <f>Отд.1!BC13</f>
        <v>0</v>
      </c>
      <c r="AI13" s="501">
        <f>Отд.4!L13+Отд.4!N13</f>
        <v>0</v>
      </c>
      <c r="AJ13" s="501">
        <f>Отд.4!M13+Отд.4!O13</f>
        <v>0</v>
      </c>
      <c r="AK13" s="257">
        <f>Отд.4!P13</f>
        <v>0</v>
      </c>
      <c r="AL13" s="256">
        <f>Отд.4!Q13</f>
        <v>0</v>
      </c>
      <c r="AM13" s="257">
        <f>Отд.2!F13+Отд.2!H13+Отд.2!J13+Отд.2!L13</f>
        <v>0</v>
      </c>
      <c r="AN13" s="713">
        <f>Отд.2!G13+Отд.2!I13+Отд.2!K13+Отд.2!M13</f>
        <v>0</v>
      </c>
      <c r="AO13" s="257">
        <f>Отд.2!N13+Отд.2!P13+Отд.2!R13+Отд.2!T13+Отд.2!V13+Отд.2!X13+Отд.2!Z13+Отд.2!AB13+Отд.2!AD13</f>
        <v>1</v>
      </c>
      <c r="AP13" s="257">
        <f>Отд.2!O13+Отд.2!Q13+Отд.2!S13+Отд.2!U13+Отд.2!W13+Отд.2!Y13+Отд.2!AA13+Отд.2!AC13+Отд.2!AE13</f>
        <v>0</v>
      </c>
      <c r="AQ13" s="257">
        <f>Отд.4!R13+Отд.4!T13+Отд.4!V13+Отд.4!X13</f>
        <v>0</v>
      </c>
      <c r="AR13" s="257">
        <f>Отд.4!S13+Отд.4!U13+Отд.4!W13+Отд.4!Y13</f>
        <v>0</v>
      </c>
      <c r="AS13" s="257">
        <f>Отд.3!J13+Отд.3!L13</f>
        <v>0</v>
      </c>
      <c r="AT13" s="257">
        <f>Отд.3!K13+Отд.3!M13</f>
        <v>0</v>
      </c>
      <c r="AU13" s="257">
        <f>Отд.3!N13+Отд.3!P13+Отд.3!R13</f>
        <v>0</v>
      </c>
      <c r="AV13" s="257">
        <f>Отд.3!O13+Отд.3!Q13+Отд.3!S13</f>
        <v>0</v>
      </c>
      <c r="AW13" s="257">
        <f>Отд.3!T13+Отд.3!V13</f>
        <v>0</v>
      </c>
      <c r="AX13" s="257">
        <f>Отд.3!U13+Отд.3!W13</f>
        <v>0</v>
      </c>
      <c r="AY13" s="177">
        <f>Отд.4!Z13+Отд.4!AB13</f>
        <v>0</v>
      </c>
      <c r="AZ13" s="715">
        <f>Отд.4!AA13+Отд.4!AC13</f>
        <v>0</v>
      </c>
      <c r="BA13" s="30">
        <f>Отд.3!X13+Отд.3!Z13</f>
        <v>0</v>
      </c>
      <c r="BB13" s="30">
        <f>Отд.3!Y13+Отд.3!AA13</f>
        <v>0</v>
      </c>
      <c r="BC13" s="257">
        <f>Отд.3!AB13+Отд.3!AD13</f>
        <v>0</v>
      </c>
      <c r="BD13" s="257">
        <f>Отд.3!AC13+Отд.3!AE13</f>
        <v>0</v>
      </c>
      <c r="BE13" s="257">
        <f>Отд.2!AF13+Отд.2!AH13+Отд.2!AJ13</f>
        <v>0</v>
      </c>
      <c r="BF13" s="257">
        <f>Отд.2!AG13+Отд.2!AI13+Отд.2!AK13</f>
        <v>0</v>
      </c>
      <c r="BG13" s="257">
        <f>Отд.2!AL13+Отд.2!AN13+Отд.2!AP13</f>
        <v>0</v>
      </c>
      <c r="BH13" s="257">
        <f>Отд.2!AM13+Отд.2!AO13+Отд.2!AQ13</f>
        <v>0</v>
      </c>
      <c r="BI13" s="257">
        <f>Отд.4!AD13+Отд.4!AF13</f>
        <v>0</v>
      </c>
      <c r="BJ13" s="257">
        <f>Отд.4!AE13+Отд.4!AG13</f>
        <v>0</v>
      </c>
      <c r="BK13" s="257">
        <f>Отд.4!AH13+Отд.4!AJ13</f>
        <v>0</v>
      </c>
      <c r="BL13" s="257">
        <f>Отд.4!AI13+Отд.4!AK13</f>
        <v>0</v>
      </c>
      <c r="BM13" s="501">
        <f>Отд.4!AL13</f>
        <v>2</v>
      </c>
      <c r="BN13" s="501">
        <f>Отд.4!AM13</f>
        <v>0</v>
      </c>
      <c r="BO13" s="257">
        <f>Отд.4!AN13</f>
        <v>0</v>
      </c>
      <c r="BP13" s="257">
        <f>Отд.4!AO13</f>
        <v>0</v>
      </c>
      <c r="BQ13" s="30">
        <f>Отд.2!AR13+Отд.2!AT13</f>
        <v>0</v>
      </c>
      <c r="BR13" s="30">
        <f>Отд.2!AS13+Отд.2!AU13</f>
        <v>0</v>
      </c>
      <c r="BS13" s="257">
        <f>Отд.2!AV13+Отд.2!AX13+Отд.2!AZ13+Отд.2!BB13+Отд.2!BD13</f>
        <v>3</v>
      </c>
      <c r="BT13" s="257">
        <f>Отд.2!AW13+Отд.2!AY13+Отд.2!BA13+Отд.2!BC13+Отд.2!BE13</f>
        <v>0</v>
      </c>
      <c r="BU13" s="257">
        <f>Отд.4!AP13+Отд.4!AR13</f>
        <v>0</v>
      </c>
      <c r="BV13" s="257">
        <f>Отд.4!AQ13+Отд.4!AS13</f>
        <v>0</v>
      </c>
      <c r="BW13" s="30">
        <f>Отд.3!AF13</f>
        <v>0</v>
      </c>
      <c r="BX13" s="30">
        <f>Отд.3!AG13</f>
        <v>0</v>
      </c>
      <c r="BY13" s="30">
        <f>Отд.3!AH13+Отд.3!AJ13+Отд.3!AL13</f>
        <v>1</v>
      </c>
      <c r="BZ13" s="30">
        <f>Отд.3!AI13+Отд.3!AK13+Отд.3!AM13</f>
        <v>0</v>
      </c>
      <c r="CA13" s="257">
        <f>Отд.3!AN13+Отд.3!AP13+Отд.3!AR13</f>
        <v>0</v>
      </c>
      <c r="CB13" s="257">
        <f>Отд.3!AO13+Отд.3!AQ13+Отд.3!AS13</f>
        <v>0</v>
      </c>
      <c r="CC13" s="257">
        <f>Отд.4!AT13</f>
        <v>1</v>
      </c>
      <c r="CD13" s="257">
        <f>Отд.4!AU13</f>
        <v>1</v>
      </c>
      <c r="CE13" s="257">
        <f>Отд.3!AT13</f>
        <v>0</v>
      </c>
      <c r="CF13" s="257">
        <f>Отд.3!AU13</f>
        <v>0</v>
      </c>
      <c r="CG13" s="257">
        <f>Отд.3!AV13+Отд.3!AX13+Отд.3!AZ13</f>
        <v>0</v>
      </c>
      <c r="CH13" s="257">
        <f>Отд.3!AW13+Отд.3!AY13+Отд.3!BA13</f>
        <v>0</v>
      </c>
      <c r="CI13" s="257">
        <f>Отд.2!BF13+Отд.2!BH13+Отд.2!BJ13</f>
        <v>0</v>
      </c>
      <c r="CJ13" s="257">
        <f>Отд.2!BG13+Отд.2!BI13+Отд.2!BK13</f>
        <v>0</v>
      </c>
      <c r="CK13" s="257">
        <f>Отд.2!BL13</f>
        <v>0</v>
      </c>
      <c r="CL13" s="257">
        <f>Отд.2!BM13</f>
        <v>0</v>
      </c>
      <c r="CM13" s="257">
        <f>Отд.4!AV13</f>
        <v>0</v>
      </c>
      <c r="CN13" s="257">
        <f>Отд.4!AW13</f>
        <v>0</v>
      </c>
      <c r="CO13" s="257">
        <f>Отд.4!AX13</f>
        <v>0</v>
      </c>
      <c r="CP13" s="257">
        <f>Отд.4!AY13</f>
        <v>0</v>
      </c>
      <c r="CQ13" s="257">
        <f>Отд.4!AZ13</f>
        <v>0</v>
      </c>
      <c r="CR13" s="257">
        <f>Отд.4!BA13</f>
        <v>0</v>
      </c>
      <c r="CS13" s="257">
        <f>Отд.4!BB13</f>
        <v>0</v>
      </c>
      <c r="CT13" s="257">
        <f>Отд.4!BC13</f>
        <v>0</v>
      </c>
      <c r="CU13" s="257">
        <f>Отд.2!BN13+Отд.2!BP13</f>
        <v>0</v>
      </c>
      <c r="CV13" s="257">
        <f>Отд.2!BO13+Отд.2!BQ13</f>
        <v>0</v>
      </c>
      <c r="CW13" s="257">
        <f>Отд.2!BR13+Отд.2!BT13+Отд.2!BV13+Отд.2!BX13</f>
        <v>0</v>
      </c>
      <c r="CX13" s="257">
        <f>Отд.2!BS13+Отд.2!BU13+Отд.2!BW13+Отд.2!BY13</f>
        <v>0</v>
      </c>
      <c r="CY13" s="60">
        <f>Отд.4!BD13+Отд.4!BF13</f>
        <v>2</v>
      </c>
      <c r="CZ13" s="60">
        <f>Отд.4!BE13+Отд.4!BG13</f>
        <v>0</v>
      </c>
      <c r="DA13" s="257">
        <f>Отд.3!BB13</f>
        <v>0</v>
      </c>
      <c r="DB13" s="257">
        <f>Отд.3!BC13</f>
        <v>0</v>
      </c>
      <c r="DC13" s="257">
        <f>Отд.3!BD13</f>
        <v>0</v>
      </c>
      <c r="DD13" s="257">
        <f>Отд.3!BE13</f>
        <v>0</v>
      </c>
      <c r="DE13" s="257">
        <f>Отд.3!BF13+Отд.3!BH13</f>
        <v>0</v>
      </c>
      <c r="DF13" s="257">
        <f>Отд.3!BG13+Отд.3!BI13</f>
        <v>0</v>
      </c>
      <c r="DG13" s="257">
        <f>Отд.3!BJ13</f>
        <v>0</v>
      </c>
      <c r="DH13" s="257">
        <f>Отд.3!BK13</f>
        <v>0</v>
      </c>
      <c r="DI13" s="257">
        <f>Отд.3!BL13+Отд.3!BN13+Отд.3!BP13</f>
        <v>1</v>
      </c>
      <c r="DJ13" s="257">
        <f>Отд.3!BM13+Отд.3!BO13+Отд.3!BQ13</f>
        <v>0</v>
      </c>
      <c r="DK13" s="257">
        <f>Отд.2!BZ13</f>
        <v>0</v>
      </c>
      <c r="DL13" s="257">
        <f>Отд.2!CA13</f>
        <v>0</v>
      </c>
      <c r="DM13" s="501">
        <f>Отд.4!BH13</f>
        <v>1</v>
      </c>
      <c r="DN13" s="501">
        <f>Отд.4!BI13</f>
        <v>0</v>
      </c>
      <c r="DO13" s="14">
        <f t="shared" si="2"/>
        <v>12</v>
      </c>
      <c r="DP13" s="95">
        <f t="shared" si="3"/>
        <v>1</v>
      </c>
      <c r="DQ13" s="37"/>
      <c r="DS13" s="992">
        <f>Отд.4!BP13</f>
        <v>0</v>
      </c>
      <c r="DT13" s="992">
        <f>Отд.4!BQ13</f>
        <v>0</v>
      </c>
      <c r="DU13" s="501">
        <f>Отд.4!BR13</f>
        <v>0</v>
      </c>
      <c r="DV13" s="501">
        <f>Отд.4!BS13</f>
        <v>0</v>
      </c>
      <c r="DW13" s="501">
        <f>Отд.4!BT13</f>
        <v>0</v>
      </c>
      <c r="DX13" s="501">
        <f>Отд.4!BU13</f>
        <v>0</v>
      </c>
      <c r="DY13" s="694">
        <f>Отд.4!BV13</f>
        <v>0</v>
      </c>
      <c r="DZ13" s="694">
        <f>Отд.4!BW13</f>
        <v>0</v>
      </c>
      <c r="EA13" s="855">
        <f>Отд.4!BX13</f>
        <v>0</v>
      </c>
      <c r="EB13" s="855">
        <f>Отд.4!BY13</f>
        <v>0</v>
      </c>
      <c r="EC13" s="855">
        <f>Отд.2!CE13</f>
        <v>0</v>
      </c>
      <c r="ED13" s="855">
        <f>Отд.2!CF13</f>
        <v>0</v>
      </c>
      <c r="EE13" s="501">
        <f>Отд.2!CG13</f>
        <v>0</v>
      </c>
      <c r="EF13" s="501">
        <f>Отд.2!CH13</f>
        <v>0</v>
      </c>
      <c r="EG13" s="5">
        <f t="shared" si="0"/>
        <v>0</v>
      </c>
      <c r="EH13" s="95">
        <f t="shared" si="1"/>
        <v>0</v>
      </c>
    </row>
    <row r="14" spans="1:138" ht="15.6" x14ac:dyDescent="0.3">
      <c r="A14" s="8">
        <v>7</v>
      </c>
      <c r="B14" s="119" t="s">
        <v>22</v>
      </c>
      <c r="C14" s="501">
        <f>Отд.1!D14+Отд.1!F14+Отд.4!D14+Отд.4!F14</f>
        <v>0</v>
      </c>
      <c r="D14" s="501">
        <f>Отд.1!E14+Отд.1!G14+Отд.4!E14+Отд.4!G14</f>
        <v>0</v>
      </c>
      <c r="E14" s="257">
        <f>Отд.1!H14</f>
        <v>0</v>
      </c>
      <c r="F14" s="434">
        <f>Отд.1!I14</f>
        <v>0</v>
      </c>
      <c r="G14" s="30">
        <f>Отд.1!J14+Отд.1!L14</f>
        <v>0</v>
      </c>
      <c r="H14" s="30">
        <f>Отд.1!K14+Отд.1!M14</f>
        <v>0</v>
      </c>
      <c r="I14" s="257">
        <f>Отд.1!N14+Отд.1!P14+Отд.1!R14+Отд.1!T14+Отд.1!V14</f>
        <v>0</v>
      </c>
      <c r="J14" s="257">
        <f>Отд.1!O14+Отд.1!Q14+Отд.1!S14+Отд.1!U14+Отд.1!W14</f>
        <v>0</v>
      </c>
      <c r="K14" s="257">
        <f>Отд.1!X14+Отд.1!Z14</f>
        <v>0</v>
      </c>
      <c r="L14" s="257">
        <f>Отд.1!Y14+Отд.1!AA14</f>
        <v>0</v>
      </c>
      <c r="M14" s="256">
        <f>Отд.1!AB14</f>
        <v>0</v>
      </c>
      <c r="N14" s="256">
        <f>Отд.1!AC14</f>
        <v>0</v>
      </c>
      <c r="O14" s="257">
        <f>Отд.1!AD14+Отд.1!AF14+Отд.3!D14</f>
        <v>0</v>
      </c>
      <c r="P14" s="256">
        <f>Отд.1!AE14+Отд.1!AG14+Отд.3!E14</f>
        <v>0</v>
      </c>
      <c r="Q14" s="257">
        <f>Отд.1!AH14+Отд.3!F14</f>
        <v>0</v>
      </c>
      <c r="R14" s="713">
        <f>Отд.1!AI14+Отд.3!G14</f>
        <v>0</v>
      </c>
      <c r="S14" s="257">
        <f>Отд.1!AJ14+Отд.4!H14</f>
        <v>0</v>
      </c>
      <c r="T14" s="257">
        <f>Отд.1!AK14+Отд.4!I14</f>
        <v>0</v>
      </c>
      <c r="U14" s="257">
        <f>Отд.1!AL14</f>
        <v>0</v>
      </c>
      <c r="V14" s="257">
        <f>Отд.1!AM14</f>
        <v>0</v>
      </c>
      <c r="W14" s="257">
        <f>Отд.1!AN14+Отд.1!AP14+Отд.3!H14</f>
        <v>0</v>
      </c>
      <c r="X14" s="257">
        <f>Отд.1!AO14+Отд.1!AQ14+Отд.3!I14</f>
        <v>0</v>
      </c>
      <c r="Y14" s="257">
        <f>Отд.1!AR14+Отд.1!AT14+Отд.2!D14</f>
        <v>0</v>
      </c>
      <c r="Z14" s="257">
        <f>Отд.1!AS14+Отд.1!AU14+Отд.2!E14</f>
        <v>0</v>
      </c>
      <c r="AA14" s="257">
        <f>Отд.1!AV14</f>
        <v>0</v>
      </c>
      <c r="AB14" s="257">
        <f>Отд.1!AW14</f>
        <v>0</v>
      </c>
      <c r="AC14" s="257">
        <f>Отд.1!AX14+Отд.4!J14</f>
        <v>0</v>
      </c>
      <c r="AD14" s="257">
        <f>Отд.1!AY14+Отд.4!K14</f>
        <v>0</v>
      </c>
      <c r="AE14" s="257">
        <f>Отд.1!AZ14</f>
        <v>0</v>
      </c>
      <c r="AF14" s="257">
        <f>Отд.1!BA14</f>
        <v>0</v>
      </c>
      <c r="AG14" s="257">
        <f>Отд.1!BB14</f>
        <v>0</v>
      </c>
      <c r="AH14" s="257">
        <f>Отд.1!BC14</f>
        <v>0</v>
      </c>
      <c r="AI14" s="501">
        <f>Отд.4!L14+Отд.4!N14</f>
        <v>0</v>
      </c>
      <c r="AJ14" s="501">
        <f>Отд.4!M14+Отд.4!O14</f>
        <v>0</v>
      </c>
      <c r="AK14" s="257">
        <f>Отд.4!P14</f>
        <v>0</v>
      </c>
      <c r="AL14" s="256">
        <f>Отд.4!Q14</f>
        <v>0</v>
      </c>
      <c r="AM14" s="257">
        <f>Отд.2!F14+Отд.2!H14+Отд.2!J14+Отд.2!L14</f>
        <v>0</v>
      </c>
      <c r="AN14" s="713">
        <f>Отд.2!G14+Отд.2!I14+Отд.2!K14+Отд.2!M14</f>
        <v>0</v>
      </c>
      <c r="AO14" s="257">
        <f>Отд.2!N14+Отд.2!P14+Отд.2!R14+Отд.2!T14+Отд.2!V14+Отд.2!X14+Отд.2!Z14+Отд.2!AB14+Отд.2!AD14</f>
        <v>0</v>
      </c>
      <c r="AP14" s="257">
        <f>Отд.2!O14+Отд.2!Q14+Отд.2!S14+Отд.2!U14+Отд.2!W14+Отд.2!Y14+Отд.2!AA14+Отд.2!AC14+Отд.2!AE14</f>
        <v>0</v>
      </c>
      <c r="AQ14" s="257">
        <f>Отд.4!R14+Отд.4!T14+Отд.4!V14+Отд.4!X14</f>
        <v>1</v>
      </c>
      <c r="AR14" s="257">
        <f>Отд.4!S14+Отд.4!U14+Отд.4!W14+Отд.4!Y14</f>
        <v>0</v>
      </c>
      <c r="AS14" s="257">
        <f>Отд.3!J14+Отд.3!L14</f>
        <v>0</v>
      </c>
      <c r="AT14" s="257">
        <f>Отд.3!K14+Отд.3!M14</f>
        <v>0</v>
      </c>
      <c r="AU14" s="257">
        <f>Отд.3!N14+Отд.3!P14+Отд.3!R14</f>
        <v>0</v>
      </c>
      <c r="AV14" s="257">
        <f>Отд.3!O14+Отд.3!Q14+Отд.3!S14</f>
        <v>0</v>
      </c>
      <c r="AW14" s="257">
        <f>Отд.3!T14+Отд.3!V14</f>
        <v>0</v>
      </c>
      <c r="AX14" s="257">
        <f>Отд.3!U14+Отд.3!W14</f>
        <v>0</v>
      </c>
      <c r="AY14" s="177">
        <f>Отд.4!Z14+Отд.4!AB14</f>
        <v>0</v>
      </c>
      <c r="AZ14" s="715">
        <f>Отд.4!AA14+Отд.4!AC14</f>
        <v>0</v>
      </c>
      <c r="BA14" s="30">
        <f>Отд.3!X14+Отд.3!Z14</f>
        <v>0</v>
      </c>
      <c r="BB14" s="30">
        <f>Отд.3!Y14+Отд.3!AA14</f>
        <v>0</v>
      </c>
      <c r="BC14" s="257">
        <f>Отд.3!AB14+Отд.3!AD14</f>
        <v>0</v>
      </c>
      <c r="BD14" s="257">
        <f>Отд.3!AC14+Отд.3!AE14</f>
        <v>0</v>
      </c>
      <c r="BE14" s="257">
        <f>Отд.2!AF14+Отд.2!AH14+Отд.2!AJ14</f>
        <v>1</v>
      </c>
      <c r="BF14" s="257">
        <f>Отд.2!AG14+Отд.2!AI14+Отд.2!AK14</f>
        <v>0</v>
      </c>
      <c r="BG14" s="257">
        <f>Отд.2!AL14+Отд.2!AN14+Отд.2!AP14</f>
        <v>0</v>
      </c>
      <c r="BH14" s="257">
        <f>Отд.2!AM14+Отд.2!AO14+Отд.2!AQ14</f>
        <v>0</v>
      </c>
      <c r="BI14" s="257">
        <f>Отд.4!AD14+Отд.4!AF14</f>
        <v>0</v>
      </c>
      <c r="BJ14" s="257">
        <f>Отд.4!AE14+Отд.4!AG14</f>
        <v>0</v>
      </c>
      <c r="BK14" s="257">
        <f>Отд.4!AH14+Отд.4!AJ14</f>
        <v>0</v>
      </c>
      <c r="BL14" s="257">
        <f>Отд.4!AI14+Отд.4!AK14</f>
        <v>0</v>
      </c>
      <c r="BM14" s="501">
        <f>Отд.4!AL14</f>
        <v>0</v>
      </c>
      <c r="BN14" s="501">
        <f>Отд.4!AM14</f>
        <v>1</v>
      </c>
      <c r="BO14" s="257">
        <f>Отд.4!AN14</f>
        <v>0</v>
      </c>
      <c r="BP14" s="257">
        <f>Отд.4!AO14</f>
        <v>0</v>
      </c>
      <c r="BQ14" s="30">
        <f>Отд.2!AR14+Отд.2!AT14</f>
        <v>0</v>
      </c>
      <c r="BR14" s="30">
        <f>Отд.2!AS14+Отд.2!AU14</f>
        <v>0</v>
      </c>
      <c r="BS14" s="257">
        <f>Отд.2!AV14+Отд.2!AX14+Отд.2!AZ14+Отд.2!BB14+Отд.2!BD14</f>
        <v>0</v>
      </c>
      <c r="BT14" s="257">
        <f>Отд.2!AW14+Отд.2!AY14+Отд.2!BA14+Отд.2!BC14+Отд.2!BE14</f>
        <v>2</v>
      </c>
      <c r="BU14" s="257">
        <f>Отд.4!AP14+Отд.4!AR14</f>
        <v>1</v>
      </c>
      <c r="BV14" s="257">
        <f>Отд.4!AQ14+Отд.4!AS14</f>
        <v>0</v>
      </c>
      <c r="BW14" s="30">
        <f>Отд.3!AF14</f>
        <v>0</v>
      </c>
      <c r="BX14" s="30">
        <f>Отд.3!AG14</f>
        <v>0</v>
      </c>
      <c r="BY14" s="30">
        <f>Отд.3!AH14+Отд.3!AJ14+Отд.3!AL14</f>
        <v>0</v>
      </c>
      <c r="BZ14" s="30">
        <f>Отд.3!AI14+Отд.3!AK14+Отд.3!AM14</f>
        <v>0</v>
      </c>
      <c r="CA14" s="257">
        <f>Отд.3!AN14+Отд.3!AP14+Отд.3!AR14</f>
        <v>0</v>
      </c>
      <c r="CB14" s="257">
        <f>Отд.3!AO14+Отд.3!AQ14+Отд.3!AS14</f>
        <v>0</v>
      </c>
      <c r="CC14" s="257">
        <f>Отд.4!AT14</f>
        <v>0</v>
      </c>
      <c r="CD14" s="257">
        <f>Отд.4!AU14</f>
        <v>0</v>
      </c>
      <c r="CE14" s="257">
        <f>Отд.3!AT14</f>
        <v>0</v>
      </c>
      <c r="CF14" s="257">
        <f>Отд.3!AU14</f>
        <v>0</v>
      </c>
      <c r="CG14" s="257">
        <f>Отд.3!AV14+Отд.3!AX14+Отд.3!AZ14</f>
        <v>0</v>
      </c>
      <c r="CH14" s="257">
        <f>Отд.3!AW14+Отд.3!AY14+Отд.3!BA14</f>
        <v>0</v>
      </c>
      <c r="CI14" s="257">
        <f>Отд.2!BF14+Отд.2!BH14+Отд.2!BJ14</f>
        <v>0</v>
      </c>
      <c r="CJ14" s="257">
        <f>Отд.2!BG14+Отд.2!BI14+Отд.2!BK14</f>
        <v>0</v>
      </c>
      <c r="CK14" s="257">
        <f>Отд.2!BL14</f>
        <v>0</v>
      </c>
      <c r="CL14" s="257">
        <f>Отд.2!BM14</f>
        <v>0</v>
      </c>
      <c r="CM14" s="257">
        <f>Отд.4!AV14</f>
        <v>0</v>
      </c>
      <c r="CN14" s="257">
        <f>Отд.4!AW14</f>
        <v>0</v>
      </c>
      <c r="CO14" s="257">
        <f>Отд.4!AX14</f>
        <v>0</v>
      </c>
      <c r="CP14" s="257">
        <f>Отд.4!AY14</f>
        <v>0</v>
      </c>
      <c r="CQ14" s="257">
        <f>Отд.4!AZ14</f>
        <v>0</v>
      </c>
      <c r="CR14" s="257">
        <f>Отд.4!BA14</f>
        <v>0</v>
      </c>
      <c r="CS14" s="257">
        <f>Отд.4!BB14</f>
        <v>0</v>
      </c>
      <c r="CT14" s="257">
        <f>Отд.4!BC14</f>
        <v>0</v>
      </c>
      <c r="CU14" s="257">
        <f>Отд.2!BN14+Отд.2!BP14</f>
        <v>0</v>
      </c>
      <c r="CV14" s="257">
        <f>Отд.2!BO14+Отд.2!BQ14</f>
        <v>1</v>
      </c>
      <c r="CW14" s="257">
        <f>Отд.2!BR14+Отд.2!BT14+Отд.2!BV14+Отд.2!BX14</f>
        <v>0</v>
      </c>
      <c r="CX14" s="257">
        <f>Отд.2!BS14+Отд.2!BU14+Отд.2!BW14+Отд.2!BY14</f>
        <v>0</v>
      </c>
      <c r="CY14" s="60">
        <f>Отд.4!BD14+Отд.4!BF14</f>
        <v>0</v>
      </c>
      <c r="CZ14" s="60">
        <f>Отд.4!BE14+Отд.4!BG14</f>
        <v>0</v>
      </c>
      <c r="DA14" s="257">
        <f>Отд.3!BB14</f>
        <v>0</v>
      </c>
      <c r="DB14" s="257">
        <f>Отд.3!BC14</f>
        <v>0</v>
      </c>
      <c r="DC14" s="257">
        <f>Отд.3!BD14</f>
        <v>1</v>
      </c>
      <c r="DD14" s="257">
        <f>Отд.3!BE14</f>
        <v>0</v>
      </c>
      <c r="DE14" s="257">
        <f>Отд.3!BF14+Отд.3!BH14</f>
        <v>0</v>
      </c>
      <c r="DF14" s="257">
        <f>Отд.3!BG14+Отд.3!BI14</f>
        <v>0</v>
      </c>
      <c r="DG14" s="257">
        <f>Отд.3!BJ14</f>
        <v>0</v>
      </c>
      <c r="DH14" s="257">
        <f>Отд.3!BK14</f>
        <v>0</v>
      </c>
      <c r="DI14" s="257">
        <f>Отд.3!BL14+Отд.3!BN14+Отд.3!BP14</f>
        <v>1</v>
      </c>
      <c r="DJ14" s="257">
        <f>Отд.3!BM14+Отд.3!BO14+Отд.3!BQ14</f>
        <v>0</v>
      </c>
      <c r="DK14" s="257">
        <f>Отд.2!BZ14</f>
        <v>2</v>
      </c>
      <c r="DL14" s="257">
        <f>Отд.2!CA14</f>
        <v>0</v>
      </c>
      <c r="DM14" s="501">
        <f>Отд.4!BH14</f>
        <v>0</v>
      </c>
      <c r="DN14" s="501">
        <f>Отд.4!BI14</f>
        <v>0</v>
      </c>
      <c r="DO14" s="14">
        <f t="shared" si="2"/>
        <v>7</v>
      </c>
      <c r="DP14" s="95">
        <f t="shared" si="3"/>
        <v>4</v>
      </c>
      <c r="DQ14" s="37"/>
      <c r="DS14" s="992">
        <f>Отд.4!BP14</f>
        <v>0</v>
      </c>
      <c r="DT14" s="992">
        <f>Отд.4!BQ14</f>
        <v>0</v>
      </c>
      <c r="DU14" s="501">
        <f>Отд.4!BR14</f>
        <v>0</v>
      </c>
      <c r="DV14" s="501">
        <f>Отд.4!BS14</f>
        <v>0</v>
      </c>
      <c r="DW14" s="501">
        <f>Отд.4!BT14</f>
        <v>0</v>
      </c>
      <c r="DX14" s="501">
        <f>Отд.4!BU14</f>
        <v>0</v>
      </c>
      <c r="DY14" s="694">
        <f>Отд.4!BV14</f>
        <v>0</v>
      </c>
      <c r="DZ14" s="694">
        <f>Отд.4!BW14</f>
        <v>0</v>
      </c>
      <c r="EA14" s="855">
        <f>Отд.4!BX14</f>
        <v>0</v>
      </c>
      <c r="EB14" s="855">
        <f>Отд.4!BY14</f>
        <v>0</v>
      </c>
      <c r="EC14" s="855">
        <f>Отд.2!CE14</f>
        <v>0</v>
      </c>
      <c r="ED14" s="855">
        <f>Отд.2!CF14</f>
        <v>0</v>
      </c>
      <c r="EE14" s="501">
        <f>Отд.2!CG14</f>
        <v>0</v>
      </c>
      <c r="EF14" s="501">
        <f>Отд.2!CH14</f>
        <v>0</v>
      </c>
      <c r="EG14" s="5">
        <f t="shared" si="0"/>
        <v>0</v>
      </c>
      <c r="EH14" s="95">
        <f t="shared" si="1"/>
        <v>0</v>
      </c>
    </row>
    <row r="15" spans="1:138" ht="15.6" x14ac:dyDescent="0.3">
      <c r="A15" s="89">
        <v>8</v>
      </c>
      <c r="B15" s="90" t="s">
        <v>16</v>
      </c>
      <c r="C15" s="501">
        <f>Отд.1!D15+Отд.1!F15+Отд.4!D15+Отд.4!F15</f>
        <v>0</v>
      </c>
      <c r="D15" s="501">
        <f>Отд.1!E15+Отд.1!G15+Отд.4!E15+Отд.4!G15</f>
        <v>0</v>
      </c>
      <c r="E15" s="257">
        <f>Отд.1!H15</f>
        <v>0</v>
      </c>
      <c r="F15" s="434">
        <f>Отд.1!I15</f>
        <v>0</v>
      </c>
      <c r="G15" s="30">
        <f>Отд.1!J15+Отд.1!L15</f>
        <v>0</v>
      </c>
      <c r="H15" s="30">
        <f>Отд.1!K15+Отд.1!M15</f>
        <v>0</v>
      </c>
      <c r="I15" s="257">
        <f>Отд.1!N15+Отд.1!P15+Отд.1!R15+Отд.1!T15+Отд.1!V15</f>
        <v>0</v>
      </c>
      <c r="J15" s="257">
        <f>Отд.1!O15+Отд.1!Q15+Отд.1!S15+Отд.1!U15+Отд.1!W15</f>
        <v>0</v>
      </c>
      <c r="K15" s="257">
        <f>Отд.1!X15+Отд.1!Z15</f>
        <v>0</v>
      </c>
      <c r="L15" s="257">
        <f>Отд.1!Y15+Отд.1!AA15</f>
        <v>0</v>
      </c>
      <c r="M15" s="256">
        <f>Отд.1!AB15</f>
        <v>0</v>
      </c>
      <c r="N15" s="256">
        <f>Отд.1!AC15</f>
        <v>0</v>
      </c>
      <c r="O15" s="257">
        <f>Отд.1!AD15+Отд.1!AF15+Отд.3!D15</f>
        <v>0</v>
      </c>
      <c r="P15" s="256">
        <f>Отд.1!AE15+Отд.1!AG15+Отд.3!E15</f>
        <v>0</v>
      </c>
      <c r="Q15" s="257">
        <f>Отд.1!AH15+Отд.3!F15</f>
        <v>0</v>
      </c>
      <c r="R15" s="713">
        <f>Отд.1!AI15+Отд.3!G15</f>
        <v>0</v>
      </c>
      <c r="S15" s="257">
        <f>Отд.1!AJ15+Отд.4!H15</f>
        <v>0</v>
      </c>
      <c r="T15" s="257">
        <f>Отд.1!AK15+Отд.4!I15</f>
        <v>0</v>
      </c>
      <c r="U15" s="257">
        <f>Отд.1!AL15</f>
        <v>0</v>
      </c>
      <c r="V15" s="257">
        <f>Отд.1!AM15</f>
        <v>0</v>
      </c>
      <c r="W15" s="257">
        <f>Отд.1!AN15+Отд.1!AP15+Отд.3!H15</f>
        <v>0</v>
      </c>
      <c r="X15" s="257">
        <f>Отд.1!AO15+Отд.1!AQ15+Отд.3!I15</f>
        <v>0</v>
      </c>
      <c r="Y15" s="257">
        <f>Отд.1!AR15+Отд.1!AT15+Отд.2!D15</f>
        <v>0</v>
      </c>
      <c r="Z15" s="257">
        <f>Отд.1!AS15+Отд.1!AU15+Отд.2!E15</f>
        <v>0</v>
      </c>
      <c r="AA15" s="257">
        <f>Отд.1!AV15</f>
        <v>0</v>
      </c>
      <c r="AB15" s="257">
        <f>Отд.1!AW15</f>
        <v>0</v>
      </c>
      <c r="AC15" s="257">
        <f>Отд.1!AX15+Отд.4!J15</f>
        <v>0</v>
      </c>
      <c r="AD15" s="257">
        <f>Отд.1!AY15+Отд.4!K15</f>
        <v>0</v>
      </c>
      <c r="AE15" s="257">
        <f>Отд.1!AZ15</f>
        <v>0</v>
      </c>
      <c r="AF15" s="257">
        <f>Отд.1!BA15</f>
        <v>0</v>
      </c>
      <c r="AG15" s="257">
        <f>Отд.1!BB15</f>
        <v>0</v>
      </c>
      <c r="AH15" s="257">
        <f>Отд.1!BC15</f>
        <v>0</v>
      </c>
      <c r="AI15" s="501">
        <f>Отд.4!L15+Отд.4!N15</f>
        <v>0</v>
      </c>
      <c r="AJ15" s="501">
        <f>Отд.4!M15+Отд.4!O15</f>
        <v>0</v>
      </c>
      <c r="AK15" s="257">
        <f>Отд.4!P15</f>
        <v>0</v>
      </c>
      <c r="AL15" s="256">
        <f>Отд.4!Q15</f>
        <v>0</v>
      </c>
      <c r="AM15" s="257">
        <f>Отд.2!F15+Отд.2!H15+Отд.2!J15+Отд.2!L15</f>
        <v>0</v>
      </c>
      <c r="AN15" s="713">
        <f>Отд.2!G15+Отд.2!I15+Отд.2!K15+Отд.2!M15</f>
        <v>0</v>
      </c>
      <c r="AO15" s="257">
        <f>Отд.2!N15+Отд.2!P15+Отд.2!R15+Отд.2!T15+Отд.2!V15+Отд.2!X15+Отд.2!Z15+Отд.2!AB15+Отд.2!AD15</f>
        <v>0</v>
      </c>
      <c r="AP15" s="257">
        <f>Отд.2!O15+Отд.2!Q15+Отд.2!S15+Отд.2!U15+Отд.2!W15+Отд.2!Y15+Отд.2!AA15+Отд.2!AC15+Отд.2!AE15</f>
        <v>0</v>
      </c>
      <c r="AQ15" s="257">
        <f>Отд.4!R15+Отд.4!T15+Отд.4!V15+Отд.4!X15</f>
        <v>0</v>
      </c>
      <c r="AR15" s="257">
        <f>Отд.4!S15+Отд.4!U15+Отд.4!W15+Отд.4!Y15</f>
        <v>0</v>
      </c>
      <c r="AS15" s="257">
        <f>Отд.3!J15+Отд.3!L15</f>
        <v>0</v>
      </c>
      <c r="AT15" s="257">
        <f>Отд.3!K15+Отд.3!M15</f>
        <v>0</v>
      </c>
      <c r="AU15" s="257">
        <f>Отд.3!N15+Отд.3!P15+Отд.3!R15</f>
        <v>0</v>
      </c>
      <c r="AV15" s="257">
        <f>Отд.3!O15+Отд.3!Q15+Отд.3!S15</f>
        <v>0</v>
      </c>
      <c r="AW15" s="257">
        <f>Отд.3!T15+Отд.3!V15</f>
        <v>0</v>
      </c>
      <c r="AX15" s="257">
        <f>Отд.3!U15+Отд.3!W15</f>
        <v>0</v>
      </c>
      <c r="AY15" s="177">
        <f>Отд.4!Z15+Отд.4!AB15</f>
        <v>0</v>
      </c>
      <c r="AZ15" s="715">
        <f>Отд.4!AA15+Отд.4!AC15</f>
        <v>0</v>
      </c>
      <c r="BA15" s="30">
        <f>Отд.3!X15+Отд.3!Z15</f>
        <v>0</v>
      </c>
      <c r="BB15" s="30">
        <f>Отд.3!Y15+Отд.3!AA15</f>
        <v>0</v>
      </c>
      <c r="BC15" s="257">
        <f>Отд.3!AB15+Отд.3!AD15</f>
        <v>0</v>
      </c>
      <c r="BD15" s="257">
        <f>Отд.3!AC15+Отд.3!AE15</f>
        <v>0</v>
      </c>
      <c r="BE15" s="257">
        <f>Отд.2!AF15+Отд.2!AH15+Отд.2!AJ15</f>
        <v>0</v>
      </c>
      <c r="BF15" s="257">
        <f>Отд.2!AG15+Отд.2!AI15+Отд.2!AK15</f>
        <v>0</v>
      </c>
      <c r="BG15" s="257">
        <f>Отд.2!AL15+Отд.2!AN15+Отд.2!AP15</f>
        <v>0</v>
      </c>
      <c r="BH15" s="257">
        <f>Отд.2!AM15+Отд.2!AO15+Отд.2!AQ15</f>
        <v>0</v>
      </c>
      <c r="BI15" s="257">
        <f>Отд.4!AD15+Отд.4!AF15</f>
        <v>0</v>
      </c>
      <c r="BJ15" s="257">
        <f>Отд.4!AE15+Отд.4!AG15</f>
        <v>0</v>
      </c>
      <c r="BK15" s="257">
        <f>Отд.4!AH15+Отд.4!AJ15</f>
        <v>0</v>
      </c>
      <c r="BL15" s="257">
        <f>Отд.4!AI15+Отд.4!AK15</f>
        <v>0</v>
      </c>
      <c r="BM15" s="501">
        <f>Отд.4!AL15</f>
        <v>0</v>
      </c>
      <c r="BN15" s="501">
        <f>Отд.4!AM15</f>
        <v>0</v>
      </c>
      <c r="BO15" s="257">
        <f>Отд.4!AN15</f>
        <v>0</v>
      </c>
      <c r="BP15" s="257">
        <f>Отд.4!AO15</f>
        <v>0</v>
      </c>
      <c r="BQ15" s="30">
        <f>Отд.2!AR15+Отд.2!AT15</f>
        <v>0</v>
      </c>
      <c r="BR15" s="30">
        <f>Отд.2!AS15+Отд.2!AU15</f>
        <v>0</v>
      </c>
      <c r="BS15" s="257">
        <f>Отд.2!AV15+Отд.2!AX15+Отд.2!AZ15+Отд.2!BB15+Отд.2!BD15</f>
        <v>0</v>
      </c>
      <c r="BT15" s="257">
        <f>Отд.2!AW15+Отд.2!AY15+Отд.2!BA15+Отд.2!BC15+Отд.2!BE15</f>
        <v>0</v>
      </c>
      <c r="BU15" s="257">
        <f>Отд.4!AP15+Отд.4!AR15</f>
        <v>0</v>
      </c>
      <c r="BV15" s="257">
        <f>Отд.4!AQ15+Отд.4!AS15</f>
        <v>0</v>
      </c>
      <c r="BW15" s="30">
        <f>Отд.3!AF15</f>
        <v>0</v>
      </c>
      <c r="BX15" s="30">
        <f>Отд.3!AG15</f>
        <v>0</v>
      </c>
      <c r="BY15" s="30">
        <f>Отд.3!AH15+Отд.3!AJ15+Отд.3!AL15</f>
        <v>0</v>
      </c>
      <c r="BZ15" s="30">
        <f>Отд.3!AI15+Отд.3!AK15+Отд.3!AM15</f>
        <v>0</v>
      </c>
      <c r="CA15" s="257">
        <f>Отд.3!AN15+Отд.3!AP15+Отд.3!AR15</f>
        <v>0</v>
      </c>
      <c r="CB15" s="257">
        <f>Отд.3!AO15+Отд.3!AQ15+Отд.3!AS15</f>
        <v>0</v>
      </c>
      <c r="CC15" s="257">
        <f>Отд.4!AT15</f>
        <v>0</v>
      </c>
      <c r="CD15" s="257">
        <f>Отд.4!AU15</f>
        <v>0</v>
      </c>
      <c r="CE15" s="257">
        <f>Отд.3!AT15</f>
        <v>0</v>
      </c>
      <c r="CF15" s="257">
        <f>Отд.3!AU15</f>
        <v>0</v>
      </c>
      <c r="CG15" s="257">
        <f>Отд.3!AV15+Отд.3!AX15+Отд.3!AZ15</f>
        <v>0</v>
      </c>
      <c r="CH15" s="257">
        <f>Отд.3!AW15+Отд.3!AY15+Отд.3!BA15</f>
        <v>0</v>
      </c>
      <c r="CI15" s="257">
        <f>Отд.2!BF15+Отд.2!BH15+Отд.2!BJ15</f>
        <v>0</v>
      </c>
      <c r="CJ15" s="257">
        <f>Отд.2!BG15+Отд.2!BI15+Отд.2!BK15</f>
        <v>0</v>
      </c>
      <c r="CK15" s="257">
        <f>Отд.2!BL15</f>
        <v>0</v>
      </c>
      <c r="CL15" s="257">
        <f>Отд.2!BM15</f>
        <v>0</v>
      </c>
      <c r="CM15" s="257">
        <f>Отд.4!AV15</f>
        <v>0</v>
      </c>
      <c r="CN15" s="257">
        <f>Отд.4!AW15</f>
        <v>0</v>
      </c>
      <c r="CO15" s="257">
        <f>Отд.4!AX15</f>
        <v>0</v>
      </c>
      <c r="CP15" s="257">
        <f>Отд.4!AY15</f>
        <v>0</v>
      </c>
      <c r="CQ15" s="257">
        <f>Отд.4!AZ15</f>
        <v>0</v>
      </c>
      <c r="CR15" s="257">
        <f>Отд.4!BA15</f>
        <v>0</v>
      </c>
      <c r="CS15" s="257">
        <f>Отд.4!BB15</f>
        <v>0</v>
      </c>
      <c r="CT15" s="257">
        <f>Отд.4!BC15</f>
        <v>0</v>
      </c>
      <c r="CU15" s="257">
        <f>Отд.2!BN15+Отд.2!BP15</f>
        <v>0</v>
      </c>
      <c r="CV15" s="257">
        <f>Отд.2!BO15+Отд.2!BQ15</f>
        <v>0</v>
      </c>
      <c r="CW15" s="257">
        <f>Отд.2!BR15+Отд.2!BT15+Отд.2!BV15+Отд.2!BX15</f>
        <v>0</v>
      </c>
      <c r="CX15" s="257">
        <f>Отд.2!BS15+Отд.2!BU15+Отд.2!BW15+Отд.2!BY15</f>
        <v>0</v>
      </c>
      <c r="CY15" s="60">
        <f>Отд.4!BD15+Отд.4!BF15</f>
        <v>0</v>
      </c>
      <c r="CZ15" s="60">
        <f>Отд.4!BE15+Отд.4!BG15</f>
        <v>0</v>
      </c>
      <c r="DA15" s="257">
        <f>Отд.3!BB15</f>
        <v>0</v>
      </c>
      <c r="DB15" s="257">
        <f>Отд.3!BC15</f>
        <v>0</v>
      </c>
      <c r="DC15" s="257">
        <f>Отд.3!BD15</f>
        <v>0</v>
      </c>
      <c r="DD15" s="257">
        <f>Отд.3!BE15</f>
        <v>0</v>
      </c>
      <c r="DE15" s="257">
        <f>Отд.3!BF15+Отд.3!BH15</f>
        <v>0</v>
      </c>
      <c r="DF15" s="257">
        <f>Отд.3!BG15+Отд.3!BI15</f>
        <v>0</v>
      </c>
      <c r="DG15" s="257">
        <f>Отд.3!BJ15</f>
        <v>0</v>
      </c>
      <c r="DH15" s="257">
        <f>Отд.3!BK15</f>
        <v>0</v>
      </c>
      <c r="DI15" s="257">
        <f>Отд.3!BL15+Отд.3!BN15+Отд.3!BP15</f>
        <v>0</v>
      </c>
      <c r="DJ15" s="257">
        <f>Отд.3!BM15+Отд.3!BO15+Отд.3!BQ15</f>
        <v>0</v>
      </c>
      <c r="DK15" s="257">
        <f>Отд.2!BZ15</f>
        <v>0</v>
      </c>
      <c r="DL15" s="257">
        <f>Отд.2!CA15</f>
        <v>0</v>
      </c>
      <c r="DM15" s="501">
        <f>Отд.4!BH15</f>
        <v>0</v>
      </c>
      <c r="DN15" s="501">
        <f>Отд.4!BI15</f>
        <v>0</v>
      </c>
      <c r="DO15" s="14">
        <f t="shared" si="2"/>
        <v>0</v>
      </c>
      <c r="DP15" s="95">
        <f t="shared" si="3"/>
        <v>0</v>
      </c>
      <c r="DQ15" s="97"/>
      <c r="DR15" s="98"/>
      <c r="DS15" s="992">
        <f>Отд.4!BP15</f>
        <v>0</v>
      </c>
      <c r="DT15" s="992">
        <f>Отд.4!BQ15</f>
        <v>0</v>
      </c>
      <c r="DU15" s="501">
        <f>Отд.4!BR15</f>
        <v>0</v>
      </c>
      <c r="DV15" s="501">
        <f>Отд.4!BS15</f>
        <v>0</v>
      </c>
      <c r="DW15" s="501">
        <f>Отд.4!BT15</f>
        <v>0</v>
      </c>
      <c r="DX15" s="501">
        <f>Отд.4!BU15</f>
        <v>0</v>
      </c>
      <c r="DY15" s="694">
        <f>Отд.4!BV15</f>
        <v>0</v>
      </c>
      <c r="DZ15" s="694">
        <f>Отд.4!BW15</f>
        <v>0</v>
      </c>
      <c r="EA15" s="855">
        <f>Отд.4!BX15</f>
        <v>0</v>
      </c>
      <c r="EB15" s="855">
        <f>Отд.4!BY15</f>
        <v>0</v>
      </c>
      <c r="EC15" s="855">
        <f>Отд.2!CE15</f>
        <v>0</v>
      </c>
      <c r="ED15" s="855">
        <f>Отд.2!CF15</f>
        <v>0</v>
      </c>
      <c r="EE15" s="501">
        <f>Отд.2!CG15</f>
        <v>0</v>
      </c>
      <c r="EF15" s="501">
        <f>Отд.2!CH15</f>
        <v>0</v>
      </c>
      <c r="EG15" s="5">
        <f t="shared" si="0"/>
        <v>0</v>
      </c>
      <c r="EH15" s="95">
        <f t="shared" si="1"/>
        <v>0</v>
      </c>
    </row>
    <row r="16" spans="1:138" ht="15.6" x14ac:dyDescent="0.3">
      <c r="A16" s="8"/>
      <c r="B16" s="167" t="s">
        <v>13</v>
      </c>
      <c r="C16" s="501">
        <f>Отд.1!D16+Отд.1!F16+Отд.4!D16+Отд.4!F16</f>
        <v>25</v>
      </c>
      <c r="D16" s="501">
        <f>Отд.1!E16+Отд.1!G16+Отд.4!E16+Отд.4!G16</f>
        <v>26</v>
      </c>
      <c r="E16" s="257">
        <f>Отд.1!H16</f>
        <v>25</v>
      </c>
      <c r="F16" s="434">
        <f>Отд.1!I16</f>
        <v>9</v>
      </c>
      <c r="G16" s="30">
        <f>Отд.1!J16+Отд.1!L16</f>
        <v>25</v>
      </c>
      <c r="H16" s="30">
        <f>Отд.1!K16+Отд.1!M16</f>
        <v>25</v>
      </c>
      <c r="I16" s="257">
        <f>Отд.1!N16+Отд.1!P16+Отд.1!R16+Отд.1!T16+Отд.1!V16</f>
        <v>75</v>
      </c>
      <c r="J16" s="257">
        <f>Отд.1!O16+Отд.1!Q16+Отд.1!S16+Отд.1!U16+Отд.1!W16</f>
        <v>54</v>
      </c>
      <c r="K16" s="257">
        <f>Отд.1!X16+Отд.1!Z16</f>
        <v>50</v>
      </c>
      <c r="L16" s="257">
        <f>Отд.1!Y16+Отд.1!AA16</f>
        <v>0</v>
      </c>
      <c r="M16" s="256">
        <f>Отд.1!AB16</f>
        <v>25</v>
      </c>
      <c r="N16" s="256">
        <f>Отд.1!AC16</f>
        <v>9</v>
      </c>
      <c r="O16" s="257">
        <f>Отд.1!AD16+Отд.1!AF16+Отд.3!D16</f>
        <v>50</v>
      </c>
      <c r="P16" s="256">
        <f>Отд.1!AE16+Отд.1!AG16+Отд.3!E16</f>
        <v>2</v>
      </c>
      <c r="Q16" s="257">
        <f>Отд.1!AH16+Отд.3!F16</f>
        <v>25</v>
      </c>
      <c r="R16" s="713">
        <f>Отд.1!AI16+Отд.3!G16</f>
        <v>17</v>
      </c>
      <c r="S16" s="257">
        <f>Отд.1!AJ16+Отд.4!H16</f>
        <v>0</v>
      </c>
      <c r="T16" s="257">
        <f>Отд.1!AK16+Отд.4!I16</f>
        <v>49</v>
      </c>
      <c r="U16" s="257">
        <f>Отд.1!AL16</f>
        <v>25</v>
      </c>
      <c r="V16" s="257">
        <f>Отд.1!AM16</f>
        <v>0</v>
      </c>
      <c r="W16" s="257">
        <f>Отд.1!AN16+Отд.1!AP16+Отд.3!H16</f>
        <v>50</v>
      </c>
      <c r="X16" s="257">
        <f>Отд.1!AO16+Отд.1!AQ16+Отд.3!I16</f>
        <v>17</v>
      </c>
      <c r="Y16" s="257">
        <f>Отд.1!AR16+Отд.1!AT16+Отд.2!D16</f>
        <v>50</v>
      </c>
      <c r="Z16" s="257">
        <f>Отд.1!AS16+Отд.1!AU16+Отд.2!E16</f>
        <v>12</v>
      </c>
      <c r="AA16" s="257">
        <f>Отд.1!AV16</f>
        <v>25</v>
      </c>
      <c r="AB16" s="257">
        <f>Отд.1!AW16</f>
        <v>8</v>
      </c>
      <c r="AC16" s="257">
        <f>Отд.1!AX16+Отд.4!J16</f>
        <v>0</v>
      </c>
      <c r="AD16" s="257">
        <f>Отд.1!AY16+Отд.4!K16</f>
        <v>41</v>
      </c>
      <c r="AE16" s="257">
        <f>Отд.1!AZ16</f>
        <v>20</v>
      </c>
      <c r="AF16" s="257">
        <f>Отд.1!BA16</f>
        <v>11</v>
      </c>
      <c r="AG16" s="257">
        <f>Отд.1!BB16</f>
        <v>0</v>
      </c>
      <c r="AH16" s="257">
        <f>Отд.1!BC16</f>
        <v>18</v>
      </c>
      <c r="AI16" s="501">
        <f>Отд.4!L16+Отд.4!N16</f>
        <v>0</v>
      </c>
      <c r="AJ16" s="501">
        <f>Отд.4!M16+Отд.4!O16</f>
        <v>0</v>
      </c>
      <c r="AK16" s="257">
        <f>Отд.4!P16</f>
        <v>0</v>
      </c>
      <c r="AL16" s="256">
        <f>Отд.4!Q16</f>
        <v>0</v>
      </c>
      <c r="AM16" s="257">
        <f>Отд.2!F16+Отд.2!H16+Отд.2!J16+Отд.2!L16</f>
        <v>0</v>
      </c>
      <c r="AN16" s="713">
        <f>Отд.2!G16+Отд.2!I16+Отд.2!K16+Отд.2!M16</f>
        <v>0</v>
      </c>
      <c r="AO16" s="257">
        <f>Отд.2!N16+Отд.2!P16+Отд.2!R16+Отд.2!T16+Отд.2!V16+Отд.2!X16+Отд.2!Z16+Отд.2!AB16+Отд.2!AD16</f>
        <v>0</v>
      </c>
      <c r="AP16" s="257">
        <f>Отд.2!O16+Отд.2!Q16+Отд.2!S16+Отд.2!U16+Отд.2!W16+Отд.2!Y16+Отд.2!AA16+Отд.2!AC16+Отд.2!AE16</f>
        <v>0</v>
      </c>
      <c r="AQ16" s="257">
        <f>Отд.4!R16+Отд.4!T16+Отд.4!V16+Отд.4!X16</f>
        <v>1</v>
      </c>
      <c r="AR16" s="257">
        <f>Отд.4!S16+Отд.4!U16+Отд.4!W16+Отд.4!Y16</f>
        <v>0</v>
      </c>
      <c r="AS16" s="257">
        <f>Отд.3!J16+Отд.3!L16</f>
        <v>0</v>
      </c>
      <c r="AT16" s="257">
        <f>Отд.3!K16+Отд.3!M16</f>
        <v>0</v>
      </c>
      <c r="AU16" s="257">
        <f>Отд.3!N16+Отд.3!P16+Отд.3!R16</f>
        <v>0</v>
      </c>
      <c r="AV16" s="257">
        <f>Отд.3!O16+Отд.3!Q16+Отд.3!S16</f>
        <v>0</v>
      </c>
      <c r="AW16" s="257">
        <f>Отд.3!T16+Отд.3!V16</f>
        <v>0</v>
      </c>
      <c r="AX16" s="257">
        <f>Отд.3!U16+Отд.3!W16</f>
        <v>0</v>
      </c>
      <c r="AY16" s="177">
        <f>Отд.4!Z16+Отд.4!AB16</f>
        <v>0</v>
      </c>
      <c r="AZ16" s="715">
        <f>Отд.4!AA16+Отд.4!AC16</f>
        <v>0</v>
      </c>
      <c r="BA16" s="30">
        <f>Отд.3!X16+Отд.3!Z16</f>
        <v>0</v>
      </c>
      <c r="BB16" s="30">
        <f>Отд.3!Y16+Отд.3!AA16</f>
        <v>0</v>
      </c>
      <c r="BC16" s="257">
        <f>Отд.3!AB16+Отд.3!AD16</f>
        <v>0</v>
      </c>
      <c r="BD16" s="257">
        <f>Отд.3!AC16+Отд.3!AE16</f>
        <v>0</v>
      </c>
      <c r="BE16" s="257">
        <f>Отд.2!AF16+Отд.2!AH16+Отд.2!AJ16</f>
        <v>0</v>
      </c>
      <c r="BF16" s="257">
        <f>Отд.2!AG16+Отд.2!AI16+Отд.2!AK16</f>
        <v>0</v>
      </c>
      <c r="BG16" s="257">
        <f>Отд.2!AL16+Отд.2!AN16+Отд.2!AP16</f>
        <v>0</v>
      </c>
      <c r="BH16" s="257">
        <f>Отд.2!AM16+Отд.2!AO16+Отд.2!AQ16</f>
        <v>0</v>
      </c>
      <c r="BI16" s="257">
        <f>Отд.4!AD16+Отд.4!AF16</f>
        <v>0</v>
      </c>
      <c r="BJ16" s="257">
        <f>Отд.4!AE16+Отд.4!AG16</f>
        <v>0</v>
      </c>
      <c r="BK16" s="257">
        <f>Отд.4!AH16+Отд.4!AJ16</f>
        <v>0</v>
      </c>
      <c r="BL16" s="257">
        <f>Отд.4!AI16+Отд.4!AK16</f>
        <v>0</v>
      </c>
      <c r="BM16" s="501">
        <f>Отд.4!AL16</f>
        <v>0</v>
      </c>
      <c r="BN16" s="501">
        <f>Отд.4!AM16</f>
        <v>0</v>
      </c>
      <c r="BO16" s="257">
        <f>Отд.4!AN16</f>
        <v>0</v>
      </c>
      <c r="BP16" s="257">
        <f>Отд.4!AO16</f>
        <v>0</v>
      </c>
      <c r="BQ16" s="30">
        <f>Отд.2!AR16+Отд.2!AT16</f>
        <v>0</v>
      </c>
      <c r="BR16" s="30">
        <f>Отд.2!AS16+Отд.2!AU16</f>
        <v>0</v>
      </c>
      <c r="BS16" s="257">
        <f>Отд.2!AV16+Отд.2!AX16+Отд.2!AZ16+Отд.2!BB16+Отд.2!BD16</f>
        <v>0</v>
      </c>
      <c r="BT16" s="257">
        <f>Отд.2!AW16+Отд.2!AY16+Отд.2!BA16+Отд.2!BC16+Отд.2!BE16</f>
        <v>0</v>
      </c>
      <c r="BU16" s="257">
        <f>Отд.4!AP16+Отд.4!AR16</f>
        <v>0</v>
      </c>
      <c r="BV16" s="257">
        <f>Отд.4!AQ16+Отд.4!AS16</f>
        <v>0</v>
      </c>
      <c r="BW16" s="30">
        <f>Отд.3!AF16</f>
        <v>0</v>
      </c>
      <c r="BX16" s="30">
        <f>Отд.3!AG16</f>
        <v>0</v>
      </c>
      <c r="BY16" s="30">
        <f>Отд.3!AH16+Отд.3!AJ16+Отд.3!AL16</f>
        <v>0</v>
      </c>
      <c r="BZ16" s="30">
        <f>Отд.3!AI16+Отд.3!AK16+Отд.3!AM16</f>
        <v>0</v>
      </c>
      <c r="CA16" s="257">
        <f>Отд.3!AN16+Отд.3!AP16+Отд.3!AR16</f>
        <v>0</v>
      </c>
      <c r="CB16" s="257">
        <f>Отд.3!AO16+Отд.3!AQ16+Отд.3!AS16</f>
        <v>0</v>
      </c>
      <c r="CC16" s="257">
        <f>Отд.4!AT16</f>
        <v>0</v>
      </c>
      <c r="CD16" s="257">
        <f>Отд.4!AU16</f>
        <v>0</v>
      </c>
      <c r="CE16" s="257">
        <f>Отд.3!AT16</f>
        <v>0</v>
      </c>
      <c r="CF16" s="257">
        <f>Отд.3!AU16</f>
        <v>0</v>
      </c>
      <c r="CG16" s="257">
        <f>Отд.3!AV16+Отд.3!AX16+Отд.3!AZ16</f>
        <v>1</v>
      </c>
      <c r="CH16" s="257">
        <f>Отд.3!AW16+Отд.3!AY16+Отд.3!BA16</f>
        <v>0</v>
      </c>
      <c r="CI16" s="257">
        <f>Отд.2!BF16+Отд.2!BH16+Отд.2!BJ16</f>
        <v>0</v>
      </c>
      <c r="CJ16" s="257">
        <f>Отд.2!BG16+Отд.2!BI16+Отд.2!BK16</f>
        <v>0</v>
      </c>
      <c r="CK16" s="257">
        <f>Отд.2!BL16</f>
        <v>0</v>
      </c>
      <c r="CL16" s="257">
        <f>Отд.2!BM16</f>
        <v>0</v>
      </c>
      <c r="CM16" s="257">
        <f>Отд.4!AV16</f>
        <v>0</v>
      </c>
      <c r="CN16" s="257">
        <f>Отд.4!AW16</f>
        <v>0</v>
      </c>
      <c r="CO16" s="257">
        <f>Отд.4!AX16</f>
        <v>0</v>
      </c>
      <c r="CP16" s="257">
        <f>Отд.4!AY16</f>
        <v>0</v>
      </c>
      <c r="CQ16" s="257">
        <f>Отд.4!AZ16</f>
        <v>1</v>
      </c>
      <c r="CR16" s="257">
        <f>Отд.4!BA16</f>
        <v>0</v>
      </c>
      <c r="CS16" s="257">
        <f>Отд.4!BB16</f>
        <v>0</v>
      </c>
      <c r="CT16" s="257">
        <f>Отд.4!BC16</f>
        <v>0</v>
      </c>
      <c r="CU16" s="257">
        <f>Отд.2!BN16+Отд.2!BP16</f>
        <v>0</v>
      </c>
      <c r="CV16" s="257">
        <f>Отд.2!BO16+Отд.2!BQ16</f>
        <v>0</v>
      </c>
      <c r="CW16" s="257">
        <f>Отд.2!BR16+Отд.2!BT16+Отд.2!BV16+Отд.2!BX16</f>
        <v>0</v>
      </c>
      <c r="CX16" s="257">
        <f>Отд.2!BS16+Отд.2!BU16+Отд.2!BW16+Отд.2!BY16</f>
        <v>0</v>
      </c>
      <c r="CY16" s="60">
        <f>Отд.4!BD16+Отд.4!BF16</f>
        <v>0</v>
      </c>
      <c r="CZ16" s="60">
        <f>Отд.4!BE16+Отд.4!BG16</f>
        <v>0</v>
      </c>
      <c r="DA16" s="257">
        <f>Отд.3!BB16</f>
        <v>0</v>
      </c>
      <c r="DB16" s="257">
        <f>Отд.3!BC16</f>
        <v>0</v>
      </c>
      <c r="DC16" s="257">
        <f>Отд.3!BD16</f>
        <v>0</v>
      </c>
      <c r="DD16" s="257">
        <f>Отд.3!BE16</f>
        <v>0</v>
      </c>
      <c r="DE16" s="257">
        <f>Отд.3!BF16+Отд.3!BH16</f>
        <v>0</v>
      </c>
      <c r="DF16" s="257">
        <f>Отд.3!BG16+Отд.3!BI16</f>
        <v>0</v>
      </c>
      <c r="DG16" s="257">
        <f>Отд.3!BJ16</f>
        <v>2</v>
      </c>
      <c r="DH16" s="257">
        <f>Отд.3!BK16</f>
        <v>0</v>
      </c>
      <c r="DI16" s="257">
        <f>Отд.3!BL16+Отд.3!BN16+Отд.3!BP16</f>
        <v>0</v>
      </c>
      <c r="DJ16" s="257">
        <f>Отд.3!BM16+Отд.3!BO16+Отд.3!BQ16</f>
        <v>0</v>
      </c>
      <c r="DK16" s="257">
        <f>Отд.2!BZ16</f>
        <v>0</v>
      </c>
      <c r="DL16" s="257">
        <f>Отд.2!CA16</f>
        <v>0</v>
      </c>
      <c r="DM16" s="501">
        <f>Отд.4!BH16</f>
        <v>0</v>
      </c>
      <c r="DN16" s="501">
        <f>Отд.4!BI16</f>
        <v>0</v>
      </c>
      <c r="DO16" s="14">
        <f t="shared" si="2"/>
        <v>475</v>
      </c>
      <c r="DP16" s="95">
        <f t="shared" si="3"/>
        <v>298</v>
      </c>
      <c r="DQ16" s="37"/>
      <c r="DS16" s="992">
        <f>Отд.4!BP16</f>
        <v>0</v>
      </c>
      <c r="DT16" s="992">
        <f>Отд.4!BQ16</f>
        <v>0</v>
      </c>
      <c r="DU16" s="501">
        <f>Отд.4!BR16</f>
        <v>0</v>
      </c>
      <c r="DV16" s="501">
        <f>Отд.4!BS16</f>
        <v>0</v>
      </c>
      <c r="DW16" s="501">
        <f>Отд.4!BT16</f>
        <v>0</v>
      </c>
      <c r="DX16" s="501">
        <f>Отд.4!BU16</f>
        <v>0</v>
      </c>
      <c r="DY16" s="694">
        <f>Отд.4!BV16</f>
        <v>0</v>
      </c>
      <c r="DZ16" s="694">
        <f>Отд.4!BW16</f>
        <v>0</v>
      </c>
      <c r="EA16" s="855">
        <f>Отд.4!BX16</f>
        <v>0</v>
      </c>
      <c r="EB16" s="855">
        <f>Отд.4!BY16</f>
        <v>0</v>
      </c>
      <c r="EC16" s="855">
        <f>Отд.2!CE16</f>
        <v>0</v>
      </c>
      <c r="ED16" s="855">
        <f>Отд.2!CF16</f>
        <v>0</v>
      </c>
      <c r="EE16" s="501">
        <f>Отд.2!CG16</f>
        <v>0</v>
      </c>
      <c r="EF16" s="501">
        <f>Отд.2!CH16</f>
        <v>0</v>
      </c>
      <c r="EG16" s="5">
        <f t="shared" si="0"/>
        <v>0</v>
      </c>
      <c r="EH16" s="95">
        <f t="shared" si="1"/>
        <v>0</v>
      </c>
    </row>
    <row r="17" spans="1:138" s="49" customFormat="1" ht="15.6" x14ac:dyDescent="0.3">
      <c r="A17" s="190">
        <v>9</v>
      </c>
      <c r="B17" s="320" t="s">
        <v>17</v>
      </c>
      <c r="C17" s="501">
        <f>Отд.1!D17+Отд.1!F17+Отд.4!D17+Отд.4!F17</f>
        <v>25</v>
      </c>
      <c r="D17" s="501">
        <f>Отд.1!E17+Отд.1!G17+Отд.4!E17+Отд.4!G17</f>
        <v>26</v>
      </c>
      <c r="E17" s="257">
        <f>Отд.1!H17</f>
        <v>25</v>
      </c>
      <c r="F17" s="434">
        <f>Отд.1!I17</f>
        <v>9</v>
      </c>
      <c r="G17" s="30">
        <f>Отд.1!J17+Отд.1!L17</f>
        <v>25</v>
      </c>
      <c r="H17" s="30">
        <f>Отд.1!K17+Отд.1!M17</f>
        <v>25</v>
      </c>
      <c r="I17" s="257">
        <f>Отд.1!N17+Отд.1!P17+Отд.1!R17+Отд.1!T17+Отд.1!V17</f>
        <v>75</v>
      </c>
      <c r="J17" s="257">
        <f>Отд.1!O17+Отд.1!Q17+Отд.1!S17+Отд.1!U17+Отд.1!W17</f>
        <v>54</v>
      </c>
      <c r="K17" s="257">
        <f>Отд.1!X17+Отд.1!Z17</f>
        <v>50</v>
      </c>
      <c r="L17" s="257">
        <f>Отд.1!Y17+Отд.1!AA17</f>
        <v>0</v>
      </c>
      <c r="M17" s="256">
        <f>Отд.1!AB17</f>
        <v>25</v>
      </c>
      <c r="N17" s="256">
        <f>Отд.1!AC17</f>
        <v>9</v>
      </c>
      <c r="O17" s="257">
        <f>Отд.1!AD17+Отд.1!AF17+Отд.3!D17</f>
        <v>50</v>
      </c>
      <c r="P17" s="256">
        <f>Отд.1!AE17+Отд.1!AG17+Отд.3!E17</f>
        <v>2</v>
      </c>
      <c r="Q17" s="257">
        <f>Отд.1!AH17+Отд.3!F17</f>
        <v>25</v>
      </c>
      <c r="R17" s="713">
        <f>Отд.1!AI17+Отд.3!G17</f>
        <v>17</v>
      </c>
      <c r="S17" s="257">
        <f>Отд.1!AJ17+Отд.4!H17</f>
        <v>0</v>
      </c>
      <c r="T17" s="257">
        <f>Отд.1!AK17+Отд.4!I17</f>
        <v>49</v>
      </c>
      <c r="U17" s="257">
        <f>Отд.1!AL17</f>
        <v>25</v>
      </c>
      <c r="V17" s="257">
        <f>Отд.1!AM17</f>
        <v>0</v>
      </c>
      <c r="W17" s="257">
        <f>Отд.1!AN17+Отд.1!AP17+Отд.3!H17</f>
        <v>50</v>
      </c>
      <c r="X17" s="257">
        <f>Отд.1!AO17+Отд.1!AQ17+Отд.3!I17</f>
        <v>17</v>
      </c>
      <c r="Y17" s="257">
        <f>Отд.1!AR17+Отд.1!AT17+Отд.2!D17</f>
        <v>50</v>
      </c>
      <c r="Z17" s="257">
        <f>Отд.1!AS17+Отд.1!AU17+Отд.2!E17</f>
        <v>12</v>
      </c>
      <c r="AA17" s="257">
        <f>Отд.1!AV17</f>
        <v>25</v>
      </c>
      <c r="AB17" s="257">
        <f>Отд.1!AW17</f>
        <v>8</v>
      </c>
      <c r="AC17" s="257">
        <f>Отд.1!AX17+Отд.4!J17</f>
        <v>0</v>
      </c>
      <c r="AD17" s="257">
        <f>Отд.1!AY17+Отд.4!K17</f>
        <v>41</v>
      </c>
      <c r="AE17" s="257">
        <f>Отд.1!AZ17</f>
        <v>20</v>
      </c>
      <c r="AF17" s="257">
        <f>Отд.1!BA17</f>
        <v>11</v>
      </c>
      <c r="AG17" s="257">
        <f>Отд.1!BB17</f>
        <v>0</v>
      </c>
      <c r="AH17" s="257">
        <f>Отд.1!BC17</f>
        <v>18</v>
      </c>
      <c r="AI17" s="501">
        <f>Отд.4!L17+Отд.4!N17</f>
        <v>0</v>
      </c>
      <c r="AJ17" s="501">
        <f>Отд.4!M17+Отд.4!O17</f>
        <v>0</v>
      </c>
      <c r="AK17" s="257">
        <f>Отд.4!P17</f>
        <v>0</v>
      </c>
      <c r="AL17" s="256">
        <f>Отд.4!Q17</f>
        <v>0</v>
      </c>
      <c r="AM17" s="257">
        <f>Отд.2!F17+Отд.2!H17+Отд.2!J17+Отд.2!L17</f>
        <v>0</v>
      </c>
      <c r="AN17" s="713">
        <f>Отд.2!G17+Отд.2!I17+Отд.2!K17+Отд.2!M17</f>
        <v>0</v>
      </c>
      <c r="AO17" s="257">
        <f>Отд.2!N17+Отд.2!P17+Отд.2!R17+Отд.2!T17+Отд.2!V17+Отд.2!X17+Отд.2!Z17+Отд.2!AB17+Отд.2!AD17</f>
        <v>0</v>
      </c>
      <c r="AP17" s="257">
        <f>Отд.2!O17+Отд.2!Q17+Отд.2!S17+Отд.2!U17+Отд.2!W17+Отд.2!Y17+Отд.2!AA17+Отд.2!AC17+Отд.2!AE17</f>
        <v>0</v>
      </c>
      <c r="AQ17" s="257">
        <f>Отд.4!R17+Отд.4!T17+Отд.4!V17+Отд.4!X17</f>
        <v>0</v>
      </c>
      <c r="AR17" s="257">
        <f>Отд.4!S17+Отд.4!U17+Отд.4!W17+Отд.4!Y17</f>
        <v>0</v>
      </c>
      <c r="AS17" s="257">
        <f>Отд.3!J17+Отд.3!L17</f>
        <v>0</v>
      </c>
      <c r="AT17" s="257">
        <f>Отд.3!K17+Отд.3!M17</f>
        <v>0</v>
      </c>
      <c r="AU17" s="257">
        <f>Отд.3!N17+Отд.3!P17+Отд.3!R17</f>
        <v>0</v>
      </c>
      <c r="AV17" s="257">
        <f>Отд.3!O17+Отд.3!Q17+Отд.3!S17</f>
        <v>0</v>
      </c>
      <c r="AW17" s="257">
        <f>Отд.3!T17+Отд.3!V17</f>
        <v>0</v>
      </c>
      <c r="AX17" s="257">
        <f>Отд.3!U17+Отд.3!W17</f>
        <v>0</v>
      </c>
      <c r="AY17" s="177">
        <f>Отд.4!Z17+Отд.4!AB17</f>
        <v>0</v>
      </c>
      <c r="AZ17" s="715">
        <f>Отд.4!AA17+Отд.4!AC17</f>
        <v>0</v>
      </c>
      <c r="BA17" s="30">
        <f>Отд.3!X17+Отд.3!Z17</f>
        <v>0</v>
      </c>
      <c r="BB17" s="30">
        <f>Отд.3!Y17+Отд.3!AA17</f>
        <v>0</v>
      </c>
      <c r="BC17" s="257">
        <f>Отд.3!AB17+Отд.3!AD17</f>
        <v>0</v>
      </c>
      <c r="BD17" s="257">
        <f>Отд.3!AC17+Отд.3!AE17</f>
        <v>0</v>
      </c>
      <c r="BE17" s="257">
        <f>Отд.2!AF17+Отд.2!AH17+Отд.2!AJ17</f>
        <v>0</v>
      </c>
      <c r="BF17" s="257">
        <f>Отд.2!AG17+Отд.2!AI17+Отд.2!AK17</f>
        <v>0</v>
      </c>
      <c r="BG17" s="257">
        <f>Отд.2!AL17+Отд.2!AN17+Отд.2!AP17</f>
        <v>0</v>
      </c>
      <c r="BH17" s="257">
        <f>Отд.2!AM17+Отд.2!AO17+Отд.2!AQ17</f>
        <v>0</v>
      </c>
      <c r="BI17" s="257">
        <f>Отд.4!AD17+Отд.4!AF17</f>
        <v>0</v>
      </c>
      <c r="BJ17" s="257">
        <f>Отд.4!AE17+Отд.4!AG17</f>
        <v>0</v>
      </c>
      <c r="BK17" s="257">
        <f>Отд.4!AH17+Отд.4!AJ17</f>
        <v>0</v>
      </c>
      <c r="BL17" s="257">
        <f>Отд.4!AI17+Отд.4!AK17</f>
        <v>0</v>
      </c>
      <c r="BM17" s="501">
        <f>Отд.4!AL17</f>
        <v>0</v>
      </c>
      <c r="BN17" s="501">
        <f>Отд.4!AM17</f>
        <v>0</v>
      </c>
      <c r="BO17" s="257">
        <f>Отд.4!AN17</f>
        <v>0</v>
      </c>
      <c r="BP17" s="257">
        <f>Отд.4!AO17</f>
        <v>0</v>
      </c>
      <c r="BQ17" s="30">
        <f>Отд.2!AR17+Отд.2!AT17</f>
        <v>0</v>
      </c>
      <c r="BR17" s="30">
        <f>Отд.2!AS17+Отд.2!AU17</f>
        <v>0</v>
      </c>
      <c r="BS17" s="257">
        <f>Отд.2!AV17+Отд.2!AX17+Отд.2!AZ17+Отд.2!BB17+Отд.2!BD17</f>
        <v>0</v>
      </c>
      <c r="BT17" s="257">
        <f>Отд.2!AW17+Отд.2!AY17+Отд.2!BA17+Отд.2!BC17+Отд.2!BE17</f>
        <v>0</v>
      </c>
      <c r="BU17" s="257">
        <f>Отд.4!AP17+Отд.4!AR17</f>
        <v>0</v>
      </c>
      <c r="BV17" s="257">
        <f>Отд.4!AQ17+Отд.4!AS17</f>
        <v>0</v>
      </c>
      <c r="BW17" s="30">
        <f>Отд.3!AF17</f>
        <v>0</v>
      </c>
      <c r="BX17" s="30">
        <f>Отд.3!AG17</f>
        <v>0</v>
      </c>
      <c r="BY17" s="30">
        <f>Отд.3!AH17+Отд.3!AJ17+Отд.3!AL17</f>
        <v>0</v>
      </c>
      <c r="BZ17" s="30">
        <f>Отд.3!AI17+Отд.3!AK17+Отд.3!AM17</f>
        <v>0</v>
      </c>
      <c r="CA17" s="257">
        <f>Отд.3!AN17+Отд.3!AP17+Отд.3!AR17</f>
        <v>0</v>
      </c>
      <c r="CB17" s="257">
        <f>Отд.3!AO17+Отд.3!AQ17+Отд.3!AS17</f>
        <v>0</v>
      </c>
      <c r="CC17" s="257">
        <f>Отд.4!AT17</f>
        <v>0</v>
      </c>
      <c r="CD17" s="257">
        <f>Отд.4!AU17</f>
        <v>0</v>
      </c>
      <c r="CE17" s="257">
        <f>Отд.3!AT17</f>
        <v>0</v>
      </c>
      <c r="CF17" s="257">
        <f>Отд.3!AU17</f>
        <v>0</v>
      </c>
      <c r="CG17" s="257">
        <f>Отд.3!AV17+Отд.3!AX17+Отд.3!AZ17</f>
        <v>0</v>
      </c>
      <c r="CH17" s="257">
        <f>Отд.3!AW17+Отд.3!AY17+Отд.3!BA17</f>
        <v>0</v>
      </c>
      <c r="CI17" s="257">
        <f>Отд.2!BF17+Отд.2!BH17+Отд.2!BJ17</f>
        <v>0</v>
      </c>
      <c r="CJ17" s="257">
        <f>Отд.2!BG17+Отд.2!BI17+Отд.2!BK17</f>
        <v>0</v>
      </c>
      <c r="CK17" s="257">
        <f>Отд.2!BL17</f>
        <v>0</v>
      </c>
      <c r="CL17" s="257">
        <f>Отд.2!BM17</f>
        <v>0</v>
      </c>
      <c r="CM17" s="257">
        <f>Отд.4!AV17</f>
        <v>0</v>
      </c>
      <c r="CN17" s="257">
        <f>Отд.4!AW17</f>
        <v>0</v>
      </c>
      <c r="CO17" s="257">
        <f>Отд.4!AX17</f>
        <v>0</v>
      </c>
      <c r="CP17" s="257">
        <f>Отд.4!AY17</f>
        <v>0</v>
      </c>
      <c r="CQ17" s="257">
        <f>Отд.4!AZ17</f>
        <v>0</v>
      </c>
      <c r="CR17" s="257">
        <f>Отд.4!BA17</f>
        <v>0</v>
      </c>
      <c r="CS17" s="257">
        <f>Отд.4!BB17</f>
        <v>0</v>
      </c>
      <c r="CT17" s="257">
        <f>Отд.4!BC17</f>
        <v>0</v>
      </c>
      <c r="CU17" s="257">
        <f>Отд.2!BN17+Отд.2!BP17</f>
        <v>0</v>
      </c>
      <c r="CV17" s="257">
        <f>Отд.2!BO17+Отд.2!BQ17</f>
        <v>0</v>
      </c>
      <c r="CW17" s="257">
        <f>Отд.2!BR17+Отд.2!BT17+Отд.2!BV17+Отд.2!BX17</f>
        <v>0</v>
      </c>
      <c r="CX17" s="257">
        <f>Отд.2!BS17+Отд.2!BU17+Отд.2!BW17+Отд.2!BY17</f>
        <v>0</v>
      </c>
      <c r="CY17" s="60">
        <f>Отд.4!BD17+Отд.4!BF17</f>
        <v>0</v>
      </c>
      <c r="CZ17" s="60">
        <f>Отд.4!BE17+Отд.4!BG17</f>
        <v>0</v>
      </c>
      <c r="DA17" s="257">
        <f>Отд.3!BB17</f>
        <v>0</v>
      </c>
      <c r="DB17" s="257">
        <f>Отд.3!BC17</f>
        <v>0</v>
      </c>
      <c r="DC17" s="257">
        <f>Отд.3!BD17</f>
        <v>0</v>
      </c>
      <c r="DD17" s="257">
        <f>Отд.3!BE17</f>
        <v>0</v>
      </c>
      <c r="DE17" s="257">
        <f>Отд.3!BF17+Отд.3!BH17</f>
        <v>0</v>
      </c>
      <c r="DF17" s="257">
        <f>Отд.3!BG17+Отд.3!BI17</f>
        <v>0</v>
      </c>
      <c r="DG17" s="257">
        <f>Отд.3!BJ17</f>
        <v>0</v>
      </c>
      <c r="DH17" s="257">
        <f>Отд.3!BK17</f>
        <v>0</v>
      </c>
      <c r="DI17" s="257">
        <f>Отд.3!BL17+Отд.3!BN17+Отд.3!BP17</f>
        <v>0</v>
      </c>
      <c r="DJ17" s="257">
        <f>Отд.3!BM17+Отд.3!BO17+Отд.3!BQ17</f>
        <v>0</v>
      </c>
      <c r="DK17" s="257">
        <f>Отд.2!BZ17</f>
        <v>0</v>
      </c>
      <c r="DL17" s="257">
        <f>Отд.2!CA17</f>
        <v>0</v>
      </c>
      <c r="DM17" s="501">
        <f>Отд.4!BH17</f>
        <v>0</v>
      </c>
      <c r="DN17" s="501">
        <f>Отд.4!BI17</f>
        <v>0</v>
      </c>
      <c r="DO17" s="14">
        <f t="shared" si="2"/>
        <v>470</v>
      </c>
      <c r="DP17" s="95">
        <f t="shared" si="3"/>
        <v>298</v>
      </c>
      <c r="DQ17" s="246"/>
      <c r="DR17" s="181"/>
      <c r="DS17" s="992">
        <f>Отд.4!BP17</f>
        <v>0</v>
      </c>
      <c r="DT17" s="992">
        <f>Отд.4!BQ17</f>
        <v>0</v>
      </c>
      <c r="DU17" s="501">
        <f>Отд.4!BR17</f>
        <v>0</v>
      </c>
      <c r="DV17" s="501">
        <f>Отд.4!BS17</f>
        <v>0</v>
      </c>
      <c r="DW17" s="501">
        <f>Отд.4!BT17</f>
        <v>0</v>
      </c>
      <c r="DX17" s="501">
        <f>Отд.4!BU17</f>
        <v>0</v>
      </c>
      <c r="DY17" s="694">
        <f>Отд.4!BV17</f>
        <v>0</v>
      </c>
      <c r="DZ17" s="694">
        <f>Отд.4!BW17</f>
        <v>0</v>
      </c>
      <c r="EA17" s="855">
        <f>Отд.4!BX17</f>
        <v>0</v>
      </c>
      <c r="EB17" s="855">
        <f>Отд.4!BY17</f>
        <v>0</v>
      </c>
      <c r="EC17" s="855">
        <f>Отд.2!CE17</f>
        <v>0</v>
      </c>
      <c r="ED17" s="855">
        <f>Отд.2!CF17</f>
        <v>0</v>
      </c>
      <c r="EE17" s="501">
        <f>Отд.2!CG17</f>
        <v>0</v>
      </c>
      <c r="EF17" s="501">
        <f>Отд.2!CH17</f>
        <v>0</v>
      </c>
      <c r="EG17" s="5">
        <f t="shared" si="0"/>
        <v>0</v>
      </c>
      <c r="EH17" s="95">
        <f t="shared" si="1"/>
        <v>0</v>
      </c>
    </row>
    <row r="18" spans="1:138" ht="27" x14ac:dyDescent="0.3">
      <c r="A18" s="8">
        <v>10</v>
      </c>
      <c r="B18" s="119" t="s">
        <v>18</v>
      </c>
      <c r="C18" s="501">
        <f>Отд.1!D18+Отд.1!F18+Отд.4!D18+Отд.4!F18</f>
        <v>0</v>
      </c>
      <c r="D18" s="501">
        <f>Отд.1!E18+Отд.1!G18+Отд.4!E18+Отд.4!G18</f>
        <v>0</v>
      </c>
      <c r="E18" s="257">
        <f>Отд.1!H18</f>
        <v>0</v>
      </c>
      <c r="F18" s="434">
        <f>Отд.1!I18</f>
        <v>0</v>
      </c>
      <c r="G18" s="30">
        <f>Отд.1!J18+Отд.1!L18</f>
        <v>0</v>
      </c>
      <c r="H18" s="30">
        <f>Отд.1!K18+Отд.1!M18</f>
        <v>0</v>
      </c>
      <c r="I18" s="257">
        <f>Отд.1!N18+Отд.1!P18+Отд.1!R18+Отд.1!T18+Отд.1!V18</f>
        <v>0</v>
      </c>
      <c r="J18" s="257">
        <f>Отд.1!O18+Отд.1!Q18+Отд.1!S18+Отд.1!U18+Отд.1!W18</f>
        <v>0</v>
      </c>
      <c r="K18" s="257">
        <f>Отд.1!X18+Отд.1!Z18</f>
        <v>0</v>
      </c>
      <c r="L18" s="257">
        <f>Отд.1!Y18+Отд.1!AA18</f>
        <v>0</v>
      </c>
      <c r="M18" s="256">
        <f>Отд.1!AB18</f>
        <v>0</v>
      </c>
      <c r="N18" s="256">
        <f>Отд.1!AC18</f>
        <v>0</v>
      </c>
      <c r="O18" s="257">
        <f>Отд.1!AD18+Отд.1!AF18+Отд.3!D18</f>
        <v>0</v>
      </c>
      <c r="P18" s="256">
        <f>Отд.1!AE18+Отд.1!AG18+Отд.3!E18</f>
        <v>0</v>
      </c>
      <c r="Q18" s="257">
        <f>Отд.1!AH18+Отд.3!F18</f>
        <v>0</v>
      </c>
      <c r="R18" s="713">
        <f>Отд.1!AI18+Отд.3!G18</f>
        <v>0</v>
      </c>
      <c r="S18" s="257">
        <f>Отд.1!AJ18+Отд.4!H18</f>
        <v>0</v>
      </c>
      <c r="T18" s="257">
        <f>Отд.1!AK18+Отд.4!I18</f>
        <v>0</v>
      </c>
      <c r="U18" s="257">
        <f>Отд.1!AL18</f>
        <v>0</v>
      </c>
      <c r="V18" s="257">
        <f>Отд.1!AM18</f>
        <v>0</v>
      </c>
      <c r="W18" s="257">
        <f>Отд.1!AN18+Отд.1!AP18+Отд.3!H18</f>
        <v>0</v>
      </c>
      <c r="X18" s="257">
        <f>Отд.1!AO18+Отд.1!AQ18+Отд.3!I18</f>
        <v>0</v>
      </c>
      <c r="Y18" s="257">
        <f>Отд.1!AR18+Отд.1!AT18+Отд.2!D18</f>
        <v>0</v>
      </c>
      <c r="Z18" s="257">
        <f>Отд.1!AS18+Отд.1!AU18+Отд.2!E18</f>
        <v>0</v>
      </c>
      <c r="AA18" s="257">
        <f>Отд.1!AV18</f>
        <v>0</v>
      </c>
      <c r="AB18" s="257">
        <f>Отд.1!AW18</f>
        <v>0</v>
      </c>
      <c r="AC18" s="257">
        <f>Отд.1!AX18+Отд.4!J18</f>
        <v>0</v>
      </c>
      <c r="AD18" s="257">
        <f>Отд.1!AY18+Отд.4!K18</f>
        <v>0</v>
      </c>
      <c r="AE18" s="257">
        <f>Отд.1!AZ18</f>
        <v>0</v>
      </c>
      <c r="AF18" s="257">
        <f>Отд.1!BA18</f>
        <v>0</v>
      </c>
      <c r="AG18" s="257">
        <f>Отд.1!BB18</f>
        <v>0</v>
      </c>
      <c r="AH18" s="257">
        <f>Отд.1!BC18</f>
        <v>0</v>
      </c>
      <c r="AI18" s="501">
        <f>Отд.4!L18+Отд.4!N18</f>
        <v>0</v>
      </c>
      <c r="AJ18" s="501">
        <f>Отд.4!M18+Отд.4!O18</f>
        <v>0</v>
      </c>
      <c r="AK18" s="257">
        <f>Отд.4!P18</f>
        <v>0</v>
      </c>
      <c r="AL18" s="256">
        <f>Отд.4!Q18</f>
        <v>0</v>
      </c>
      <c r="AM18" s="257">
        <f>Отд.2!F18+Отд.2!H18+Отд.2!J18+Отд.2!L18</f>
        <v>0</v>
      </c>
      <c r="AN18" s="713">
        <f>Отд.2!G18+Отд.2!I18+Отд.2!K18+Отд.2!M18</f>
        <v>0</v>
      </c>
      <c r="AO18" s="257">
        <f>Отд.2!N18+Отд.2!P18+Отд.2!R18+Отд.2!T18+Отд.2!V18+Отд.2!X18+Отд.2!Z18+Отд.2!AB18+Отд.2!AD18</f>
        <v>0</v>
      </c>
      <c r="AP18" s="257">
        <f>Отд.2!O18+Отд.2!Q18+Отд.2!S18+Отд.2!U18+Отд.2!W18+Отд.2!Y18+Отд.2!AA18+Отд.2!AC18+Отд.2!AE18</f>
        <v>0</v>
      </c>
      <c r="AQ18" s="257">
        <f>Отд.4!R18+Отд.4!T18+Отд.4!V18+Отд.4!X18</f>
        <v>0</v>
      </c>
      <c r="AR18" s="257">
        <f>Отд.4!S18+Отд.4!U18+Отд.4!W18+Отд.4!Y18</f>
        <v>0</v>
      </c>
      <c r="AS18" s="257">
        <f>Отд.3!J18+Отд.3!L18</f>
        <v>0</v>
      </c>
      <c r="AT18" s="257">
        <f>Отд.3!K18+Отд.3!M18</f>
        <v>0</v>
      </c>
      <c r="AU18" s="257">
        <f>Отд.3!N18+Отд.3!P18+Отд.3!R18</f>
        <v>0</v>
      </c>
      <c r="AV18" s="257">
        <f>Отд.3!O18+Отд.3!Q18+Отд.3!S18</f>
        <v>0</v>
      </c>
      <c r="AW18" s="257">
        <f>Отд.3!T18+Отд.3!V18</f>
        <v>0</v>
      </c>
      <c r="AX18" s="257">
        <f>Отд.3!U18+Отд.3!W18</f>
        <v>0</v>
      </c>
      <c r="AY18" s="177">
        <f>Отд.4!Z18+Отд.4!AB18</f>
        <v>0</v>
      </c>
      <c r="AZ18" s="715">
        <f>Отд.4!AA18+Отд.4!AC18</f>
        <v>0</v>
      </c>
      <c r="BA18" s="30">
        <f>Отд.3!X18+Отд.3!Z18</f>
        <v>0</v>
      </c>
      <c r="BB18" s="30">
        <f>Отд.3!Y18+Отд.3!AA18</f>
        <v>0</v>
      </c>
      <c r="BC18" s="257">
        <f>Отд.3!AB18+Отд.3!AD18</f>
        <v>0</v>
      </c>
      <c r="BD18" s="257">
        <f>Отд.3!AC18+Отд.3!AE18</f>
        <v>0</v>
      </c>
      <c r="BE18" s="257">
        <f>Отд.2!AF18+Отд.2!AH18+Отд.2!AJ18</f>
        <v>0</v>
      </c>
      <c r="BF18" s="257">
        <f>Отд.2!AG18+Отд.2!AI18+Отд.2!AK18</f>
        <v>0</v>
      </c>
      <c r="BG18" s="257">
        <f>Отд.2!AL18+Отд.2!AN18+Отд.2!AP18</f>
        <v>0</v>
      </c>
      <c r="BH18" s="257">
        <f>Отд.2!AM18+Отд.2!AO18+Отд.2!AQ18</f>
        <v>0</v>
      </c>
      <c r="BI18" s="257">
        <f>Отд.4!AD18+Отд.4!AF18</f>
        <v>0</v>
      </c>
      <c r="BJ18" s="257">
        <f>Отд.4!AE18+Отд.4!AG18</f>
        <v>0</v>
      </c>
      <c r="BK18" s="257">
        <f>Отд.4!AH18+Отд.4!AJ18</f>
        <v>0</v>
      </c>
      <c r="BL18" s="257">
        <f>Отд.4!AI18+Отд.4!AK18</f>
        <v>0</v>
      </c>
      <c r="BM18" s="501">
        <f>Отд.4!AL18</f>
        <v>0</v>
      </c>
      <c r="BN18" s="501">
        <f>Отд.4!AM18</f>
        <v>0</v>
      </c>
      <c r="BO18" s="257">
        <f>Отд.4!AN18</f>
        <v>0</v>
      </c>
      <c r="BP18" s="257">
        <f>Отд.4!AO18</f>
        <v>0</v>
      </c>
      <c r="BQ18" s="30">
        <f>Отд.2!AR18+Отд.2!AT18</f>
        <v>0</v>
      </c>
      <c r="BR18" s="30">
        <f>Отд.2!AS18+Отд.2!AU18</f>
        <v>0</v>
      </c>
      <c r="BS18" s="257">
        <f>Отд.2!AV18+Отд.2!AX18+Отд.2!AZ18+Отд.2!BB18+Отд.2!BD18</f>
        <v>0</v>
      </c>
      <c r="BT18" s="257">
        <f>Отд.2!AW18+Отд.2!AY18+Отд.2!BA18+Отд.2!BC18+Отд.2!BE18</f>
        <v>0</v>
      </c>
      <c r="BU18" s="257">
        <f>Отд.4!AP18+Отд.4!AR18</f>
        <v>0</v>
      </c>
      <c r="BV18" s="257">
        <f>Отд.4!AQ18+Отд.4!AS18</f>
        <v>0</v>
      </c>
      <c r="BW18" s="30">
        <f>Отд.3!AF18</f>
        <v>0</v>
      </c>
      <c r="BX18" s="30">
        <f>Отд.3!AG18</f>
        <v>0</v>
      </c>
      <c r="BY18" s="30">
        <f>Отд.3!AH18+Отд.3!AJ18+Отд.3!AL18</f>
        <v>0</v>
      </c>
      <c r="BZ18" s="30">
        <f>Отд.3!AI18+Отд.3!AK18+Отд.3!AM18</f>
        <v>0</v>
      </c>
      <c r="CA18" s="257">
        <f>Отд.3!AN18+Отд.3!AP18+Отд.3!AR18</f>
        <v>0</v>
      </c>
      <c r="CB18" s="257">
        <f>Отд.3!AO18+Отд.3!AQ18+Отд.3!AS18</f>
        <v>0</v>
      </c>
      <c r="CC18" s="257">
        <f>Отд.4!AT18</f>
        <v>0</v>
      </c>
      <c r="CD18" s="257">
        <f>Отд.4!AU18</f>
        <v>0</v>
      </c>
      <c r="CE18" s="257">
        <f>Отд.3!AT18</f>
        <v>0</v>
      </c>
      <c r="CF18" s="257">
        <f>Отд.3!AU18</f>
        <v>0</v>
      </c>
      <c r="CG18" s="257">
        <f>Отд.3!AV18+Отд.3!AX18+Отд.3!AZ18</f>
        <v>0</v>
      </c>
      <c r="CH18" s="257">
        <f>Отд.3!AW18+Отд.3!AY18+Отд.3!BA18</f>
        <v>0</v>
      </c>
      <c r="CI18" s="257">
        <f>Отд.2!BF18+Отд.2!BH18+Отд.2!BJ18</f>
        <v>0</v>
      </c>
      <c r="CJ18" s="257">
        <f>Отд.2!BG18+Отд.2!BI18+Отд.2!BK18</f>
        <v>0</v>
      </c>
      <c r="CK18" s="257">
        <f>Отд.2!BL18</f>
        <v>0</v>
      </c>
      <c r="CL18" s="257">
        <f>Отд.2!BM18</f>
        <v>0</v>
      </c>
      <c r="CM18" s="257">
        <f>Отд.4!AV18</f>
        <v>0</v>
      </c>
      <c r="CN18" s="257">
        <f>Отд.4!AW18</f>
        <v>0</v>
      </c>
      <c r="CO18" s="257">
        <f>Отд.4!AX18</f>
        <v>0</v>
      </c>
      <c r="CP18" s="257">
        <f>Отд.4!AY18</f>
        <v>0</v>
      </c>
      <c r="CQ18" s="257">
        <f>Отд.4!AZ18</f>
        <v>0</v>
      </c>
      <c r="CR18" s="257">
        <f>Отд.4!BA18</f>
        <v>0</v>
      </c>
      <c r="CS18" s="257">
        <f>Отд.4!BB18</f>
        <v>0</v>
      </c>
      <c r="CT18" s="257">
        <f>Отд.4!BC18</f>
        <v>0</v>
      </c>
      <c r="CU18" s="257">
        <f>Отд.2!BN18+Отд.2!BP18</f>
        <v>0</v>
      </c>
      <c r="CV18" s="257">
        <f>Отд.2!BO18+Отд.2!BQ18</f>
        <v>0</v>
      </c>
      <c r="CW18" s="257">
        <f>Отд.2!BR18+Отд.2!BT18+Отд.2!BV18+Отд.2!BX18</f>
        <v>0</v>
      </c>
      <c r="CX18" s="257">
        <f>Отд.2!BS18+Отд.2!BU18+Отд.2!BW18+Отд.2!BY18</f>
        <v>0</v>
      </c>
      <c r="CY18" s="60">
        <f>Отд.4!BD18+Отд.4!BF18</f>
        <v>0</v>
      </c>
      <c r="CZ18" s="60">
        <f>Отд.4!BE18+Отд.4!BG18</f>
        <v>0</v>
      </c>
      <c r="DA18" s="257">
        <f>Отд.3!BB18</f>
        <v>0</v>
      </c>
      <c r="DB18" s="257">
        <f>Отд.3!BC18</f>
        <v>0</v>
      </c>
      <c r="DC18" s="257">
        <f>Отд.3!BD18</f>
        <v>0</v>
      </c>
      <c r="DD18" s="257">
        <f>Отд.3!BE18</f>
        <v>0</v>
      </c>
      <c r="DE18" s="257">
        <f>Отд.3!BF18+Отд.3!BH18</f>
        <v>0</v>
      </c>
      <c r="DF18" s="257">
        <f>Отд.3!BG18+Отд.3!BI18</f>
        <v>0</v>
      </c>
      <c r="DG18" s="257">
        <f>Отд.3!BJ18</f>
        <v>0</v>
      </c>
      <c r="DH18" s="257">
        <f>Отд.3!BK18</f>
        <v>0</v>
      </c>
      <c r="DI18" s="257">
        <f>Отд.3!BL18+Отд.3!BN18+Отд.3!BP18</f>
        <v>0</v>
      </c>
      <c r="DJ18" s="257">
        <f>Отд.3!BM18+Отд.3!BO18+Отд.3!BQ18</f>
        <v>0</v>
      </c>
      <c r="DK18" s="257">
        <f>Отд.2!BZ18</f>
        <v>0</v>
      </c>
      <c r="DL18" s="257">
        <f>Отд.2!CA18</f>
        <v>0</v>
      </c>
      <c r="DM18" s="501">
        <f>Отд.4!BH18</f>
        <v>0</v>
      </c>
      <c r="DN18" s="501">
        <f>Отд.4!BI18</f>
        <v>0</v>
      </c>
      <c r="DO18" s="14">
        <f t="shared" si="2"/>
        <v>0</v>
      </c>
      <c r="DP18" s="95">
        <f t="shared" si="3"/>
        <v>0</v>
      </c>
      <c r="DQ18" s="246"/>
      <c r="DR18" s="181"/>
      <c r="DS18" s="992">
        <f>Отд.4!BP18</f>
        <v>0</v>
      </c>
      <c r="DT18" s="992">
        <f>Отд.4!BQ18</f>
        <v>0</v>
      </c>
      <c r="DU18" s="501">
        <f>Отд.4!BR18</f>
        <v>0</v>
      </c>
      <c r="DV18" s="501">
        <f>Отд.4!BS18</f>
        <v>0</v>
      </c>
      <c r="DW18" s="501">
        <f>Отд.4!BT18</f>
        <v>0</v>
      </c>
      <c r="DX18" s="501">
        <f>Отд.4!BU18</f>
        <v>0</v>
      </c>
      <c r="DY18" s="694">
        <f>Отд.4!BV18</f>
        <v>0</v>
      </c>
      <c r="DZ18" s="694">
        <f>Отд.4!BW18</f>
        <v>0</v>
      </c>
      <c r="EA18" s="855">
        <f>Отд.4!BX18</f>
        <v>0</v>
      </c>
      <c r="EB18" s="855">
        <f>Отд.4!BY18</f>
        <v>0</v>
      </c>
      <c r="EC18" s="855">
        <f>Отд.2!CE18</f>
        <v>0</v>
      </c>
      <c r="ED18" s="855">
        <f>Отд.2!CF18</f>
        <v>0</v>
      </c>
      <c r="EE18" s="501">
        <f>Отд.2!CG18</f>
        <v>0</v>
      </c>
      <c r="EF18" s="501">
        <f>Отд.2!CH18</f>
        <v>0</v>
      </c>
      <c r="EG18" s="5">
        <f t="shared" si="0"/>
        <v>0</v>
      </c>
      <c r="EH18" s="95">
        <f t="shared" si="1"/>
        <v>0</v>
      </c>
    </row>
    <row r="19" spans="1:138" ht="27" x14ac:dyDescent="0.3">
      <c r="A19" s="8">
        <v>11</v>
      </c>
      <c r="B19" s="119" t="s">
        <v>19</v>
      </c>
      <c r="C19" s="501">
        <f>Отд.1!D19+Отд.1!F19+Отд.4!D19+Отд.4!F19</f>
        <v>0</v>
      </c>
      <c r="D19" s="501">
        <f>Отд.1!E19+Отд.1!G19+Отд.4!E19+Отд.4!G19</f>
        <v>0</v>
      </c>
      <c r="E19" s="257">
        <f>Отд.1!H19</f>
        <v>0</v>
      </c>
      <c r="F19" s="434">
        <f>Отд.1!I19</f>
        <v>0</v>
      </c>
      <c r="G19" s="30">
        <f>Отд.1!J19+Отд.1!L19</f>
        <v>0</v>
      </c>
      <c r="H19" s="30">
        <f>Отд.1!K19+Отд.1!M19</f>
        <v>0</v>
      </c>
      <c r="I19" s="257">
        <f>Отд.1!N19+Отд.1!P19+Отд.1!R19+Отд.1!T19+Отд.1!V19</f>
        <v>0</v>
      </c>
      <c r="J19" s="257">
        <f>Отд.1!O19+Отд.1!Q19+Отд.1!S19+Отд.1!U19+Отд.1!W19</f>
        <v>0</v>
      </c>
      <c r="K19" s="257">
        <f>Отд.1!X19+Отд.1!Z19</f>
        <v>0</v>
      </c>
      <c r="L19" s="257">
        <f>Отд.1!Y19+Отд.1!AA19</f>
        <v>0</v>
      </c>
      <c r="M19" s="256">
        <f>Отд.1!AB19</f>
        <v>0</v>
      </c>
      <c r="N19" s="256">
        <f>Отд.1!AC19</f>
        <v>0</v>
      </c>
      <c r="O19" s="257">
        <f>Отд.1!AD19+Отд.1!AF19+Отд.3!D19</f>
        <v>0</v>
      </c>
      <c r="P19" s="256">
        <f>Отд.1!AE19+Отд.1!AG19+Отд.3!E19</f>
        <v>0</v>
      </c>
      <c r="Q19" s="257">
        <f>Отд.1!AH19+Отд.3!F19</f>
        <v>0</v>
      </c>
      <c r="R19" s="713">
        <f>Отд.1!AI19+Отд.3!G19</f>
        <v>0</v>
      </c>
      <c r="S19" s="257">
        <f>Отд.1!AJ19+Отд.4!H19</f>
        <v>0</v>
      </c>
      <c r="T19" s="257">
        <f>Отд.1!AK19+Отд.4!I19</f>
        <v>0</v>
      </c>
      <c r="U19" s="257">
        <f>Отд.1!AL19</f>
        <v>0</v>
      </c>
      <c r="V19" s="257">
        <f>Отд.1!AM19</f>
        <v>0</v>
      </c>
      <c r="W19" s="257">
        <f>Отд.1!AN19+Отд.1!AP19+Отд.3!H19</f>
        <v>0</v>
      </c>
      <c r="X19" s="257">
        <f>Отд.1!AO19+Отд.1!AQ19+Отд.3!I19</f>
        <v>0</v>
      </c>
      <c r="Y19" s="257">
        <f>Отд.1!AR19+Отд.1!AT19+Отд.2!D19</f>
        <v>0</v>
      </c>
      <c r="Z19" s="257">
        <f>Отд.1!AS19+Отд.1!AU19+Отд.2!E19</f>
        <v>0</v>
      </c>
      <c r="AA19" s="257">
        <f>Отд.1!AV19</f>
        <v>0</v>
      </c>
      <c r="AB19" s="257">
        <f>Отд.1!AW19</f>
        <v>0</v>
      </c>
      <c r="AC19" s="257">
        <f>Отд.1!AX19+Отд.4!J19</f>
        <v>0</v>
      </c>
      <c r="AD19" s="257">
        <f>Отд.1!AY19+Отд.4!K19</f>
        <v>0</v>
      </c>
      <c r="AE19" s="257">
        <f>Отд.1!AZ19</f>
        <v>0</v>
      </c>
      <c r="AF19" s="257">
        <f>Отд.1!BA19</f>
        <v>0</v>
      </c>
      <c r="AG19" s="257">
        <f>Отд.1!BB19</f>
        <v>0</v>
      </c>
      <c r="AH19" s="257">
        <f>Отд.1!BC19</f>
        <v>0</v>
      </c>
      <c r="AI19" s="501">
        <f>Отд.4!L19+Отд.4!N19</f>
        <v>0</v>
      </c>
      <c r="AJ19" s="501">
        <f>Отд.4!M19+Отд.4!O19</f>
        <v>0</v>
      </c>
      <c r="AK19" s="257">
        <f>Отд.4!P19</f>
        <v>0</v>
      </c>
      <c r="AL19" s="256">
        <f>Отд.4!Q19</f>
        <v>0</v>
      </c>
      <c r="AM19" s="257">
        <f>Отд.2!F19+Отд.2!H19+Отд.2!J19+Отд.2!L19</f>
        <v>0</v>
      </c>
      <c r="AN19" s="713">
        <f>Отд.2!G19+Отд.2!I19+Отд.2!K19+Отд.2!M19</f>
        <v>0</v>
      </c>
      <c r="AO19" s="257">
        <f>Отд.2!N19+Отд.2!P19+Отд.2!R19+Отд.2!T19+Отд.2!V19+Отд.2!X19+Отд.2!Z19+Отд.2!AB19+Отд.2!AD19</f>
        <v>0</v>
      </c>
      <c r="AP19" s="257">
        <f>Отд.2!O19+Отд.2!Q19+Отд.2!S19+Отд.2!U19+Отд.2!W19+Отд.2!Y19+Отд.2!AA19+Отд.2!AC19+Отд.2!AE19</f>
        <v>0</v>
      </c>
      <c r="AQ19" s="257">
        <f>Отд.4!R19+Отд.4!T19+Отд.4!V19+Отд.4!X19</f>
        <v>1</v>
      </c>
      <c r="AR19" s="257">
        <f>Отд.4!S19+Отд.4!U19+Отд.4!W19+Отд.4!Y19</f>
        <v>0</v>
      </c>
      <c r="AS19" s="257">
        <f>Отд.3!J19+Отд.3!L19</f>
        <v>0</v>
      </c>
      <c r="AT19" s="257">
        <f>Отд.3!K19+Отд.3!M19</f>
        <v>0</v>
      </c>
      <c r="AU19" s="257">
        <f>Отд.3!N19+Отд.3!P19+Отд.3!R19</f>
        <v>0</v>
      </c>
      <c r="AV19" s="257">
        <f>Отд.3!O19+Отд.3!Q19+Отд.3!S19</f>
        <v>0</v>
      </c>
      <c r="AW19" s="257">
        <f>Отд.3!T19+Отд.3!V19</f>
        <v>0</v>
      </c>
      <c r="AX19" s="257">
        <f>Отд.3!U19+Отд.3!W19</f>
        <v>0</v>
      </c>
      <c r="AY19" s="177">
        <f>Отд.4!Z19+Отд.4!AB19</f>
        <v>0</v>
      </c>
      <c r="AZ19" s="715">
        <f>Отд.4!AA19+Отд.4!AC19</f>
        <v>0</v>
      </c>
      <c r="BA19" s="30">
        <f>Отд.3!X19+Отд.3!Z19</f>
        <v>0</v>
      </c>
      <c r="BB19" s="30">
        <f>Отд.3!Y19+Отд.3!AA19</f>
        <v>0</v>
      </c>
      <c r="BC19" s="257">
        <f>Отд.3!AB19+Отд.3!AD19</f>
        <v>0</v>
      </c>
      <c r="BD19" s="257">
        <f>Отд.3!AC19+Отд.3!AE19</f>
        <v>0</v>
      </c>
      <c r="BE19" s="257">
        <f>Отд.2!AF19+Отд.2!AH19+Отд.2!AJ19</f>
        <v>0</v>
      </c>
      <c r="BF19" s="257">
        <f>Отд.2!AG19+Отд.2!AI19+Отд.2!AK19</f>
        <v>0</v>
      </c>
      <c r="BG19" s="257">
        <f>Отд.2!AL19+Отд.2!AN19+Отд.2!AP19</f>
        <v>0</v>
      </c>
      <c r="BH19" s="257">
        <f>Отд.2!AM19+Отд.2!AO19+Отд.2!AQ19</f>
        <v>0</v>
      </c>
      <c r="BI19" s="257">
        <f>Отд.4!AD19+Отд.4!AF19</f>
        <v>0</v>
      </c>
      <c r="BJ19" s="257">
        <f>Отд.4!AE19+Отд.4!AG19</f>
        <v>0</v>
      </c>
      <c r="BK19" s="257">
        <f>Отд.4!AH19+Отд.4!AJ19</f>
        <v>0</v>
      </c>
      <c r="BL19" s="257">
        <f>Отд.4!AI19+Отд.4!AK19</f>
        <v>0</v>
      </c>
      <c r="BM19" s="501">
        <f>Отд.4!AL19</f>
        <v>0</v>
      </c>
      <c r="BN19" s="501">
        <f>Отд.4!AM19</f>
        <v>0</v>
      </c>
      <c r="BO19" s="257">
        <f>Отд.4!AN19</f>
        <v>0</v>
      </c>
      <c r="BP19" s="257">
        <f>Отд.4!AO19</f>
        <v>0</v>
      </c>
      <c r="BQ19" s="30">
        <f>Отд.2!AR19+Отд.2!AT19</f>
        <v>0</v>
      </c>
      <c r="BR19" s="30">
        <f>Отд.2!AS19+Отд.2!AU19</f>
        <v>0</v>
      </c>
      <c r="BS19" s="257">
        <f>Отд.2!AV19+Отд.2!AX19+Отд.2!AZ19+Отд.2!BB19+Отд.2!BD19</f>
        <v>0</v>
      </c>
      <c r="BT19" s="257">
        <f>Отд.2!AW19+Отд.2!AY19+Отд.2!BA19+Отд.2!BC19+Отд.2!BE19</f>
        <v>0</v>
      </c>
      <c r="BU19" s="257">
        <f>Отд.4!AP19+Отд.4!AR19</f>
        <v>0</v>
      </c>
      <c r="BV19" s="257">
        <f>Отд.4!AQ19+Отд.4!AS19</f>
        <v>0</v>
      </c>
      <c r="BW19" s="30">
        <f>Отд.3!AF19</f>
        <v>0</v>
      </c>
      <c r="BX19" s="30">
        <f>Отд.3!AG19</f>
        <v>0</v>
      </c>
      <c r="BY19" s="30">
        <f>Отд.3!AH19+Отд.3!AJ19+Отд.3!AL19</f>
        <v>0</v>
      </c>
      <c r="BZ19" s="30">
        <f>Отд.3!AI19+Отд.3!AK19+Отд.3!AM19</f>
        <v>0</v>
      </c>
      <c r="CA19" s="257">
        <f>Отд.3!AN19+Отд.3!AP19+Отд.3!AR19</f>
        <v>0</v>
      </c>
      <c r="CB19" s="257">
        <f>Отд.3!AO19+Отд.3!AQ19+Отд.3!AS19</f>
        <v>0</v>
      </c>
      <c r="CC19" s="257">
        <f>Отд.4!AT19</f>
        <v>0</v>
      </c>
      <c r="CD19" s="257">
        <f>Отд.4!AU19</f>
        <v>0</v>
      </c>
      <c r="CE19" s="257">
        <f>Отд.3!AT19</f>
        <v>0</v>
      </c>
      <c r="CF19" s="257">
        <f>Отд.3!AU19</f>
        <v>0</v>
      </c>
      <c r="CG19" s="257">
        <f>Отд.3!AV19+Отд.3!AX19+Отд.3!AZ19</f>
        <v>1</v>
      </c>
      <c r="CH19" s="257">
        <f>Отд.3!AW19+Отд.3!AY19+Отд.3!BA19</f>
        <v>0</v>
      </c>
      <c r="CI19" s="257">
        <f>Отд.2!BF19+Отд.2!BH19+Отд.2!BJ19</f>
        <v>0</v>
      </c>
      <c r="CJ19" s="257">
        <f>Отд.2!BG19+Отд.2!BI19+Отд.2!BK19</f>
        <v>0</v>
      </c>
      <c r="CK19" s="257">
        <f>Отд.2!BL19</f>
        <v>0</v>
      </c>
      <c r="CL19" s="257">
        <f>Отд.2!BM19</f>
        <v>0</v>
      </c>
      <c r="CM19" s="257">
        <f>Отд.4!AV19</f>
        <v>0</v>
      </c>
      <c r="CN19" s="257">
        <f>Отд.4!AW19</f>
        <v>0</v>
      </c>
      <c r="CO19" s="257">
        <f>Отд.4!AX19</f>
        <v>0</v>
      </c>
      <c r="CP19" s="257">
        <f>Отд.4!AY19</f>
        <v>0</v>
      </c>
      <c r="CQ19" s="257">
        <f>Отд.4!AZ19</f>
        <v>1</v>
      </c>
      <c r="CR19" s="257">
        <f>Отд.4!BA19</f>
        <v>0</v>
      </c>
      <c r="CS19" s="257">
        <f>Отд.4!BB19</f>
        <v>0</v>
      </c>
      <c r="CT19" s="257">
        <f>Отд.4!BC19</f>
        <v>0</v>
      </c>
      <c r="CU19" s="257">
        <f>Отд.2!BN19+Отд.2!BP19</f>
        <v>0</v>
      </c>
      <c r="CV19" s="257">
        <f>Отд.2!BO19+Отд.2!BQ19</f>
        <v>0</v>
      </c>
      <c r="CW19" s="257">
        <f>Отд.2!BR19+Отд.2!BT19+Отд.2!BV19+Отд.2!BX19</f>
        <v>0</v>
      </c>
      <c r="CX19" s="257">
        <f>Отд.2!BS19+Отд.2!BU19+Отд.2!BW19+Отд.2!BY19</f>
        <v>0</v>
      </c>
      <c r="CY19" s="60">
        <f>Отд.4!BD19+Отд.4!BF19</f>
        <v>0</v>
      </c>
      <c r="CZ19" s="60">
        <f>Отд.4!BE19+Отд.4!BG19</f>
        <v>0</v>
      </c>
      <c r="DA19" s="257">
        <f>Отд.3!BB19</f>
        <v>0</v>
      </c>
      <c r="DB19" s="257">
        <f>Отд.3!BC19</f>
        <v>0</v>
      </c>
      <c r="DC19" s="257">
        <f>Отд.3!BD19</f>
        <v>0</v>
      </c>
      <c r="DD19" s="257">
        <f>Отд.3!BE19</f>
        <v>0</v>
      </c>
      <c r="DE19" s="257">
        <f>Отд.3!BF19+Отд.3!BH19</f>
        <v>0</v>
      </c>
      <c r="DF19" s="257">
        <f>Отд.3!BG19+Отд.3!BI19</f>
        <v>0</v>
      </c>
      <c r="DG19" s="257">
        <f>Отд.3!BJ19</f>
        <v>2</v>
      </c>
      <c r="DH19" s="257">
        <f>Отд.3!BK19</f>
        <v>0</v>
      </c>
      <c r="DI19" s="257">
        <f>Отд.3!BL19+Отд.3!BN19+Отд.3!BP19</f>
        <v>0</v>
      </c>
      <c r="DJ19" s="257">
        <f>Отд.3!BM19+Отд.3!BO19+Отд.3!BQ19</f>
        <v>0</v>
      </c>
      <c r="DK19" s="257">
        <f>Отд.2!BZ19</f>
        <v>0</v>
      </c>
      <c r="DL19" s="257">
        <f>Отд.2!CA19</f>
        <v>0</v>
      </c>
      <c r="DM19" s="501">
        <f>Отд.4!BH19</f>
        <v>0</v>
      </c>
      <c r="DN19" s="501">
        <f>Отд.4!BI19</f>
        <v>0</v>
      </c>
      <c r="DO19" s="14">
        <f t="shared" si="2"/>
        <v>5</v>
      </c>
      <c r="DP19" s="95">
        <f t="shared" si="3"/>
        <v>0</v>
      </c>
      <c r="DQ19" s="37"/>
      <c r="DS19" s="992">
        <f>Отд.4!BP19</f>
        <v>0</v>
      </c>
      <c r="DT19" s="992">
        <f>Отд.4!BQ19</f>
        <v>0</v>
      </c>
      <c r="DU19" s="501">
        <f>Отд.4!BR19</f>
        <v>0</v>
      </c>
      <c r="DV19" s="501">
        <f>Отд.4!BS19</f>
        <v>0</v>
      </c>
      <c r="DW19" s="501">
        <f>Отд.4!BT19</f>
        <v>0</v>
      </c>
      <c r="DX19" s="501">
        <f>Отд.4!BU19</f>
        <v>0</v>
      </c>
      <c r="DY19" s="694">
        <f>Отд.4!BV19</f>
        <v>0</v>
      </c>
      <c r="DZ19" s="694">
        <f>Отд.4!BW19</f>
        <v>0</v>
      </c>
      <c r="EA19" s="855">
        <f>Отд.4!BX19</f>
        <v>0</v>
      </c>
      <c r="EB19" s="855">
        <f>Отд.4!BY19</f>
        <v>0</v>
      </c>
      <c r="EC19" s="855">
        <f>Отд.2!CE19</f>
        <v>0</v>
      </c>
      <c r="ED19" s="855">
        <f>Отд.2!CF19</f>
        <v>0</v>
      </c>
      <c r="EE19" s="501">
        <f>Отд.2!CG19</f>
        <v>0</v>
      </c>
      <c r="EF19" s="501">
        <f>Отд.2!CH19</f>
        <v>0</v>
      </c>
      <c r="EG19" s="5">
        <f t="shared" si="0"/>
        <v>0</v>
      </c>
      <c r="EH19" s="95">
        <f t="shared" si="1"/>
        <v>0</v>
      </c>
    </row>
    <row r="20" spans="1:138" ht="15.6" x14ac:dyDescent="0.3">
      <c r="A20" s="8">
        <v>12</v>
      </c>
      <c r="B20" s="119" t="s">
        <v>38</v>
      </c>
      <c r="C20" s="501">
        <f>Отд.1!D20+Отд.1!F20+Отд.4!D20+Отд.4!F20</f>
        <v>0</v>
      </c>
      <c r="D20" s="501">
        <f>Отд.1!E20+Отд.1!G20+Отд.4!E20+Отд.4!G20</f>
        <v>0</v>
      </c>
      <c r="E20" s="257">
        <f>Отд.1!H20</f>
        <v>0</v>
      </c>
      <c r="F20" s="434">
        <f>Отд.1!I20</f>
        <v>0</v>
      </c>
      <c r="G20" s="30">
        <f>Отд.1!J20+Отд.1!L20</f>
        <v>0</v>
      </c>
      <c r="H20" s="30">
        <f>Отд.1!K20+Отд.1!M20</f>
        <v>0</v>
      </c>
      <c r="I20" s="257">
        <f>Отд.1!N20+Отд.1!P20+Отд.1!R20+Отд.1!T20+Отд.1!V20</f>
        <v>0</v>
      </c>
      <c r="J20" s="257">
        <f>Отд.1!O20+Отд.1!Q20+Отд.1!S20+Отд.1!U20+Отд.1!W20</f>
        <v>0</v>
      </c>
      <c r="K20" s="257">
        <f>Отд.1!X20+Отд.1!Z20</f>
        <v>0</v>
      </c>
      <c r="L20" s="257">
        <f>Отд.1!Y20+Отд.1!AA20</f>
        <v>0</v>
      </c>
      <c r="M20" s="256">
        <f>Отд.1!AB20</f>
        <v>0</v>
      </c>
      <c r="N20" s="256">
        <f>Отд.1!AC20</f>
        <v>0</v>
      </c>
      <c r="O20" s="257">
        <f>Отд.1!AD20+Отд.1!AF20+Отд.3!D20</f>
        <v>0</v>
      </c>
      <c r="P20" s="256">
        <f>Отд.1!AE20+Отд.1!AG20+Отд.3!E20</f>
        <v>0</v>
      </c>
      <c r="Q20" s="257">
        <f>Отд.1!AH20+Отд.3!F20</f>
        <v>0</v>
      </c>
      <c r="R20" s="713">
        <f>Отд.1!AI20+Отд.3!G20</f>
        <v>0</v>
      </c>
      <c r="S20" s="257">
        <f>Отд.1!AJ20+Отд.4!H20</f>
        <v>0</v>
      </c>
      <c r="T20" s="257">
        <f>Отд.1!AK20+Отд.4!I20</f>
        <v>0</v>
      </c>
      <c r="U20" s="257">
        <f>Отд.1!AL20</f>
        <v>0</v>
      </c>
      <c r="V20" s="257">
        <f>Отд.1!AM20</f>
        <v>0</v>
      </c>
      <c r="W20" s="257">
        <f>Отд.1!AN20+Отд.1!AP20+Отд.3!H20</f>
        <v>0</v>
      </c>
      <c r="X20" s="257">
        <f>Отд.1!AO20+Отд.1!AQ20+Отд.3!I20</f>
        <v>0</v>
      </c>
      <c r="Y20" s="257">
        <f>Отд.1!AR20+Отд.1!AT20+Отд.2!D20</f>
        <v>0</v>
      </c>
      <c r="Z20" s="257">
        <f>Отд.1!AS20+Отд.1!AU20+Отд.2!E20</f>
        <v>0</v>
      </c>
      <c r="AA20" s="257">
        <f>Отд.1!AV20</f>
        <v>0</v>
      </c>
      <c r="AB20" s="257">
        <f>Отд.1!AW20</f>
        <v>0</v>
      </c>
      <c r="AC20" s="257">
        <f>Отд.1!AX20+Отд.4!J20</f>
        <v>0</v>
      </c>
      <c r="AD20" s="257">
        <f>Отд.1!AY20+Отд.4!K20</f>
        <v>0</v>
      </c>
      <c r="AE20" s="257">
        <f>Отд.1!AZ20</f>
        <v>0</v>
      </c>
      <c r="AF20" s="257">
        <f>Отд.1!BA20</f>
        <v>0</v>
      </c>
      <c r="AG20" s="257">
        <f>Отд.1!BB20</f>
        <v>0</v>
      </c>
      <c r="AH20" s="257">
        <f>Отд.1!BC20</f>
        <v>0</v>
      </c>
      <c r="AI20" s="501">
        <f>Отд.4!L20+Отд.4!N20</f>
        <v>0</v>
      </c>
      <c r="AJ20" s="501">
        <f>Отд.4!M20+Отд.4!O20</f>
        <v>0</v>
      </c>
      <c r="AK20" s="257">
        <f>Отд.4!P20</f>
        <v>0</v>
      </c>
      <c r="AL20" s="256">
        <f>Отд.4!Q20</f>
        <v>0</v>
      </c>
      <c r="AM20" s="257">
        <f>Отд.2!F20+Отд.2!H20+Отд.2!J20+Отд.2!L20</f>
        <v>0</v>
      </c>
      <c r="AN20" s="713">
        <f>Отд.2!G20+Отд.2!I20+Отд.2!K20+Отд.2!M20</f>
        <v>0</v>
      </c>
      <c r="AO20" s="257">
        <f>Отд.2!N20+Отд.2!P20+Отд.2!R20+Отд.2!T20+Отд.2!V20+Отд.2!X20+Отд.2!Z20+Отд.2!AB20+Отд.2!AD20</f>
        <v>0</v>
      </c>
      <c r="AP20" s="257">
        <f>Отд.2!O20+Отд.2!Q20+Отд.2!S20+Отд.2!U20+Отд.2!W20+Отд.2!Y20+Отд.2!AA20+Отд.2!AC20+Отд.2!AE20</f>
        <v>0</v>
      </c>
      <c r="AQ20" s="257">
        <f>Отд.4!R20+Отд.4!T20+Отд.4!V20+Отд.4!X20</f>
        <v>0</v>
      </c>
      <c r="AR20" s="257">
        <f>Отд.4!S20+Отд.4!U20+Отд.4!W20+Отд.4!Y20</f>
        <v>0</v>
      </c>
      <c r="AS20" s="257">
        <f>Отд.3!J20+Отд.3!L20</f>
        <v>0</v>
      </c>
      <c r="AT20" s="257">
        <f>Отд.3!K20+Отд.3!M20</f>
        <v>0</v>
      </c>
      <c r="AU20" s="257">
        <f>Отд.3!N20+Отд.3!P20+Отд.3!R20</f>
        <v>0</v>
      </c>
      <c r="AV20" s="257">
        <f>Отд.3!O20+Отд.3!Q20+Отд.3!S20</f>
        <v>0</v>
      </c>
      <c r="AW20" s="257">
        <f>Отд.3!T20+Отд.3!V20</f>
        <v>0</v>
      </c>
      <c r="AX20" s="257">
        <f>Отд.3!U20+Отд.3!W20</f>
        <v>0</v>
      </c>
      <c r="AY20" s="177">
        <f>Отд.4!Z20+Отд.4!AB20</f>
        <v>0</v>
      </c>
      <c r="AZ20" s="715">
        <f>Отд.4!AA20+Отд.4!AC20</f>
        <v>0</v>
      </c>
      <c r="BA20" s="30">
        <f>Отд.3!X20+Отд.3!Z20</f>
        <v>0</v>
      </c>
      <c r="BB20" s="30">
        <f>Отд.3!Y20+Отд.3!AA20</f>
        <v>0</v>
      </c>
      <c r="BC20" s="257">
        <f>Отд.3!AB20+Отд.3!AD20</f>
        <v>0</v>
      </c>
      <c r="BD20" s="257">
        <f>Отд.3!AC20+Отд.3!AE20</f>
        <v>0</v>
      </c>
      <c r="BE20" s="257">
        <f>Отд.2!AF20+Отд.2!AH20+Отд.2!AJ20</f>
        <v>0</v>
      </c>
      <c r="BF20" s="257">
        <f>Отд.2!AG20+Отд.2!AI20+Отд.2!AK20</f>
        <v>0</v>
      </c>
      <c r="BG20" s="257">
        <f>Отд.2!AL20+Отд.2!AN20+Отд.2!AP20</f>
        <v>0</v>
      </c>
      <c r="BH20" s="257">
        <f>Отд.2!AM20+Отд.2!AO20+Отд.2!AQ20</f>
        <v>0</v>
      </c>
      <c r="BI20" s="257">
        <f>Отд.4!AD20+Отд.4!AF20</f>
        <v>0</v>
      </c>
      <c r="BJ20" s="257">
        <f>Отд.4!AE20+Отд.4!AG20</f>
        <v>0</v>
      </c>
      <c r="BK20" s="257">
        <f>Отд.4!AH20+Отд.4!AJ20</f>
        <v>0</v>
      </c>
      <c r="BL20" s="257">
        <f>Отд.4!AI20+Отд.4!AK20</f>
        <v>0</v>
      </c>
      <c r="BM20" s="501">
        <f>Отд.4!AL20</f>
        <v>0</v>
      </c>
      <c r="BN20" s="501">
        <f>Отд.4!AM20</f>
        <v>0</v>
      </c>
      <c r="BO20" s="257">
        <f>Отд.4!AN20</f>
        <v>0</v>
      </c>
      <c r="BP20" s="257">
        <f>Отд.4!AO20</f>
        <v>0</v>
      </c>
      <c r="BQ20" s="30">
        <f>Отд.2!AR20+Отд.2!AT20</f>
        <v>0</v>
      </c>
      <c r="BR20" s="30">
        <f>Отд.2!AS20+Отд.2!AU20</f>
        <v>0</v>
      </c>
      <c r="BS20" s="257">
        <f>Отд.2!AV20+Отд.2!AX20+Отд.2!AZ20+Отд.2!BB20+Отд.2!BD20</f>
        <v>0</v>
      </c>
      <c r="BT20" s="257">
        <f>Отд.2!AW20+Отд.2!AY20+Отд.2!BA20+Отд.2!BC20+Отд.2!BE20</f>
        <v>0</v>
      </c>
      <c r="BU20" s="257">
        <f>Отд.4!AP20+Отд.4!AR20</f>
        <v>0</v>
      </c>
      <c r="BV20" s="257">
        <f>Отд.4!AQ20+Отд.4!AS20</f>
        <v>0</v>
      </c>
      <c r="BW20" s="30">
        <f>Отд.3!AF20</f>
        <v>0</v>
      </c>
      <c r="BX20" s="30">
        <f>Отд.3!AG20</f>
        <v>0</v>
      </c>
      <c r="BY20" s="30">
        <f>Отд.3!AH20+Отд.3!AJ20+Отд.3!AL20</f>
        <v>0</v>
      </c>
      <c r="BZ20" s="30">
        <f>Отд.3!AI20+Отд.3!AK20+Отд.3!AM20</f>
        <v>0</v>
      </c>
      <c r="CA20" s="257">
        <f>Отд.3!AN20+Отд.3!AP20+Отд.3!AR20</f>
        <v>0</v>
      </c>
      <c r="CB20" s="257">
        <f>Отд.3!AO20+Отд.3!AQ20+Отд.3!AS20</f>
        <v>0</v>
      </c>
      <c r="CC20" s="257">
        <f>Отд.4!AT20</f>
        <v>0</v>
      </c>
      <c r="CD20" s="257">
        <f>Отд.4!AU20</f>
        <v>0</v>
      </c>
      <c r="CE20" s="257">
        <f>Отд.3!AT20</f>
        <v>0</v>
      </c>
      <c r="CF20" s="257">
        <f>Отд.3!AU20</f>
        <v>0</v>
      </c>
      <c r="CG20" s="257">
        <f>Отд.3!AV20+Отд.3!AX20+Отд.3!AZ20</f>
        <v>0</v>
      </c>
      <c r="CH20" s="257">
        <f>Отд.3!AW20+Отд.3!AY20+Отд.3!BA20</f>
        <v>0</v>
      </c>
      <c r="CI20" s="257">
        <f>Отд.2!BF20+Отд.2!BH20+Отд.2!BJ20</f>
        <v>0</v>
      </c>
      <c r="CJ20" s="257">
        <f>Отд.2!BG20+Отд.2!BI20+Отд.2!BK20</f>
        <v>0</v>
      </c>
      <c r="CK20" s="257">
        <f>Отд.2!BL20</f>
        <v>0</v>
      </c>
      <c r="CL20" s="257">
        <f>Отд.2!BM20</f>
        <v>0</v>
      </c>
      <c r="CM20" s="257">
        <f>Отд.4!AV20</f>
        <v>0</v>
      </c>
      <c r="CN20" s="257">
        <f>Отд.4!AW20</f>
        <v>0</v>
      </c>
      <c r="CO20" s="257">
        <f>Отд.4!AX20</f>
        <v>0</v>
      </c>
      <c r="CP20" s="257">
        <f>Отд.4!AY20</f>
        <v>0</v>
      </c>
      <c r="CQ20" s="257">
        <f>Отд.4!AZ20</f>
        <v>0</v>
      </c>
      <c r="CR20" s="257">
        <f>Отд.4!BA20</f>
        <v>0</v>
      </c>
      <c r="CS20" s="257">
        <f>Отд.4!BB20</f>
        <v>0</v>
      </c>
      <c r="CT20" s="257">
        <f>Отд.4!BC20</f>
        <v>0</v>
      </c>
      <c r="CU20" s="257">
        <f>Отд.2!BN20+Отд.2!BP20</f>
        <v>0</v>
      </c>
      <c r="CV20" s="257">
        <f>Отд.2!BO20+Отд.2!BQ20</f>
        <v>0</v>
      </c>
      <c r="CW20" s="257">
        <f>Отд.2!BR20+Отд.2!BT20+Отд.2!BV20+Отд.2!BX20</f>
        <v>0</v>
      </c>
      <c r="CX20" s="257">
        <f>Отд.2!BS20+Отд.2!BU20+Отд.2!BW20+Отд.2!BY20</f>
        <v>0</v>
      </c>
      <c r="CY20" s="60">
        <f>Отд.4!BD20+Отд.4!BF20</f>
        <v>0</v>
      </c>
      <c r="CZ20" s="60">
        <f>Отд.4!BE20+Отд.4!BG20</f>
        <v>0</v>
      </c>
      <c r="DA20" s="257">
        <f>Отд.3!BB20</f>
        <v>0</v>
      </c>
      <c r="DB20" s="257">
        <f>Отд.3!BC20</f>
        <v>0</v>
      </c>
      <c r="DC20" s="257">
        <f>Отд.3!BD20</f>
        <v>0</v>
      </c>
      <c r="DD20" s="257">
        <f>Отд.3!BE20</f>
        <v>0</v>
      </c>
      <c r="DE20" s="257">
        <f>Отд.3!BF20+Отд.3!BH20</f>
        <v>0</v>
      </c>
      <c r="DF20" s="257">
        <f>Отд.3!BG20+Отд.3!BI20</f>
        <v>0</v>
      </c>
      <c r="DG20" s="257">
        <f>Отд.3!BJ20</f>
        <v>0</v>
      </c>
      <c r="DH20" s="257">
        <f>Отд.3!BK20</f>
        <v>0</v>
      </c>
      <c r="DI20" s="257">
        <f>Отд.3!BL20+Отд.3!BN20+Отд.3!BP20</f>
        <v>0</v>
      </c>
      <c r="DJ20" s="257">
        <f>Отд.3!BM20+Отд.3!BO20+Отд.3!BQ20</f>
        <v>0</v>
      </c>
      <c r="DK20" s="257">
        <f>Отд.2!BZ20</f>
        <v>0</v>
      </c>
      <c r="DL20" s="257">
        <f>Отд.2!CA20</f>
        <v>0</v>
      </c>
      <c r="DM20" s="501">
        <f>Отд.4!BH20</f>
        <v>0</v>
      </c>
      <c r="DN20" s="501">
        <f>Отд.4!BI20</f>
        <v>0</v>
      </c>
      <c r="DO20" s="14">
        <f t="shared" si="2"/>
        <v>0</v>
      </c>
      <c r="DP20" s="95">
        <f t="shared" si="3"/>
        <v>0</v>
      </c>
      <c r="DQ20" s="37"/>
      <c r="DS20" s="992">
        <f>Отд.4!BP20</f>
        <v>0</v>
      </c>
      <c r="DT20" s="992">
        <f>Отд.4!BQ20</f>
        <v>0</v>
      </c>
      <c r="DU20" s="501">
        <f>Отд.4!BR20</f>
        <v>0</v>
      </c>
      <c r="DV20" s="501">
        <f>Отд.4!BS20</f>
        <v>0</v>
      </c>
      <c r="DW20" s="501">
        <f>Отд.4!BT20</f>
        <v>0</v>
      </c>
      <c r="DX20" s="501">
        <f>Отд.4!BU20</f>
        <v>0</v>
      </c>
      <c r="DY20" s="694">
        <f>Отд.4!BV20</f>
        <v>0</v>
      </c>
      <c r="DZ20" s="694">
        <f>Отд.4!BW20</f>
        <v>0</v>
      </c>
      <c r="EA20" s="855">
        <f>Отд.4!BX20</f>
        <v>0</v>
      </c>
      <c r="EB20" s="855">
        <f>Отд.4!BY20</f>
        <v>0</v>
      </c>
      <c r="EC20" s="855">
        <f>Отд.2!CE20</f>
        <v>0</v>
      </c>
      <c r="ED20" s="855">
        <f>Отд.2!CF20</f>
        <v>0</v>
      </c>
      <c r="EE20" s="501">
        <f>Отд.2!CG20</f>
        <v>0</v>
      </c>
      <c r="EF20" s="501">
        <f>Отд.2!CH20</f>
        <v>0</v>
      </c>
      <c r="EG20" s="5">
        <f t="shared" si="0"/>
        <v>0</v>
      </c>
      <c r="EH20" s="95">
        <f t="shared" si="1"/>
        <v>0</v>
      </c>
    </row>
    <row r="21" spans="1:138" ht="15.6" x14ac:dyDescent="0.3">
      <c r="A21" s="89">
        <v>13</v>
      </c>
      <c r="B21" s="90" t="s">
        <v>20</v>
      </c>
      <c r="C21" s="501">
        <f>Отд.1!D21+Отд.1!F21+Отд.4!D21+Отд.4!F21</f>
        <v>0</v>
      </c>
      <c r="D21" s="501">
        <f>Отд.1!E21+Отд.1!G21+Отд.4!E21+Отд.4!G21</f>
        <v>0</v>
      </c>
      <c r="E21" s="257">
        <f>Отд.1!H21</f>
        <v>0</v>
      </c>
      <c r="F21" s="434">
        <f>Отд.1!I21</f>
        <v>0</v>
      </c>
      <c r="G21" s="30">
        <f>Отд.1!J21+Отд.1!L21</f>
        <v>0</v>
      </c>
      <c r="H21" s="30">
        <f>Отд.1!K21+Отд.1!M21</f>
        <v>0</v>
      </c>
      <c r="I21" s="257">
        <f>Отд.1!N21+Отд.1!P21+Отд.1!R21+Отд.1!T21+Отд.1!V21</f>
        <v>0</v>
      </c>
      <c r="J21" s="257">
        <f>Отд.1!O21+Отд.1!Q21+Отд.1!S21+Отд.1!U21+Отд.1!W21</f>
        <v>0</v>
      </c>
      <c r="K21" s="257">
        <f>Отд.1!X21+Отд.1!Z21</f>
        <v>0</v>
      </c>
      <c r="L21" s="257">
        <f>Отд.1!Y21+Отд.1!AA21</f>
        <v>0</v>
      </c>
      <c r="M21" s="256">
        <f>Отд.1!AB21</f>
        <v>0</v>
      </c>
      <c r="N21" s="256">
        <f>Отд.1!AC21</f>
        <v>0</v>
      </c>
      <c r="O21" s="257">
        <f>Отд.1!AD21+Отд.1!AF21+Отд.3!D21</f>
        <v>0</v>
      </c>
      <c r="P21" s="256">
        <f>Отд.1!AE21+Отд.1!AG21+Отд.3!E21</f>
        <v>0</v>
      </c>
      <c r="Q21" s="257">
        <f>Отд.1!AH21+Отд.3!F21</f>
        <v>0</v>
      </c>
      <c r="R21" s="713">
        <f>Отд.1!AI21+Отд.3!G21</f>
        <v>0</v>
      </c>
      <c r="S21" s="257">
        <f>Отд.1!AJ21+Отд.4!H21</f>
        <v>0</v>
      </c>
      <c r="T21" s="257">
        <f>Отд.1!AK21+Отд.4!I21</f>
        <v>0</v>
      </c>
      <c r="U21" s="257">
        <f>Отд.1!AL21</f>
        <v>0</v>
      </c>
      <c r="V21" s="257">
        <f>Отд.1!AM21</f>
        <v>0</v>
      </c>
      <c r="W21" s="257">
        <f>Отд.1!AN21+Отд.1!AP21+Отд.3!H21</f>
        <v>0</v>
      </c>
      <c r="X21" s="257">
        <f>Отд.1!AO21+Отд.1!AQ21+Отд.3!I21</f>
        <v>0</v>
      </c>
      <c r="Y21" s="257">
        <f>Отд.1!AR21+Отд.1!AT21+Отд.2!D21</f>
        <v>0</v>
      </c>
      <c r="Z21" s="257">
        <f>Отд.1!AS21+Отд.1!AU21+Отд.2!E21</f>
        <v>0</v>
      </c>
      <c r="AA21" s="257">
        <f>Отд.1!AV21</f>
        <v>0</v>
      </c>
      <c r="AB21" s="257">
        <f>Отд.1!AW21</f>
        <v>0</v>
      </c>
      <c r="AC21" s="257">
        <f>Отд.1!AX21+Отд.4!J21</f>
        <v>0</v>
      </c>
      <c r="AD21" s="257">
        <f>Отд.1!AY21+Отд.4!K21</f>
        <v>0</v>
      </c>
      <c r="AE21" s="257">
        <f>Отд.1!AZ21</f>
        <v>0</v>
      </c>
      <c r="AF21" s="257">
        <f>Отд.1!BA21</f>
        <v>0</v>
      </c>
      <c r="AG21" s="257">
        <f>Отд.1!BB21</f>
        <v>0</v>
      </c>
      <c r="AH21" s="257">
        <f>Отд.1!BC21</f>
        <v>0</v>
      </c>
      <c r="AI21" s="501">
        <f>Отд.4!L21+Отд.4!N21</f>
        <v>0</v>
      </c>
      <c r="AJ21" s="501">
        <f>Отд.4!M21+Отд.4!O21</f>
        <v>0</v>
      </c>
      <c r="AK21" s="257">
        <f>Отд.4!P21</f>
        <v>0</v>
      </c>
      <c r="AL21" s="256">
        <f>Отд.4!Q21</f>
        <v>0</v>
      </c>
      <c r="AM21" s="257">
        <f>Отд.2!F21+Отд.2!H21+Отд.2!J21+Отд.2!L21</f>
        <v>0</v>
      </c>
      <c r="AN21" s="713">
        <f>Отд.2!G21+Отд.2!I21+Отд.2!K21+Отд.2!M21</f>
        <v>0</v>
      </c>
      <c r="AO21" s="257">
        <f>Отд.2!N21+Отд.2!P21+Отд.2!R21+Отд.2!T21+Отд.2!V21+Отд.2!X21+Отд.2!Z21+Отд.2!AB21+Отд.2!AD21</f>
        <v>0</v>
      </c>
      <c r="AP21" s="257">
        <f>Отд.2!O21+Отд.2!Q21+Отд.2!S21+Отд.2!U21+Отд.2!W21+Отд.2!Y21+Отд.2!AA21+Отд.2!AC21+Отд.2!AE21</f>
        <v>0</v>
      </c>
      <c r="AQ21" s="257">
        <f>Отд.4!R21+Отд.4!T21+Отд.4!V21+Отд.4!X21</f>
        <v>0</v>
      </c>
      <c r="AR21" s="257">
        <f>Отд.4!S21+Отд.4!U21+Отд.4!W21+Отд.4!Y21</f>
        <v>0</v>
      </c>
      <c r="AS21" s="257">
        <f>Отд.3!J21+Отд.3!L21</f>
        <v>0</v>
      </c>
      <c r="AT21" s="257">
        <f>Отд.3!K21+Отд.3!M21</f>
        <v>0</v>
      </c>
      <c r="AU21" s="257">
        <f>Отд.3!N21+Отд.3!P21+Отд.3!R21</f>
        <v>0</v>
      </c>
      <c r="AV21" s="257">
        <f>Отд.3!O21+Отд.3!Q21+Отд.3!S21</f>
        <v>0</v>
      </c>
      <c r="AW21" s="257">
        <f>Отд.3!T21+Отд.3!V21</f>
        <v>0</v>
      </c>
      <c r="AX21" s="257">
        <f>Отд.3!U21+Отд.3!W21</f>
        <v>0</v>
      </c>
      <c r="AY21" s="177">
        <f>Отд.4!Z21+Отд.4!AB21</f>
        <v>0</v>
      </c>
      <c r="AZ21" s="715">
        <f>Отд.4!AA21+Отд.4!AC21</f>
        <v>0</v>
      </c>
      <c r="BA21" s="30">
        <f>Отд.3!X21+Отд.3!Z21</f>
        <v>0</v>
      </c>
      <c r="BB21" s="30">
        <f>Отд.3!Y21+Отд.3!AA21</f>
        <v>0</v>
      </c>
      <c r="BC21" s="257">
        <f>Отд.3!AB21+Отд.3!AD21</f>
        <v>0</v>
      </c>
      <c r="BD21" s="257">
        <f>Отд.3!AC21+Отд.3!AE21</f>
        <v>0</v>
      </c>
      <c r="BE21" s="257">
        <f>Отд.2!AF21+Отд.2!AH21+Отд.2!AJ21</f>
        <v>0</v>
      </c>
      <c r="BF21" s="257">
        <f>Отд.2!AG21+Отд.2!AI21+Отд.2!AK21</f>
        <v>0</v>
      </c>
      <c r="BG21" s="257">
        <f>Отд.2!AL21+Отд.2!AN21+Отд.2!AP21</f>
        <v>0</v>
      </c>
      <c r="BH21" s="257">
        <f>Отд.2!AM21+Отд.2!AO21+Отд.2!AQ21</f>
        <v>0</v>
      </c>
      <c r="BI21" s="257">
        <f>Отд.4!AD21+Отд.4!AF21</f>
        <v>0</v>
      </c>
      <c r="BJ21" s="257">
        <f>Отд.4!AE21+Отд.4!AG21</f>
        <v>0</v>
      </c>
      <c r="BK21" s="257">
        <f>Отд.4!AH21+Отд.4!AJ21</f>
        <v>0</v>
      </c>
      <c r="BL21" s="257">
        <f>Отд.4!AI21+Отд.4!AK21</f>
        <v>0</v>
      </c>
      <c r="BM21" s="501">
        <f>Отд.4!AL21</f>
        <v>0</v>
      </c>
      <c r="BN21" s="501">
        <f>Отд.4!AM21</f>
        <v>0</v>
      </c>
      <c r="BO21" s="257">
        <f>Отд.4!AN21</f>
        <v>0</v>
      </c>
      <c r="BP21" s="257">
        <f>Отд.4!AO21</f>
        <v>0</v>
      </c>
      <c r="BQ21" s="30">
        <f>Отд.2!AR21+Отд.2!AT21</f>
        <v>0</v>
      </c>
      <c r="BR21" s="30">
        <f>Отд.2!AS21+Отд.2!AU21</f>
        <v>0</v>
      </c>
      <c r="BS21" s="257">
        <f>Отд.2!AV21+Отд.2!AX21+Отд.2!AZ21+Отд.2!BB21+Отд.2!BD21</f>
        <v>0</v>
      </c>
      <c r="BT21" s="257">
        <f>Отд.2!AW21+Отд.2!AY21+Отд.2!BA21+Отд.2!BC21+Отд.2!BE21</f>
        <v>0</v>
      </c>
      <c r="BU21" s="257">
        <f>Отд.4!AP21+Отд.4!AR21</f>
        <v>0</v>
      </c>
      <c r="BV21" s="257">
        <f>Отд.4!AQ21+Отд.4!AS21</f>
        <v>0</v>
      </c>
      <c r="BW21" s="30">
        <f>Отд.3!AF21</f>
        <v>0</v>
      </c>
      <c r="BX21" s="30">
        <f>Отд.3!AG21</f>
        <v>0</v>
      </c>
      <c r="BY21" s="30">
        <f>Отд.3!AH21+Отд.3!AJ21+Отд.3!AL21</f>
        <v>0</v>
      </c>
      <c r="BZ21" s="30">
        <f>Отд.3!AI21+Отд.3!AK21+Отд.3!AM21</f>
        <v>0</v>
      </c>
      <c r="CA21" s="257">
        <f>Отд.3!AN21+Отд.3!AP21+Отд.3!AR21</f>
        <v>0</v>
      </c>
      <c r="CB21" s="257">
        <f>Отд.3!AO21+Отд.3!AQ21+Отд.3!AS21</f>
        <v>0</v>
      </c>
      <c r="CC21" s="257">
        <f>Отд.4!AT21</f>
        <v>0</v>
      </c>
      <c r="CD21" s="257">
        <f>Отд.4!AU21</f>
        <v>0</v>
      </c>
      <c r="CE21" s="257">
        <f>Отд.3!AT21</f>
        <v>0</v>
      </c>
      <c r="CF21" s="257">
        <f>Отд.3!AU21</f>
        <v>0</v>
      </c>
      <c r="CG21" s="257">
        <f>Отд.3!AV21+Отд.3!AX21+Отд.3!AZ21</f>
        <v>0</v>
      </c>
      <c r="CH21" s="257">
        <f>Отд.3!AW21+Отд.3!AY21+Отд.3!BA21</f>
        <v>0</v>
      </c>
      <c r="CI21" s="257">
        <f>Отд.2!BF21+Отд.2!BH21+Отд.2!BJ21</f>
        <v>0</v>
      </c>
      <c r="CJ21" s="257">
        <f>Отд.2!BG21+Отд.2!BI21+Отд.2!BK21</f>
        <v>0</v>
      </c>
      <c r="CK21" s="257">
        <f>Отд.2!BL21</f>
        <v>0</v>
      </c>
      <c r="CL21" s="257">
        <f>Отд.2!BM21</f>
        <v>0</v>
      </c>
      <c r="CM21" s="257">
        <f>Отд.4!AV21</f>
        <v>0</v>
      </c>
      <c r="CN21" s="257">
        <f>Отд.4!AW21</f>
        <v>0</v>
      </c>
      <c r="CO21" s="257">
        <f>Отд.4!AX21</f>
        <v>0</v>
      </c>
      <c r="CP21" s="257">
        <f>Отд.4!AY21</f>
        <v>0</v>
      </c>
      <c r="CQ21" s="257">
        <f>Отд.4!AZ21</f>
        <v>0</v>
      </c>
      <c r="CR21" s="257">
        <f>Отд.4!BA21</f>
        <v>0</v>
      </c>
      <c r="CS21" s="257">
        <f>Отд.4!BB21</f>
        <v>0</v>
      </c>
      <c r="CT21" s="257">
        <f>Отд.4!BC21</f>
        <v>0</v>
      </c>
      <c r="CU21" s="257">
        <f>Отд.2!BN21+Отд.2!BP21</f>
        <v>0</v>
      </c>
      <c r="CV21" s="257">
        <f>Отд.2!BO21+Отд.2!BQ21</f>
        <v>0</v>
      </c>
      <c r="CW21" s="257">
        <f>Отд.2!BR21+Отд.2!BT21+Отд.2!BV21+Отд.2!BX21</f>
        <v>0</v>
      </c>
      <c r="CX21" s="257">
        <f>Отд.2!BS21+Отд.2!BU21+Отд.2!BW21+Отд.2!BY21</f>
        <v>0</v>
      </c>
      <c r="CY21" s="60">
        <f>Отд.4!BD21+Отд.4!BF21</f>
        <v>0</v>
      </c>
      <c r="CZ21" s="60">
        <f>Отд.4!BE21+Отд.4!BG21</f>
        <v>0</v>
      </c>
      <c r="DA21" s="257">
        <f>Отд.3!BB21</f>
        <v>0</v>
      </c>
      <c r="DB21" s="257">
        <f>Отд.3!BC21</f>
        <v>0</v>
      </c>
      <c r="DC21" s="257">
        <f>Отд.3!BD21</f>
        <v>0</v>
      </c>
      <c r="DD21" s="257">
        <f>Отд.3!BE21</f>
        <v>0</v>
      </c>
      <c r="DE21" s="257">
        <f>Отд.3!BF21+Отд.3!BH21</f>
        <v>0</v>
      </c>
      <c r="DF21" s="257">
        <f>Отд.3!BG21+Отд.3!BI21</f>
        <v>0</v>
      </c>
      <c r="DG21" s="257">
        <f>Отд.3!BJ21</f>
        <v>0</v>
      </c>
      <c r="DH21" s="257">
        <f>Отд.3!BK21</f>
        <v>0</v>
      </c>
      <c r="DI21" s="257">
        <f>Отд.3!BL21+Отд.3!BN21+Отд.3!BP21</f>
        <v>0</v>
      </c>
      <c r="DJ21" s="257">
        <f>Отд.3!BM21+Отд.3!BO21+Отд.3!BQ21</f>
        <v>0</v>
      </c>
      <c r="DK21" s="257">
        <f>Отд.2!BZ21</f>
        <v>0</v>
      </c>
      <c r="DL21" s="257">
        <f>Отд.2!CA21</f>
        <v>0</v>
      </c>
      <c r="DM21" s="501">
        <f>Отд.4!BH21</f>
        <v>0</v>
      </c>
      <c r="DN21" s="501">
        <f>Отд.4!BI21</f>
        <v>0</v>
      </c>
      <c r="DO21" s="14">
        <f t="shared" si="2"/>
        <v>0</v>
      </c>
      <c r="DP21" s="95">
        <f t="shared" si="3"/>
        <v>0</v>
      </c>
      <c r="DQ21" s="97"/>
      <c r="DR21" s="98"/>
      <c r="DS21" s="992">
        <f>Отд.4!BP21</f>
        <v>0</v>
      </c>
      <c r="DT21" s="992">
        <f>Отд.4!BQ21</f>
        <v>0</v>
      </c>
      <c r="DU21" s="501">
        <f>Отд.4!BR21</f>
        <v>0</v>
      </c>
      <c r="DV21" s="501">
        <f>Отд.4!BS21</f>
        <v>0</v>
      </c>
      <c r="DW21" s="501">
        <f>Отд.4!BT21</f>
        <v>0</v>
      </c>
      <c r="DX21" s="501">
        <f>Отд.4!BU21</f>
        <v>0</v>
      </c>
      <c r="DY21" s="694">
        <f>Отд.4!BV21</f>
        <v>0</v>
      </c>
      <c r="DZ21" s="694">
        <f>Отд.4!BW21</f>
        <v>0</v>
      </c>
      <c r="EA21" s="855">
        <f>Отд.4!BX21</f>
        <v>0</v>
      </c>
      <c r="EB21" s="855">
        <f>Отд.4!BY21</f>
        <v>0</v>
      </c>
      <c r="EC21" s="855">
        <f>Отд.2!CE21</f>
        <v>0</v>
      </c>
      <c r="ED21" s="855">
        <f>Отд.2!CF21</f>
        <v>0</v>
      </c>
      <c r="EE21" s="501">
        <f>Отд.2!CG21</f>
        <v>0</v>
      </c>
      <c r="EF21" s="501">
        <f>Отд.2!CH21</f>
        <v>0</v>
      </c>
      <c r="EG21" s="5">
        <f t="shared" si="0"/>
        <v>0</v>
      </c>
      <c r="EH21" s="95">
        <f t="shared" si="1"/>
        <v>0</v>
      </c>
    </row>
    <row r="22" spans="1:138" ht="15.6" x14ac:dyDescent="0.3">
      <c r="A22" s="8"/>
      <c r="B22" s="136" t="s">
        <v>13</v>
      </c>
      <c r="C22" s="501">
        <f>Отд.1!D22+Отд.1!F22+Отд.4!D22+Отд.4!F22</f>
        <v>0</v>
      </c>
      <c r="D22" s="501">
        <f>Отд.1!E22+Отд.1!G22+Отд.4!E22+Отд.4!G22</f>
        <v>0</v>
      </c>
      <c r="E22" s="257">
        <f>Отд.1!H22</f>
        <v>0</v>
      </c>
      <c r="F22" s="434">
        <f>Отд.1!I22</f>
        <v>0</v>
      </c>
      <c r="G22" s="30">
        <f>Отд.1!J22+Отд.1!L22</f>
        <v>0</v>
      </c>
      <c r="H22" s="30">
        <f>Отд.1!K22+Отд.1!M22</f>
        <v>0</v>
      </c>
      <c r="I22" s="257">
        <f>Отд.1!N22+Отд.1!P22+Отд.1!R22+Отд.1!T22+Отд.1!V22</f>
        <v>0</v>
      </c>
      <c r="J22" s="257">
        <f>Отд.1!O22+Отд.1!Q22+Отд.1!S22+Отд.1!U22+Отд.1!W22</f>
        <v>0</v>
      </c>
      <c r="K22" s="257">
        <f>Отд.1!X22+Отд.1!Z22</f>
        <v>0</v>
      </c>
      <c r="L22" s="257">
        <f>Отд.1!Y22+Отд.1!AA22</f>
        <v>0</v>
      </c>
      <c r="M22" s="256">
        <f>Отд.1!AB22</f>
        <v>0</v>
      </c>
      <c r="N22" s="256">
        <f>Отд.1!AC22</f>
        <v>0</v>
      </c>
      <c r="O22" s="257">
        <f>Отд.1!AD22+Отд.1!AF22+Отд.3!D22</f>
        <v>0</v>
      </c>
      <c r="P22" s="256">
        <f>Отд.1!AE22+Отд.1!AG22+Отд.3!E22</f>
        <v>0</v>
      </c>
      <c r="Q22" s="257">
        <f>Отд.1!AH22+Отд.3!F22</f>
        <v>0</v>
      </c>
      <c r="R22" s="713">
        <f>Отд.1!AI22+Отд.3!G22</f>
        <v>0</v>
      </c>
      <c r="S22" s="257">
        <f>Отд.1!AJ22+Отд.4!H22</f>
        <v>0</v>
      </c>
      <c r="T22" s="257">
        <f>Отд.1!AK22+Отд.4!I22</f>
        <v>0</v>
      </c>
      <c r="U22" s="257">
        <f>Отд.1!AL22</f>
        <v>0</v>
      </c>
      <c r="V22" s="257">
        <f>Отд.1!AM22</f>
        <v>0</v>
      </c>
      <c r="W22" s="257">
        <f>Отд.1!AN22+Отд.1!AP22+Отд.3!H22</f>
        <v>0</v>
      </c>
      <c r="X22" s="257">
        <f>Отд.1!AO22+Отд.1!AQ22+Отд.3!I22</f>
        <v>0</v>
      </c>
      <c r="Y22" s="257">
        <f>Отд.1!AR22+Отд.1!AT22+Отд.2!D22</f>
        <v>0</v>
      </c>
      <c r="Z22" s="257">
        <f>Отд.1!AS22+Отд.1!AU22+Отд.2!E22</f>
        <v>0</v>
      </c>
      <c r="AA22" s="257">
        <f>Отд.1!AV22</f>
        <v>0</v>
      </c>
      <c r="AB22" s="257">
        <f>Отд.1!AW22</f>
        <v>0</v>
      </c>
      <c r="AC22" s="257">
        <f>Отд.1!AX22+Отд.4!J22</f>
        <v>0</v>
      </c>
      <c r="AD22" s="257">
        <f>Отд.1!AY22+Отд.4!K22</f>
        <v>0</v>
      </c>
      <c r="AE22" s="257">
        <f>Отд.1!AZ22</f>
        <v>0</v>
      </c>
      <c r="AF22" s="257">
        <f>Отд.1!BA22</f>
        <v>0</v>
      </c>
      <c r="AG22" s="257">
        <f>Отд.1!BB22</f>
        <v>0</v>
      </c>
      <c r="AH22" s="257">
        <f>Отд.1!BC22</f>
        <v>0</v>
      </c>
      <c r="AI22" s="501">
        <f>Отд.4!L22+Отд.4!N22</f>
        <v>0</v>
      </c>
      <c r="AJ22" s="501">
        <f>Отд.4!M22+Отд.4!O22</f>
        <v>0</v>
      </c>
      <c r="AK22" s="257">
        <f>Отд.4!P22</f>
        <v>1</v>
      </c>
      <c r="AL22" s="256">
        <f>Отд.4!Q22</f>
        <v>0</v>
      </c>
      <c r="AM22" s="257">
        <f>Отд.2!F22+Отд.2!H22+Отд.2!J22+Отд.2!L22</f>
        <v>0</v>
      </c>
      <c r="AN22" s="713">
        <f>Отд.2!G22+Отд.2!I22+Отд.2!K22+Отд.2!M22</f>
        <v>0</v>
      </c>
      <c r="AO22" s="257">
        <f>Отд.2!N22+Отд.2!P22+Отд.2!R22+Отд.2!T22+Отд.2!V22+Отд.2!X22+Отд.2!Z22+Отд.2!AB22+Отд.2!AD22</f>
        <v>0</v>
      </c>
      <c r="AP22" s="257">
        <f>Отд.2!O22+Отд.2!Q22+Отд.2!S22+Отд.2!U22+Отд.2!W22+Отд.2!Y22+Отд.2!AA22+Отд.2!AC22+Отд.2!AE22</f>
        <v>2</v>
      </c>
      <c r="AQ22" s="257">
        <f>Отд.4!R22+Отд.4!T22+Отд.4!V22+Отд.4!X22</f>
        <v>0</v>
      </c>
      <c r="AR22" s="257">
        <f>Отд.4!S22+Отд.4!U22+Отд.4!W22+Отд.4!Y22</f>
        <v>2</v>
      </c>
      <c r="AS22" s="257">
        <f>Отд.3!J22+Отд.3!L22</f>
        <v>1</v>
      </c>
      <c r="AT22" s="257">
        <f>Отд.3!K22+Отд.3!M22</f>
        <v>0</v>
      </c>
      <c r="AU22" s="257">
        <f>Отд.3!N22+Отд.3!P22+Отд.3!R22</f>
        <v>0</v>
      </c>
      <c r="AV22" s="257">
        <f>Отд.3!O22+Отд.3!Q22+Отд.3!S22</f>
        <v>0</v>
      </c>
      <c r="AW22" s="257">
        <f>Отд.3!T22+Отд.3!V22</f>
        <v>1</v>
      </c>
      <c r="AX22" s="257">
        <f>Отд.3!U22+Отд.3!W22</f>
        <v>0</v>
      </c>
      <c r="AY22" s="177">
        <f>Отд.4!Z22+Отд.4!AB22</f>
        <v>0</v>
      </c>
      <c r="AZ22" s="715">
        <f>Отд.4!AA22+Отд.4!AC22</f>
        <v>0</v>
      </c>
      <c r="BA22" s="30">
        <f>Отд.3!X22+Отд.3!Z22</f>
        <v>0</v>
      </c>
      <c r="BB22" s="30">
        <f>Отд.3!Y22+Отд.3!AA22</f>
        <v>1</v>
      </c>
      <c r="BC22" s="257">
        <f>Отд.3!AB22+Отд.3!AD22</f>
        <v>0</v>
      </c>
      <c r="BD22" s="257">
        <f>Отд.3!AC22+Отд.3!AE22</f>
        <v>0</v>
      </c>
      <c r="BE22" s="257">
        <f>Отд.2!AF22+Отд.2!AH22+Отд.2!AJ22</f>
        <v>0</v>
      </c>
      <c r="BF22" s="257">
        <f>Отд.2!AG22+Отд.2!AI22+Отд.2!AK22</f>
        <v>1</v>
      </c>
      <c r="BG22" s="257">
        <f>Отд.2!AL22+Отд.2!AN22+Отд.2!AP22</f>
        <v>0</v>
      </c>
      <c r="BH22" s="257">
        <f>Отд.2!AM22+Отд.2!AO22+Отд.2!AQ22</f>
        <v>0</v>
      </c>
      <c r="BI22" s="257">
        <f>Отд.4!AD22+Отд.4!AF22</f>
        <v>0</v>
      </c>
      <c r="BJ22" s="257">
        <f>Отд.4!AE22+Отд.4!AG22</f>
        <v>0</v>
      </c>
      <c r="BK22" s="257">
        <f>Отд.4!AH22+Отд.4!AJ22</f>
        <v>0</v>
      </c>
      <c r="BL22" s="257">
        <f>Отд.4!AI22+Отд.4!AK22</f>
        <v>2</v>
      </c>
      <c r="BM22" s="501">
        <f>Отд.4!AL22</f>
        <v>0</v>
      </c>
      <c r="BN22" s="501">
        <f>Отд.4!AM22</f>
        <v>0</v>
      </c>
      <c r="BO22" s="257">
        <f>Отд.4!AN22</f>
        <v>1</v>
      </c>
      <c r="BP22" s="257">
        <f>Отд.4!AO22</f>
        <v>0</v>
      </c>
      <c r="BQ22" s="30">
        <f>Отд.2!AR22+Отд.2!AT22</f>
        <v>0</v>
      </c>
      <c r="BR22" s="30">
        <f>Отд.2!AS22+Отд.2!AU22</f>
        <v>2</v>
      </c>
      <c r="BS22" s="257">
        <f>Отд.2!AV22+Отд.2!AX22+Отд.2!AZ22+Отд.2!BB22+Отд.2!BD22</f>
        <v>0</v>
      </c>
      <c r="BT22" s="257">
        <f>Отд.2!AW22+Отд.2!AY22+Отд.2!BA22+Отд.2!BC22+Отд.2!BE22</f>
        <v>1</v>
      </c>
      <c r="BU22" s="257">
        <f>Отд.4!AP22+Отд.4!AR22</f>
        <v>0</v>
      </c>
      <c r="BV22" s="257">
        <f>Отд.4!AQ22+Отд.4!AS22</f>
        <v>0</v>
      </c>
      <c r="BW22" s="30">
        <f>Отд.3!AF22</f>
        <v>0</v>
      </c>
      <c r="BX22" s="30">
        <f>Отд.3!AG22</f>
        <v>0</v>
      </c>
      <c r="BY22" s="30">
        <f>Отд.3!AH22+Отд.3!AJ22+Отд.3!AL22</f>
        <v>0</v>
      </c>
      <c r="BZ22" s="30">
        <f>Отд.3!AI22+Отд.3!AK22+Отд.3!AM22</f>
        <v>0</v>
      </c>
      <c r="CA22" s="257">
        <f>Отд.3!AN22+Отд.3!AP22+Отд.3!AR22</f>
        <v>0</v>
      </c>
      <c r="CB22" s="257">
        <f>Отд.3!AO22+Отд.3!AQ22+Отд.3!AS22</f>
        <v>0</v>
      </c>
      <c r="CC22" s="257">
        <f>Отд.4!AT22</f>
        <v>0</v>
      </c>
      <c r="CD22" s="257">
        <f>Отд.4!AU22</f>
        <v>0</v>
      </c>
      <c r="CE22" s="257">
        <f>Отд.3!AT22</f>
        <v>0</v>
      </c>
      <c r="CF22" s="257">
        <f>Отд.3!AU22</f>
        <v>0</v>
      </c>
      <c r="CG22" s="257">
        <f>Отд.3!AV22+Отд.3!AX22+Отд.3!AZ22</f>
        <v>0</v>
      </c>
      <c r="CH22" s="257">
        <f>Отд.3!AW22+Отд.3!AY22+Отд.3!BA22</f>
        <v>1</v>
      </c>
      <c r="CI22" s="257">
        <f>Отд.2!BF22+Отд.2!BH22+Отд.2!BJ22</f>
        <v>0</v>
      </c>
      <c r="CJ22" s="257">
        <f>Отд.2!BG22+Отд.2!BI22+Отд.2!BK22</f>
        <v>0</v>
      </c>
      <c r="CK22" s="257">
        <f>Отд.2!BL22</f>
        <v>0</v>
      </c>
      <c r="CL22" s="257">
        <f>Отд.2!BM22</f>
        <v>0</v>
      </c>
      <c r="CM22" s="257">
        <f>Отд.4!AV22</f>
        <v>0</v>
      </c>
      <c r="CN22" s="257">
        <f>Отд.4!AW22</f>
        <v>0</v>
      </c>
      <c r="CO22" s="257">
        <f>Отд.4!AX22</f>
        <v>0</v>
      </c>
      <c r="CP22" s="257">
        <f>Отд.4!AY22</f>
        <v>0</v>
      </c>
      <c r="CQ22" s="257">
        <f>Отд.4!AZ22</f>
        <v>0</v>
      </c>
      <c r="CR22" s="257">
        <f>Отд.4!BA22</f>
        <v>1</v>
      </c>
      <c r="CS22" s="257">
        <f>Отд.4!BB22</f>
        <v>0</v>
      </c>
      <c r="CT22" s="257">
        <f>Отд.4!BC22</f>
        <v>0</v>
      </c>
      <c r="CU22" s="257">
        <f>Отд.2!BN22+Отд.2!BP22</f>
        <v>0</v>
      </c>
      <c r="CV22" s="257">
        <f>Отд.2!BO22+Отд.2!BQ22</f>
        <v>0</v>
      </c>
      <c r="CW22" s="257">
        <f>Отд.2!BR22+Отд.2!BT22+Отд.2!BV22+Отд.2!BX22</f>
        <v>0</v>
      </c>
      <c r="CX22" s="257">
        <f>Отд.2!BS22+Отд.2!BU22+Отд.2!BW22+Отд.2!BY22</f>
        <v>2</v>
      </c>
      <c r="CY22" s="60">
        <f>Отд.4!BD22+Отд.4!BF22</f>
        <v>0</v>
      </c>
      <c r="CZ22" s="60">
        <f>Отд.4!BE22+Отд.4!BG22</f>
        <v>0</v>
      </c>
      <c r="DA22" s="257">
        <f>Отд.3!BB22</f>
        <v>0</v>
      </c>
      <c r="DB22" s="257">
        <f>Отд.3!BC22</f>
        <v>0</v>
      </c>
      <c r="DC22" s="257">
        <f>Отд.3!BD22</f>
        <v>0</v>
      </c>
      <c r="DD22" s="257">
        <f>Отд.3!BE22</f>
        <v>0</v>
      </c>
      <c r="DE22" s="257">
        <f>Отд.3!BF22+Отд.3!BH22</f>
        <v>0</v>
      </c>
      <c r="DF22" s="257">
        <f>Отд.3!BG22+Отд.3!BI22</f>
        <v>0</v>
      </c>
      <c r="DG22" s="257">
        <f>Отд.3!BJ22</f>
        <v>0</v>
      </c>
      <c r="DH22" s="257">
        <f>Отд.3!BK22</f>
        <v>2</v>
      </c>
      <c r="DI22" s="257">
        <f>Отд.3!BL22+Отд.3!BN22+Отд.3!BP22</f>
        <v>0</v>
      </c>
      <c r="DJ22" s="257">
        <f>Отд.3!BM22+Отд.3!BO22+Отд.3!BQ22</f>
        <v>0</v>
      </c>
      <c r="DK22" s="257">
        <f>Отд.2!BZ22</f>
        <v>0</v>
      </c>
      <c r="DL22" s="257">
        <f>Отд.2!CA22</f>
        <v>0</v>
      </c>
      <c r="DM22" s="501">
        <f>Отд.4!BH22</f>
        <v>0</v>
      </c>
      <c r="DN22" s="501">
        <f>Отд.4!BI22</f>
        <v>0</v>
      </c>
      <c r="DO22" s="14">
        <f t="shared" si="2"/>
        <v>4</v>
      </c>
      <c r="DP22" s="95">
        <f t="shared" si="3"/>
        <v>17</v>
      </c>
      <c r="DQ22" s="37"/>
      <c r="DS22" s="992">
        <f>Отд.4!BP22</f>
        <v>0</v>
      </c>
      <c r="DT22" s="992">
        <f>Отд.4!BQ22</f>
        <v>0</v>
      </c>
      <c r="DU22" s="501">
        <f>Отд.4!BR22</f>
        <v>0</v>
      </c>
      <c r="DV22" s="501">
        <f>Отд.4!BS22</f>
        <v>0</v>
      </c>
      <c r="DW22" s="501">
        <f>Отд.4!BT22</f>
        <v>0</v>
      </c>
      <c r="DX22" s="501">
        <f>Отд.4!BU22</f>
        <v>0</v>
      </c>
      <c r="DY22" s="694">
        <f>Отд.4!BV22</f>
        <v>0</v>
      </c>
      <c r="DZ22" s="694">
        <f>Отд.4!BW22</f>
        <v>0</v>
      </c>
      <c r="EA22" s="855">
        <f>Отд.4!BX22</f>
        <v>0</v>
      </c>
      <c r="EB22" s="855">
        <f>Отд.4!BY22</f>
        <v>0</v>
      </c>
      <c r="EC22" s="855">
        <f>Отд.2!CE22</f>
        <v>0</v>
      </c>
      <c r="ED22" s="855">
        <f>Отд.2!CF22</f>
        <v>0</v>
      </c>
      <c r="EE22" s="501">
        <f>Отд.2!CG22</f>
        <v>0</v>
      </c>
      <c r="EF22" s="501">
        <f>Отд.2!CH22</f>
        <v>0</v>
      </c>
      <c r="EG22" s="5">
        <f t="shared" si="0"/>
        <v>0</v>
      </c>
      <c r="EH22" s="95">
        <f t="shared" si="1"/>
        <v>0</v>
      </c>
    </row>
    <row r="23" spans="1:138" ht="27" x14ac:dyDescent="0.3">
      <c r="A23" s="8">
        <v>14</v>
      </c>
      <c r="B23" s="119" t="s">
        <v>21</v>
      </c>
      <c r="C23" s="501">
        <f>Отд.1!D23+Отд.1!F23+Отд.4!D23+Отд.4!F23</f>
        <v>0</v>
      </c>
      <c r="D23" s="501">
        <f>Отд.1!E23+Отд.1!G23+Отд.4!E23+Отд.4!G23</f>
        <v>0</v>
      </c>
      <c r="E23" s="257">
        <f>Отд.1!H23</f>
        <v>0</v>
      </c>
      <c r="F23" s="434">
        <f>Отд.1!I23</f>
        <v>0</v>
      </c>
      <c r="G23" s="30">
        <f>Отд.1!J23+Отд.1!L23</f>
        <v>0</v>
      </c>
      <c r="H23" s="30">
        <f>Отд.1!K23+Отд.1!M23</f>
        <v>0</v>
      </c>
      <c r="I23" s="257">
        <f>Отд.1!N23+Отд.1!P23+Отд.1!R23+Отд.1!T23+Отд.1!V23</f>
        <v>0</v>
      </c>
      <c r="J23" s="257">
        <f>Отд.1!O23+Отд.1!Q23+Отд.1!S23+Отд.1!U23+Отд.1!W23</f>
        <v>0</v>
      </c>
      <c r="K23" s="257">
        <f>Отд.1!X23+Отд.1!Z23</f>
        <v>0</v>
      </c>
      <c r="L23" s="257">
        <f>Отд.1!Y23+Отд.1!AA23</f>
        <v>0</v>
      </c>
      <c r="M23" s="256">
        <f>Отд.1!AB23</f>
        <v>0</v>
      </c>
      <c r="N23" s="256">
        <f>Отд.1!AC23</f>
        <v>0</v>
      </c>
      <c r="O23" s="257">
        <f>Отд.1!AD23+Отд.1!AF23+Отд.3!D23</f>
        <v>0</v>
      </c>
      <c r="P23" s="256">
        <f>Отд.1!AE23+Отд.1!AG23+Отд.3!E23</f>
        <v>0</v>
      </c>
      <c r="Q23" s="257">
        <f>Отд.1!AH23+Отд.3!F23</f>
        <v>0</v>
      </c>
      <c r="R23" s="713">
        <f>Отд.1!AI23+Отд.3!G23</f>
        <v>0</v>
      </c>
      <c r="S23" s="257">
        <f>Отд.1!AJ23+Отд.4!H23</f>
        <v>0</v>
      </c>
      <c r="T23" s="257">
        <f>Отд.1!AK23+Отд.4!I23</f>
        <v>0</v>
      </c>
      <c r="U23" s="257">
        <f>Отд.1!AL23</f>
        <v>0</v>
      </c>
      <c r="V23" s="257">
        <f>Отд.1!AM23</f>
        <v>0</v>
      </c>
      <c r="W23" s="257">
        <f>Отд.1!AN23+Отд.1!AP23+Отд.3!H23</f>
        <v>0</v>
      </c>
      <c r="X23" s="257">
        <f>Отд.1!AO23+Отд.1!AQ23+Отд.3!I23</f>
        <v>0</v>
      </c>
      <c r="Y23" s="257">
        <f>Отд.1!AR23+Отд.1!AT23+Отд.2!D23</f>
        <v>0</v>
      </c>
      <c r="Z23" s="257">
        <f>Отд.1!AS23+Отд.1!AU23+Отд.2!E23</f>
        <v>0</v>
      </c>
      <c r="AA23" s="257">
        <f>Отд.1!AV23</f>
        <v>0</v>
      </c>
      <c r="AB23" s="257">
        <f>Отд.1!AW23</f>
        <v>0</v>
      </c>
      <c r="AC23" s="257">
        <f>Отд.1!AX23+Отд.4!J23</f>
        <v>0</v>
      </c>
      <c r="AD23" s="257">
        <f>Отд.1!AY23+Отд.4!K23</f>
        <v>0</v>
      </c>
      <c r="AE23" s="257">
        <f>Отд.1!AZ23</f>
        <v>0</v>
      </c>
      <c r="AF23" s="257">
        <f>Отд.1!BA23</f>
        <v>0</v>
      </c>
      <c r="AG23" s="257">
        <f>Отд.1!BB23</f>
        <v>0</v>
      </c>
      <c r="AH23" s="257">
        <f>Отд.1!BC23</f>
        <v>0</v>
      </c>
      <c r="AI23" s="501">
        <f>Отд.4!L23+Отд.4!N23</f>
        <v>0</v>
      </c>
      <c r="AJ23" s="501">
        <f>Отд.4!M23+Отд.4!O23</f>
        <v>0</v>
      </c>
      <c r="AK23" s="257">
        <f>Отд.4!P23</f>
        <v>0</v>
      </c>
      <c r="AL23" s="256">
        <f>Отд.4!Q23</f>
        <v>0</v>
      </c>
      <c r="AM23" s="257">
        <f>Отд.2!F23+Отд.2!H23+Отд.2!J23+Отд.2!L23</f>
        <v>0</v>
      </c>
      <c r="AN23" s="713">
        <f>Отд.2!G23+Отд.2!I23+Отд.2!K23+Отд.2!M23</f>
        <v>0</v>
      </c>
      <c r="AO23" s="257">
        <f>Отд.2!N23+Отд.2!P23+Отд.2!R23+Отд.2!T23+Отд.2!V23+Отд.2!X23+Отд.2!Z23+Отд.2!AB23+Отд.2!AD23</f>
        <v>0</v>
      </c>
      <c r="AP23" s="257">
        <f>Отд.2!O23+Отд.2!Q23+Отд.2!S23+Отд.2!U23+Отд.2!W23+Отд.2!Y23+Отд.2!AA23+Отд.2!AC23+Отд.2!AE23</f>
        <v>0</v>
      </c>
      <c r="AQ23" s="257">
        <f>Отд.4!R23+Отд.4!T23+Отд.4!V23+Отд.4!X23</f>
        <v>0</v>
      </c>
      <c r="AR23" s="257">
        <f>Отд.4!S23+Отд.4!U23+Отд.4!W23+Отд.4!Y23</f>
        <v>0</v>
      </c>
      <c r="AS23" s="257">
        <f>Отд.3!J23+Отд.3!L23</f>
        <v>0</v>
      </c>
      <c r="AT23" s="257">
        <f>Отд.3!K23+Отд.3!M23</f>
        <v>0</v>
      </c>
      <c r="AU23" s="257">
        <f>Отд.3!N23+Отд.3!P23+Отд.3!R23</f>
        <v>0</v>
      </c>
      <c r="AV23" s="257">
        <f>Отд.3!O23+Отд.3!Q23+Отд.3!S23</f>
        <v>0</v>
      </c>
      <c r="AW23" s="257">
        <f>Отд.3!T23+Отд.3!V23</f>
        <v>0</v>
      </c>
      <c r="AX23" s="257">
        <f>Отд.3!U23+Отд.3!W23</f>
        <v>0</v>
      </c>
      <c r="AY23" s="177">
        <f>Отд.4!Z23+Отд.4!AB23</f>
        <v>0</v>
      </c>
      <c r="AZ23" s="715">
        <f>Отд.4!AA23+Отд.4!AC23</f>
        <v>0</v>
      </c>
      <c r="BA23" s="30">
        <f>Отд.3!X23+Отд.3!Z23</f>
        <v>0</v>
      </c>
      <c r="BB23" s="30">
        <f>Отд.3!Y23+Отд.3!AA23</f>
        <v>0</v>
      </c>
      <c r="BC23" s="257">
        <f>Отд.3!AB23+Отд.3!AD23</f>
        <v>0</v>
      </c>
      <c r="BD23" s="257">
        <f>Отд.3!AC23+Отд.3!AE23</f>
        <v>0</v>
      </c>
      <c r="BE23" s="257">
        <f>Отд.2!AF23+Отд.2!AH23+Отд.2!AJ23</f>
        <v>0</v>
      </c>
      <c r="BF23" s="257">
        <f>Отд.2!AG23+Отд.2!AI23+Отд.2!AK23</f>
        <v>0</v>
      </c>
      <c r="BG23" s="257">
        <f>Отд.2!AL23+Отд.2!AN23+Отд.2!AP23</f>
        <v>0</v>
      </c>
      <c r="BH23" s="257">
        <f>Отд.2!AM23+Отд.2!AO23+Отд.2!AQ23</f>
        <v>0</v>
      </c>
      <c r="BI23" s="257">
        <f>Отд.4!AD23+Отд.4!AF23</f>
        <v>0</v>
      </c>
      <c r="BJ23" s="257">
        <f>Отд.4!AE23+Отд.4!AG23</f>
        <v>0</v>
      </c>
      <c r="BK23" s="257">
        <f>Отд.4!AH23+Отд.4!AJ23</f>
        <v>0</v>
      </c>
      <c r="BL23" s="257">
        <f>Отд.4!AI23+Отд.4!AK23</f>
        <v>1</v>
      </c>
      <c r="BM23" s="501">
        <f>Отд.4!AL23</f>
        <v>0</v>
      </c>
      <c r="BN23" s="501">
        <f>Отд.4!AM23</f>
        <v>0</v>
      </c>
      <c r="BO23" s="257">
        <f>Отд.4!AN23</f>
        <v>1</v>
      </c>
      <c r="BP23" s="257">
        <f>Отд.4!AO23</f>
        <v>0</v>
      </c>
      <c r="BQ23" s="30">
        <f>Отд.2!AR23+Отд.2!AT23</f>
        <v>0</v>
      </c>
      <c r="BR23" s="30">
        <f>Отд.2!AS23+Отд.2!AU23</f>
        <v>2</v>
      </c>
      <c r="BS23" s="257">
        <f>Отд.2!AV23+Отд.2!AX23+Отд.2!AZ23+Отд.2!BB23+Отд.2!BD23</f>
        <v>0</v>
      </c>
      <c r="BT23" s="257">
        <f>Отд.2!AW23+Отд.2!AY23+Отд.2!BA23+Отд.2!BC23+Отд.2!BE23</f>
        <v>1</v>
      </c>
      <c r="BU23" s="257">
        <f>Отд.4!AP23+Отд.4!AR23</f>
        <v>0</v>
      </c>
      <c r="BV23" s="257">
        <f>Отд.4!AQ23+Отд.4!AS23</f>
        <v>0</v>
      </c>
      <c r="BW23" s="30">
        <f>Отд.3!AF23</f>
        <v>0</v>
      </c>
      <c r="BX23" s="30">
        <f>Отд.3!AG23</f>
        <v>0</v>
      </c>
      <c r="BY23" s="30">
        <f>Отд.3!AH23+Отд.3!AJ23+Отд.3!AL23</f>
        <v>0</v>
      </c>
      <c r="BZ23" s="30">
        <f>Отд.3!AI23+Отд.3!AK23+Отд.3!AM23</f>
        <v>0</v>
      </c>
      <c r="CA23" s="257">
        <f>Отд.3!AN23+Отд.3!AP23+Отд.3!AR23</f>
        <v>0</v>
      </c>
      <c r="CB23" s="257">
        <f>Отд.3!AO23+Отд.3!AQ23+Отд.3!AS23</f>
        <v>0</v>
      </c>
      <c r="CC23" s="257">
        <f>Отд.4!AT23</f>
        <v>0</v>
      </c>
      <c r="CD23" s="257">
        <f>Отд.4!AU23</f>
        <v>0</v>
      </c>
      <c r="CE23" s="257">
        <f>Отд.3!AT23</f>
        <v>0</v>
      </c>
      <c r="CF23" s="257">
        <f>Отд.3!AU23</f>
        <v>0</v>
      </c>
      <c r="CG23" s="257">
        <f>Отд.3!AV23+Отд.3!AX23+Отд.3!AZ23</f>
        <v>0</v>
      </c>
      <c r="CH23" s="257">
        <f>Отд.3!AW23+Отд.3!AY23+Отд.3!BA23</f>
        <v>0</v>
      </c>
      <c r="CI23" s="257">
        <f>Отд.2!BF23+Отд.2!BH23+Отд.2!BJ23</f>
        <v>0</v>
      </c>
      <c r="CJ23" s="257">
        <f>Отд.2!BG23+Отд.2!BI23+Отд.2!BK23</f>
        <v>0</v>
      </c>
      <c r="CK23" s="257">
        <f>Отд.2!BL23</f>
        <v>0</v>
      </c>
      <c r="CL23" s="257">
        <f>Отд.2!BM23</f>
        <v>0</v>
      </c>
      <c r="CM23" s="257">
        <f>Отд.4!AV23</f>
        <v>0</v>
      </c>
      <c r="CN23" s="257">
        <f>Отд.4!AW23</f>
        <v>0</v>
      </c>
      <c r="CO23" s="257">
        <f>Отд.4!AX23</f>
        <v>0</v>
      </c>
      <c r="CP23" s="257">
        <f>Отд.4!AY23</f>
        <v>0</v>
      </c>
      <c r="CQ23" s="257">
        <f>Отд.4!AZ23</f>
        <v>0</v>
      </c>
      <c r="CR23" s="257">
        <f>Отд.4!BA23</f>
        <v>0</v>
      </c>
      <c r="CS23" s="257">
        <f>Отд.4!BB23</f>
        <v>0</v>
      </c>
      <c r="CT23" s="257">
        <f>Отд.4!BC23</f>
        <v>0</v>
      </c>
      <c r="CU23" s="257">
        <f>Отд.2!BN23+Отд.2!BP23</f>
        <v>0</v>
      </c>
      <c r="CV23" s="257">
        <f>Отд.2!BO23+Отд.2!BQ23</f>
        <v>0</v>
      </c>
      <c r="CW23" s="257">
        <f>Отд.2!BR23+Отд.2!BT23+Отд.2!BV23+Отд.2!BX23</f>
        <v>0</v>
      </c>
      <c r="CX23" s="257">
        <f>Отд.2!BS23+Отд.2!BU23+Отд.2!BW23+Отд.2!BY23</f>
        <v>1</v>
      </c>
      <c r="CY23" s="60">
        <f>Отд.4!BD23+Отд.4!BF23</f>
        <v>0</v>
      </c>
      <c r="CZ23" s="60">
        <f>Отд.4!BE23+Отд.4!BG23</f>
        <v>0</v>
      </c>
      <c r="DA23" s="257">
        <f>Отд.3!BB23</f>
        <v>0</v>
      </c>
      <c r="DB23" s="257">
        <f>Отд.3!BC23</f>
        <v>0</v>
      </c>
      <c r="DC23" s="257">
        <f>Отд.3!BD23</f>
        <v>0</v>
      </c>
      <c r="DD23" s="257">
        <f>Отд.3!BE23</f>
        <v>0</v>
      </c>
      <c r="DE23" s="257">
        <f>Отд.3!BF23+Отд.3!BH23</f>
        <v>0</v>
      </c>
      <c r="DF23" s="257">
        <f>Отд.3!BG23+Отд.3!BI23</f>
        <v>0</v>
      </c>
      <c r="DG23" s="257">
        <f>Отд.3!BJ23</f>
        <v>0</v>
      </c>
      <c r="DH23" s="257">
        <f>Отд.3!BK23</f>
        <v>0</v>
      </c>
      <c r="DI23" s="257">
        <f>Отд.3!BL23+Отд.3!BN23+Отд.3!BP23</f>
        <v>0</v>
      </c>
      <c r="DJ23" s="257">
        <f>Отд.3!BM23+Отд.3!BO23+Отд.3!BQ23</f>
        <v>0</v>
      </c>
      <c r="DK23" s="257">
        <f>Отд.2!BZ23</f>
        <v>0</v>
      </c>
      <c r="DL23" s="257">
        <f>Отд.2!CA23</f>
        <v>0</v>
      </c>
      <c r="DM23" s="501">
        <f>Отд.4!BH23</f>
        <v>0</v>
      </c>
      <c r="DN23" s="501">
        <f>Отд.4!BI23</f>
        <v>0</v>
      </c>
      <c r="DO23" s="14">
        <f t="shared" si="2"/>
        <v>1</v>
      </c>
      <c r="DP23" s="95">
        <f t="shared" si="3"/>
        <v>5</v>
      </c>
      <c r="DQ23" s="37"/>
      <c r="DS23" s="992">
        <f>Отд.4!BP23</f>
        <v>0</v>
      </c>
      <c r="DT23" s="992">
        <f>Отд.4!BQ23</f>
        <v>0</v>
      </c>
      <c r="DU23" s="501">
        <f>Отд.4!BR23</f>
        <v>0</v>
      </c>
      <c r="DV23" s="501">
        <f>Отд.4!BS23</f>
        <v>0</v>
      </c>
      <c r="DW23" s="501">
        <f>Отд.4!BT23</f>
        <v>0</v>
      </c>
      <c r="DX23" s="501">
        <f>Отд.4!BU23</f>
        <v>0</v>
      </c>
      <c r="DY23" s="694">
        <f>Отд.4!BV23</f>
        <v>0</v>
      </c>
      <c r="DZ23" s="694">
        <f>Отд.4!BW23</f>
        <v>0</v>
      </c>
      <c r="EA23" s="855">
        <f>Отд.4!BX23</f>
        <v>0</v>
      </c>
      <c r="EB23" s="855">
        <f>Отд.4!BY23</f>
        <v>0</v>
      </c>
      <c r="EC23" s="855">
        <f>Отд.2!CE23</f>
        <v>0</v>
      </c>
      <c r="ED23" s="855">
        <f>Отд.2!CF23</f>
        <v>0</v>
      </c>
      <c r="EE23" s="501">
        <f>Отд.2!CG23</f>
        <v>0</v>
      </c>
      <c r="EF23" s="501">
        <f>Отд.2!CH23</f>
        <v>0</v>
      </c>
      <c r="EG23" s="5">
        <f t="shared" si="0"/>
        <v>0</v>
      </c>
      <c r="EH23" s="95">
        <f t="shared" si="1"/>
        <v>0</v>
      </c>
    </row>
    <row r="24" spans="1:138" ht="27" x14ac:dyDescent="0.3">
      <c r="A24" s="8">
        <v>15</v>
      </c>
      <c r="B24" s="119" t="s">
        <v>51</v>
      </c>
      <c r="C24" s="501">
        <f>Отд.1!D24+Отд.1!F24+Отд.4!D24+Отд.4!F24</f>
        <v>0</v>
      </c>
      <c r="D24" s="501">
        <f>Отд.1!E24+Отд.1!G24+Отд.4!E24+Отд.4!G24</f>
        <v>0</v>
      </c>
      <c r="E24" s="257">
        <f>Отд.1!H24</f>
        <v>0</v>
      </c>
      <c r="F24" s="434">
        <f>Отд.1!I24</f>
        <v>0</v>
      </c>
      <c r="G24" s="30">
        <f>Отд.1!J24+Отд.1!L24</f>
        <v>0</v>
      </c>
      <c r="H24" s="30">
        <f>Отд.1!K24+Отд.1!M24</f>
        <v>0</v>
      </c>
      <c r="I24" s="257">
        <f>Отд.1!N24+Отд.1!P24+Отд.1!R24+Отд.1!T24+Отд.1!V24</f>
        <v>0</v>
      </c>
      <c r="J24" s="257">
        <f>Отд.1!O24+Отд.1!Q24+Отд.1!S24+Отд.1!U24+Отд.1!W24</f>
        <v>0</v>
      </c>
      <c r="K24" s="257">
        <f>Отд.1!X24+Отд.1!Z24</f>
        <v>0</v>
      </c>
      <c r="L24" s="257">
        <f>Отд.1!Y24+Отд.1!AA24</f>
        <v>0</v>
      </c>
      <c r="M24" s="256">
        <f>Отд.1!AB24</f>
        <v>0</v>
      </c>
      <c r="N24" s="256">
        <f>Отд.1!AC24</f>
        <v>0</v>
      </c>
      <c r="O24" s="257">
        <f>Отд.1!AD24+Отд.1!AF24+Отд.3!D24</f>
        <v>0</v>
      </c>
      <c r="P24" s="256">
        <f>Отд.1!AE24+Отд.1!AG24+Отд.3!E24</f>
        <v>0</v>
      </c>
      <c r="Q24" s="257">
        <f>Отд.1!AH24+Отд.3!F24</f>
        <v>0</v>
      </c>
      <c r="R24" s="713">
        <f>Отд.1!AI24+Отд.3!G24</f>
        <v>0</v>
      </c>
      <c r="S24" s="257">
        <f>Отд.1!AJ24+Отд.4!H24</f>
        <v>0</v>
      </c>
      <c r="T24" s="257">
        <f>Отд.1!AK24+Отд.4!I24</f>
        <v>0</v>
      </c>
      <c r="U24" s="257">
        <f>Отд.1!AL24</f>
        <v>0</v>
      </c>
      <c r="V24" s="257">
        <f>Отд.1!AM24</f>
        <v>0</v>
      </c>
      <c r="W24" s="257">
        <f>Отд.1!AN24+Отд.1!AP24+Отд.3!H24</f>
        <v>0</v>
      </c>
      <c r="X24" s="257">
        <f>Отд.1!AO24+Отд.1!AQ24+Отд.3!I24</f>
        <v>0</v>
      </c>
      <c r="Y24" s="257">
        <f>Отд.1!AR24+Отд.1!AT24+Отд.2!D24</f>
        <v>0</v>
      </c>
      <c r="Z24" s="257">
        <f>Отд.1!AS24+Отд.1!AU24+Отд.2!E24</f>
        <v>0</v>
      </c>
      <c r="AA24" s="257">
        <f>Отд.1!AV24</f>
        <v>0</v>
      </c>
      <c r="AB24" s="257">
        <f>Отд.1!AW24</f>
        <v>0</v>
      </c>
      <c r="AC24" s="257">
        <f>Отд.1!AX24+Отд.4!J24</f>
        <v>0</v>
      </c>
      <c r="AD24" s="257">
        <f>Отд.1!AY24+Отд.4!K24</f>
        <v>0</v>
      </c>
      <c r="AE24" s="257">
        <f>Отд.1!AZ24</f>
        <v>0</v>
      </c>
      <c r="AF24" s="257">
        <f>Отд.1!BA24</f>
        <v>0</v>
      </c>
      <c r="AG24" s="257">
        <f>Отд.1!BB24</f>
        <v>0</v>
      </c>
      <c r="AH24" s="257">
        <f>Отд.1!BC24</f>
        <v>0</v>
      </c>
      <c r="AI24" s="501">
        <f>Отд.4!L24+Отд.4!N24</f>
        <v>0</v>
      </c>
      <c r="AJ24" s="501">
        <f>Отд.4!M24+Отд.4!O24</f>
        <v>0</v>
      </c>
      <c r="AK24" s="257">
        <f>Отд.4!P24</f>
        <v>0</v>
      </c>
      <c r="AL24" s="256">
        <f>Отд.4!Q24</f>
        <v>0</v>
      </c>
      <c r="AM24" s="257">
        <f>Отд.2!F24+Отд.2!H24+Отд.2!J24+Отд.2!L24</f>
        <v>0</v>
      </c>
      <c r="AN24" s="713">
        <f>Отд.2!G24+Отд.2!I24+Отд.2!K24+Отд.2!M24</f>
        <v>0</v>
      </c>
      <c r="AO24" s="257">
        <f>Отд.2!N24+Отд.2!P24+Отд.2!R24+Отд.2!T24+Отд.2!V24+Отд.2!X24+Отд.2!Z24+Отд.2!AB24+Отд.2!AD24</f>
        <v>0</v>
      </c>
      <c r="AP24" s="257">
        <f>Отд.2!O24+Отд.2!Q24+Отд.2!S24+Отд.2!U24+Отд.2!W24+Отд.2!Y24+Отд.2!AA24+Отд.2!AC24+Отд.2!AE24</f>
        <v>0</v>
      </c>
      <c r="AQ24" s="257">
        <f>Отд.4!R24+Отд.4!T24+Отд.4!V24+Отд.4!X24</f>
        <v>0</v>
      </c>
      <c r="AR24" s="257">
        <f>Отд.4!S24+Отд.4!U24+Отд.4!W24+Отд.4!Y24</f>
        <v>1</v>
      </c>
      <c r="AS24" s="257">
        <f>Отд.3!J24+Отд.3!L24</f>
        <v>0</v>
      </c>
      <c r="AT24" s="257">
        <f>Отд.3!K24+Отд.3!M24</f>
        <v>0</v>
      </c>
      <c r="AU24" s="257">
        <f>Отд.3!N24+Отд.3!P24+Отд.3!R24</f>
        <v>0</v>
      </c>
      <c r="AV24" s="257">
        <f>Отд.3!O24+Отд.3!Q24+Отд.3!S24</f>
        <v>0</v>
      </c>
      <c r="AW24" s="257">
        <f>Отд.3!T24+Отд.3!V24</f>
        <v>0</v>
      </c>
      <c r="AX24" s="257">
        <f>Отд.3!U24+Отд.3!W24</f>
        <v>0</v>
      </c>
      <c r="AY24" s="177">
        <f>Отд.4!Z24+Отд.4!AB24</f>
        <v>0</v>
      </c>
      <c r="AZ24" s="715">
        <f>Отд.4!AA24+Отд.4!AC24</f>
        <v>0</v>
      </c>
      <c r="BA24" s="30">
        <f>Отд.3!X24+Отд.3!Z24</f>
        <v>0</v>
      </c>
      <c r="BB24" s="30">
        <f>Отд.3!Y24+Отд.3!AA24</f>
        <v>0</v>
      </c>
      <c r="BC24" s="257">
        <f>Отд.3!AB24+Отд.3!AD24</f>
        <v>0</v>
      </c>
      <c r="BD24" s="257">
        <f>Отд.3!AC24+Отд.3!AE24</f>
        <v>0</v>
      </c>
      <c r="BE24" s="257">
        <f>Отд.2!AF24+Отд.2!AH24+Отд.2!AJ24</f>
        <v>0</v>
      </c>
      <c r="BF24" s="257">
        <f>Отд.2!AG24+Отд.2!AI24+Отд.2!AK24</f>
        <v>0</v>
      </c>
      <c r="BG24" s="257">
        <f>Отд.2!AL24+Отд.2!AN24+Отд.2!AP24</f>
        <v>0</v>
      </c>
      <c r="BH24" s="257">
        <f>Отд.2!AM24+Отд.2!AO24+Отд.2!AQ24</f>
        <v>0</v>
      </c>
      <c r="BI24" s="257">
        <f>Отд.4!AD24+Отд.4!AF24</f>
        <v>0</v>
      </c>
      <c r="BJ24" s="257">
        <f>Отд.4!AE24+Отд.4!AG24</f>
        <v>0</v>
      </c>
      <c r="BK24" s="257">
        <f>Отд.4!AH24+Отд.4!AJ24</f>
        <v>0</v>
      </c>
      <c r="BL24" s="257">
        <f>Отд.4!AI24+Отд.4!AK24</f>
        <v>0</v>
      </c>
      <c r="BM24" s="501">
        <f>Отд.4!AL24</f>
        <v>0</v>
      </c>
      <c r="BN24" s="501">
        <f>Отд.4!AM24</f>
        <v>0</v>
      </c>
      <c r="BO24" s="257">
        <f>Отд.4!AN24</f>
        <v>0</v>
      </c>
      <c r="BP24" s="257">
        <f>Отд.4!AO24</f>
        <v>0</v>
      </c>
      <c r="BQ24" s="30">
        <f>Отд.2!AR24+Отд.2!AT24</f>
        <v>0</v>
      </c>
      <c r="BR24" s="30">
        <f>Отд.2!AS24+Отд.2!AU24</f>
        <v>0</v>
      </c>
      <c r="BS24" s="257">
        <f>Отд.2!AV24+Отд.2!AX24+Отд.2!AZ24+Отд.2!BB24+Отд.2!BD24</f>
        <v>0</v>
      </c>
      <c r="BT24" s="257">
        <f>Отд.2!AW24+Отд.2!AY24+Отд.2!BA24+Отд.2!BC24+Отд.2!BE24</f>
        <v>0</v>
      </c>
      <c r="BU24" s="257">
        <f>Отд.4!AP24+Отд.4!AR24</f>
        <v>0</v>
      </c>
      <c r="BV24" s="257">
        <f>Отд.4!AQ24+Отд.4!AS24</f>
        <v>0</v>
      </c>
      <c r="BW24" s="30">
        <f>Отд.3!AF24</f>
        <v>0</v>
      </c>
      <c r="BX24" s="30">
        <f>Отд.3!AG24</f>
        <v>0</v>
      </c>
      <c r="BY24" s="30">
        <f>Отд.3!AH24+Отд.3!AJ24+Отд.3!AL24</f>
        <v>0</v>
      </c>
      <c r="BZ24" s="30">
        <f>Отд.3!AI24+Отд.3!AK24+Отд.3!AM24</f>
        <v>0</v>
      </c>
      <c r="CA24" s="257">
        <f>Отд.3!AN24+Отд.3!AP24+Отд.3!AR24</f>
        <v>0</v>
      </c>
      <c r="CB24" s="257">
        <f>Отд.3!AO24+Отд.3!AQ24+Отд.3!AS24</f>
        <v>0</v>
      </c>
      <c r="CC24" s="257">
        <f>Отд.4!AT24</f>
        <v>0</v>
      </c>
      <c r="CD24" s="257">
        <f>Отд.4!AU24</f>
        <v>0</v>
      </c>
      <c r="CE24" s="257">
        <f>Отд.3!AT24</f>
        <v>0</v>
      </c>
      <c r="CF24" s="257">
        <f>Отд.3!AU24</f>
        <v>0</v>
      </c>
      <c r="CG24" s="257">
        <f>Отд.3!AV24+Отд.3!AX24+Отд.3!AZ24</f>
        <v>0</v>
      </c>
      <c r="CH24" s="257">
        <f>Отд.3!AW24+Отд.3!AY24+Отд.3!BA24</f>
        <v>1</v>
      </c>
      <c r="CI24" s="257">
        <f>Отд.2!BF24+Отд.2!BH24+Отд.2!BJ24</f>
        <v>0</v>
      </c>
      <c r="CJ24" s="257">
        <f>Отд.2!BG24+Отд.2!BI24+Отд.2!BK24</f>
        <v>0</v>
      </c>
      <c r="CK24" s="257">
        <f>Отд.2!BL24</f>
        <v>0</v>
      </c>
      <c r="CL24" s="257">
        <f>Отд.2!BM24</f>
        <v>0</v>
      </c>
      <c r="CM24" s="257">
        <f>Отд.4!AV24</f>
        <v>0</v>
      </c>
      <c r="CN24" s="257">
        <f>Отд.4!AW24</f>
        <v>0</v>
      </c>
      <c r="CO24" s="257">
        <f>Отд.4!AX24</f>
        <v>0</v>
      </c>
      <c r="CP24" s="257">
        <f>Отд.4!AY24</f>
        <v>0</v>
      </c>
      <c r="CQ24" s="257">
        <f>Отд.4!AZ24</f>
        <v>0</v>
      </c>
      <c r="CR24" s="257">
        <f>Отд.4!BA24</f>
        <v>1</v>
      </c>
      <c r="CS24" s="257">
        <f>Отд.4!BB24</f>
        <v>0</v>
      </c>
      <c r="CT24" s="257">
        <f>Отд.4!BC24</f>
        <v>0</v>
      </c>
      <c r="CU24" s="257">
        <f>Отд.2!BN24+Отд.2!BP24</f>
        <v>0</v>
      </c>
      <c r="CV24" s="257">
        <f>Отд.2!BO24+Отд.2!BQ24</f>
        <v>0</v>
      </c>
      <c r="CW24" s="257">
        <f>Отд.2!BR24+Отд.2!BT24+Отд.2!BV24+Отд.2!BX24</f>
        <v>0</v>
      </c>
      <c r="CX24" s="257">
        <f>Отд.2!BS24+Отд.2!BU24+Отд.2!BW24+Отд.2!BY24</f>
        <v>0</v>
      </c>
      <c r="CY24" s="60">
        <f>Отд.4!BD24+Отд.4!BF24</f>
        <v>0</v>
      </c>
      <c r="CZ24" s="60">
        <f>Отд.4!BE24+Отд.4!BG24</f>
        <v>0</v>
      </c>
      <c r="DA24" s="257">
        <f>Отд.3!BB24</f>
        <v>0</v>
      </c>
      <c r="DB24" s="257">
        <f>Отд.3!BC24</f>
        <v>0</v>
      </c>
      <c r="DC24" s="257">
        <f>Отд.3!BD24</f>
        <v>0</v>
      </c>
      <c r="DD24" s="257">
        <f>Отд.3!BE24</f>
        <v>0</v>
      </c>
      <c r="DE24" s="257">
        <f>Отд.3!BF24+Отд.3!BH24</f>
        <v>0</v>
      </c>
      <c r="DF24" s="257">
        <f>Отд.3!BG24+Отд.3!BI24</f>
        <v>0</v>
      </c>
      <c r="DG24" s="257">
        <f>Отд.3!BJ24</f>
        <v>0</v>
      </c>
      <c r="DH24" s="257">
        <f>Отд.3!BK24</f>
        <v>2</v>
      </c>
      <c r="DI24" s="257">
        <f>Отд.3!BL24+Отд.3!BN24+Отд.3!BP24</f>
        <v>0</v>
      </c>
      <c r="DJ24" s="257">
        <f>Отд.3!BM24+Отд.3!BO24+Отд.3!BQ24</f>
        <v>0</v>
      </c>
      <c r="DK24" s="257">
        <f>Отд.2!BZ24</f>
        <v>0</v>
      </c>
      <c r="DL24" s="257">
        <f>Отд.2!CA24</f>
        <v>0</v>
      </c>
      <c r="DM24" s="501">
        <f>Отд.4!BH24</f>
        <v>0</v>
      </c>
      <c r="DN24" s="501">
        <f>Отд.4!BI24</f>
        <v>0</v>
      </c>
      <c r="DO24" s="14">
        <f t="shared" si="2"/>
        <v>0</v>
      </c>
      <c r="DP24" s="95">
        <f t="shared" si="3"/>
        <v>5</v>
      </c>
      <c r="DQ24" s="37"/>
      <c r="DS24" s="992">
        <f>Отд.4!BP24</f>
        <v>0</v>
      </c>
      <c r="DT24" s="992">
        <f>Отд.4!BQ24</f>
        <v>0</v>
      </c>
      <c r="DU24" s="501">
        <f>Отд.4!BR24</f>
        <v>0</v>
      </c>
      <c r="DV24" s="501">
        <f>Отд.4!BS24</f>
        <v>0</v>
      </c>
      <c r="DW24" s="501">
        <f>Отд.4!BT24</f>
        <v>0</v>
      </c>
      <c r="DX24" s="501">
        <f>Отд.4!BU24</f>
        <v>0</v>
      </c>
      <c r="DY24" s="694">
        <f>Отд.4!BV24</f>
        <v>0</v>
      </c>
      <c r="DZ24" s="694">
        <f>Отд.4!BW24</f>
        <v>0</v>
      </c>
      <c r="EA24" s="855">
        <f>Отд.4!BX24</f>
        <v>0</v>
      </c>
      <c r="EB24" s="855">
        <f>Отд.4!BY24</f>
        <v>0</v>
      </c>
      <c r="EC24" s="855">
        <f>Отд.2!CE24</f>
        <v>0</v>
      </c>
      <c r="ED24" s="855">
        <f>Отд.2!CF24</f>
        <v>0</v>
      </c>
      <c r="EE24" s="501">
        <f>Отд.2!CG24</f>
        <v>0</v>
      </c>
      <c r="EF24" s="501">
        <f>Отд.2!CH24</f>
        <v>0</v>
      </c>
      <c r="EG24" s="5">
        <f t="shared" si="0"/>
        <v>0</v>
      </c>
      <c r="EH24" s="95">
        <f t="shared" si="1"/>
        <v>0</v>
      </c>
    </row>
    <row r="25" spans="1:138" ht="15.6" x14ac:dyDescent="0.3">
      <c r="A25" s="8">
        <v>16</v>
      </c>
      <c r="B25" s="119" t="s">
        <v>22</v>
      </c>
      <c r="C25" s="501">
        <f>Отд.1!D25+Отд.1!F25+Отд.4!D25+Отд.4!F25</f>
        <v>0</v>
      </c>
      <c r="D25" s="501">
        <f>Отд.1!E25+Отд.1!G25+Отд.4!E25+Отд.4!G25</f>
        <v>0</v>
      </c>
      <c r="E25" s="257">
        <f>Отд.1!H25</f>
        <v>0</v>
      </c>
      <c r="F25" s="434">
        <f>Отд.1!I25</f>
        <v>0</v>
      </c>
      <c r="G25" s="30">
        <f>Отд.1!J25+Отд.1!L25</f>
        <v>0</v>
      </c>
      <c r="H25" s="30">
        <f>Отд.1!K25+Отд.1!M25</f>
        <v>0</v>
      </c>
      <c r="I25" s="257">
        <f>Отд.1!N25+Отд.1!P25+Отд.1!R25+Отд.1!T25+Отд.1!V25</f>
        <v>0</v>
      </c>
      <c r="J25" s="257">
        <f>Отд.1!O25+Отд.1!Q25+Отд.1!S25+Отд.1!U25+Отд.1!W25</f>
        <v>0</v>
      </c>
      <c r="K25" s="257">
        <f>Отд.1!X25+Отд.1!Z25</f>
        <v>0</v>
      </c>
      <c r="L25" s="257">
        <f>Отд.1!Y25+Отд.1!AA25</f>
        <v>0</v>
      </c>
      <c r="M25" s="256">
        <f>Отд.1!AB25</f>
        <v>0</v>
      </c>
      <c r="N25" s="256">
        <f>Отд.1!AC25</f>
        <v>0</v>
      </c>
      <c r="O25" s="257">
        <f>Отд.1!AD25+Отд.1!AF25+Отд.3!D25</f>
        <v>0</v>
      </c>
      <c r="P25" s="256">
        <f>Отд.1!AE25+Отд.1!AG25+Отд.3!E25</f>
        <v>0</v>
      </c>
      <c r="Q25" s="257">
        <f>Отд.1!AH25+Отд.3!F25</f>
        <v>0</v>
      </c>
      <c r="R25" s="713">
        <f>Отд.1!AI25+Отд.3!G25</f>
        <v>0</v>
      </c>
      <c r="S25" s="257">
        <f>Отд.1!AJ25+Отд.4!H25</f>
        <v>0</v>
      </c>
      <c r="T25" s="257">
        <f>Отд.1!AK25+Отд.4!I25</f>
        <v>0</v>
      </c>
      <c r="U25" s="257">
        <f>Отд.1!AL25</f>
        <v>0</v>
      </c>
      <c r="V25" s="257">
        <f>Отд.1!AM25</f>
        <v>0</v>
      </c>
      <c r="W25" s="257">
        <f>Отд.1!AN25+Отд.1!AP25+Отд.3!H25</f>
        <v>0</v>
      </c>
      <c r="X25" s="257">
        <f>Отд.1!AO25+Отд.1!AQ25+Отд.3!I25</f>
        <v>0</v>
      </c>
      <c r="Y25" s="257">
        <f>Отд.1!AR25+Отд.1!AT25+Отд.2!D25</f>
        <v>0</v>
      </c>
      <c r="Z25" s="257">
        <f>Отд.1!AS25+Отд.1!AU25+Отд.2!E25</f>
        <v>0</v>
      </c>
      <c r="AA25" s="257">
        <f>Отд.1!AV25</f>
        <v>0</v>
      </c>
      <c r="AB25" s="257">
        <f>Отд.1!AW25</f>
        <v>0</v>
      </c>
      <c r="AC25" s="257">
        <f>Отд.1!AX25+Отд.4!J25</f>
        <v>0</v>
      </c>
      <c r="AD25" s="257">
        <f>Отд.1!AY25+Отд.4!K25</f>
        <v>0</v>
      </c>
      <c r="AE25" s="257">
        <f>Отд.1!AZ25</f>
        <v>0</v>
      </c>
      <c r="AF25" s="257">
        <f>Отд.1!BA25</f>
        <v>0</v>
      </c>
      <c r="AG25" s="257">
        <f>Отд.1!BB25</f>
        <v>0</v>
      </c>
      <c r="AH25" s="257">
        <f>Отд.1!BC25</f>
        <v>0</v>
      </c>
      <c r="AI25" s="501">
        <f>Отд.4!L25+Отд.4!N25</f>
        <v>0</v>
      </c>
      <c r="AJ25" s="501">
        <f>Отд.4!M25+Отд.4!O25</f>
        <v>0</v>
      </c>
      <c r="AK25" s="257">
        <f>Отд.4!P25</f>
        <v>0</v>
      </c>
      <c r="AL25" s="256">
        <f>Отд.4!Q25</f>
        <v>0</v>
      </c>
      <c r="AM25" s="257">
        <f>Отд.2!F25+Отд.2!H25+Отд.2!J25+Отд.2!L25</f>
        <v>0</v>
      </c>
      <c r="AN25" s="713">
        <f>Отд.2!G25+Отд.2!I25+Отд.2!K25+Отд.2!M25</f>
        <v>0</v>
      </c>
      <c r="AO25" s="257">
        <f>Отд.2!N25+Отд.2!P25+Отд.2!R25+Отд.2!T25+Отд.2!V25+Отд.2!X25+Отд.2!Z25+Отд.2!AB25+Отд.2!AD25</f>
        <v>0</v>
      </c>
      <c r="AP25" s="257">
        <f>Отд.2!O25+Отд.2!Q25+Отд.2!S25+Отд.2!U25+Отд.2!W25+Отд.2!Y25+Отд.2!AA25+Отд.2!AC25+Отд.2!AE25</f>
        <v>0</v>
      </c>
      <c r="AQ25" s="257">
        <f>Отд.4!R25+Отд.4!T25+Отд.4!V25+Отд.4!X25</f>
        <v>0</v>
      </c>
      <c r="AR25" s="257">
        <f>Отд.4!S25+Отд.4!U25+Отд.4!W25+Отд.4!Y25</f>
        <v>0</v>
      </c>
      <c r="AS25" s="257">
        <f>Отд.3!J25+Отд.3!L25</f>
        <v>0</v>
      </c>
      <c r="AT25" s="257">
        <f>Отд.3!K25+Отд.3!M25</f>
        <v>0</v>
      </c>
      <c r="AU25" s="257">
        <f>Отд.3!N25+Отд.3!P25+Отд.3!R25</f>
        <v>0</v>
      </c>
      <c r="AV25" s="257">
        <f>Отд.3!O25+Отд.3!Q25+Отд.3!S25</f>
        <v>0</v>
      </c>
      <c r="AW25" s="257">
        <f>Отд.3!T25+Отд.3!V25</f>
        <v>0</v>
      </c>
      <c r="AX25" s="257">
        <f>Отд.3!U25+Отд.3!W25</f>
        <v>0</v>
      </c>
      <c r="AY25" s="177">
        <f>Отд.4!Z25+Отд.4!AB25</f>
        <v>0</v>
      </c>
      <c r="AZ25" s="715">
        <f>Отд.4!AA25+Отд.4!AC25</f>
        <v>0</v>
      </c>
      <c r="BA25" s="30">
        <f>Отд.3!X25+Отд.3!Z25</f>
        <v>0</v>
      </c>
      <c r="BB25" s="30">
        <f>Отд.3!Y25+Отд.3!AA25</f>
        <v>0</v>
      </c>
      <c r="BC25" s="257">
        <f>Отд.3!AB25+Отд.3!AD25</f>
        <v>0</v>
      </c>
      <c r="BD25" s="257">
        <f>Отд.3!AC25+Отд.3!AE25</f>
        <v>0</v>
      </c>
      <c r="BE25" s="257">
        <f>Отд.2!AF25+Отд.2!AH25+Отд.2!AJ25</f>
        <v>0</v>
      </c>
      <c r="BF25" s="257">
        <f>Отд.2!AG25+Отд.2!AI25+Отд.2!AK25</f>
        <v>0</v>
      </c>
      <c r="BG25" s="257">
        <f>Отд.2!AL25+Отд.2!AN25+Отд.2!AP25</f>
        <v>0</v>
      </c>
      <c r="BH25" s="257">
        <f>Отд.2!AM25+Отд.2!AO25+Отд.2!AQ25</f>
        <v>0</v>
      </c>
      <c r="BI25" s="257">
        <f>Отд.4!AD25+Отд.4!AF25</f>
        <v>0</v>
      </c>
      <c r="BJ25" s="257">
        <f>Отд.4!AE25+Отд.4!AG25</f>
        <v>0</v>
      </c>
      <c r="BK25" s="257">
        <f>Отд.4!AH25+Отд.4!AJ25</f>
        <v>0</v>
      </c>
      <c r="BL25" s="257">
        <f>Отд.4!AI25+Отд.4!AK25</f>
        <v>0</v>
      </c>
      <c r="BM25" s="501">
        <f>Отд.4!AL25</f>
        <v>0</v>
      </c>
      <c r="BN25" s="501">
        <f>Отд.4!AM25</f>
        <v>0</v>
      </c>
      <c r="BO25" s="257">
        <f>Отд.4!AN25</f>
        <v>0</v>
      </c>
      <c r="BP25" s="257">
        <f>Отд.4!AO25</f>
        <v>0</v>
      </c>
      <c r="BQ25" s="30">
        <f>Отд.2!AR25+Отд.2!AT25</f>
        <v>0</v>
      </c>
      <c r="BR25" s="30">
        <f>Отд.2!AS25+Отд.2!AU25</f>
        <v>0</v>
      </c>
      <c r="BS25" s="257">
        <f>Отд.2!AV25+Отд.2!AX25+Отд.2!AZ25+Отд.2!BB25+Отд.2!BD25</f>
        <v>0</v>
      </c>
      <c r="BT25" s="257">
        <f>Отд.2!AW25+Отд.2!AY25+Отд.2!BA25+Отд.2!BC25+Отд.2!BE25</f>
        <v>0</v>
      </c>
      <c r="BU25" s="257">
        <f>Отд.4!AP25+Отд.4!AR25</f>
        <v>0</v>
      </c>
      <c r="BV25" s="257">
        <f>Отд.4!AQ25+Отд.4!AS25</f>
        <v>0</v>
      </c>
      <c r="BW25" s="30">
        <f>Отд.3!AF25</f>
        <v>0</v>
      </c>
      <c r="BX25" s="30">
        <f>Отд.3!AG25</f>
        <v>0</v>
      </c>
      <c r="BY25" s="30">
        <f>Отд.3!AH25+Отд.3!AJ25+Отд.3!AL25</f>
        <v>0</v>
      </c>
      <c r="BZ25" s="30">
        <f>Отд.3!AI25+Отд.3!AK25+Отд.3!AM25</f>
        <v>0</v>
      </c>
      <c r="CA25" s="257">
        <f>Отд.3!AN25+Отд.3!AP25+Отд.3!AR25</f>
        <v>0</v>
      </c>
      <c r="CB25" s="257">
        <f>Отд.3!AO25+Отд.3!AQ25+Отд.3!AS25</f>
        <v>0</v>
      </c>
      <c r="CC25" s="257">
        <f>Отд.4!AT25</f>
        <v>0</v>
      </c>
      <c r="CD25" s="257">
        <f>Отд.4!AU25</f>
        <v>0</v>
      </c>
      <c r="CE25" s="257">
        <f>Отд.3!AT25</f>
        <v>0</v>
      </c>
      <c r="CF25" s="257">
        <f>Отд.3!AU25</f>
        <v>0</v>
      </c>
      <c r="CG25" s="257">
        <f>Отд.3!AV25+Отд.3!AX25+Отд.3!AZ25</f>
        <v>0</v>
      </c>
      <c r="CH25" s="257">
        <f>Отд.3!AW25+Отд.3!AY25+Отд.3!BA25</f>
        <v>0</v>
      </c>
      <c r="CI25" s="257">
        <f>Отд.2!BF25+Отд.2!BH25+Отд.2!BJ25</f>
        <v>0</v>
      </c>
      <c r="CJ25" s="257">
        <f>Отд.2!BG25+Отд.2!BI25+Отд.2!BK25</f>
        <v>0</v>
      </c>
      <c r="CK25" s="257">
        <f>Отд.2!BL25</f>
        <v>0</v>
      </c>
      <c r="CL25" s="257">
        <f>Отд.2!BM25</f>
        <v>0</v>
      </c>
      <c r="CM25" s="257">
        <f>Отд.4!AV25</f>
        <v>0</v>
      </c>
      <c r="CN25" s="257">
        <f>Отд.4!AW25</f>
        <v>0</v>
      </c>
      <c r="CO25" s="257">
        <f>Отд.4!AX25</f>
        <v>0</v>
      </c>
      <c r="CP25" s="257">
        <f>Отд.4!AY25</f>
        <v>0</v>
      </c>
      <c r="CQ25" s="257">
        <f>Отд.4!AZ25</f>
        <v>0</v>
      </c>
      <c r="CR25" s="257">
        <f>Отд.4!BA25</f>
        <v>0</v>
      </c>
      <c r="CS25" s="257">
        <f>Отд.4!BB25</f>
        <v>0</v>
      </c>
      <c r="CT25" s="257">
        <f>Отд.4!BC25</f>
        <v>0</v>
      </c>
      <c r="CU25" s="257">
        <f>Отд.2!BN25+Отд.2!BP25</f>
        <v>0</v>
      </c>
      <c r="CV25" s="257">
        <f>Отд.2!BO25+Отд.2!BQ25</f>
        <v>0</v>
      </c>
      <c r="CW25" s="257">
        <f>Отд.2!BR25+Отд.2!BT25+Отд.2!BV25+Отд.2!BX25</f>
        <v>0</v>
      </c>
      <c r="CX25" s="257">
        <f>Отд.2!BS25+Отд.2!BU25+Отд.2!BW25+Отд.2!BY25</f>
        <v>0</v>
      </c>
      <c r="CY25" s="60">
        <f>Отд.4!BD25+Отд.4!BF25</f>
        <v>0</v>
      </c>
      <c r="CZ25" s="60">
        <f>Отд.4!BE25+Отд.4!BG25</f>
        <v>0</v>
      </c>
      <c r="DA25" s="257">
        <f>Отд.3!BB25</f>
        <v>0</v>
      </c>
      <c r="DB25" s="257">
        <f>Отд.3!BC25</f>
        <v>0</v>
      </c>
      <c r="DC25" s="257">
        <f>Отд.3!BD25</f>
        <v>0</v>
      </c>
      <c r="DD25" s="257">
        <f>Отд.3!BE25</f>
        <v>0</v>
      </c>
      <c r="DE25" s="257">
        <f>Отд.3!BF25+Отд.3!BH25</f>
        <v>0</v>
      </c>
      <c r="DF25" s="257">
        <f>Отд.3!BG25+Отд.3!BI25</f>
        <v>0</v>
      </c>
      <c r="DG25" s="257">
        <f>Отд.3!BJ25</f>
        <v>0</v>
      </c>
      <c r="DH25" s="257">
        <f>Отд.3!BK25</f>
        <v>0</v>
      </c>
      <c r="DI25" s="257">
        <f>Отд.3!BL25+Отд.3!BN25+Отд.3!BP25</f>
        <v>0</v>
      </c>
      <c r="DJ25" s="257">
        <f>Отд.3!BM25+Отд.3!BO25+Отд.3!BQ25</f>
        <v>0</v>
      </c>
      <c r="DK25" s="257">
        <f>Отд.2!BZ25</f>
        <v>0</v>
      </c>
      <c r="DL25" s="257">
        <f>Отд.2!CA25</f>
        <v>0</v>
      </c>
      <c r="DM25" s="501">
        <f>Отд.4!BH25</f>
        <v>0</v>
      </c>
      <c r="DN25" s="501">
        <f>Отд.4!BI25</f>
        <v>0</v>
      </c>
      <c r="DO25" s="14">
        <f t="shared" si="2"/>
        <v>0</v>
      </c>
      <c r="DP25" s="95">
        <f t="shared" si="3"/>
        <v>0</v>
      </c>
      <c r="DQ25" s="37"/>
      <c r="DS25" s="992">
        <f>Отд.4!BP25</f>
        <v>0</v>
      </c>
      <c r="DT25" s="992">
        <f>Отд.4!BQ25</f>
        <v>0</v>
      </c>
      <c r="DU25" s="501">
        <f>Отд.4!BR25</f>
        <v>0</v>
      </c>
      <c r="DV25" s="501">
        <f>Отд.4!BS25</f>
        <v>0</v>
      </c>
      <c r="DW25" s="501">
        <f>Отд.4!BT25</f>
        <v>0</v>
      </c>
      <c r="DX25" s="501">
        <f>Отд.4!BU25</f>
        <v>0</v>
      </c>
      <c r="DY25" s="694">
        <f>Отд.4!BV25</f>
        <v>0</v>
      </c>
      <c r="DZ25" s="694">
        <f>Отд.4!BW25</f>
        <v>0</v>
      </c>
      <c r="EA25" s="855">
        <f>Отд.4!BX25</f>
        <v>0</v>
      </c>
      <c r="EB25" s="855">
        <f>Отд.4!BY25</f>
        <v>0</v>
      </c>
      <c r="EC25" s="855">
        <f>Отд.2!CE25</f>
        <v>0</v>
      </c>
      <c r="ED25" s="855">
        <f>Отд.2!CF25</f>
        <v>0</v>
      </c>
      <c r="EE25" s="501">
        <f>Отд.2!CG25</f>
        <v>0</v>
      </c>
      <c r="EF25" s="501">
        <f>Отд.2!CH25</f>
        <v>0</v>
      </c>
      <c r="EG25" s="5">
        <f t="shared" si="0"/>
        <v>0</v>
      </c>
      <c r="EH25" s="95">
        <f t="shared" si="1"/>
        <v>0</v>
      </c>
    </row>
    <row r="26" spans="1:138" ht="27" x14ac:dyDescent="0.3">
      <c r="A26" s="8">
        <v>17</v>
      </c>
      <c r="B26" s="119" t="s">
        <v>34</v>
      </c>
      <c r="C26" s="501">
        <f>Отд.1!D26+Отд.1!F26+Отд.4!D26+Отд.4!F26</f>
        <v>0</v>
      </c>
      <c r="D26" s="501">
        <f>Отд.1!E26+Отд.1!G26+Отд.4!E26+Отд.4!G26</f>
        <v>0</v>
      </c>
      <c r="E26" s="257">
        <f>Отд.1!H26</f>
        <v>0</v>
      </c>
      <c r="F26" s="434">
        <f>Отд.1!I26</f>
        <v>0</v>
      </c>
      <c r="G26" s="30">
        <f>Отд.1!J26+Отд.1!L26</f>
        <v>0</v>
      </c>
      <c r="H26" s="30">
        <f>Отд.1!K26+Отд.1!M26</f>
        <v>0</v>
      </c>
      <c r="I26" s="257">
        <f>Отд.1!N26+Отд.1!P26+Отд.1!R26+Отд.1!T26+Отд.1!V26</f>
        <v>0</v>
      </c>
      <c r="J26" s="257">
        <f>Отд.1!O26+Отд.1!Q26+Отд.1!S26+Отд.1!U26+Отд.1!W26</f>
        <v>0</v>
      </c>
      <c r="K26" s="257">
        <f>Отд.1!X26+Отд.1!Z26</f>
        <v>0</v>
      </c>
      <c r="L26" s="257">
        <f>Отд.1!Y26+Отд.1!AA26</f>
        <v>0</v>
      </c>
      <c r="M26" s="256">
        <f>Отд.1!AB26</f>
        <v>0</v>
      </c>
      <c r="N26" s="256">
        <f>Отд.1!AC26</f>
        <v>0</v>
      </c>
      <c r="O26" s="257">
        <f>Отд.1!AD26+Отд.1!AF26+Отд.3!D26</f>
        <v>0</v>
      </c>
      <c r="P26" s="256">
        <f>Отд.1!AE26+Отд.1!AG26+Отд.3!E26</f>
        <v>0</v>
      </c>
      <c r="Q26" s="257">
        <f>Отд.1!AH26+Отд.3!F26</f>
        <v>0</v>
      </c>
      <c r="R26" s="713">
        <f>Отд.1!AI26+Отд.3!G26</f>
        <v>0</v>
      </c>
      <c r="S26" s="257">
        <f>Отд.1!AJ26+Отд.4!H26</f>
        <v>0</v>
      </c>
      <c r="T26" s="257">
        <f>Отд.1!AK26+Отд.4!I26</f>
        <v>0</v>
      </c>
      <c r="U26" s="257">
        <f>Отд.1!AL26</f>
        <v>0</v>
      </c>
      <c r="V26" s="257">
        <f>Отд.1!AM26</f>
        <v>0</v>
      </c>
      <c r="W26" s="257">
        <f>Отд.1!AN26+Отд.1!AP26+Отд.3!H26</f>
        <v>0</v>
      </c>
      <c r="X26" s="257">
        <f>Отд.1!AO26+Отд.1!AQ26+Отд.3!I26</f>
        <v>0</v>
      </c>
      <c r="Y26" s="257">
        <f>Отд.1!AR26+Отд.1!AT26+Отд.2!D26</f>
        <v>0</v>
      </c>
      <c r="Z26" s="257">
        <f>Отд.1!AS26+Отд.1!AU26+Отд.2!E26</f>
        <v>0</v>
      </c>
      <c r="AA26" s="257">
        <f>Отд.1!AV26</f>
        <v>0</v>
      </c>
      <c r="AB26" s="257">
        <f>Отд.1!AW26</f>
        <v>0</v>
      </c>
      <c r="AC26" s="257">
        <f>Отд.1!AX26+Отд.4!J26</f>
        <v>0</v>
      </c>
      <c r="AD26" s="257">
        <f>Отд.1!AY26+Отд.4!K26</f>
        <v>0</v>
      </c>
      <c r="AE26" s="257">
        <f>Отд.1!AZ26</f>
        <v>0</v>
      </c>
      <c r="AF26" s="257">
        <f>Отд.1!BA26</f>
        <v>0</v>
      </c>
      <c r="AG26" s="257">
        <f>Отд.1!BB26</f>
        <v>0</v>
      </c>
      <c r="AH26" s="257">
        <f>Отд.1!BC26</f>
        <v>0</v>
      </c>
      <c r="AI26" s="501">
        <f>Отд.4!L26+Отд.4!N26</f>
        <v>0</v>
      </c>
      <c r="AJ26" s="501">
        <f>Отд.4!M26+Отд.4!O26</f>
        <v>0</v>
      </c>
      <c r="AK26" s="257">
        <f>Отд.4!P26</f>
        <v>0</v>
      </c>
      <c r="AL26" s="256">
        <f>Отд.4!Q26</f>
        <v>0</v>
      </c>
      <c r="AM26" s="257">
        <f>Отд.2!F26+Отд.2!H26+Отд.2!J26+Отд.2!L26</f>
        <v>0</v>
      </c>
      <c r="AN26" s="713">
        <f>Отд.2!G26+Отд.2!I26+Отд.2!K26+Отд.2!M26</f>
        <v>0</v>
      </c>
      <c r="AO26" s="257">
        <f>Отд.2!N26+Отд.2!P26+Отд.2!R26+Отд.2!T26+Отд.2!V26+Отд.2!X26+Отд.2!Z26+Отд.2!AB26+Отд.2!AD26</f>
        <v>0</v>
      </c>
      <c r="AP26" s="257">
        <f>Отд.2!O26+Отд.2!Q26+Отд.2!S26+Отд.2!U26+Отд.2!W26+Отд.2!Y26+Отд.2!AA26+Отд.2!AC26+Отд.2!AE26</f>
        <v>0</v>
      </c>
      <c r="AQ26" s="257">
        <f>Отд.4!R26+Отд.4!T26+Отд.4!V26+Отд.4!X26</f>
        <v>0</v>
      </c>
      <c r="AR26" s="257">
        <f>Отд.4!S26+Отд.4!U26+Отд.4!W26+Отд.4!Y26</f>
        <v>0</v>
      </c>
      <c r="AS26" s="257">
        <f>Отд.3!J26+Отд.3!L26</f>
        <v>0</v>
      </c>
      <c r="AT26" s="257">
        <f>Отд.3!K26+Отд.3!M26</f>
        <v>0</v>
      </c>
      <c r="AU26" s="257">
        <f>Отд.3!N26+Отд.3!P26+Отд.3!R26</f>
        <v>0</v>
      </c>
      <c r="AV26" s="257">
        <f>Отд.3!O26+Отд.3!Q26+Отд.3!S26</f>
        <v>0</v>
      </c>
      <c r="AW26" s="257">
        <f>Отд.3!T26+Отд.3!V26</f>
        <v>0</v>
      </c>
      <c r="AX26" s="257">
        <f>Отд.3!U26+Отд.3!W26</f>
        <v>0</v>
      </c>
      <c r="AY26" s="177">
        <f>Отд.4!Z26+Отд.4!AB26</f>
        <v>0</v>
      </c>
      <c r="AZ26" s="715">
        <f>Отд.4!AA26+Отд.4!AC26</f>
        <v>0</v>
      </c>
      <c r="BA26" s="30">
        <f>Отд.3!X26+Отд.3!Z26</f>
        <v>0</v>
      </c>
      <c r="BB26" s="30">
        <f>Отд.3!Y26+Отд.3!AA26</f>
        <v>0</v>
      </c>
      <c r="BC26" s="257">
        <f>Отд.3!AB26+Отд.3!AD26</f>
        <v>0</v>
      </c>
      <c r="BD26" s="257">
        <f>Отд.3!AC26+Отд.3!AE26</f>
        <v>0</v>
      </c>
      <c r="BE26" s="257">
        <f>Отд.2!AF26+Отд.2!AH26+Отд.2!AJ26</f>
        <v>0</v>
      </c>
      <c r="BF26" s="257">
        <f>Отд.2!AG26+Отд.2!AI26+Отд.2!AK26</f>
        <v>0</v>
      </c>
      <c r="BG26" s="257">
        <f>Отд.2!AL26+Отд.2!AN26+Отд.2!AP26</f>
        <v>0</v>
      </c>
      <c r="BH26" s="257">
        <f>Отд.2!AM26+Отд.2!AO26+Отд.2!AQ26</f>
        <v>0</v>
      </c>
      <c r="BI26" s="257">
        <f>Отд.4!AD26+Отд.4!AF26</f>
        <v>0</v>
      </c>
      <c r="BJ26" s="257">
        <f>Отд.4!AE26+Отд.4!AG26</f>
        <v>0</v>
      </c>
      <c r="BK26" s="257">
        <f>Отд.4!AH26+Отд.4!AJ26</f>
        <v>0</v>
      </c>
      <c r="BL26" s="257">
        <f>Отд.4!AI26+Отд.4!AK26</f>
        <v>0</v>
      </c>
      <c r="BM26" s="501">
        <f>Отд.4!AL26</f>
        <v>0</v>
      </c>
      <c r="BN26" s="501">
        <f>Отд.4!AM26</f>
        <v>0</v>
      </c>
      <c r="BO26" s="257">
        <f>Отд.4!AN26</f>
        <v>0</v>
      </c>
      <c r="BP26" s="257">
        <f>Отд.4!AO26</f>
        <v>0</v>
      </c>
      <c r="BQ26" s="30">
        <f>Отд.2!AR26+Отд.2!AT26</f>
        <v>0</v>
      </c>
      <c r="BR26" s="30">
        <f>Отд.2!AS26+Отд.2!AU26</f>
        <v>0</v>
      </c>
      <c r="BS26" s="257">
        <f>Отд.2!AV26+Отд.2!AX26+Отд.2!AZ26+Отд.2!BB26+Отд.2!BD26</f>
        <v>0</v>
      </c>
      <c r="BT26" s="257">
        <f>Отд.2!AW26+Отд.2!AY26+Отд.2!BA26+Отд.2!BC26+Отд.2!BE26</f>
        <v>0</v>
      </c>
      <c r="BU26" s="257">
        <f>Отд.4!AP26+Отд.4!AR26</f>
        <v>0</v>
      </c>
      <c r="BV26" s="257">
        <f>Отд.4!AQ26+Отд.4!AS26</f>
        <v>0</v>
      </c>
      <c r="BW26" s="30">
        <f>Отд.3!AF26</f>
        <v>0</v>
      </c>
      <c r="BX26" s="30">
        <f>Отд.3!AG26</f>
        <v>0</v>
      </c>
      <c r="BY26" s="30">
        <f>Отд.3!AH26+Отд.3!AJ26+Отд.3!AL26</f>
        <v>0</v>
      </c>
      <c r="BZ26" s="30">
        <f>Отд.3!AI26+Отд.3!AK26+Отд.3!AM26</f>
        <v>0</v>
      </c>
      <c r="CA26" s="257">
        <f>Отд.3!AN26+Отд.3!AP26+Отд.3!AR26</f>
        <v>0</v>
      </c>
      <c r="CB26" s="257">
        <f>Отд.3!AO26+Отд.3!AQ26+Отд.3!AS26</f>
        <v>0</v>
      </c>
      <c r="CC26" s="257">
        <f>Отд.4!AT26</f>
        <v>0</v>
      </c>
      <c r="CD26" s="257">
        <f>Отд.4!AU26</f>
        <v>0</v>
      </c>
      <c r="CE26" s="257">
        <f>Отд.3!AT26</f>
        <v>0</v>
      </c>
      <c r="CF26" s="257">
        <f>Отд.3!AU26</f>
        <v>0</v>
      </c>
      <c r="CG26" s="257">
        <f>Отд.3!AV26+Отд.3!AX26+Отд.3!AZ26</f>
        <v>0</v>
      </c>
      <c r="CH26" s="257">
        <f>Отд.3!AW26+Отд.3!AY26+Отд.3!BA26</f>
        <v>0</v>
      </c>
      <c r="CI26" s="257">
        <f>Отд.2!BF26+Отд.2!BH26+Отд.2!BJ26</f>
        <v>0</v>
      </c>
      <c r="CJ26" s="257">
        <f>Отд.2!BG26+Отд.2!BI26+Отд.2!BK26</f>
        <v>0</v>
      </c>
      <c r="CK26" s="257">
        <f>Отд.2!BL26</f>
        <v>0</v>
      </c>
      <c r="CL26" s="257">
        <f>Отд.2!BM26</f>
        <v>0</v>
      </c>
      <c r="CM26" s="257">
        <f>Отд.4!AV26</f>
        <v>0</v>
      </c>
      <c r="CN26" s="257">
        <f>Отд.4!AW26</f>
        <v>0</v>
      </c>
      <c r="CO26" s="257">
        <f>Отд.4!AX26</f>
        <v>0</v>
      </c>
      <c r="CP26" s="257">
        <f>Отд.4!AY26</f>
        <v>0</v>
      </c>
      <c r="CQ26" s="257">
        <f>Отд.4!AZ26</f>
        <v>0</v>
      </c>
      <c r="CR26" s="257">
        <f>Отд.4!BA26</f>
        <v>0</v>
      </c>
      <c r="CS26" s="257">
        <f>Отд.4!BB26</f>
        <v>0</v>
      </c>
      <c r="CT26" s="257">
        <f>Отд.4!BC26</f>
        <v>0</v>
      </c>
      <c r="CU26" s="257">
        <f>Отд.2!BN26+Отд.2!BP26</f>
        <v>0</v>
      </c>
      <c r="CV26" s="257">
        <f>Отд.2!BO26+Отд.2!BQ26</f>
        <v>0</v>
      </c>
      <c r="CW26" s="257">
        <f>Отд.2!BR26+Отд.2!BT26+Отд.2!BV26+Отд.2!BX26</f>
        <v>0</v>
      </c>
      <c r="CX26" s="257">
        <f>Отд.2!BS26+Отд.2!BU26+Отд.2!BW26+Отд.2!BY26</f>
        <v>0</v>
      </c>
      <c r="CY26" s="60">
        <f>Отд.4!BD26+Отд.4!BF26</f>
        <v>0</v>
      </c>
      <c r="CZ26" s="60">
        <f>Отд.4!BE26+Отд.4!BG26</f>
        <v>0</v>
      </c>
      <c r="DA26" s="257">
        <f>Отд.3!BB26</f>
        <v>0</v>
      </c>
      <c r="DB26" s="257">
        <f>Отд.3!BC26</f>
        <v>0</v>
      </c>
      <c r="DC26" s="257">
        <f>Отд.3!BD26</f>
        <v>0</v>
      </c>
      <c r="DD26" s="257">
        <f>Отд.3!BE26</f>
        <v>0</v>
      </c>
      <c r="DE26" s="257">
        <f>Отд.3!BF26+Отд.3!BH26</f>
        <v>0</v>
      </c>
      <c r="DF26" s="257">
        <f>Отд.3!BG26+Отд.3!BI26</f>
        <v>0</v>
      </c>
      <c r="DG26" s="257">
        <f>Отд.3!BJ26</f>
        <v>0</v>
      </c>
      <c r="DH26" s="257">
        <f>Отд.3!BK26</f>
        <v>0</v>
      </c>
      <c r="DI26" s="257">
        <f>Отд.3!BL26+Отд.3!BN26+Отд.3!BP26</f>
        <v>0</v>
      </c>
      <c r="DJ26" s="257">
        <f>Отд.3!BM26+Отд.3!BO26+Отд.3!BQ26</f>
        <v>0</v>
      </c>
      <c r="DK26" s="257">
        <f>Отд.2!BZ26</f>
        <v>0</v>
      </c>
      <c r="DL26" s="257">
        <f>Отд.2!CA26</f>
        <v>0</v>
      </c>
      <c r="DM26" s="501">
        <f>Отд.4!BH26</f>
        <v>0</v>
      </c>
      <c r="DN26" s="501">
        <f>Отд.4!BI26</f>
        <v>0</v>
      </c>
      <c r="DO26" s="14">
        <f t="shared" si="2"/>
        <v>0</v>
      </c>
      <c r="DP26" s="95">
        <f t="shared" si="3"/>
        <v>0</v>
      </c>
      <c r="DQ26" s="37"/>
      <c r="DS26" s="992">
        <f>Отд.4!BP26</f>
        <v>0</v>
      </c>
      <c r="DT26" s="992">
        <f>Отд.4!BQ26</f>
        <v>0</v>
      </c>
      <c r="DU26" s="501">
        <f>Отд.4!BR26</f>
        <v>0</v>
      </c>
      <c r="DV26" s="501">
        <f>Отд.4!BS26</f>
        <v>0</v>
      </c>
      <c r="DW26" s="501">
        <f>Отд.4!BT26</f>
        <v>0</v>
      </c>
      <c r="DX26" s="501">
        <f>Отд.4!BU26</f>
        <v>0</v>
      </c>
      <c r="DY26" s="694">
        <f>Отд.4!BV26</f>
        <v>0</v>
      </c>
      <c r="DZ26" s="694">
        <f>Отд.4!BW26</f>
        <v>0</v>
      </c>
      <c r="EA26" s="855">
        <f>Отд.4!BX26</f>
        <v>0</v>
      </c>
      <c r="EB26" s="855">
        <f>Отд.4!BY26</f>
        <v>0</v>
      </c>
      <c r="EC26" s="855">
        <f>Отд.2!CE26</f>
        <v>0</v>
      </c>
      <c r="ED26" s="855">
        <f>Отд.2!CF26</f>
        <v>0</v>
      </c>
      <c r="EE26" s="501">
        <f>Отд.2!CG26</f>
        <v>0</v>
      </c>
      <c r="EF26" s="501">
        <f>Отд.2!CH26</f>
        <v>0</v>
      </c>
      <c r="EG26" s="5">
        <f t="shared" si="0"/>
        <v>0</v>
      </c>
      <c r="EH26" s="95">
        <f t="shared" si="1"/>
        <v>0</v>
      </c>
    </row>
    <row r="27" spans="1:138" ht="15.6" x14ac:dyDescent="0.3">
      <c r="A27" s="8">
        <v>18</v>
      </c>
      <c r="B27" s="119" t="s">
        <v>24</v>
      </c>
      <c r="C27" s="501">
        <f>Отд.1!D27+Отд.1!F27+Отд.4!D27+Отд.4!F27</f>
        <v>0</v>
      </c>
      <c r="D27" s="501">
        <f>Отд.1!E27+Отд.1!G27+Отд.4!E27+Отд.4!G27</f>
        <v>0</v>
      </c>
      <c r="E27" s="257">
        <f>Отд.1!H27</f>
        <v>0</v>
      </c>
      <c r="F27" s="434">
        <f>Отд.1!I27</f>
        <v>0</v>
      </c>
      <c r="G27" s="30">
        <f>Отд.1!J27+Отд.1!L27</f>
        <v>0</v>
      </c>
      <c r="H27" s="30">
        <f>Отд.1!K27+Отд.1!M27</f>
        <v>0</v>
      </c>
      <c r="I27" s="257">
        <f>Отд.1!N27+Отд.1!P27+Отд.1!R27+Отд.1!T27+Отд.1!V27</f>
        <v>0</v>
      </c>
      <c r="J27" s="257">
        <f>Отд.1!O27+Отд.1!Q27+Отд.1!S27+Отд.1!U27+Отд.1!W27</f>
        <v>0</v>
      </c>
      <c r="K27" s="257">
        <f>Отд.1!X27+Отд.1!Z27</f>
        <v>0</v>
      </c>
      <c r="L27" s="257">
        <f>Отд.1!Y27+Отд.1!AA27</f>
        <v>0</v>
      </c>
      <c r="M27" s="256">
        <f>Отд.1!AB27</f>
        <v>0</v>
      </c>
      <c r="N27" s="256">
        <f>Отд.1!AC27</f>
        <v>0</v>
      </c>
      <c r="O27" s="257">
        <f>Отд.1!AD27+Отд.1!AF27+Отд.3!D27</f>
        <v>0</v>
      </c>
      <c r="P27" s="256">
        <f>Отд.1!AE27+Отд.1!AG27+Отд.3!E27</f>
        <v>0</v>
      </c>
      <c r="Q27" s="257">
        <f>Отд.1!AH27+Отд.3!F27</f>
        <v>0</v>
      </c>
      <c r="R27" s="713">
        <f>Отд.1!AI27+Отд.3!G27</f>
        <v>0</v>
      </c>
      <c r="S27" s="257">
        <f>Отд.1!AJ27+Отд.4!H27</f>
        <v>0</v>
      </c>
      <c r="T27" s="257">
        <f>Отд.1!AK27+Отд.4!I27</f>
        <v>0</v>
      </c>
      <c r="U27" s="257">
        <f>Отд.1!AL27</f>
        <v>0</v>
      </c>
      <c r="V27" s="257">
        <f>Отд.1!AM27</f>
        <v>0</v>
      </c>
      <c r="W27" s="257">
        <f>Отд.1!AN27+Отд.1!AP27+Отд.3!H27</f>
        <v>0</v>
      </c>
      <c r="X27" s="257">
        <f>Отд.1!AO27+Отд.1!AQ27+Отд.3!I27</f>
        <v>0</v>
      </c>
      <c r="Y27" s="257">
        <f>Отд.1!AR27+Отд.1!AT27+Отд.2!D27</f>
        <v>0</v>
      </c>
      <c r="Z27" s="257">
        <f>Отд.1!AS27+Отд.1!AU27+Отд.2!E27</f>
        <v>0</v>
      </c>
      <c r="AA27" s="257">
        <f>Отд.1!AV27</f>
        <v>0</v>
      </c>
      <c r="AB27" s="257">
        <f>Отд.1!AW27</f>
        <v>0</v>
      </c>
      <c r="AC27" s="257">
        <f>Отд.1!AX27+Отд.4!J27</f>
        <v>0</v>
      </c>
      <c r="AD27" s="257">
        <f>Отд.1!AY27+Отд.4!K27</f>
        <v>0</v>
      </c>
      <c r="AE27" s="257">
        <f>Отд.1!AZ27</f>
        <v>0</v>
      </c>
      <c r="AF27" s="257">
        <f>Отд.1!BA27</f>
        <v>0</v>
      </c>
      <c r="AG27" s="257">
        <f>Отд.1!BB27</f>
        <v>0</v>
      </c>
      <c r="AH27" s="257">
        <f>Отд.1!BC27</f>
        <v>0</v>
      </c>
      <c r="AI27" s="501">
        <f>Отд.4!L27+Отд.4!N27</f>
        <v>0</v>
      </c>
      <c r="AJ27" s="501">
        <f>Отд.4!M27+Отд.4!O27</f>
        <v>0</v>
      </c>
      <c r="AK27" s="257">
        <f>Отд.4!P27</f>
        <v>0</v>
      </c>
      <c r="AL27" s="256">
        <f>Отд.4!Q27</f>
        <v>0</v>
      </c>
      <c r="AM27" s="257">
        <f>Отд.2!F27+Отд.2!H27+Отд.2!J27+Отд.2!L27</f>
        <v>0</v>
      </c>
      <c r="AN27" s="713">
        <f>Отд.2!G27+Отд.2!I27+Отд.2!K27+Отд.2!M27</f>
        <v>0</v>
      </c>
      <c r="AO27" s="257">
        <f>Отд.2!N27+Отд.2!P27+Отд.2!R27+Отд.2!T27+Отд.2!V27+Отд.2!X27+Отд.2!Z27+Отд.2!AB27+Отд.2!AD27</f>
        <v>0</v>
      </c>
      <c r="AP27" s="257">
        <f>Отд.2!O27+Отд.2!Q27+Отд.2!S27+Отд.2!U27+Отд.2!W27+Отд.2!Y27+Отд.2!AA27+Отд.2!AC27+Отд.2!AE27</f>
        <v>0</v>
      </c>
      <c r="AQ27" s="257">
        <f>Отд.4!R27+Отд.4!T27+Отд.4!V27+Отд.4!X27</f>
        <v>0</v>
      </c>
      <c r="AR27" s="257">
        <f>Отд.4!S27+Отд.4!U27+Отд.4!W27+Отд.4!Y27</f>
        <v>0</v>
      </c>
      <c r="AS27" s="257">
        <f>Отд.3!J27+Отд.3!L27</f>
        <v>0</v>
      </c>
      <c r="AT27" s="257">
        <f>Отд.3!K27+Отд.3!M27</f>
        <v>0</v>
      </c>
      <c r="AU27" s="257">
        <f>Отд.3!N27+Отд.3!P27+Отд.3!R27</f>
        <v>0</v>
      </c>
      <c r="AV27" s="257">
        <f>Отд.3!O27+Отд.3!Q27+Отд.3!S27</f>
        <v>0</v>
      </c>
      <c r="AW27" s="257">
        <f>Отд.3!T27+Отд.3!V27</f>
        <v>0</v>
      </c>
      <c r="AX27" s="257">
        <f>Отд.3!U27+Отд.3!W27</f>
        <v>0</v>
      </c>
      <c r="AY27" s="177">
        <f>Отд.4!Z27+Отд.4!AB27</f>
        <v>0</v>
      </c>
      <c r="AZ27" s="715">
        <f>Отд.4!AA27+Отд.4!AC27</f>
        <v>0</v>
      </c>
      <c r="BA27" s="30">
        <f>Отд.3!X27+Отд.3!Z27</f>
        <v>0</v>
      </c>
      <c r="BB27" s="30">
        <f>Отд.3!Y27+Отд.3!AA27</f>
        <v>0</v>
      </c>
      <c r="BC27" s="257">
        <f>Отд.3!AB27+Отд.3!AD27</f>
        <v>0</v>
      </c>
      <c r="BD27" s="257">
        <f>Отд.3!AC27+Отд.3!AE27</f>
        <v>0</v>
      </c>
      <c r="BE27" s="257">
        <f>Отд.2!AF27+Отд.2!AH27+Отд.2!AJ27</f>
        <v>0</v>
      </c>
      <c r="BF27" s="257">
        <f>Отд.2!AG27+Отд.2!AI27+Отд.2!AK27</f>
        <v>0</v>
      </c>
      <c r="BG27" s="257">
        <f>Отд.2!AL27+Отд.2!AN27+Отд.2!AP27</f>
        <v>0</v>
      </c>
      <c r="BH27" s="257">
        <f>Отд.2!AM27+Отд.2!AO27+Отд.2!AQ27</f>
        <v>0</v>
      </c>
      <c r="BI27" s="257">
        <f>Отд.4!AD27+Отд.4!AF27</f>
        <v>0</v>
      </c>
      <c r="BJ27" s="257">
        <f>Отд.4!AE27+Отд.4!AG27</f>
        <v>0</v>
      </c>
      <c r="BK27" s="257">
        <f>Отд.4!AH27+Отд.4!AJ27</f>
        <v>0</v>
      </c>
      <c r="BL27" s="257">
        <f>Отд.4!AI27+Отд.4!AK27</f>
        <v>0</v>
      </c>
      <c r="BM27" s="501">
        <f>Отд.4!AL27</f>
        <v>0</v>
      </c>
      <c r="BN27" s="501">
        <f>Отд.4!AM27</f>
        <v>0</v>
      </c>
      <c r="BO27" s="257">
        <f>Отд.4!AN27</f>
        <v>0</v>
      </c>
      <c r="BP27" s="257">
        <f>Отд.4!AO27</f>
        <v>0</v>
      </c>
      <c r="BQ27" s="30">
        <f>Отд.2!AR27+Отд.2!AT27</f>
        <v>0</v>
      </c>
      <c r="BR27" s="30">
        <f>Отд.2!AS27+Отд.2!AU27</f>
        <v>0</v>
      </c>
      <c r="BS27" s="257">
        <f>Отд.2!AV27+Отд.2!AX27+Отд.2!AZ27+Отд.2!BB27+Отд.2!BD27</f>
        <v>0</v>
      </c>
      <c r="BT27" s="257">
        <f>Отд.2!AW27+Отд.2!AY27+Отд.2!BA27+Отд.2!BC27+Отд.2!BE27</f>
        <v>0</v>
      </c>
      <c r="BU27" s="257">
        <f>Отд.4!AP27+Отд.4!AR27</f>
        <v>0</v>
      </c>
      <c r="BV27" s="257">
        <f>Отд.4!AQ27+Отд.4!AS27</f>
        <v>0</v>
      </c>
      <c r="BW27" s="30">
        <f>Отд.3!AF27</f>
        <v>0</v>
      </c>
      <c r="BX27" s="30">
        <f>Отд.3!AG27</f>
        <v>0</v>
      </c>
      <c r="BY27" s="30">
        <f>Отд.3!AH27+Отд.3!AJ27+Отд.3!AL27</f>
        <v>0</v>
      </c>
      <c r="BZ27" s="30">
        <f>Отд.3!AI27+Отд.3!AK27+Отд.3!AM27</f>
        <v>0</v>
      </c>
      <c r="CA27" s="257">
        <f>Отд.3!AN27+Отд.3!AP27+Отд.3!AR27</f>
        <v>0</v>
      </c>
      <c r="CB27" s="257">
        <f>Отд.3!AO27+Отд.3!AQ27+Отд.3!AS27</f>
        <v>0</v>
      </c>
      <c r="CC27" s="257">
        <f>Отд.4!AT27</f>
        <v>0</v>
      </c>
      <c r="CD27" s="257">
        <f>Отд.4!AU27</f>
        <v>0</v>
      </c>
      <c r="CE27" s="257">
        <f>Отд.3!AT27</f>
        <v>0</v>
      </c>
      <c r="CF27" s="257">
        <f>Отд.3!AU27</f>
        <v>0</v>
      </c>
      <c r="CG27" s="257">
        <f>Отд.3!AV27+Отд.3!AX27+Отд.3!AZ27</f>
        <v>0</v>
      </c>
      <c r="CH27" s="257">
        <f>Отд.3!AW27+Отд.3!AY27+Отд.3!BA27</f>
        <v>0</v>
      </c>
      <c r="CI27" s="257">
        <f>Отд.2!BF27+Отд.2!BH27+Отд.2!BJ27</f>
        <v>0</v>
      </c>
      <c r="CJ27" s="257">
        <f>Отд.2!BG27+Отд.2!BI27+Отд.2!BK27</f>
        <v>0</v>
      </c>
      <c r="CK27" s="257">
        <f>Отд.2!BL27</f>
        <v>0</v>
      </c>
      <c r="CL27" s="257">
        <f>Отд.2!BM27</f>
        <v>0</v>
      </c>
      <c r="CM27" s="257">
        <f>Отд.4!AV27</f>
        <v>0</v>
      </c>
      <c r="CN27" s="257">
        <f>Отд.4!AW27</f>
        <v>0</v>
      </c>
      <c r="CO27" s="257">
        <f>Отд.4!AX27</f>
        <v>0</v>
      </c>
      <c r="CP27" s="257">
        <f>Отд.4!AY27</f>
        <v>0</v>
      </c>
      <c r="CQ27" s="257">
        <f>Отд.4!AZ27</f>
        <v>0</v>
      </c>
      <c r="CR27" s="257">
        <f>Отд.4!BA27</f>
        <v>0</v>
      </c>
      <c r="CS27" s="257">
        <f>Отд.4!BB27</f>
        <v>0</v>
      </c>
      <c r="CT27" s="257">
        <f>Отд.4!BC27</f>
        <v>0</v>
      </c>
      <c r="CU27" s="257">
        <f>Отд.2!BN27+Отд.2!BP27</f>
        <v>0</v>
      </c>
      <c r="CV27" s="257">
        <f>Отд.2!BO27+Отд.2!BQ27</f>
        <v>0</v>
      </c>
      <c r="CW27" s="257">
        <f>Отд.2!BR27+Отд.2!BT27+Отд.2!BV27+Отд.2!BX27</f>
        <v>0</v>
      </c>
      <c r="CX27" s="257">
        <f>Отд.2!BS27+Отд.2!BU27+Отд.2!BW27+Отд.2!BY27</f>
        <v>0</v>
      </c>
      <c r="CY27" s="60">
        <f>Отд.4!BD27+Отд.4!BF27</f>
        <v>0</v>
      </c>
      <c r="CZ27" s="60">
        <f>Отд.4!BE27+Отд.4!BG27</f>
        <v>0</v>
      </c>
      <c r="DA27" s="257">
        <f>Отд.3!BB27</f>
        <v>0</v>
      </c>
      <c r="DB27" s="257">
        <f>Отд.3!BC27</f>
        <v>0</v>
      </c>
      <c r="DC27" s="257">
        <f>Отд.3!BD27</f>
        <v>0</v>
      </c>
      <c r="DD27" s="257">
        <f>Отд.3!BE27</f>
        <v>0</v>
      </c>
      <c r="DE27" s="257">
        <f>Отд.3!BF27+Отд.3!BH27</f>
        <v>0</v>
      </c>
      <c r="DF27" s="257">
        <f>Отд.3!BG27+Отд.3!BI27</f>
        <v>0</v>
      </c>
      <c r="DG27" s="257">
        <f>Отд.3!BJ27</f>
        <v>0</v>
      </c>
      <c r="DH27" s="257">
        <f>Отд.3!BK27</f>
        <v>0</v>
      </c>
      <c r="DI27" s="257">
        <f>Отд.3!BL27+Отд.3!BN27+Отд.3!BP27</f>
        <v>0</v>
      </c>
      <c r="DJ27" s="257">
        <f>Отд.3!BM27+Отд.3!BO27+Отд.3!BQ27</f>
        <v>0</v>
      </c>
      <c r="DK27" s="257">
        <f>Отд.2!BZ27</f>
        <v>0</v>
      </c>
      <c r="DL27" s="257">
        <f>Отд.2!CA27</f>
        <v>0</v>
      </c>
      <c r="DM27" s="501">
        <f>Отд.4!BH27</f>
        <v>0</v>
      </c>
      <c r="DN27" s="501">
        <f>Отд.4!BI27</f>
        <v>0</v>
      </c>
      <c r="DO27" s="14">
        <f t="shared" si="2"/>
        <v>0</v>
      </c>
      <c r="DP27" s="95">
        <f t="shared" si="3"/>
        <v>0</v>
      </c>
      <c r="DQ27" s="37"/>
      <c r="DS27" s="992">
        <f>Отд.4!BP27</f>
        <v>0</v>
      </c>
      <c r="DT27" s="992">
        <f>Отд.4!BQ27</f>
        <v>0</v>
      </c>
      <c r="DU27" s="501">
        <f>Отд.4!BR27</f>
        <v>0</v>
      </c>
      <c r="DV27" s="501">
        <f>Отд.4!BS27</f>
        <v>0</v>
      </c>
      <c r="DW27" s="501">
        <f>Отд.4!BT27</f>
        <v>0</v>
      </c>
      <c r="DX27" s="501">
        <f>Отд.4!BU27</f>
        <v>0</v>
      </c>
      <c r="DY27" s="694">
        <f>Отд.4!BV27</f>
        <v>0</v>
      </c>
      <c r="DZ27" s="694">
        <f>Отд.4!BW27</f>
        <v>0</v>
      </c>
      <c r="EA27" s="855">
        <f>Отд.4!BX27</f>
        <v>0</v>
      </c>
      <c r="EB27" s="855">
        <f>Отд.4!BY27</f>
        <v>0</v>
      </c>
      <c r="EC27" s="855">
        <f>Отд.2!CE27</f>
        <v>0</v>
      </c>
      <c r="ED27" s="855">
        <f>Отд.2!CF27</f>
        <v>0</v>
      </c>
      <c r="EE27" s="501">
        <f>Отд.2!CG27</f>
        <v>0</v>
      </c>
      <c r="EF27" s="501">
        <f>Отд.2!CH27</f>
        <v>0</v>
      </c>
      <c r="EG27" s="5">
        <f t="shared" si="0"/>
        <v>0</v>
      </c>
      <c r="EH27" s="95">
        <f t="shared" si="1"/>
        <v>0</v>
      </c>
    </row>
    <row r="28" spans="1:138" ht="27" x14ac:dyDescent="0.3">
      <c r="A28" s="8">
        <v>19</v>
      </c>
      <c r="B28" s="119" t="s">
        <v>25</v>
      </c>
      <c r="C28" s="501">
        <f>Отд.1!D28+Отд.1!F28+Отд.4!D28+Отд.4!F28</f>
        <v>0</v>
      </c>
      <c r="D28" s="501">
        <f>Отд.1!E28+Отд.1!G28+Отд.4!E28+Отд.4!G28</f>
        <v>0</v>
      </c>
      <c r="E28" s="257">
        <f>Отд.1!H28</f>
        <v>0</v>
      </c>
      <c r="F28" s="434">
        <f>Отд.1!I28</f>
        <v>0</v>
      </c>
      <c r="G28" s="30">
        <f>Отд.1!J28+Отд.1!L28</f>
        <v>0</v>
      </c>
      <c r="H28" s="30">
        <f>Отд.1!K28+Отд.1!M28</f>
        <v>0</v>
      </c>
      <c r="I28" s="257">
        <f>Отд.1!N28+Отд.1!P28+Отд.1!R28+Отд.1!T28+Отд.1!V28</f>
        <v>0</v>
      </c>
      <c r="J28" s="257">
        <f>Отд.1!O28+Отд.1!Q28+Отд.1!S28+Отд.1!U28+Отд.1!W28</f>
        <v>0</v>
      </c>
      <c r="K28" s="257">
        <f>Отд.1!X28+Отд.1!Z28</f>
        <v>0</v>
      </c>
      <c r="L28" s="257">
        <f>Отд.1!Y28+Отд.1!AA28</f>
        <v>0</v>
      </c>
      <c r="M28" s="256">
        <f>Отд.1!AB28</f>
        <v>0</v>
      </c>
      <c r="N28" s="256">
        <f>Отд.1!AC28</f>
        <v>0</v>
      </c>
      <c r="O28" s="257">
        <f>Отд.1!AD28+Отд.1!AF28+Отд.3!D28</f>
        <v>0</v>
      </c>
      <c r="P28" s="256">
        <f>Отд.1!AE28+Отд.1!AG28+Отд.3!E28</f>
        <v>0</v>
      </c>
      <c r="Q28" s="257">
        <f>Отд.1!AH28+Отд.3!F28</f>
        <v>0</v>
      </c>
      <c r="R28" s="713">
        <f>Отд.1!AI28+Отд.3!G28</f>
        <v>0</v>
      </c>
      <c r="S28" s="257">
        <f>Отд.1!AJ28+Отд.4!H28</f>
        <v>0</v>
      </c>
      <c r="T28" s="257">
        <f>Отд.1!AK28+Отд.4!I28</f>
        <v>0</v>
      </c>
      <c r="U28" s="257">
        <f>Отд.1!AL28</f>
        <v>0</v>
      </c>
      <c r="V28" s="257">
        <f>Отд.1!AM28</f>
        <v>0</v>
      </c>
      <c r="W28" s="257">
        <f>Отд.1!AN28+Отд.1!AP28+Отд.3!H28</f>
        <v>0</v>
      </c>
      <c r="X28" s="257">
        <f>Отд.1!AO28+Отд.1!AQ28+Отд.3!I28</f>
        <v>0</v>
      </c>
      <c r="Y28" s="257">
        <f>Отд.1!AR28+Отд.1!AT28+Отд.2!D28</f>
        <v>0</v>
      </c>
      <c r="Z28" s="257">
        <f>Отд.1!AS28+Отд.1!AU28+Отд.2!E28</f>
        <v>0</v>
      </c>
      <c r="AA28" s="257">
        <f>Отд.1!AV28</f>
        <v>0</v>
      </c>
      <c r="AB28" s="257">
        <f>Отд.1!AW28</f>
        <v>0</v>
      </c>
      <c r="AC28" s="257">
        <f>Отд.1!AX28+Отд.4!J28</f>
        <v>0</v>
      </c>
      <c r="AD28" s="257">
        <f>Отд.1!AY28+Отд.4!K28</f>
        <v>0</v>
      </c>
      <c r="AE28" s="257">
        <f>Отд.1!AZ28</f>
        <v>0</v>
      </c>
      <c r="AF28" s="257">
        <f>Отд.1!BA28</f>
        <v>0</v>
      </c>
      <c r="AG28" s="257">
        <f>Отд.1!BB28</f>
        <v>0</v>
      </c>
      <c r="AH28" s="257">
        <f>Отд.1!BC28</f>
        <v>0</v>
      </c>
      <c r="AI28" s="501">
        <f>Отд.4!L28+Отд.4!N28</f>
        <v>0</v>
      </c>
      <c r="AJ28" s="501">
        <f>Отд.4!M28+Отд.4!O28</f>
        <v>0</v>
      </c>
      <c r="AK28" s="257">
        <f>Отд.4!P28</f>
        <v>0</v>
      </c>
      <c r="AL28" s="256">
        <f>Отд.4!Q28</f>
        <v>0</v>
      </c>
      <c r="AM28" s="257">
        <f>Отд.2!F28+Отд.2!H28+Отд.2!J28+Отд.2!L28</f>
        <v>0</v>
      </c>
      <c r="AN28" s="713">
        <f>Отд.2!G28+Отд.2!I28+Отд.2!K28+Отд.2!M28</f>
        <v>0</v>
      </c>
      <c r="AO28" s="257">
        <f>Отд.2!N28+Отд.2!P28+Отд.2!R28+Отд.2!T28+Отд.2!V28+Отд.2!X28+Отд.2!Z28+Отд.2!AB28+Отд.2!AD28</f>
        <v>0</v>
      </c>
      <c r="AP28" s="257">
        <f>Отд.2!O28+Отд.2!Q28+Отд.2!S28+Отд.2!U28+Отд.2!W28+Отд.2!Y28+Отд.2!AA28+Отд.2!AC28+Отд.2!AE28</f>
        <v>0</v>
      </c>
      <c r="AQ28" s="257">
        <f>Отд.4!R28+Отд.4!T28+Отд.4!V28+Отд.4!X28</f>
        <v>0</v>
      </c>
      <c r="AR28" s="257">
        <f>Отд.4!S28+Отд.4!U28+Отд.4!W28+Отд.4!Y28</f>
        <v>0</v>
      </c>
      <c r="AS28" s="257">
        <f>Отд.3!J28+Отд.3!L28</f>
        <v>0</v>
      </c>
      <c r="AT28" s="257">
        <f>Отд.3!K28+Отд.3!M28</f>
        <v>0</v>
      </c>
      <c r="AU28" s="257">
        <f>Отд.3!N28+Отд.3!P28+Отд.3!R28</f>
        <v>0</v>
      </c>
      <c r="AV28" s="257">
        <f>Отд.3!O28+Отд.3!Q28+Отд.3!S28</f>
        <v>0</v>
      </c>
      <c r="AW28" s="257">
        <f>Отд.3!T28+Отд.3!V28</f>
        <v>0</v>
      </c>
      <c r="AX28" s="257">
        <f>Отд.3!U28+Отд.3!W28</f>
        <v>0</v>
      </c>
      <c r="AY28" s="177">
        <f>Отд.4!Z28+Отд.4!AB28</f>
        <v>0</v>
      </c>
      <c r="AZ28" s="715">
        <f>Отд.4!AA28+Отд.4!AC28</f>
        <v>0</v>
      </c>
      <c r="BA28" s="30">
        <f>Отд.3!X28+Отд.3!Z28</f>
        <v>0</v>
      </c>
      <c r="BB28" s="30">
        <f>Отд.3!Y28+Отд.3!AA28</f>
        <v>0</v>
      </c>
      <c r="BC28" s="257">
        <f>Отд.3!AB28+Отд.3!AD28</f>
        <v>0</v>
      </c>
      <c r="BD28" s="257">
        <f>Отд.3!AC28+Отд.3!AE28</f>
        <v>0</v>
      </c>
      <c r="BE28" s="257">
        <f>Отд.2!AF28+Отд.2!AH28+Отд.2!AJ28</f>
        <v>0</v>
      </c>
      <c r="BF28" s="257">
        <f>Отд.2!AG28+Отд.2!AI28+Отд.2!AK28</f>
        <v>0</v>
      </c>
      <c r="BG28" s="257">
        <f>Отд.2!AL28+Отд.2!AN28+Отд.2!AP28</f>
        <v>0</v>
      </c>
      <c r="BH28" s="257">
        <f>Отд.2!AM28+Отд.2!AO28+Отд.2!AQ28</f>
        <v>0</v>
      </c>
      <c r="BI28" s="257">
        <f>Отд.4!AD28+Отд.4!AF28</f>
        <v>0</v>
      </c>
      <c r="BJ28" s="257">
        <f>Отд.4!AE28+Отд.4!AG28</f>
        <v>0</v>
      </c>
      <c r="BK28" s="257">
        <f>Отд.4!AH28+Отд.4!AJ28</f>
        <v>0</v>
      </c>
      <c r="BL28" s="257">
        <f>Отд.4!AI28+Отд.4!AK28</f>
        <v>0</v>
      </c>
      <c r="BM28" s="501">
        <f>Отд.4!AL28</f>
        <v>0</v>
      </c>
      <c r="BN28" s="501">
        <f>Отд.4!AM28</f>
        <v>0</v>
      </c>
      <c r="BO28" s="257">
        <f>Отд.4!AN28</f>
        <v>0</v>
      </c>
      <c r="BP28" s="257">
        <f>Отд.4!AO28</f>
        <v>0</v>
      </c>
      <c r="BQ28" s="30">
        <f>Отд.2!AR28+Отд.2!AT28</f>
        <v>0</v>
      </c>
      <c r="BR28" s="30">
        <f>Отд.2!AS28+Отд.2!AU28</f>
        <v>0</v>
      </c>
      <c r="BS28" s="257">
        <f>Отд.2!AV28+Отд.2!AX28+Отд.2!AZ28+Отд.2!BB28+Отд.2!BD28</f>
        <v>0</v>
      </c>
      <c r="BT28" s="257">
        <f>Отд.2!AW28+Отд.2!AY28+Отд.2!BA28+Отд.2!BC28+Отд.2!BE28</f>
        <v>0</v>
      </c>
      <c r="BU28" s="257">
        <f>Отд.4!AP28+Отд.4!AR28</f>
        <v>0</v>
      </c>
      <c r="BV28" s="257">
        <f>Отд.4!AQ28+Отд.4!AS28</f>
        <v>0</v>
      </c>
      <c r="BW28" s="30">
        <f>Отд.3!AF28</f>
        <v>0</v>
      </c>
      <c r="BX28" s="30">
        <f>Отд.3!AG28</f>
        <v>0</v>
      </c>
      <c r="BY28" s="30">
        <f>Отд.3!AH28+Отд.3!AJ28+Отд.3!AL28</f>
        <v>0</v>
      </c>
      <c r="BZ28" s="30">
        <f>Отд.3!AI28+Отд.3!AK28+Отд.3!AM28</f>
        <v>0</v>
      </c>
      <c r="CA28" s="257">
        <f>Отд.3!AN28+Отд.3!AP28+Отд.3!AR28</f>
        <v>0</v>
      </c>
      <c r="CB28" s="257">
        <f>Отд.3!AO28+Отд.3!AQ28+Отд.3!AS28</f>
        <v>0</v>
      </c>
      <c r="CC28" s="257">
        <f>Отд.4!AT28</f>
        <v>0</v>
      </c>
      <c r="CD28" s="257">
        <f>Отд.4!AU28</f>
        <v>0</v>
      </c>
      <c r="CE28" s="257">
        <f>Отд.3!AT28</f>
        <v>0</v>
      </c>
      <c r="CF28" s="257">
        <f>Отд.3!AU28</f>
        <v>0</v>
      </c>
      <c r="CG28" s="257">
        <f>Отд.3!AV28+Отд.3!AX28+Отд.3!AZ28</f>
        <v>0</v>
      </c>
      <c r="CH28" s="257">
        <f>Отд.3!AW28+Отд.3!AY28+Отд.3!BA28</f>
        <v>0</v>
      </c>
      <c r="CI28" s="257">
        <f>Отд.2!BF28+Отд.2!BH28+Отд.2!BJ28</f>
        <v>0</v>
      </c>
      <c r="CJ28" s="257">
        <f>Отд.2!BG28+Отд.2!BI28+Отд.2!BK28</f>
        <v>0</v>
      </c>
      <c r="CK28" s="257">
        <f>Отд.2!BL28</f>
        <v>0</v>
      </c>
      <c r="CL28" s="257">
        <f>Отд.2!BM28</f>
        <v>0</v>
      </c>
      <c r="CM28" s="257">
        <f>Отд.4!AV28</f>
        <v>0</v>
      </c>
      <c r="CN28" s="257">
        <f>Отд.4!AW28</f>
        <v>0</v>
      </c>
      <c r="CO28" s="257">
        <f>Отд.4!AX28</f>
        <v>0</v>
      </c>
      <c r="CP28" s="257">
        <f>Отд.4!AY28</f>
        <v>0</v>
      </c>
      <c r="CQ28" s="257">
        <f>Отд.4!AZ28</f>
        <v>0</v>
      </c>
      <c r="CR28" s="257">
        <f>Отд.4!BA28</f>
        <v>0</v>
      </c>
      <c r="CS28" s="257">
        <f>Отд.4!BB28</f>
        <v>0</v>
      </c>
      <c r="CT28" s="257">
        <f>Отд.4!BC28</f>
        <v>0</v>
      </c>
      <c r="CU28" s="257">
        <f>Отд.2!BN28+Отд.2!BP28</f>
        <v>0</v>
      </c>
      <c r="CV28" s="257">
        <f>Отд.2!BO28+Отд.2!BQ28</f>
        <v>0</v>
      </c>
      <c r="CW28" s="257">
        <f>Отд.2!BR28+Отд.2!BT28+Отд.2!BV28+Отд.2!BX28</f>
        <v>0</v>
      </c>
      <c r="CX28" s="257">
        <f>Отд.2!BS28+Отд.2!BU28+Отд.2!BW28+Отд.2!BY28</f>
        <v>0</v>
      </c>
      <c r="CY28" s="60">
        <f>Отд.4!BD28+Отд.4!BF28</f>
        <v>0</v>
      </c>
      <c r="CZ28" s="60">
        <f>Отд.4!BE28+Отд.4!BG28</f>
        <v>0</v>
      </c>
      <c r="DA28" s="257">
        <f>Отд.3!BB28</f>
        <v>0</v>
      </c>
      <c r="DB28" s="257">
        <f>Отд.3!BC28</f>
        <v>0</v>
      </c>
      <c r="DC28" s="257">
        <f>Отд.3!BD28</f>
        <v>0</v>
      </c>
      <c r="DD28" s="257">
        <f>Отд.3!BE28</f>
        <v>0</v>
      </c>
      <c r="DE28" s="257">
        <f>Отд.3!BF28+Отд.3!BH28</f>
        <v>0</v>
      </c>
      <c r="DF28" s="257">
        <f>Отд.3!BG28+Отд.3!BI28</f>
        <v>0</v>
      </c>
      <c r="DG28" s="257">
        <f>Отд.3!BJ28</f>
        <v>0</v>
      </c>
      <c r="DH28" s="257">
        <f>Отд.3!BK28</f>
        <v>0</v>
      </c>
      <c r="DI28" s="257">
        <f>Отд.3!BL28+Отд.3!BN28+Отд.3!BP28</f>
        <v>0</v>
      </c>
      <c r="DJ28" s="257">
        <f>Отд.3!BM28+Отд.3!BO28+Отд.3!BQ28</f>
        <v>0</v>
      </c>
      <c r="DK28" s="257">
        <f>Отд.2!BZ28</f>
        <v>0</v>
      </c>
      <c r="DL28" s="257">
        <f>Отд.2!CA28</f>
        <v>0</v>
      </c>
      <c r="DM28" s="501">
        <f>Отд.4!BH28</f>
        <v>0</v>
      </c>
      <c r="DN28" s="501">
        <f>Отд.4!BI28</f>
        <v>0</v>
      </c>
      <c r="DO28" s="14">
        <f t="shared" si="2"/>
        <v>0</v>
      </c>
      <c r="DP28" s="95">
        <f t="shared" si="3"/>
        <v>0</v>
      </c>
      <c r="DQ28" s="37"/>
      <c r="DS28" s="992">
        <f>Отд.4!BP28</f>
        <v>0</v>
      </c>
      <c r="DT28" s="992">
        <f>Отд.4!BQ28</f>
        <v>0</v>
      </c>
      <c r="DU28" s="501">
        <f>Отд.4!BR28</f>
        <v>0</v>
      </c>
      <c r="DV28" s="501">
        <f>Отд.4!BS28</f>
        <v>0</v>
      </c>
      <c r="DW28" s="501">
        <f>Отд.4!BT28</f>
        <v>0</v>
      </c>
      <c r="DX28" s="501">
        <f>Отд.4!BU28</f>
        <v>0</v>
      </c>
      <c r="DY28" s="694">
        <f>Отд.4!BV28</f>
        <v>0</v>
      </c>
      <c r="DZ28" s="694">
        <f>Отд.4!BW28</f>
        <v>0</v>
      </c>
      <c r="EA28" s="855">
        <f>Отд.4!BX28</f>
        <v>0</v>
      </c>
      <c r="EB28" s="855">
        <f>Отд.4!BY28</f>
        <v>0</v>
      </c>
      <c r="EC28" s="855">
        <f>Отд.2!CE28</f>
        <v>0</v>
      </c>
      <c r="ED28" s="855">
        <f>Отд.2!CF28</f>
        <v>0</v>
      </c>
      <c r="EE28" s="501">
        <f>Отд.2!CG28</f>
        <v>0</v>
      </c>
      <c r="EF28" s="501">
        <f>Отд.2!CH28</f>
        <v>0</v>
      </c>
      <c r="EG28" s="5">
        <f t="shared" si="0"/>
        <v>0</v>
      </c>
      <c r="EH28" s="95">
        <f t="shared" si="1"/>
        <v>0</v>
      </c>
    </row>
    <row r="29" spans="1:138" ht="15.6" x14ac:dyDescent="0.3">
      <c r="A29" s="8">
        <v>20</v>
      </c>
      <c r="B29" s="119" t="s">
        <v>26</v>
      </c>
      <c r="C29" s="501">
        <f>Отд.1!D29+Отд.1!F29+Отд.4!D29+Отд.4!F29</f>
        <v>0</v>
      </c>
      <c r="D29" s="501">
        <f>Отд.1!E29+Отд.1!G29+Отд.4!E29+Отд.4!G29</f>
        <v>0</v>
      </c>
      <c r="E29" s="257">
        <f>Отд.1!H29</f>
        <v>0</v>
      </c>
      <c r="F29" s="434">
        <f>Отд.1!I29</f>
        <v>0</v>
      </c>
      <c r="G29" s="30">
        <f>Отд.1!J29+Отд.1!L29</f>
        <v>0</v>
      </c>
      <c r="H29" s="30">
        <f>Отд.1!K29+Отд.1!M29</f>
        <v>0</v>
      </c>
      <c r="I29" s="257">
        <f>Отд.1!N29+Отд.1!P29+Отд.1!R29+Отд.1!T29+Отд.1!V29</f>
        <v>0</v>
      </c>
      <c r="J29" s="257">
        <f>Отд.1!O29+Отд.1!Q29+Отд.1!S29+Отд.1!U29+Отд.1!W29</f>
        <v>0</v>
      </c>
      <c r="K29" s="257">
        <f>Отд.1!X29+Отд.1!Z29</f>
        <v>0</v>
      </c>
      <c r="L29" s="257">
        <f>Отд.1!Y29+Отд.1!AA29</f>
        <v>0</v>
      </c>
      <c r="M29" s="256">
        <f>Отд.1!AB29</f>
        <v>0</v>
      </c>
      <c r="N29" s="256">
        <f>Отд.1!AC29</f>
        <v>0</v>
      </c>
      <c r="O29" s="257">
        <f>Отд.1!AD29+Отд.1!AF29+Отд.3!D29</f>
        <v>0</v>
      </c>
      <c r="P29" s="256">
        <f>Отд.1!AE29+Отд.1!AG29+Отд.3!E29</f>
        <v>0</v>
      </c>
      <c r="Q29" s="257">
        <f>Отд.1!AH29+Отд.3!F29</f>
        <v>0</v>
      </c>
      <c r="R29" s="713">
        <f>Отд.1!AI29+Отд.3!G29</f>
        <v>0</v>
      </c>
      <c r="S29" s="257">
        <f>Отд.1!AJ29+Отд.4!H29</f>
        <v>0</v>
      </c>
      <c r="T29" s="257">
        <f>Отд.1!AK29+Отд.4!I29</f>
        <v>0</v>
      </c>
      <c r="U29" s="257">
        <f>Отд.1!AL29</f>
        <v>0</v>
      </c>
      <c r="V29" s="257">
        <f>Отд.1!AM29</f>
        <v>0</v>
      </c>
      <c r="W29" s="257">
        <f>Отд.1!AN29+Отд.1!AP29+Отд.3!H29</f>
        <v>0</v>
      </c>
      <c r="X29" s="257">
        <f>Отд.1!AO29+Отд.1!AQ29+Отд.3!I29</f>
        <v>0</v>
      </c>
      <c r="Y29" s="257">
        <f>Отд.1!AR29+Отд.1!AT29+Отд.2!D29</f>
        <v>0</v>
      </c>
      <c r="Z29" s="257">
        <f>Отд.1!AS29+Отд.1!AU29+Отд.2!E29</f>
        <v>0</v>
      </c>
      <c r="AA29" s="257">
        <f>Отд.1!AV29</f>
        <v>0</v>
      </c>
      <c r="AB29" s="257">
        <f>Отд.1!AW29</f>
        <v>0</v>
      </c>
      <c r="AC29" s="257">
        <f>Отд.1!AX29+Отд.4!J29</f>
        <v>0</v>
      </c>
      <c r="AD29" s="257">
        <f>Отд.1!AY29+Отд.4!K29</f>
        <v>0</v>
      </c>
      <c r="AE29" s="257">
        <f>Отд.1!AZ29</f>
        <v>0</v>
      </c>
      <c r="AF29" s="257">
        <f>Отд.1!BA29</f>
        <v>0</v>
      </c>
      <c r="AG29" s="257">
        <f>Отд.1!BB29</f>
        <v>0</v>
      </c>
      <c r="AH29" s="257">
        <f>Отд.1!BC29</f>
        <v>0</v>
      </c>
      <c r="AI29" s="501">
        <f>Отд.4!L29+Отд.4!N29</f>
        <v>0</v>
      </c>
      <c r="AJ29" s="501">
        <f>Отд.4!M29+Отд.4!O29</f>
        <v>0</v>
      </c>
      <c r="AK29" s="257">
        <f>Отд.4!P29</f>
        <v>0</v>
      </c>
      <c r="AL29" s="256">
        <f>Отд.4!Q29</f>
        <v>0</v>
      </c>
      <c r="AM29" s="257">
        <f>Отд.2!F29+Отд.2!H29+Отд.2!J29+Отд.2!L29</f>
        <v>0</v>
      </c>
      <c r="AN29" s="713">
        <f>Отд.2!G29+Отд.2!I29+Отд.2!K29+Отд.2!M29</f>
        <v>0</v>
      </c>
      <c r="AO29" s="257">
        <f>Отд.2!N29+Отд.2!P29+Отд.2!R29+Отд.2!T29+Отд.2!V29+Отд.2!X29+Отд.2!Z29+Отд.2!AB29+Отд.2!AD29</f>
        <v>0</v>
      </c>
      <c r="AP29" s="257">
        <f>Отд.2!O29+Отд.2!Q29+Отд.2!S29+Отд.2!U29+Отд.2!W29+Отд.2!Y29+Отд.2!AA29+Отд.2!AC29+Отд.2!AE29</f>
        <v>0</v>
      </c>
      <c r="AQ29" s="257">
        <f>Отд.4!R29+Отд.4!T29+Отд.4!V29+Отд.4!X29</f>
        <v>0</v>
      </c>
      <c r="AR29" s="257">
        <f>Отд.4!S29+Отд.4!U29+Отд.4!W29+Отд.4!Y29</f>
        <v>0</v>
      </c>
      <c r="AS29" s="257">
        <f>Отд.3!J29+Отд.3!L29</f>
        <v>0</v>
      </c>
      <c r="AT29" s="257">
        <f>Отд.3!K29+Отд.3!M29</f>
        <v>0</v>
      </c>
      <c r="AU29" s="257">
        <f>Отд.3!N29+Отд.3!P29+Отд.3!R29</f>
        <v>0</v>
      </c>
      <c r="AV29" s="257">
        <f>Отд.3!O29+Отд.3!Q29+Отд.3!S29</f>
        <v>0</v>
      </c>
      <c r="AW29" s="257">
        <f>Отд.3!T29+Отд.3!V29</f>
        <v>0</v>
      </c>
      <c r="AX29" s="257">
        <f>Отд.3!U29+Отд.3!W29</f>
        <v>0</v>
      </c>
      <c r="AY29" s="177">
        <f>Отд.4!Z29+Отд.4!AB29</f>
        <v>0</v>
      </c>
      <c r="AZ29" s="715">
        <f>Отд.4!AA29+Отд.4!AC29</f>
        <v>0</v>
      </c>
      <c r="BA29" s="30">
        <f>Отд.3!X29+Отд.3!Z29</f>
        <v>0</v>
      </c>
      <c r="BB29" s="30">
        <f>Отд.3!Y29+Отд.3!AA29</f>
        <v>0</v>
      </c>
      <c r="BC29" s="257">
        <f>Отд.3!AB29+Отд.3!AD29</f>
        <v>0</v>
      </c>
      <c r="BD29" s="257">
        <f>Отд.3!AC29+Отд.3!AE29</f>
        <v>0</v>
      </c>
      <c r="BE29" s="257">
        <f>Отд.2!AF29+Отд.2!AH29+Отд.2!AJ29</f>
        <v>0</v>
      </c>
      <c r="BF29" s="257">
        <f>Отд.2!AG29+Отд.2!AI29+Отд.2!AK29</f>
        <v>0</v>
      </c>
      <c r="BG29" s="257">
        <f>Отд.2!AL29+Отд.2!AN29+Отд.2!AP29</f>
        <v>0</v>
      </c>
      <c r="BH29" s="257">
        <f>Отд.2!AM29+Отд.2!AO29+Отд.2!AQ29</f>
        <v>0</v>
      </c>
      <c r="BI29" s="257">
        <f>Отд.4!AD29+Отд.4!AF29</f>
        <v>0</v>
      </c>
      <c r="BJ29" s="257">
        <f>Отд.4!AE29+Отд.4!AG29</f>
        <v>0</v>
      </c>
      <c r="BK29" s="257">
        <f>Отд.4!AH29+Отд.4!AJ29</f>
        <v>0</v>
      </c>
      <c r="BL29" s="257">
        <f>Отд.4!AI29+Отд.4!AK29</f>
        <v>0</v>
      </c>
      <c r="BM29" s="501">
        <f>Отд.4!AL29</f>
        <v>0</v>
      </c>
      <c r="BN29" s="501">
        <f>Отд.4!AM29</f>
        <v>0</v>
      </c>
      <c r="BO29" s="257">
        <f>Отд.4!AN29</f>
        <v>0</v>
      </c>
      <c r="BP29" s="257">
        <f>Отд.4!AO29</f>
        <v>0</v>
      </c>
      <c r="BQ29" s="30">
        <f>Отд.2!AR29+Отд.2!AT29</f>
        <v>0</v>
      </c>
      <c r="BR29" s="30">
        <f>Отд.2!AS29+Отд.2!AU29</f>
        <v>0</v>
      </c>
      <c r="BS29" s="257">
        <f>Отд.2!AV29+Отд.2!AX29+Отд.2!AZ29+Отд.2!BB29+Отд.2!BD29</f>
        <v>0</v>
      </c>
      <c r="BT29" s="257">
        <f>Отд.2!AW29+Отд.2!AY29+Отд.2!BA29+Отд.2!BC29+Отд.2!BE29</f>
        <v>0</v>
      </c>
      <c r="BU29" s="257">
        <f>Отд.4!AP29+Отд.4!AR29</f>
        <v>0</v>
      </c>
      <c r="BV29" s="257">
        <f>Отд.4!AQ29+Отд.4!AS29</f>
        <v>0</v>
      </c>
      <c r="BW29" s="30">
        <f>Отд.3!AF29</f>
        <v>0</v>
      </c>
      <c r="BX29" s="30">
        <f>Отд.3!AG29</f>
        <v>0</v>
      </c>
      <c r="BY29" s="30">
        <f>Отд.3!AH29+Отд.3!AJ29+Отд.3!AL29</f>
        <v>0</v>
      </c>
      <c r="BZ29" s="30">
        <f>Отд.3!AI29+Отд.3!AK29+Отд.3!AM29</f>
        <v>0</v>
      </c>
      <c r="CA29" s="257">
        <f>Отд.3!AN29+Отд.3!AP29+Отд.3!AR29</f>
        <v>0</v>
      </c>
      <c r="CB29" s="257">
        <f>Отд.3!AO29+Отд.3!AQ29+Отд.3!AS29</f>
        <v>0</v>
      </c>
      <c r="CC29" s="257">
        <f>Отд.4!AT29</f>
        <v>0</v>
      </c>
      <c r="CD29" s="257">
        <f>Отд.4!AU29</f>
        <v>0</v>
      </c>
      <c r="CE29" s="257">
        <f>Отд.3!AT29</f>
        <v>0</v>
      </c>
      <c r="CF29" s="257">
        <f>Отд.3!AU29</f>
        <v>0</v>
      </c>
      <c r="CG29" s="257">
        <f>Отд.3!AV29+Отд.3!AX29+Отд.3!AZ29</f>
        <v>0</v>
      </c>
      <c r="CH29" s="257">
        <f>Отд.3!AW29+Отд.3!AY29+Отд.3!BA29</f>
        <v>0</v>
      </c>
      <c r="CI29" s="257">
        <f>Отд.2!BF29+Отд.2!BH29+Отд.2!BJ29</f>
        <v>0</v>
      </c>
      <c r="CJ29" s="257">
        <f>Отд.2!BG29+Отд.2!BI29+Отд.2!BK29</f>
        <v>0</v>
      </c>
      <c r="CK29" s="257">
        <f>Отд.2!BL29</f>
        <v>0</v>
      </c>
      <c r="CL29" s="257">
        <f>Отд.2!BM29</f>
        <v>0</v>
      </c>
      <c r="CM29" s="257">
        <f>Отд.4!AV29</f>
        <v>0</v>
      </c>
      <c r="CN29" s="257">
        <f>Отд.4!AW29</f>
        <v>0</v>
      </c>
      <c r="CO29" s="257">
        <f>Отд.4!AX29</f>
        <v>0</v>
      </c>
      <c r="CP29" s="257">
        <f>Отд.4!AY29</f>
        <v>0</v>
      </c>
      <c r="CQ29" s="257">
        <f>Отд.4!AZ29</f>
        <v>0</v>
      </c>
      <c r="CR29" s="257">
        <f>Отд.4!BA29</f>
        <v>0</v>
      </c>
      <c r="CS29" s="257">
        <f>Отд.4!BB29</f>
        <v>0</v>
      </c>
      <c r="CT29" s="257">
        <f>Отд.4!BC29</f>
        <v>0</v>
      </c>
      <c r="CU29" s="257">
        <f>Отд.2!BN29+Отд.2!BP29</f>
        <v>0</v>
      </c>
      <c r="CV29" s="257">
        <f>Отд.2!BO29+Отд.2!BQ29</f>
        <v>0</v>
      </c>
      <c r="CW29" s="257">
        <f>Отд.2!BR29+Отд.2!BT29+Отд.2!BV29+Отд.2!BX29</f>
        <v>0</v>
      </c>
      <c r="CX29" s="257">
        <f>Отд.2!BS29+Отд.2!BU29+Отд.2!BW29+Отд.2!BY29</f>
        <v>0</v>
      </c>
      <c r="CY29" s="60">
        <f>Отд.4!BD29+Отд.4!BF29</f>
        <v>0</v>
      </c>
      <c r="CZ29" s="60">
        <f>Отд.4!BE29+Отд.4!BG29</f>
        <v>0</v>
      </c>
      <c r="DA29" s="257">
        <f>Отд.3!BB29</f>
        <v>0</v>
      </c>
      <c r="DB29" s="257">
        <f>Отд.3!BC29</f>
        <v>0</v>
      </c>
      <c r="DC29" s="257">
        <f>Отд.3!BD29</f>
        <v>0</v>
      </c>
      <c r="DD29" s="257">
        <f>Отд.3!BE29</f>
        <v>0</v>
      </c>
      <c r="DE29" s="257">
        <f>Отд.3!BF29+Отд.3!BH29</f>
        <v>0</v>
      </c>
      <c r="DF29" s="257">
        <f>Отд.3!BG29+Отд.3!BI29</f>
        <v>0</v>
      </c>
      <c r="DG29" s="257">
        <f>Отд.3!BJ29</f>
        <v>0</v>
      </c>
      <c r="DH29" s="257">
        <f>Отд.3!BK29</f>
        <v>0</v>
      </c>
      <c r="DI29" s="257">
        <f>Отд.3!BL29+Отд.3!BN29+Отд.3!BP29</f>
        <v>0</v>
      </c>
      <c r="DJ29" s="257">
        <f>Отд.3!BM29+Отд.3!BO29+Отд.3!BQ29</f>
        <v>0</v>
      </c>
      <c r="DK29" s="257">
        <f>Отд.2!BZ29</f>
        <v>0</v>
      </c>
      <c r="DL29" s="257">
        <f>Отд.2!CA29</f>
        <v>0</v>
      </c>
      <c r="DM29" s="501">
        <f>Отд.4!BH29</f>
        <v>0</v>
      </c>
      <c r="DN29" s="501">
        <f>Отд.4!BI29</f>
        <v>0</v>
      </c>
      <c r="DO29" s="14">
        <f t="shared" si="2"/>
        <v>0</v>
      </c>
      <c r="DP29" s="95">
        <f t="shared" si="3"/>
        <v>0</v>
      </c>
      <c r="DQ29" s="37"/>
      <c r="DS29" s="992">
        <f>Отд.4!BP29</f>
        <v>0</v>
      </c>
      <c r="DT29" s="992">
        <f>Отд.4!BQ29</f>
        <v>0</v>
      </c>
      <c r="DU29" s="501">
        <f>Отд.4!BR29</f>
        <v>0</v>
      </c>
      <c r="DV29" s="501">
        <f>Отд.4!BS29</f>
        <v>0</v>
      </c>
      <c r="DW29" s="501">
        <f>Отд.4!BT29</f>
        <v>0</v>
      </c>
      <c r="DX29" s="501">
        <f>Отд.4!BU29</f>
        <v>0</v>
      </c>
      <c r="DY29" s="694">
        <f>Отд.4!BV29</f>
        <v>0</v>
      </c>
      <c r="DZ29" s="694">
        <f>Отд.4!BW29</f>
        <v>0</v>
      </c>
      <c r="EA29" s="855">
        <f>Отд.4!BX29</f>
        <v>0</v>
      </c>
      <c r="EB29" s="855">
        <f>Отд.4!BY29</f>
        <v>0</v>
      </c>
      <c r="EC29" s="855">
        <f>Отд.2!CE29</f>
        <v>0</v>
      </c>
      <c r="ED29" s="855">
        <f>Отд.2!CF29</f>
        <v>0</v>
      </c>
      <c r="EE29" s="501">
        <f>Отд.2!CG29</f>
        <v>0</v>
      </c>
      <c r="EF29" s="501">
        <f>Отд.2!CH29</f>
        <v>0</v>
      </c>
      <c r="EG29" s="5">
        <f t="shared" si="0"/>
        <v>0</v>
      </c>
      <c r="EH29" s="95">
        <f t="shared" si="1"/>
        <v>0</v>
      </c>
    </row>
    <row r="30" spans="1:138" ht="15.6" x14ac:dyDescent="0.3">
      <c r="A30" s="8">
        <v>21</v>
      </c>
      <c r="B30" s="119" t="s">
        <v>27</v>
      </c>
      <c r="C30" s="501">
        <f>Отд.1!D30+Отд.1!F30+Отд.4!D31+Отд.4!F31</f>
        <v>0</v>
      </c>
      <c r="D30" s="501">
        <f>Отд.1!E30+Отд.1!G30+Отд.4!E31+Отд.4!G31</f>
        <v>0</v>
      </c>
      <c r="E30" s="257">
        <f>Отд.1!H30</f>
        <v>0</v>
      </c>
      <c r="F30" s="434">
        <f>Отд.1!I30</f>
        <v>0</v>
      </c>
      <c r="G30" s="30">
        <f>Отд.1!J30+Отд.1!L30</f>
        <v>0</v>
      </c>
      <c r="H30" s="30">
        <f>Отд.1!K30+Отд.1!M30</f>
        <v>0</v>
      </c>
      <c r="I30" s="257">
        <f>Отд.1!N30+Отд.1!P30+Отд.1!R30+Отд.1!T30+Отд.1!V30</f>
        <v>0</v>
      </c>
      <c r="J30" s="257">
        <f>Отд.1!O30+Отд.1!Q30+Отд.1!S30+Отд.1!U30+Отд.1!W30</f>
        <v>0</v>
      </c>
      <c r="K30" s="257">
        <f>Отд.1!X30+Отд.1!Z30</f>
        <v>0</v>
      </c>
      <c r="L30" s="257">
        <f>Отд.1!Y30+Отд.1!AA30</f>
        <v>0</v>
      </c>
      <c r="M30" s="256">
        <f>Отд.1!AB30</f>
        <v>0</v>
      </c>
      <c r="N30" s="256">
        <f>Отд.1!AC30</f>
        <v>0</v>
      </c>
      <c r="O30" s="257">
        <f>Отд.1!AD30+Отд.1!AF30+Отд.3!D30</f>
        <v>0</v>
      </c>
      <c r="P30" s="256">
        <f>Отд.1!AE30+Отд.1!AG30+Отд.3!E30</f>
        <v>0</v>
      </c>
      <c r="Q30" s="257">
        <f>Отд.1!AH30+Отд.3!F30</f>
        <v>0</v>
      </c>
      <c r="R30" s="713">
        <f>Отд.1!AI30+Отд.3!G30</f>
        <v>0</v>
      </c>
      <c r="S30" s="257">
        <f>Отд.1!AJ30+Отд.4!H31</f>
        <v>0</v>
      </c>
      <c r="T30" s="257">
        <f>Отд.1!AK30+Отд.4!I31</f>
        <v>0</v>
      </c>
      <c r="U30" s="257">
        <f>Отд.1!AL30</f>
        <v>0</v>
      </c>
      <c r="V30" s="257">
        <f>Отд.1!AM30</f>
        <v>0</v>
      </c>
      <c r="W30" s="257">
        <f>Отд.1!AN30+Отд.1!AP30+Отд.3!H30</f>
        <v>0</v>
      </c>
      <c r="X30" s="257">
        <f>Отд.1!AO30+Отд.1!AQ30+Отд.3!I30</f>
        <v>0</v>
      </c>
      <c r="Y30" s="257">
        <f>Отд.1!AR30+Отд.1!AT30+Отд.2!D30</f>
        <v>0</v>
      </c>
      <c r="Z30" s="257">
        <f>Отд.1!AS30+Отд.1!AU30+Отд.2!E30</f>
        <v>0</v>
      </c>
      <c r="AA30" s="257">
        <f>Отд.1!AV30</f>
        <v>0</v>
      </c>
      <c r="AB30" s="257">
        <f>Отд.1!AW30</f>
        <v>0</v>
      </c>
      <c r="AC30" s="257">
        <f>Отд.1!AX30+Отд.4!J31</f>
        <v>0</v>
      </c>
      <c r="AD30" s="257">
        <f>Отд.1!AY30+Отд.4!K31</f>
        <v>0</v>
      </c>
      <c r="AE30" s="257">
        <f>Отд.1!AZ30</f>
        <v>0</v>
      </c>
      <c r="AF30" s="257">
        <f>Отд.1!BA30</f>
        <v>0</v>
      </c>
      <c r="AG30" s="257">
        <f>Отд.1!BB30</f>
        <v>0</v>
      </c>
      <c r="AH30" s="257">
        <f>Отд.1!BC30</f>
        <v>0</v>
      </c>
      <c r="AI30" s="501">
        <f>Отд.4!L31+Отд.4!N31</f>
        <v>0</v>
      </c>
      <c r="AJ30" s="501">
        <f>Отд.4!M31+Отд.4!O31</f>
        <v>0</v>
      </c>
      <c r="AK30" s="257">
        <f>Отд.4!P31</f>
        <v>1</v>
      </c>
      <c r="AL30" s="256">
        <f>Отд.4!Q31</f>
        <v>0</v>
      </c>
      <c r="AM30" s="257">
        <f>Отд.2!F30+Отд.2!H30+Отд.2!J30+Отд.2!L30</f>
        <v>0</v>
      </c>
      <c r="AN30" s="713">
        <f>Отд.2!G30+Отд.2!I30+Отд.2!K30+Отд.2!M30</f>
        <v>0</v>
      </c>
      <c r="AO30" s="257">
        <f>Отд.2!N30+Отд.2!P30+Отд.2!R30+Отд.2!T30+Отд.2!V30+Отд.2!X30+Отд.2!Z30+Отд.2!AB30+Отд.2!AD30</f>
        <v>0</v>
      </c>
      <c r="AP30" s="257">
        <f>Отд.2!O30+Отд.2!Q30+Отд.2!S30+Отд.2!U30+Отд.2!W30+Отд.2!Y30+Отд.2!AA30+Отд.2!AC30+Отд.2!AE30</f>
        <v>2</v>
      </c>
      <c r="AQ30" s="257">
        <f>Отд.4!R31+Отд.4!T31+Отд.4!V31+Отд.4!X31</f>
        <v>0</v>
      </c>
      <c r="AR30" s="257">
        <f>Отд.4!S31+Отд.4!U31+Отд.4!W31+Отд.4!Y31</f>
        <v>1</v>
      </c>
      <c r="AS30" s="257">
        <f>Отд.3!J30+Отд.3!L30</f>
        <v>1</v>
      </c>
      <c r="AT30" s="257">
        <f>Отд.3!K30+Отд.3!M30</f>
        <v>0</v>
      </c>
      <c r="AU30" s="257">
        <f>Отд.3!N30+Отд.3!P30+Отд.3!R30</f>
        <v>0</v>
      </c>
      <c r="AV30" s="257">
        <f>Отд.3!O30+Отд.3!Q30+Отд.3!S30</f>
        <v>0</v>
      </c>
      <c r="AW30" s="257">
        <f>Отд.3!T30+Отд.3!V30</f>
        <v>1</v>
      </c>
      <c r="AX30" s="257">
        <f>Отд.3!U30+Отд.3!W30</f>
        <v>0</v>
      </c>
      <c r="AY30" s="177">
        <f>Отд.4!Z31+Отд.4!AB31</f>
        <v>0</v>
      </c>
      <c r="AZ30" s="715">
        <f>Отд.4!AA31+Отд.4!AC31</f>
        <v>0</v>
      </c>
      <c r="BA30" s="30">
        <f>Отд.3!X30+Отд.3!Z30</f>
        <v>0</v>
      </c>
      <c r="BB30" s="30">
        <f>Отд.3!Y30+Отд.3!AA30</f>
        <v>1</v>
      </c>
      <c r="BC30" s="257">
        <f>Отд.3!AB30+Отд.3!AD30</f>
        <v>0</v>
      </c>
      <c r="BD30" s="257">
        <f>Отд.3!AC30+Отд.3!AE30</f>
        <v>0</v>
      </c>
      <c r="BE30" s="257">
        <f>Отд.2!AF30+Отд.2!AH30+Отд.2!AJ30</f>
        <v>0</v>
      </c>
      <c r="BF30" s="257">
        <f>Отд.2!AG30+Отд.2!AI30+Отд.2!AK30</f>
        <v>1</v>
      </c>
      <c r="BG30" s="257">
        <f>Отд.2!AL30+Отд.2!AN30+Отд.2!AP30</f>
        <v>0</v>
      </c>
      <c r="BH30" s="257">
        <f>Отд.2!AM30+Отд.2!AO30+Отд.2!AQ30</f>
        <v>0</v>
      </c>
      <c r="BI30" s="257">
        <f>Отд.4!AD31+Отд.4!AF31</f>
        <v>0</v>
      </c>
      <c r="BJ30" s="257">
        <f>Отд.4!AE31+Отд.4!AG31</f>
        <v>0</v>
      </c>
      <c r="BK30" s="257">
        <f>Отд.4!AH31+Отд.4!AJ31</f>
        <v>0</v>
      </c>
      <c r="BL30" s="257">
        <f>Отд.4!AI31+Отд.4!AK31</f>
        <v>1</v>
      </c>
      <c r="BM30" s="501">
        <f>Отд.4!AL31</f>
        <v>0</v>
      </c>
      <c r="BN30" s="501">
        <f>Отд.4!AM31</f>
        <v>0</v>
      </c>
      <c r="BO30" s="257">
        <f>Отд.4!AN31</f>
        <v>0</v>
      </c>
      <c r="BP30" s="257">
        <f>Отд.4!AO31</f>
        <v>0</v>
      </c>
      <c r="BQ30" s="30">
        <f>Отд.2!AR30+Отд.2!AT30</f>
        <v>0</v>
      </c>
      <c r="BR30" s="30">
        <f>Отд.2!AS30+Отд.2!AU30</f>
        <v>0</v>
      </c>
      <c r="BS30" s="257">
        <f>Отд.2!AV30+Отд.2!AX30+Отд.2!AZ30+Отд.2!BB30+Отд.2!BD30</f>
        <v>0</v>
      </c>
      <c r="BT30" s="257">
        <f>Отд.2!AW30+Отд.2!AY30+Отд.2!BA30+Отд.2!BC30+Отд.2!BE30</f>
        <v>0</v>
      </c>
      <c r="BU30" s="257">
        <f>Отд.4!AP31+Отд.4!AR31</f>
        <v>0</v>
      </c>
      <c r="BV30" s="257">
        <f>Отд.4!AQ31+Отд.4!AS31</f>
        <v>0</v>
      </c>
      <c r="BW30" s="30">
        <f>Отд.3!AF30</f>
        <v>0</v>
      </c>
      <c r="BX30" s="30">
        <f>Отд.3!AG30</f>
        <v>0</v>
      </c>
      <c r="BY30" s="30">
        <f>Отд.3!AH30+Отд.3!AJ30+Отд.3!AL30</f>
        <v>0</v>
      </c>
      <c r="BZ30" s="30">
        <f>Отд.3!AI30+Отд.3!AK30+Отд.3!AM30</f>
        <v>0</v>
      </c>
      <c r="CA30" s="257">
        <f>Отд.3!AN30+Отд.3!AP30+Отд.3!AR30</f>
        <v>0</v>
      </c>
      <c r="CB30" s="257">
        <f>Отд.3!AO30+Отд.3!AQ30+Отд.3!AS30</f>
        <v>0</v>
      </c>
      <c r="CC30" s="257">
        <f>Отд.4!AT31</f>
        <v>0</v>
      </c>
      <c r="CD30" s="257">
        <f>Отд.4!AU31</f>
        <v>0</v>
      </c>
      <c r="CE30" s="257">
        <f>Отд.3!AT30</f>
        <v>0</v>
      </c>
      <c r="CF30" s="257">
        <f>Отд.3!AU30</f>
        <v>0</v>
      </c>
      <c r="CG30" s="257">
        <f>Отд.3!AV30+Отд.3!AX30+Отд.3!AZ30</f>
        <v>0</v>
      </c>
      <c r="CH30" s="257">
        <f>Отд.3!AW30+Отд.3!AY30+Отд.3!BA30</f>
        <v>0</v>
      </c>
      <c r="CI30" s="257">
        <f>Отд.2!BF30+Отд.2!BH30+Отд.2!BJ30</f>
        <v>0</v>
      </c>
      <c r="CJ30" s="257">
        <f>Отд.2!BG30+Отд.2!BI30+Отд.2!BK30</f>
        <v>0</v>
      </c>
      <c r="CK30" s="257">
        <f>Отд.2!BL30</f>
        <v>0</v>
      </c>
      <c r="CL30" s="257">
        <f>Отд.2!BM30</f>
        <v>0</v>
      </c>
      <c r="CM30" s="257">
        <f>Отд.4!AV31</f>
        <v>0</v>
      </c>
      <c r="CN30" s="257">
        <f>Отд.4!AW31</f>
        <v>0</v>
      </c>
      <c r="CO30" s="257">
        <f>Отд.4!AX31</f>
        <v>0</v>
      </c>
      <c r="CP30" s="257">
        <f>Отд.4!AY31</f>
        <v>0</v>
      </c>
      <c r="CQ30" s="257">
        <f>Отд.4!AZ31</f>
        <v>0</v>
      </c>
      <c r="CR30" s="257">
        <f>Отд.4!BA31</f>
        <v>0</v>
      </c>
      <c r="CS30" s="257">
        <f>Отд.4!BB31</f>
        <v>0</v>
      </c>
      <c r="CT30" s="257">
        <f>Отд.4!BC31</f>
        <v>0</v>
      </c>
      <c r="CU30" s="257">
        <f>Отд.2!BN30+Отд.2!BP30</f>
        <v>0</v>
      </c>
      <c r="CV30" s="257">
        <f>Отд.2!BO30+Отд.2!BQ30</f>
        <v>0</v>
      </c>
      <c r="CW30" s="257">
        <f>Отд.2!BR30+Отд.2!BT30+Отд.2!BV30+Отд.2!BX30</f>
        <v>0</v>
      </c>
      <c r="CX30" s="257">
        <f>Отд.2!BS30+Отд.2!BU30+Отд.2!BW30+Отд.2!BY30</f>
        <v>1</v>
      </c>
      <c r="CY30" s="60">
        <f>Отд.4!BD31+Отд.4!BF31</f>
        <v>0</v>
      </c>
      <c r="CZ30" s="60">
        <f>Отд.4!BE31+Отд.4!BG31</f>
        <v>0</v>
      </c>
      <c r="DA30" s="257">
        <f>Отд.3!BB30</f>
        <v>0</v>
      </c>
      <c r="DB30" s="257">
        <f>Отд.3!BC30</f>
        <v>0</v>
      </c>
      <c r="DC30" s="257">
        <f>Отд.3!BD30</f>
        <v>0</v>
      </c>
      <c r="DD30" s="257">
        <f>Отд.3!BE30</f>
        <v>0</v>
      </c>
      <c r="DE30" s="257">
        <f>Отд.3!BF30+Отд.3!BH30</f>
        <v>0</v>
      </c>
      <c r="DF30" s="257">
        <f>Отд.3!BG30+Отд.3!BI30</f>
        <v>0</v>
      </c>
      <c r="DG30" s="257">
        <f>Отд.3!BJ30</f>
        <v>0</v>
      </c>
      <c r="DH30" s="257">
        <f>Отд.3!BK30</f>
        <v>0</v>
      </c>
      <c r="DI30" s="257">
        <f>Отд.3!BL30+Отд.3!BN30+Отд.3!BP30</f>
        <v>0</v>
      </c>
      <c r="DJ30" s="257">
        <f>Отд.3!BM30+Отд.3!BO30+Отд.3!BQ30</f>
        <v>0</v>
      </c>
      <c r="DK30" s="257">
        <f>Отд.2!BZ30</f>
        <v>0</v>
      </c>
      <c r="DL30" s="257">
        <f>Отд.2!CA30</f>
        <v>0</v>
      </c>
      <c r="DM30" s="501">
        <f>Отд.4!BH31</f>
        <v>0</v>
      </c>
      <c r="DN30" s="501">
        <f>Отд.4!BI31</f>
        <v>0</v>
      </c>
      <c r="DO30" s="14">
        <f t="shared" si="2"/>
        <v>3</v>
      </c>
      <c r="DP30" s="95">
        <f t="shared" si="3"/>
        <v>7</v>
      </c>
      <c r="DQ30" s="37"/>
      <c r="DS30" s="992">
        <f>Отд.4!BP30</f>
        <v>0</v>
      </c>
      <c r="DT30" s="992">
        <f>Отд.4!BQ30</f>
        <v>0</v>
      </c>
      <c r="DU30" s="501">
        <f>Отд.4!BR31</f>
        <v>0</v>
      </c>
      <c r="DV30" s="501">
        <f>Отд.4!BS31</f>
        <v>0</v>
      </c>
      <c r="DW30" s="501">
        <f>Отд.4!BT31</f>
        <v>0</v>
      </c>
      <c r="DX30" s="501">
        <f>Отд.4!BU31</f>
        <v>0</v>
      </c>
      <c r="DY30" s="694">
        <f>Отд.4!BV31</f>
        <v>0</v>
      </c>
      <c r="DZ30" s="694">
        <f>Отд.4!BW31</f>
        <v>0</v>
      </c>
      <c r="EA30" s="855">
        <f>Отд.4!BX31</f>
        <v>0</v>
      </c>
      <c r="EB30" s="855">
        <f>Отд.4!BY31</f>
        <v>0</v>
      </c>
      <c r="EC30" s="855">
        <f>Отд.2!CE30</f>
        <v>0</v>
      </c>
      <c r="ED30" s="855">
        <f>Отд.2!CF30</f>
        <v>0</v>
      </c>
      <c r="EE30" s="501">
        <f>Отд.2!CG30</f>
        <v>0</v>
      </c>
      <c r="EF30" s="501">
        <f>Отд.2!CH30</f>
        <v>0</v>
      </c>
      <c r="EG30" s="5">
        <f t="shared" si="0"/>
        <v>0</v>
      </c>
      <c r="EH30" s="95">
        <f t="shared" si="1"/>
        <v>0</v>
      </c>
    </row>
    <row r="31" spans="1:138" ht="16.2" thickBot="1" x14ac:dyDescent="0.35">
      <c r="A31" s="89">
        <v>22</v>
      </c>
      <c r="B31" s="90" t="s">
        <v>28</v>
      </c>
      <c r="C31" s="696">
        <f>Отд.1!D31+Отд.1!F31+Отд.4!D32+Отд.4!F32</f>
        <v>25</v>
      </c>
      <c r="D31" s="696">
        <f>Отд.1!E31+Отд.1!G31+Отд.4!E32+Отд.4!G32</f>
        <v>26</v>
      </c>
      <c r="E31" s="479">
        <f>Отд.1!H31</f>
        <v>25</v>
      </c>
      <c r="F31" s="720">
        <f>Отд.1!I31</f>
        <v>9</v>
      </c>
      <c r="G31" s="370">
        <f>Отд.1!J31+Отд.1!L31</f>
        <v>25</v>
      </c>
      <c r="H31" s="370">
        <f>Отд.1!K31+Отд.1!M31</f>
        <v>25</v>
      </c>
      <c r="I31" s="479">
        <f>Отд.1!N31+Отд.1!P31+Отд.1!R31+Отд.1!T31+Отд.1!V31</f>
        <v>75</v>
      </c>
      <c r="J31" s="479">
        <f>Отд.1!O31+Отд.1!Q31+Отд.1!S31+Отд.1!U31+Отд.1!W31</f>
        <v>54</v>
      </c>
      <c r="K31" s="479">
        <f>Отд.1!X31+Отд.1!Z31</f>
        <v>50</v>
      </c>
      <c r="L31" s="479">
        <f>Отд.1!Y31+Отд.1!AA31</f>
        <v>0</v>
      </c>
      <c r="M31" s="721">
        <f>Отд.1!AB31</f>
        <v>25</v>
      </c>
      <c r="N31" s="721">
        <f>Отд.1!AC31</f>
        <v>9</v>
      </c>
      <c r="O31" s="479">
        <f>Отд.1!AD31+Отд.1!AF31+Отд.3!D31</f>
        <v>50</v>
      </c>
      <c r="P31" s="721">
        <f>Отд.1!AE31+Отд.1!AG31+Отд.3!E31</f>
        <v>2</v>
      </c>
      <c r="Q31" s="479">
        <f>Отд.1!AH31+Отд.3!F31</f>
        <v>25</v>
      </c>
      <c r="R31" s="722">
        <f>Отд.1!AI31+Отд.3!G31</f>
        <v>17</v>
      </c>
      <c r="S31" s="479">
        <f>Отд.1!AJ31+Отд.4!H32</f>
        <v>0</v>
      </c>
      <c r="T31" s="479">
        <f>Отд.1!AK31+Отд.4!I32</f>
        <v>49</v>
      </c>
      <c r="U31" s="479">
        <f>Отд.1!AL31</f>
        <v>25</v>
      </c>
      <c r="V31" s="479">
        <f>Отд.1!AM31</f>
        <v>0</v>
      </c>
      <c r="W31" s="479">
        <f>Отд.1!AN31+Отд.1!AP31+Отд.3!H31</f>
        <v>50</v>
      </c>
      <c r="X31" s="479">
        <f>Отд.1!AO31+Отд.1!AQ31+Отд.3!I31</f>
        <v>17</v>
      </c>
      <c r="Y31" s="479">
        <f>Отд.1!AR31+Отд.1!AT31+Отд.2!D31</f>
        <v>50</v>
      </c>
      <c r="Z31" s="479">
        <f>Отд.1!AS31+Отд.1!AU31+Отд.2!E31</f>
        <v>12</v>
      </c>
      <c r="AA31" s="479">
        <f>Отд.1!AV31</f>
        <v>25</v>
      </c>
      <c r="AB31" s="479">
        <f>Отд.1!AW31</f>
        <v>8</v>
      </c>
      <c r="AC31" s="479">
        <f>Отд.1!AX31+Отд.4!J32</f>
        <v>0</v>
      </c>
      <c r="AD31" s="479">
        <f>Отд.1!AY31+Отд.4!K32</f>
        <v>41</v>
      </c>
      <c r="AE31" s="479">
        <f>Отд.1!AZ31</f>
        <v>20</v>
      </c>
      <c r="AF31" s="479">
        <f>Отд.1!BA31</f>
        <v>11</v>
      </c>
      <c r="AG31" s="479">
        <f>Отд.1!BB31</f>
        <v>0</v>
      </c>
      <c r="AH31" s="479">
        <f>Отд.1!BC31</f>
        <v>18</v>
      </c>
      <c r="AI31" s="501">
        <f>Отд.4!L32+Отд.4!N32</f>
        <v>30</v>
      </c>
      <c r="AJ31" s="501">
        <f>Отд.4!M32+Отд.4!O32</f>
        <v>12</v>
      </c>
      <c r="AK31" s="257">
        <f>Отд.4!P32</f>
        <v>21</v>
      </c>
      <c r="AL31" s="256">
        <f>Отд.4!Q32</f>
        <v>4</v>
      </c>
      <c r="AM31" s="703">
        <f>Отд.2!F31+Отд.2!H31+Отд.2!J31+Отд.2!L31</f>
        <v>25</v>
      </c>
      <c r="AN31" s="714">
        <f>Отд.2!G31+Отд.2!I31+Отд.2!K31+Отд.2!M31</f>
        <v>34</v>
      </c>
      <c r="AO31" s="257">
        <f>Отд.2!N31+Отд.2!P31+Отд.2!R31+Отд.2!T31+Отд.2!V31+Отд.2!X31+Отд.2!Z31+Отд.2!AB31+Отд.2!AD31</f>
        <v>75</v>
      </c>
      <c r="AP31" s="257">
        <f>Отд.2!O31+Отд.2!Q31+Отд.2!S31+Отд.2!U31+Отд.2!W31+Отд.2!Y31+Отд.2!AA31+Отд.2!AC31+Отд.2!AE31</f>
        <v>45</v>
      </c>
      <c r="AQ31" s="257">
        <f>Отд.4!R32+Отд.4!T32+Отд.4!V32+Отд.4!X32</f>
        <v>50</v>
      </c>
      <c r="AR31" s="257">
        <f>Отд.4!S32+Отд.4!U32+Отд.4!W32+Отд.4!Y32</f>
        <v>12</v>
      </c>
      <c r="AS31" s="257">
        <f>Отд.3!J31+Отд.3!L31</f>
        <v>24</v>
      </c>
      <c r="AT31" s="257">
        <f>Отд.3!K31+Отд.3!M31</f>
        <v>15</v>
      </c>
      <c r="AU31" s="257">
        <f>Отд.3!N31+Отд.3!P31+Отд.3!R31</f>
        <v>48</v>
      </c>
      <c r="AV31" s="257">
        <f>Отд.3!O31+Отд.3!Q31+Отд.3!S31</f>
        <v>9</v>
      </c>
      <c r="AW31" s="257">
        <f>Отд.3!T31+Отд.3!V31</f>
        <v>24</v>
      </c>
      <c r="AX31" s="257">
        <f>Отд.3!U31+Отд.3!W31</f>
        <v>11</v>
      </c>
      <c r="AY31" s="716">
        <f>Отд.4!Z32+Отд.4!AB32</f>
        <v>0</v>
      </c>
      <c r="AZ31" s="717">
        <f>Отд.4!AA32+Отд.4!AC32</f>
        <v>57</v>
      </c>
      <c r="BA31" s="30">
        <f>Отд.3!X31+Отд.3!Z31</f>
        <v>23</v>
      </c>
      <c r="BB31" s="30">
        <f>Отд.3!Y31+Отд.3!AA31</f>
        <v>20</v>
      </c>
      <c r="BC31" s="257">
        <f>Отд.3!AB31+Отд.3!AD31</f>
        <v>50</v>
      </c>
      <c r="BD31" s="257">
        <f>Отд.3!AC31+Отд.3!AE31</f>
        <v>13</v>
      </c>
      <c r="BE31" s="257">
        <f>Отд.2!AF31+Отд.2!AH31+Отд.2!AJ31</f>
        <v>48</v>
      </c>
      <c r="BF31" s="257">
        <f>Отд.2!AG31+Отд.2!AI31+Отд.2!AK31</f>
        <v>5</v>
      </c>
      <c r="BG31" s="257">
        <f>Отд.2!AL31+Отд.2!AN31+Отд.2!AP31</f>
        <v>21</v>
      </c>
      <c r="BH31" s="257">
        <f>Отд.2!AM31+Отд.2!AO31+Отд.2!AQ31</f>
        <v>22</v>
      </c>
      <c r="BI31" s="257">
        <f>Отд.4!AD32+Отд.4!AF32</f>
        <v>0</v>
      </c>
      <c r="BJ31" s="257">
        <f>Отд.4!AE32+Отд.4!AG32</f>
        <v>56</v>
      </c>
      <c r="BK31" s="257">
        <f>Отд.4!AH32+Отд.4!AJ32</f>
        <v>19</v>
      </c>
      <c r="BL31" s="257">
        <f>Отд.4!AI32+Отд.4!AK32</f>
        <v>22</v>
      </c>
      <c r="BM31" s="501">
        <f>Отд.4!AL32</f>
        <v>22</v>
      </c>
      <c r="BN31" s="501">
        <f>Отд.4!AM32</f>
        <v>11</v>
      </c>
      <c r="BO31" s="257">
        <f>Отд.4!AN32</f>
        <v>19</v>
      </c>
      <c r="BP31" s="257">
        <f>Отд.4!AO32</f>
        <v>3</v>
      </c>
      <c r="BQ31" s="30">
        <f>Отд.2!AR31+Отд.2!AT31</f>
        <v>25</v>
      </c>
      <c r="BR31" s="30">
        <f>Отд.2!AS31+Отд.2!AU31</f>
        <v>18</v>
      </c>
      <c r="BS31" s="257">
        <f>Отд.2!AV31+Отд.2!AX31+Отд.2!AZ31+Отд.2!BB31+Отд.2!BD31</f>
        <v>95</v>
      </c>
      <c r="BT31" s="257">
        <f>Отд.2!AW31+Отд.2!AY31+Отд.2!BA31+Отд.2!BC31+Отд.2!BE31</f>
        <v>25</v>
      </c>
      <c r="BU31" s="257">
        <f>Отд.4!AP32+Отд.4!AR32</f>
        <v>47</v>
      </c>
      <c r="BV31" s="257">
        <f>Отд.4!AQ32+Отд.4!AS32</f>
        <v>2</v>
      </c>
      <c r="BW31" s="30">
        <f>Отд.3!AF31</f>
        <v>19</v>
      </c>
      <c r="BX31" s="30">
        <f>Отд.3!AG31</f>
        <v>0</v>
      </c>
      <c r="BY31" s="30">
        <f>Отд.3!AH31+Отд.3!AJ31+Отд.3!AL31</f>
        <v>64</v>
      </c>
      <c r="BZ31" s="30">
        <f>Отд.3!AI31+Отд.3!AK31+Отд.3!AM31</f>
        <v>4</v>
      </c>
      <c r="CA31" s="257">
        <f>Отд.3!AN31+Отд.3!AP31+Отд.3!AR31</f>
        <v>20</v>
      </c>
      <c r="CB31" s="257">
        <f>Отд.3!AO31+Отд.3!AQ31+Отд.3!AS31</f>
        <v>19</v>
      </c>
      <c r="CC31" s="257">
        <f>Отд.4!AT32</f>
        <v>1</v>
      </c>
      <c r="CD31" s="257">
        <f>Отд.4!AU32</f>
        <v>24</v>
      </c>
      <c r="CE31" s="257">
        <f>Отд.3!AT31</f>
        <v>19</v>
      </c>
      <c r="CF31" s="257">
        <f>Отд.3!AU31</f>
        <v>6</v>
      </c>
      <c r="CG31" s="257">
        <f>Отд.3!AV31+Отд.3!AX31+Отд.3!AZ31</f>
        <v>35</v>
      </c>
      <c r="CH31" s="257">
        <f>Отд.3!AW31+Отд.3!AY31+Отд.3!BA31</f>
        <v>28</v>
      </c>
      <c r="CI31" s="257">
        <f>Отд.2!BF31+Отд.2!BH31+Отд.2!BJ31</f>
        <v>63</v>
      </c>
      <c r="CJ31" s="257">
        <f>Отд.2!BG31+Отд.2!BI31+Отд.2!BK31</f>
        <v>5</v>
      </c>
      <c r="CK31" s="257">
        <f>Отд.2!BL31</f>
        <v>15</v>
      </c>
      <c r="CL31" s="257">
        <f>Отд.2!BM31</f>
        <v>3</v>
      </c>
      <c r="CM31" s="257">
        <f>Отд.4!AV32</f>
        <v>0</v>
      </c>
      <c r="CN31" s="257">
        <f>Отд.4!AW32</f>
        <v>23</v>
      </c>
      <c r="CO31" s="257">
        <f>Отд.4!AX32</f>
        <v>20</v>
      </c>
      <c r="CP31" s="257">
        <f>Отд.4!AY32</f>
        <v>7</v>
      </c>
      <c r="CQ31" s="257">
        <f>Отд.4!AZ32</f>
        <v>20</v>
      </c>
      <c r="CR31" s="257">
        <f>Отд.4!BA32</f>
        <v>6</v>
      </c>
      <c r="CS31" s="257">
        <f>Отд.4!BB32</f>
        <v>21</v>
      </c>
      <c r="CT31" s="257">
        <f>Отд.4!BC32</f>
        <v>3</v>
      </c>
      <c r="CU31" s="257">
        <f>Отд.2!BN31+Отд.2!BP31</f>
        <v>21</v>
      </c>
      <c r="CV31" s="257">
        <f>Отд.2!BO31+Отд.2!BQ31</f>
        <v>22</v>
      </c>
      <c r="CW31" s="257">
        <f>Отд.2!BR31+Отд.2!BT31+Отд.2!BV31+Отд.2!BX31</f>
        <v>55</v>
      </c>
      <c r="CX31" s="257">
        <f>Отд.2!BS31+Отд.2!BU31+Отд.2!BW31+Отд.2!BY31</f>
        <v>23</v>
      </c>
      <c r="CY31" s="60">
        <f>Отд.4!BD32+Отд.4!BF32</f>
        <v>49</v>
      </c>
      <c r="CZ31" s="60">
        <f>Отд.4!BE32+Отд.4!BG32</f>
        <v>1</v>
      </c>
      <c r="DA31" s="257">
        <f>Отд.3!BB31</f>
        <v>0</v>
      </c>
      <c r="DB31" s="257">
        <f>Отд.3!BC31</f>
        <v>20</v>
      </c>
      <c r="DC31" s="257">
        <f>Отд.3!BD31</f>
        <v>20</v>
      </c>
      <c r="DD31" s="257">
        <f>Отд.3!BE31</f>
        <v>4</v>
      </c>
      <c r="DE31" s="257">
        <f>Отд.3!BF31+Отд.3!BH31</f>
        <v>19</v>
      </c>
      <c r="DF31" s="257">
        <f>Отд.3!BG31+Отд.3!BI31</f>
        <v>17</v>
      </c>
      <c r="DG31" s="257">
        <f>Отд.3!BJ31</f>
        <v>20</v>
      </c>
      <c r="DH31" s="257">
        <f>Отд.3!BK31</f>
        <v>5</v>
      </c>
      <c r="DI31" s="257">
        <f>Отд.3!BL31+Отд.3!BN31+Отд.3!BP31</f>
        <v>39</v>
      </c>
      <c r="DJ31" s="257">
        <f>Отд.3!BM31+Отд.3!BO31+Отд.3!BQ31</f>
        <v>11</v>
      </c>
      <c r="DK31" s="257">
        <f>Отд.2!BZ31</f>
        <v>21</v>
      </c>
      <c r="DL31" s="257">
        <f>Отд.2!CA31</f>
        <v>8</v>
      </c>
      <c r="DM31" s="501">
        <f>Отд.4!BH32</f>
        <v>18</v>
      </c>
      <c r="DN31" s="501">
        <f>Отд.4!BI32</f>
        <v>6</v>
      </c>
      <c r="DO31" s="349">
        <f t="shared" si="2"/>
        <v>1695</v>
      </c>
      <c r="DP31" s="173">
        <f t="shared" si="3"/>
        <v>939</v>
      </c>
      <c r="DQ31" s="97"/>
      <c r="DR31" s="98"/>
      <c r="DS31" s="992">
        <f>Отд.4!BP31</f>
        <v>0</v>
      </c>
      <c r="DT31" s="992">
        <f>Отд.4!BQ31</f>
        <v>0</v>
      </c>
      <c r="DU31" s="501">
        <f>Отд.4!BR32</f>
        <v>0</v>
      </c>
      <c r="DV31" s="501">
        <f>Отд.4!BS32</f>
        <v>13</v>
      </c>
      <c r="DW31" s="501">
        <f>Отд.4!BT32</f>
        <v>0</v>
      </c>
      <c r="DX31" s="501">
        <f>Отд.4!BU32</f>
        <v>10</v>
      </c>
      <c r="DY31" s="694">
        <f>Отд.4!BV32</f>
        <v>0</v>
      </c>
      <c r="DZ31" s="694">
        <f>Отд.4!BW32</f>
        <v>17</v>
      </c>
      <c r="EA31" s="855">
        <f>Отд.4!BX32</f>
        <v>0</v>
      </c>
      <c r="EB31" s="855">
        <f>Отд.4!BY32</f>
        <v>11</v>
      </c>
      <c r="EC31" s="855">
        <f>Отд.2!CE31</f>
        <v>1</v>
      </c>
      <c r="ED31" s="855">
        <f>Отд.2!CF31</f>
        <v>1</v>
      </c>
      <c r="EE31" s="501">
        <f>Отд.2!CG31</f>
        <v>12</v>
      </c>
      <c r="EF31" s="501">
        <f>Отд.2!CH31</f>
        <v>3</v>
      </c>
      <c r="EG31" s="522">
        <f t="shared" si="0"/>
        <v>13</v>
      </c>
      <c r="EH31" s="173">
        <f t="shared" si="1"/>
        <v>55</v>
      </c>
    </row>
    <row r="32" spans="1:138" ht="16.2" thickBot="1" x14ac:dyDescent="0.35">
      <c r="A32" s="6"/>
      <c r="B32" s="6"/>
      <c r="C32" s="1730">
        <f>SUM(C31:AH31)</f>
        <v>768</v>
      </c>
      <c r="D32" s="1731"/>
      <c r="E32" s="1731"/>
      <c r="F32" s="1731"/>
      <c r="G32" s="1731"/>
      <c r="H32" s="1731"/>
      <c r="I32" s="1731"/>
      <c r="J32" s="1731"/>
      <c r="K32" s="1731"/>
      <c r="L32" s="1731"/>
      <c r="M32" s="1731"/>
      <c r="N32" s="1731"/>
      <c r="O32" s="1731"/>
      <c r="P32" s="1731"/>
      <c r="Q32" s="1271"/>
      <c r="R32" s="1271"/>
      <c r="S32" s="1271"/>
      <c r="T32" s="1271"/>
      <c r="U32" s="1271"/>
      <c r="V32" s="1271"/>
      <c r="W32" s="1271"/>
      <c r="X32" s="1271"/>
      <c r="Y32" s="1271"/>
      <c r="Z32" s="1271"/>
      <c r="AA32" s="1271"/>
      <c r="AB32" s="1271"/>
      <c r="AC32" s="1271"/>
      <c r="AD32" s="1271"/>
      <c r="AE32" s="1271"/>
      <c r="AF32" s="1271"/>
      <c r="AG32" s="1271"/>
      <c r="AH32" s="1272"/>
      <c r="AI32" s="1690">
        <f>SUM(AI31:BL31)</f>
        <v>795</v>
      </c>
      <c r="AJ32" s="1690"/>
      <c r="AK32" s="1690"/>
      <c r="AL32" s="1690"/>
      <c r="AM32" s="1690"/>
      <c r="AN32" s="1690"/>
      <c r="AO32" s="1690"/>
      <c r="AP32" s="1690"/>
      <c r="AQ32" s="1690"/>
      <c r="AR32" s="1690"/>
      <c r="AS32" s="1690"/>
      <c r="AT32" s="1690"/>
      <c r="AU32" s="1690"/>
      <c r="AV32" s="1690"/>
      <c r="AW32" s="1690"/>
      <c r="AX32" s="1690"/>
      <c r="AY32" s="1691"/>
      <c r="AZ32" s="1691"/>
      <c r="BA32" s="1691"/>
      <c r="BB32" s="1691"/>
      <c r="BC32" s="1691"/>
      <c r="BD32" s="1691"/>
      <c r="BE32" s="1691"/>
      <c r="BF32" s="1691"/>
      <c r="BG32" s="1691"/>
      <c r="BH32" s="1691"/>
      <c r="BI32" s="1691"/>
      <c r="BJ32" s="1691"/>
      <c r="BK32" s="1691"/>
      <c r="BL32" s="1691"/>
      <c r="BM32" s="1787">
        <f>SUM(BM31:CP31)</f>
        <v>642</v>
      </c>
      <c r="BN32" s="1787"/>
      <c r="BO32" s="1787"/>
      <c r="BP32" s="1787"/>
      <c r="BQ32" s="1787"/>
      <c r="BR32" s="1787"/>
      <c r="BS32" s="1787"/>
      <c r="BT32" s="1787"/>
      <c r="BU32" s="1787"/>
      <c r="BV32" s="1787"/>
      <c r="BW32" s="1787"/>
      <c r="BX32" s="1787"/>
      <c r="BY32" s="1787"/>
      <c r="BZ32" s="1787"/>
      <c r="CA32" s="1787"/>
      <c r="CB32" s="1787"/>
      <c r="CC32" s="1787"/>
      <c r="CD32" s="1787"/>
      <c r="CE32" s="1787"/>
      <c r="CF32" s="1787"/>
      <c r="CG32" s="1787"/>
      <c r="CH32" s="1787"/>
      <c r="CI32" s="1787"/>
      <c r="CJ32" s="1787"/>
      <c r="CK32" s="1787"/>
      <c r="CL32" s="1787"/>
      <c r="CM32" s="1787"/>
      <c r="CN32" s="1787"/>
      <c r="CO32" s="1787"/>
      <c r="CP32" s="1787"/>
      <c r="CQ32" s="1728">
        <f>SUM(CQ31:DN31)</f>
        <v>429</v>
      </c>
      <c r="CR32" s="1729"/>
      <c r="CS32" s="1729"/>
      <c r="CT32" s="1729"/>
      <c r="CU32" s="1729"/>
      <c r="CV32" s="1729"/>
      <c r="CW32" s="1729"/>
      <c r="CX32" s="1729"/>
      <c r="CY32" s="1729"/>
      <c r="CZ32" s="1729"/>
      <c r="DA32" s="1729"/>
      <c r="DB32" s="1729"/>
      <c r="DC32" s="1729"/>
      <c r="DD32" s="1729"/>
      <c r="DE32" s="1729"/>
      <c r="DF32" s="1729"/>
      <c r="DG32" s="1729"/>
      <c r="DH32" s="1729"/>
      <c r="DI32" s="1729"/>
      <c r="DJ32" s="1729"/>
      <c r="DK32" s="1729"/>
      <c r="DL32" s="1729"/>
      <c r="DM32" s="1271"/>
      <c r="DN32" s="1272"/>
      <c r="DO32" s="1730">
        <f>SUM(C32:DN32)</f>
        <v>2634</v>
      </c>
      <c r="DP32" s="1786"/>
      <c r="DQ32" s="22"/>
      <c r="DS32" s="1596">
        <f>SUM(DS31:DT31)</f>
        <v>0</v>
      </c>
      <c r="DT32" s="1272"/>
      <c r="DU32" s="1271">
        <f>SUM(DU31:DX31)</f>
        <v>23</v>
      </c>
      <c r="DV32" s="1271"/>
      <c r="DW32" s="1271"/>
      <c r="DX32" s="1272"/>
      <c r="DY32" s="1596">
        <f>SUM(DY31:EB31)</f>
        <v>28</v>
      </c>
      <c r="DZ32" s="1271"/>
      <c r="EA32" s="1271"/>
      <c r="EB32" s="1272"/>
      <c r="EC32" s="1596">
        <f>SUM(EC31:ED31)</f>
        <v>2</v>
      </c>
      <c r="ED32" s="1272"/>
      <c r="EE32" s="1596">
        <f>SUM(EE31:EF31)</f>
        <v>15</v>
      </c>
      <c r="EF32" s="1272"/>
      <c r="EG32" s="1511">
        <f>SUM(DS32:EF32)</f>
        <v>68</v>
      </c>
      <c r="EH32" s="1513"/>
    </row>
    <row r="33" spans="1:138" ht="15" thickBot="1" x14ac:dyDescent="0.35">
      <c r="A33" s="6"/>
      <c r="B33" s="6"/>
      <c r="C33" s="6"/>
      <c r="D33" s="6"/>
      <c r="AA33" s="307"/>
      <c r="AB33" s="307"/>
      <c r="AC33" s="306"/>
      <c r="AD33" s="178" t="s">
        <v>75</v>
      </c>
      <c r="AE33" s="178"/>
      <c r="AF33" s="326"/>
      <c r="AG33" s="326"/>
      <c r="AH33" s="326"/>
      <c r="EG33" s="6"/>
      <c r="EH33" s="6"/>
    </row>
    <row r="34" spans="1:138" ht="16.2" thickBot="1" x14ac:dyDescent="0.35">
      <c r="A34" s="21"/>
      <c r="B34" s="6"/>
      <c r="C34" s="1746" t="s">
        <v>71</v>
      </c>
      <c r="D34" s="1747"/>
      <c r="E34" s="1747"/>
      <c r="F34" s="6"/>
      <c r="G34" s="1746" t="s">
        <v>72</v>
      </c>
      <c r="H34" s="1747"/>
      <c r="I34" s="1747"/>
      <c r="J34" s="133"/>
      <c r="K34" s="133"/>
      <c r="L34" s="133"/>
      <c r="M34" s="133"/>
      <c r="N34" s="133"/>
      <c r="O34" s="133"/>
      <c r="P34" s="133"/>
      <c r="Q34" s="1695" t="s">
        <v>53</v>
      </c>
      <c r="R34" s="1695"/>
      <c r="T34" s="307" t="s">
        <v>53</v>
      </c>
      <c r="U34" s="307"/>
      <c r="V34" s="133"/>
      <c r="AA34" s="133"/>
      <c r="AB34" s="133"/>
      <c r="AC34" s="396" t="s">
        <v>3</v>
      </c>
      <c r="AD34" s="33">
        <f>AE34+AF34</f>
        <v>0</v>
      </c>
      <c r="AE34" s="33">
        <f>SUM(DS31)</f>
        <v>0</v>
      </c>
      <c r="AF34" s="33">
        <f>SUM(DT31)</f>
        <v>0</v>
      </c>
      <c r="AG34" s="584"/>
      <c r="AH34" s="584"/>
      <c r="AI34" s="133"/>
      <c r="AJ34" s="68"/>
      <c r="AK34" s="133"/>
      <c r="AL34" s="300"/>
      <c r="AM34" s="1738" t="s">
        <v>35</v>
      </c>
      <c r="AN34" s="1398"/>
      <c r="AO34" s="112">
        <f>DO31+EG31</f>
        <v>1708</v>
      </c>
      <c r="AP34" s="133"/>
      <c r="AQ34" s="109"/>
      <c r="AR34" s="109"/>
      <c r="AS34" s="109"/>
      <c r="AT34" s="109"/>
      <c r="AU34" s="109"/>
      <c r="AV34" s="109"/>
      <c r="AW34" s="109"/>
      <c r="AX34" s="109"/>
      <c r="AY34" s="133"/>
      <c r="AZ34" s="133"/>
      <c r="BA34" s="133"/>
      <c r="BB34" s="133"/>
      <c r="BC34" s="133"/>
      <c r="BD34" s="133"/>
      <c r="BE34" s="436"/>
      <c r="BF34" s="436"/>
      <c r="BG34" s="133"/>
      <c r="BH34" s="133"/>
      <c r="BI34" s="133"/>
      <c r="BJ34" s="133"/>
      <c r="BK34" s="133"/>
      <c r="BL34" s="133"/>
      <c r="BM34" s="68"/>
      <c r="BN34" s="68"/>
      <c r="BO34" s="133"/>
      <c r="BP34" s="133"/>
      <c r="BQ34" s="133"/>
      <c r="BR34" s="133"/>
      <c r="BS34" s="133"/>
      <c r="BT34" s="133"/>
      <c r="BU34" s="133"/>
      <c r="BV34" s="133"/>
      <c r="BW34" s="375"/>
      <c r="BX34" s="375"/>
      <c r="BY34" s="436"/>
      <c r="BZ34" s="436"/>
      <c r="CA34" s="375"/>
      <c r="CB34" s="375"/>
      <c r="CC34" s="133"/>
      <c r="CD34" s="133"/>
      <c r="CE34" s="133"/>
      <c r="CF34" s="133"/>
      <c r="CG34" s="133"/>
      <c r="CH34" s="133"/>
      <c r="CI34" s="375"/>
      <c r="CJ34" s="375"/>
      <c r="CK34" s="133"/>
      <c r="CL34" s="133"/>
      <c r="CM34" s="133"/>
      <c r="CN34" s="133"/>
      <c r="CO34" s="133"/>
      <c r="CP34" s="133"/>
      <c r="CQ34" s="68"/>
      <c r="CR34" s="68"/>
      <c r="CS34" s="438"/>
      <c r="CT34" s="438"/>
      <c r="CU34" s="438"/>
      <c r="CV34" s="438"/>
      <c r="CW34" s="133"/>
      <c r="CX34" s="133"/>
      <c r="CY34" s="437"/>
      <c r="CZ34" s="437"/>
      <c r="DA34" s="437"/>
      <c r="DB34" s="437"/>
      <c r="DC34" s="437"/>
      <c r="DD34" s="437"/>
      <c r="DE34" s="437"/>
      <c r="DF34" s="437"/>
      <c r="DG34" s="1401" t="s">
        <v>31</v>
      </c>
      <c r="DH34" s="1473"/>
      <c r="DI34" s="1473"/>
      <c r="DJ34" s="1734">
        <f>DO32</f>
        <v>2634</v>
      </c>
      <c r="DK34" s="1735"/>
      <c r="DL34" s="133"/>
      <c r="DM34" s="1688" t="s">
        <v>35</v>
      </c>
      <c r="DN34" s="1689"/>
      <c r="DO34" s="1703">
        <f>DO31+EG31</f>
        <v>1708</v>
      </c>
      <c r="DP34" s="1704"/>
      <c r="DQ34" s="693"/>
      <c r="DR34" s="168"/>
      <c r="DS34" s="374"/>
      <c r="DT34" s="374"/>
      <c r="DU34" s="248"/>
      <c r="DV34" s="248"/>
      <c r="DW34" s="248"/>
      <c r="DX34" s="248"/>
      <c r="DY34" s="374"/>
      <c r="DZ34" s="374"/>
      <c r="EA34" s="27"/>
      <c r="EB34" s="68"/>
      <c r="EC34" s="441"/>
      <c r="ED34" s="441"/>
      <c r="EE34" s="441"/>
      <c r="EF34" s="441"/>
      <c r="EG34" s="23"/>
      <c r="EH34" s="23"/>
    </row>
    <row r="35" spans="1:138" ht="16.2" thickBot="1" x14ac:dyDescent="0.35">
      <c r="A35" s="21"/>
      <c r="B35" s="93" t="s">
        <v>69</v>
      </c>
      <c r="C35" s="123">
        <f>DO22+DP22</f>
        <v>21</v>
      </c>
      <c r="D35" s="1399">
        <f>C35/(DO10+DP10)</f>
        <v>1.1158342189160468E-2</v>
      </c>
      <c r="E35" s="1400"/>
      <c r="F35" s="6"/>
      <c r="G35" s="123">
        <f>EG22+EH22</f>
        <v>0</v>
      </c>
      <c r="H35" s="1744">
        <f>G35/(EG10+EH10)</f>
        <v>0</v>
      </c>
      <c r="I35" s="1745"/>
      <c r="J35" s="133"/>
      <c r="K35" s="133"/>
      <c r="L35" s="133"/>
      <c r="M35" s="133"/>
      <c r="N35" s="133"/>
      <c r="O35" s="133"/>
      <c r="P35" s="381" t="s">
        <v>78</v>
      </c>
      <c r="Q35" s="381" t="s">
        <v>30</v>
      </c>
      <c r="R35" s="382" t="s">
        <v>8</v>
      </c>
      <c r="T35" s="381" t="s">
        <v>78</v>
      </c>
      <c r="U35" s="381" t="s">
        <v>30</v>
      </c>
      <c r="V35" s="382" t="s">
        <v>8</v>
      </c>
      <c r="W35" s="383"/>
      <c r="X35" s="96"/>
      <c r="Y35" s="96"/>
      <c r="Z35" s="96"/>
      <c r="AA35" s="247"/>
      <c r="AB35" s="214"/>
      <c r="AC35" s="33" t="s">
        <v>4</v>
      </c>
      <c r="AD35" s="33">
        <f t="shared" ref="AD35:AD38" si="4">AE35+AF35</f>
        <v>23</v>
      </c>
      <c r="AE35" s="33">
        <f>DU31+DW31</f>
        <v>0</v>
      </c>
      <c r="AF35" s="33">
        <f>DV31+DX31</f>
        <v>23</v>
      </c>
      <c r="AG35" s="584"/>
      <c r="AH35" s="584"/>
      <c r="AI35" s="133"/>
      <c r="AJ35" s="68"/>
      <c r="AK35" s="133"/>
      <c r="AL35" s="113"/>
      <c r="AM35" s="1696" t="s">
        <v>76</v>
      </c>
      <c r="AN35" s="1697"/>
      <c r="AO35" s="112">
        <f>DP31+EH31</f>
        <v>994</v>
      </c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  <c r="BD35" s="133"/>
      <c r="BE35" s="436"/>
      <c r="BF35" s="436"/>
      <c r="BG35" s="133"/>
      <c r="BH35" s="133"/>
      <c r="BI35" s="133"/>
      <c r="BJ35" s="133"/>
      <c r="BK35" s="133"/>
      <c r="BL35" s="133"/>
      <c r="BM35" s="68"/>
      <c r="BN35" s="68"/>
      <c r="BO35" s="133"/>
      <c r="BP35" s="133"/>
      <c r="BQ35" s="133"/>
      <c r="BR35" s="133"/>
      <c r="BS35" s="133"/>
      <c r="BT35" s="133"/>
      <c r="BU35" s="133"/>
      <c r="BV35" s="133"/>
      <c r="BW35" s="375"/>
      <c r="BX35" s="375"/>
      <c r="BY35" s="436"/>
      <c r="BZ35" s="436"/>
      <c r="CA35" s="375"/>
      <c r="CB35" s="375"/>
      <c r="CC35" s="133"/>
      <c r="CD35" s="133"/>
      <c r="CE35" s="133"/>
      <c r="CF35" s="133"/>
      <c r="CG35" s="133"/>
      <c r="CH35" s="133"/>
      <c r="CI35" s="375"/>
      <c r="CJ35" s="375"/>
      <c r="CK35" s="133"/>
      <c r="CL35" s="133"/>
      <c r="CM35" s="133"/>
      <c r="CN35" s="133"/>
      <c r="CO35" s="133"/>
      <c r="CP35" s="133"/>
      <c r="CQ35" s="68"/>
      <c r="CR35" s="68"/>
      <c r="CS35" s="438"/>
      <c r="CT35" s="438"/>
      <c r="CU35" s="438"/>
      <c r="CV35" s="438"/>
      <c r="CW35" s="133"/>
      <c r="CX35" s="133"/>
      <c r="CY35" s="437"/>
      <c r="CZ35" s="437"/>
      <c r="DA35" s="437"/>
      <c r="DB35" s="437"/>
      <c r="DC35" s="437"/>
      <c r="DD35" s="437"/>
      <c r="DE35" s="437"/>
      <c r="DF35" s="437"/>
      <c r="DG35" s="1401" t="s">
        <v>32</v>
      </c>
      <c r="DH35" s="1473"/>
      <c r="DI35" s="1473"/>
      <c r="DJ35" s="1734">
        <f>EG32</f>
        <v>68</v>
      </c>
      <c r="DK35" s="1735"/>
      <c r="DL35" s="133"/>
      <c r="DM35" s="1688" t="s">
        <v>36</v>
      </c>
      <c r="DN35" s="1689"/>
      <c r="DO35" s="726">
        <f>DP31+EH31</f>
        <v>994</v>
      </c>
      <c r="DP35" s="693"/>
      <c r="DQ35" s="693"/>
      <c r="DR35" s="168"/>
      <c r="DS35" s="374"/>
      <c r="DT35" s="374"/>
      <c r="DU35" s="248"/>
      <c r="DV35" s="248"/>
      <c r="DW35" s="248"/>
      <c r="DX35" s="248"/>
      <c r="DY35" s="374"/>
      <c r="DZ35" s="374"/>
      <c r="EA35" s="27"/>
      <c r="EB35" s="68"/>
      <c r="EC35" s="441"/>
      <c r="ED35" s="441"/>
      <c r="EE35" s="441"/>
      <c r="EF35" s="441"/>
      <c r="EG35" s="23"/>
      <c r="EH35" s="23"/>
    </row>
    <row r="36" spans="1:138" ht="16.2" thickBot="1" x14ac:dyDescent="0.35">
      <c r="A36" s="21"/>
      <c r="B36" s="297" t="s">
        <v>70</v>
      </c>
      <c r="C36" s="312">
        <f>DO16+DP16</f>
        <v>773</v>
      </c>
      <c r="D36" s="1740">
        <f>C36/(DO10+DP10)</f>
        <v>0.41073326248671627</v>
      </c>
      <c r="E36" s="1741"/>
      <c r="F36" s="6"/>
      <c r="G36" s="312">
        <f>EG16+EH16</f>
        <v>0</v>
      </c>
      <c r="H36" s="1742">
        <f>G36/(EG10+EH10)</f>
        <v>0</v>
      </c>
      <c r="I36" s="1743"/>
      <c r="J36" s="133"/>
      <c r="K36" s="133"/>
      <c r="M36" s="133"/>
      <c r="N36" s="133"/>
      <c r="O36" s="304" t="s">
        <v>82</v>
      </c>
      <c r="P36" s="384">
        <f>SUM(Q36:R36)</f>
        <v>768</v>
      </c>
      <c r="Q36" s="33">
        <f>C31+E31+G31+I31+K31+M31+O31+Q31+S31+U31+W31+Y31+AA31+AC31+AE31+AG31</f>
        <v>470</v>
      </c>
      <c r="R36" s="33">
        <f>D31+F31+H31+J31+L31+N31+P31+R31+T31+V31+X31+Z31+AB31+AD31+AF31+AH31</f>
        <v>298</v>
      </c>
      <c r="S36" s="133" t="s">
        <v>88</v>
      </c>
      <c r="T36" s="319">
        <f>U36+V36</f>
        <v>429</v>
      </c>
      <c r="U36" s="319">
        <f>SUM(CQ31+CS31+CU31+CW31+CY31+DA31+DC31+DE31+DG31+DI31+DK31+DM31)</f>
        <v>303</v>
      </c>
      <c r="V36" s="319">
        <f>SUM(CR31+CT31+CV31+CX31+CZ31+DB31+DD31+DF31+DH31+DJ31+DL31+DN31)</f>
        <v>126</v>
      </c>
      <c r="W36" s="375"/>
      <c r="X36" s="96"/>
      <c r="Y36" s="96"/>
      <c r="Z36" s="96"/>
      <c r="AA36" s="247"/>
      <c r="AB36" s="214"/>
      <c r="AC36" s="33" t="s">
        <v>5</v>
      </c>
      <c r="AD36" s="33">
        <f t="shared" si="4"/>
        <v>28</v>
      </c>
      <c r="AE36" s="33">
        <f>DY31+EA31</f>
        <v>0</v>
      </c>
      <c r="AF36" s="33">
        <f>DZ31+EB31</f>
        <v>28</v>
      </c>
      <c r="AG36" s="584"/>
      <c r="AH36" s="584"/>
      <c r="AI36" s="133"/>
      <c r="AJ36" s="68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3"/>
      <c r="AZ36" s="133"/>
      <c r="BA36" s="133"/>
      <c r="BB36" s="133"/>
      <c r="BC36" s="133"/>
      <c r="BD36" s="133"/>
      <c r="BE36" s="436"/>
      <c r="BF36" s="436"/>
      <c r="BG36" s="133"/>
      <c r="BH36" s="133"/>
      <c r="BI36" s="133"/>
      <c r="BJ36" s="133"/>
      <c r="BK36" s="133"/>
      <c r="BL36" s="133"/>
      <c r="BM36" s="68"/>
      <c r="BN36" s="68"/>
      <c r="BO36" s="133"/>
      <c r="BP36" s="133"/>
      <c r="BQ36" s="133"/>
      <c r="BR36" s="133"/>
      <c r="BS36" s="133"/>
      <c r="BT36" s="133"/>
      <c r="BU36" s="133"/>
      <c r="BV36" s="133"/>
      <c r="BW36" s="375"/>
      <c r="BX36" s="375"/>
      <c r="BY36" s="436"/>
      <c r="BZ36" s="436"/>
      <c r="CA36" s="375">
        <f>SUM(BM8:CP8)</f>
        <v>161</v>
      </c>
      <c r="CB36" s="375"/>
      <c r="CC36" s="133"/>
      <c r="CD36" s="133"/>
      <c r="CE36" s="133"/>
      <c r="CF36" s="133"/>
      <c r="CG36" s="133"/>
      <c r="CH36" s="133"/>
      <c r="CI36" s="375"/>
      <c r="CJ36" s="375"/>
      <c r="CK36" s="133"/>
      <c r="CL36" s="133"/>
      <c r="CM36" s="133"/>
      <c r="CN36" s="133"/>
      <c r="CO36" s="133"/>
      <c r="CP36" s="133"/>
      <c r="CQ36" s="68"/>
      <c r="CR36" s="68"/>
      <c r="CS36" s="438"/>
      <c r="CT36" s="438"/>
      <c r="CU36" s="438"/>
      <c r="CV36" s="438"/>
      <c r="CW36" s="133"/>
      <c r="CX36" s="133"/>
      <c r="CY36" s="437"/>
      <c r="CZ36" s="437"/>
      <c r="DA36" s="437"/>
      <c r="DB36" s="437"/>
      <c r="DC36" s="437"/>
      <c r="DD36" s="437"/>
      <c r="DE36" s="437"/>
      <c r="DF36" s="437"/>
      <c r="DG36" s="1733" t="s">
        <v>33</v>
      </c>
      <c r="DH36" s="1473"/>
      <c r="DI36" s="1473"/>
      <c r="DJ36" s="1734">
        <f>DJ34+DJ35</f>
        <v>2702</v>
      </c>
      <c r="DK36" s="1735"/>
      <c r="DL36" s="133"/>
      <c r="DM36" s="1703" t="s">
        <v>33</v>
      </c>
      <c r="DN36" s="1732"/>
      <c r="DO36" s="1703">
        <f>DO34+DO35</f>
        <v>2702</v>
      </c>
      <c r="DP36" s="1473"/>
      <c r="DQ36" s="693"/>
      <c r="DR36" s="63"/>
      <c r="DS36" s="63"/>
      <c r="DT36" s="63"/>
      <c r="DU36" s="63"/>
      <c r="DV36" s="63"/>
      <c r="DW36" s="63"/>
      <c r="DX36" s="63"/>
      <c r="DY36" s="63"/>
      <c r="DZ36" s="63"/>
      <c r="EA36" s="27"/>
      <c r="EB36" s="68"/>
      <c r="EC36" s="441"/>
      <c r="ED36" s="441"/>
      <c r="EE36" s="441"/>
      <c r="EF36" s="441"/>
      <c r="EG36" s="23"/>
      <c r="EH36" s="23"/>
    </row>
    <row r="37" spans="1:138" ht="15" thickBot="1" x14ac:dyDescent="0.35">
      <c r="A37" s="6"/>
      <c r="B37" s="313" t="s">
        <v>73</v>
      </c>
      <c r="C37" s="314">
        <f>SUM(Отд.2!BN31:CA31,Отд.3!BB31:BQ31,Отд.3!AZ31:BA31,Отд.3!AP31:AS31,Отд.4!AZ32:BI32,Отд.4!AT32:AW32,Отд.4!AF32:AG32,Отд.4!AB32:AC32)</f>
        <v>551</v>
      </c>
      <c r="D37" s="1736"/>
      <c r="E37" s="1737"/>
      <c r="F37" s="315"/>
      <c r="G37" s="496">
        <f>Отд.2!N36+Отд.4!F37</f>
        <v>28</v>
      </c>
      <c r="H37" s="316"/>
      <c r="I37" s="317"/>
      <c r="J37" s="497">
        <f>C37+G37</f>
        <v>579</v>
      </c>
      <c r="O37" s="305" t="s">
        <v>83</v>
      </c>
      <c r="P37" s="394">
        <f>SUM(Q37:R37)</f>
        <v>795</v>
      </c>
      <c r="Q37" s="395">
        <f>AI31+AK31+AM31+AO31+AQ31+AS31+AU31+AW31+AY31+BA31+BC31+BE31+BG31+BI31+BK31</f>
        <v>458</v>
      </c>
      <c r="R37" s="395">
        <f>AJ31+AL31+AN31+AP31+AR31+AT31+AV31+AX31+AZ31+BB31+BD31+BF31+BH31+BJ31+BL31</f>
        <v>337</v>
      </c>
      <c r="S37" s="83" t="s">
        <v>74</v>
      </c>
      <c r="T37" s="319">
        <f>P36+P37+P38+T36</f>
        <v>2634</v>
      </c>
      <c r="U37" s="319">
        <f t="shared" ref="U37:V37" si="5">Q36+Q37+Q38+U36</f>
        <v>1695</v>
      </c>
      <c r="V37" s="319">
        <f t="shared" si="5"/>
        <v>939</v>
      </c>
      <c r="W37" s="375"/>
      <c r="X37" s="83"/>
      <c r="Y37" s="83">
        <f>SUM(C8:AH8)</f>
        <v>664</v>
      </c>
      <c r="Z37" s="83"/>
      <c r="AA37" s="247"/>
      <c r="AB37" s="247"/>
      <c r="AC37" s="396" t="s">
        <v>6</v>
      </c>
      <c r="AD37" s="33">
        <f t="shared" si="4"/>
        <v>2</v>
      </c>
      <c r="AE37" s="33">
        <f>EC31</f>
        <v>1</v>
      </c>
      <c r="AF37" s="33">
        <f>ED31</f>
        <v>1</v>
      </c>
      <c r="AG37" s="584"/>
      <c r="AH37" s="584"/>
      <c r="AI37" s="83"/>
      <c r="AM37" s="83" t="s">
        <v>77</v>
      </c>
      <c r="AN37" s="83"/>
      <c r="AO37" s="83">
        <f>AO34+AO35</f>
        <v>2702</v>
      </c>
      <c r="AT37" s="853">
        <f>SUM(AI8:BL8)</f>
        <v>587</v>
      </c>
      <c r="BS37" s="108"/>
      <c r="BT37" s="108"/>
      <c r="BU37" s="108" t="e">
        <f>SUM(BM31,BO31,BQ31,BS31,BU31,#REF!,#REF!,#REF!,CC31,CE31,CG31,#REF!,CK31,#REF!,CM31,#REF!,#REF!,#REF!,CO31,#REF!)</f>
        <v>#REF!</v>
      </c>
      <c r="BV37" s="108" t="e">
        <f>SUM(BN31,BP31,BR31,BT31,BV31,#REF!,#REF!,#REF!,CD31,CF31,CH31,#REF!,CL31,#REF!,CN31,#REF!,#REF!,#REF!,CP31,#REF!)</f>
        <v>#REF!</v>
      </c>
      <c r="BW37" s="108"/>
      <c r="BX37" s="108"/>
      <c r="BY37" s="108"/>
      <c r="BZ37" s="108"/>
      <c r="CA37" s="108"/>
      <c r="CB37" s="108"/>
      <c r="CW37" s="108"/>
      <c r="CX37" s="108"/>
      <c r="CY37" s="108"/>
      <c r="CZ37" s="108"/>
      <c r="DA37" s="108"/>
      <c r="DB37" s="108"/>
      <c r="DC37" s="108"/>
      <c r="DD37" s="108"/>
      <c r="DE37" s="108"/>
      <c r="DF37" s="108"/>
      <c r="EG37" s="6"/>
      <c r="EH37" s="6"/>
    </row>
    <row r="38" spans="1:138" x14ac:dyDescent="0.3">
      <c r="A38" s="6"/>
      <c r="B38" s="6"/>
      <c r="C38" s="6"/>
      <c r="D38" s="6"/>
      <c r="O38" s="305" t="s">
        <v>84</v>
      </c>
      <c r="P38" s="384">
        <f t="shared" ref="P38" si="6">SUM(Q38:R38)</f>
        <v>642</v>
      </c>
      <c r="Q38" s="33">
        <f>BM31+BO31+BQ31+BS31+BU31+BW31+BY31+CA31+CC31+CE31+CG31+CI31+CK31+CM31+CO31</f>
        <v>464</v>
      </c>
      <c r="R38" s="33">
        <f>BN31+BP31+BR31+BT31+BV31+BX31+BZ31+CB31+CD31+CF31+CH31+CJ31+CL31+CN31+CP31</f>
        <v>178</v>
      </c>
      <c r="S38" s="247"/>
      <c r="T38" s="711"/>
      <c r="U38" s="711"/>
      <c r="V38" s="711"/>
      <c r="W38" s="83"/>
      <c r="AC38" s="396" t="s">
        <v>242</v>
      </c>
      <c r="AD38" s="33">
        <f t="shared" si="4"/>
        <v>15</v>
      </c>
      <c r="AE38" s="33">
        <f>EE31</f>
        <v>12</v>
      </c>
      <c r="AF38" s="33">
        <f>EF31</f>
        <v>3</v>
      </c>
      <c r="AG38" s="584"/>
      <c r="AH38" s="584"/>
      <c r="DS38" s="105"/>
      <c r="DT38" s="105"/>
      <c r="DU38" s="105"/>
      <c r="DV38" s="105"/>
      <c r="DW38" s="105"/>
      <c r="DX38" s="105"/>
      <c r="DY38" s="105"/>
      <c r="DZ38" s="105"/>
      <c r="EA38" s="105"/>
      <c r="EB38" s="105"/>
      <c r="EC38" s="105"/>
      <c r="ED38" s="105"/>
      <c r="EE38" s="105"/>
      <c r="EF38" s="105"/>
      <c r="EG38" s="6"/>
      <c r="EH38" s="6"/>
    </row>
    <row r="39" spans="1:138" x14ac:dyDescent="0.3">
      <c r="A39" s="6"/>
      <c r="B39" s="6"/>
      <c r="C39" s="6"/>
      <c r="D39" s="6"/>
      <c r="AC39" s="396" t="s">
        <v>33</v>
      </c>
      <c r="AD39" s="33">
        <f>SUM(AD34:AD38)</f>
        <v>68</v>
      </c>
      <c r="AE39" s="33">
        <f t="shared" ref="AE39:AF39" si="7">SUM(AE34:AE38)</f>
        <v>13</v>
      </c>
      <c r="AF39" s="33">
        <f t="shared" si="7"/>
        <v>55</v>
      </c>
      <c r="AG39" s="183"/>
      <c r="AH39" s="183"/>
      <c r="EG39" s="6"/>
      <c r="EH39" s="6"/>
    </row>
    <row r="40" spans="1:138" s="6" customFormat="1" x14ac:dyDescent="0.3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</row>
    <row r="41" spans="1:138" s="28" customFormat="1" ht="21" x14ac:dyDescent="0.4">
      <c r="A41" s="6"/>
      <c r="B41" s="106">
        <v>44440</v>
      </c>
      <c r="C41" s="6"/>
      <c r="D41" s="6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X41" s="55"/>
      <c r="Y41" s="55"/>
      <c r="Z41" s="55"/>
      <c r="AA41" s="55"/>
      <c r="AB41" s="55"/>
      <c r="AD41" s="55"/>
      <c r="AE41" s="55"/>
      <c r="AF41" s="324"/>
      <c r="AG41" s="324"/>
      <c r="AH41" s="324"/>
      <c r="AI41" s="6"/>
      <c r="AJ41" s="6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D41" s="55"/>
      <c r="BE41" s="55"/>
      <c r="BF41" s="55"/>
      <c r="BG41" s="55"/>
      <c r="BH41" s="55"/>
      <c r="BJ41" s="55"/>
      <c r="BL41" s="55"/>
      <c r="BM41" s="6"/>
      <c r="BN41" s="6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N41" s="55"/>
      <c r="CP41" s="55"/>
      <c r="CQ41" s="6"/>
      <c r="CR41" s="6"/>
      <c r="CS41" s="6"/>
      <c r="CT41" s="6"/>
      <c r="CU41" s="6"/>
      <c r="CV41" s="6"/>
      <c r="DG41" s="55"/>
      <c r="DH41" s="55"/>
      <c r="DI41" s="55"/>
      <c r="DJ41" s="55"/>
      <c r="DK41" s="55"/>
      <c r="DL41" s="55"/>
      <c r="DM41" s="6"/>
      <c r="DN41" s="6"/>
      <c r="DO41" s="6"/>
      <c r="DP41" s="20"/>
      <c r="DQ41" s="20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</row>
    <row r="42" spans="1:138" s="28" customFormat="1" ht="16.2" thickBot="1" x14ac:dyDescent="0.35">
      <c r="A42" s="12"/>
      <c r="B42" s="13" t="s">
        <v>53</v>
      </c>
      <c r="C42" s="13"/>
      <c r="D42" s="13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321"/>
      <c r="AG42" s="321"/>
      <c r="AH42" s="321"/>
      <c r="AI42" s="13"/>
      <c r="AJ42" s="13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13"/>
      <c r="BN42" s="13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13"/>
      <c r="CR42" s="13"/>
      <c r="CS42" s="13"/>
      <c r="CT42" s="13"/>
      <c r="CU42" s="13"/>
      <c r="CV42" s="13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7"/>
      <c r="DN42" s="7"/>
      <c r="DO42" s="7"/>
      <c r="DP42" s="41"/>
      <c r="DQ42" s="41"/>
      <c r="DR42" s="6"/>
      <c r="DS42" s="1779"/>
      <c r="DT42" s="1779"/>
      <c r="DU42" s="1779"/>
      <c r="DV42" s="1779"/>
      <c r="DW42" s="1779"/>
      <c r="DX42" s="1779"/>
      <c r="DY42" s="994"/>
      <c r="DZ42" s="994"/>
      <c r="EA42" s="994"/>
      <c r="EB42" s="994"/>
      <c r="EC42" s="994"/>
      <c r="ED42" s="994"/>
      <c r="EE42" s="994"/>
      <c r="EF42" s="994"/>
      <c r="EG42" s="7"/>
      <c r="EH42" s="7"/>
    </row>
    <row r="43" spans="1:138" s="28" customFormat="1" ht="15" customHeight="1" thickBot="1" x14ac:dyDescent="0.35">
      <c r="A43" s="1328" t="s">
        <v>1</v>
      </c>
      <c r="B43" s="1331" t="s">
        <v>2</v>
      </c>
      <c r="C43" s="1699" t="s">
        <v>3</v>
      </c>
      <c r="D43" s="1700"/>
      <c r="E43" s="1700"/>
      <c r="F43" s="1700"/>
      <c r="G43" s="1700"/>
      <c r="H43" s="1700"/>
      <c r="I43" s="1700"/>
      <c r="J43" s="1700"/>
      <c r="K43" s="1700"/>
      <c r="L43" s="1700"/>
      <c r="M43" s="1700"/>
      <c r="N43" s="1700"/>
      <c r="O43" s="1700"/>
      <c r="P43" s="1700"/>
      <c r="Q43" s="1701"/>
      <c r="R43" s="1701"/>
      <c r="S43" s="1701"/>
      <c r="T43" s="1701"/>
      <c r="U43" s="1701"/>
      <c r="V43" s="1701"/>
      <c r="W43" s="1701"/>
      <c r="X43" s="1701"/>
      <c r="Y43" s="1701"/>
      <c r="Z43" s="1701"/>
      <c r="AA43" s="1701"/>
      <c r="AB43" s="1701"/>
      <c r="AC43" s="1701"/>
      <c r="AD43" s="1701"/>
      <c r="AE43" s="1701"/>
      <c r="AF43" s="1701"/>
      <c r="AG43" s="1372"/>
      <c r="AH43" s="1702"/>
      <c r="AI43" s="1751" t="s">
        <v>56</v>
      </c>
      <c r="AJ43" s="1752"/>
      <c r="AK43" s="1752"/>
      <c r="AL43" s="1752"/>
      <c r="AM43" s="1752"/>
      <c r="AN43" s="1752"/>
      <c r="AO43" s="1752"/>
      <c r="AP43" s="1752"/>
      <c r="AQ43" s="1752"/>
      <c r="AR43" s="1752"/>
      <c r="AS43" s="1752"/>
      <c r="AT43" s="1752"/>
      <c r="AU43" s="1752"/>
      <c r="AV43" s="1752"/>
      <c r="AW43" s="1752"/>
      <c r="AX43" s="1752"/>
      <c r="AY43" s="1753"/>
      <c r="AZ43" s="1753"/>
      <c r="BA43" s="1753"/>
      <c r="BB43" s="1753"/>
      <c r="BC43" s="1753"/>
      <c r="BD43" s="1753"/>
      <c r="BE43" s="1753"/>
      <c r="BF43" s="1753"/>
      <c r="BG43" s="1753"/>
      <c r="BH43" s="1753"/>
      <c r="BI43" s="1753"/>
      <c r="BJ43" s="1753"/>
      <c r="BK43" s="1753"/>
      <c r="BL43" s="1753"/>
      <c r="BM43" s="1754" t="s">
        <v>57</v>
      </c>
      <c r="BN43" s="1754"/>
      <c r="BO43" s="1754"/>
      <c r="BP43" s="1754"/>
      <c r="BQ43" s="1754"/>
      <c r="BR43" s="1754"/>
      <c r="BS43" s="1754"/>
      <c r="BT43" s="1754"/>
      <c r="BU43" s="1754"/>
      <c r="BV43" s="1754"/>
      <c r="BW43" s="1754"/>
      <c r="BX43" s="1754"/>
      <c r="BY43" s="1754"/>
      <c r="BZ43" s="1754"/>
      <c r="CA43" s="1754"/>
      <c r="CB43" s="1754"/>
      <c r="CC43" s="1754"/>
      <c r="CD43" s="1754"/>
      <c r="CE43" s="1754"/>
      <c r="CF43" s="1754"/>
      <c r="CG43" s="1754"/>
      <c r="CH43" s="1754"/>
      <c r="CI43" s="1754"/>
      <c r="CJ43" s="1754"/>
      <c r="CK43" s="1754"/>
      <c r="CL43" s="1754"/>
      <c r="CM43" s="1754"/>
      <c r="CN43" s="1754"/>
      <c r="CO43" s="1754"/>
      <c r="CP43" s="1754"/>
      <c r="CQ43" s="1698" t="s">
        <v>6</v>
      </c>
      <c r="CR43" s="1698"/>
      <c r="CS43" s="1698"/>
      <c r="CT43" s="1698"/>
      <c r="CU43" s="1698"/>
      <c r="CV43" s="1698"/>
      <c r="CW43" s="1698"/>
      <c r="CX43" s="1698"/>
      <c r="CY43" s="1698"/>
      <c r="CZ43" s="1698"/>
      <c r="DA43" s="1698"/>
      <c r="DB43" s="1698"/>
      <c r="DC43" s="1698"/>
      <c r="DD43" s="1698"/>
      <c r="DE43" s="1698"/>
      <c r="DF43" s="1698"/>
      <c r="DG43" s="1698"/>
      <c r="DH43" s="1698"/>
      <c r="DI43" s="1698"/>
      <c r="DJ43" s="1698"/>
      <c r="DK43" s="1698"/>
      <c r="DL43" s="1698"/>
      <c r="DM43" s="1372"/>
      <c r="DN43" s="1373"/>
      <c r="DO43" s="1713" t="s">
        <v>7</v>
      </c>
      <c r="DP43" s="1714"/>
      <c r="DQ43" s="989"/>
      <c r="DR43" s="6"/>
      <c r="DS43" s="1511" t="s">
        <v>3</v>
      </c>
      <c r="DT43" s="1513"/>
      <c r="DU43" s="1770" t="s">
        <v>4</v>
      </c>
      <c r="DV43" s="1770"/>
      <c r="DW43" s="1771"/>
      <c r="DX43" s="1772"/>
      <c r="DY43" s="1778" t="s">
        <v>5</v>
      </c>
      <c r="DZ43" s="1271"/>
      <c r="EA43" s="1271"/>
      <c r="EB43" s="1272"/>
      <c r="EC43" s="1777" t="s">
        <v>6</v>
      </c>
      <c r="ED43" s="1272"/>
      <c r="EE43" s="1777" t="s">
        <v>242</v>
      </c>
      <c r="EF43" s="1272"/>
      <c r="EG43" s="1438" t="s">
        <v>7</v>
      </c>
      <c r="EH43" s="1769"/>
    </row>
    <row r="44" spans="1:138" s="28" customFormat="1" ht="14.4" customHeight="1" x14ac:dyDescent="0.3">
      <c r="A44" s="1329"/>
      <c r="B44" s="1333"/>
      <c r="C44" s="1709" t="s">
        <v>46</v>
      </c>
      <c r="D44" s="1710"/>
      <c r="E44" s="1705" t="s">
        <v>47</v>
      </c>
      <c r="F44" s="1706"/>
      <c r="G44" s="1705" t="s">
        <v>39</v>
      </c>
      <c r="H44" s="1706"/>
      <c r="I44" s="1705" t="s">
        <v>91</v>
      </c>
      <c r="J44" s="1706"/>
      <c r="K44" s="1705" t="s">
        <v>48</v>
      </c>
      <c r="L44" s="1706"/>
      <c r="M44" s="1705" t="s">
        <v>43</v>
      </c>
      <c r="N44" s="1706"/>
      <c r="O44" s="1705" t="s">
        <v>93</v>
      </c>
      <c r="P44" s="1706"/>
      <c r="Q44" s="1705" t="s">
        <v>94</v>
      </c>
      <c r="R44" s="1706"/>
      <c r="S44" s="1705" t="s">
        <v>49</v>
      </c>
      <c r="T44" s="1706"/>
      <c r="U44" s="1705" t="s">
        <v>42</v>
      </c>
      <c r="V44" s="1706"/>
      <c r="W44" s="1705" t="s">
        <v>41</v>
      </c>
      <c r="X44" s="1706"/>
      <c r="Y44" s="1705" t="s">
        <v>45</v>
      </c>
      <c r="Z44" s="1706"/>
      <c r="AA44" s="1705" t="s">
        <v>97</v>
      </c>
      <c r="AB44" s="1706"/>
      <c r="AC44" s="1705" t="s">
        <v>50</v>
      </c>
      <c r="AD44" s="1706"/>
      <c r="AE44" s="1705" t="s">
        <v>98</v>
      </c>
      <c r="AF44" s="1706"/>
      <c r="AG44" s="1705" t="s">
        <v>40</v>
      </c>
      <c r="AH44" s="1706"/>
      <c r="AI44" s="1709" t="s">
        <v>46</v>
      </c>
      <c r="AJ44" s="1710"/>
      <c r="AK44" s="1705" t="s">
        <v>47</v>
      </c>
      <c r="AL44" s="1706"/>
      <c r="AM44" s="1705" t="s">
        <v>39</v>
      </c>
      <c r="AN44" s="1706"/>
      <c r="AO44" s="1705" t="s">
        <v>91</v>
      </c>
      <c r="AP44" s="1706"/>
      <c r="AQ44" s="1705" t="s">
        <v>48</v>
      </c>
      <c r="AR44" s="1706"/>
      <c r="AS44" s="1720" t="s">
        <v>99</v>
      </c>
      <c r="AT44" s="1721"/>
      <c r="AU44" s="1720" t="s">
        <v>123</v>
      </c>
      <c r="AV44" s="1721"/>
      <c r="AW44" s="1720" t="s">
        <v>124</v>
      </c>
      <c r="AX44" s="1721"/>
      <c r="AY44" s="1705" t="s">
        <v>49</v>
      </c>
      <c r="AZ44" s="1706"/>
      <c r="BA44" s="1705" t="s">
        <v>42</v>
      </c>
      <c r="BB44" s="1706"/>
      <c r="BC44" s="1705" t="s">
        <v>41</v>
      </c>
      <c r="BD44" s="1706"/>
      <c r="BE44" s="1705" t="s">
        <v>45</v>
      </c>
      <c r="BF44" s="1706"/>
      <c r="BG44" s="1705" t="s">
        <v>97</v>
      </c>
      <c r="BH44" s="1706"/>
      <c r="BI44" s="1705" t="s">
        <v>50</v>
      </c>
      <c r="BJ44" s="1706"/>
      <c r="BK44" s="1705" t="s">
        <v>98</v>
      </c>
      <c r="BL44" s="1706"/>
      <c r="BM44" s="1709" t="s">
        <v>46</v>
      </c>
      <c r="BN44" s="1710"/>
      <c r="BO44" s="1705" t="s">
        <v>47</v>
      </c>
      <c r="BP44" s="1706"/>
      <c r="BQ44" s="1757" t="s">
        <v>39</v>
      </c>
      <c r="BR44" s="1758"/>
      <c r="BS44" s="1705" t="s">
        <v>91</v>
      </c>
      <c r="BT44" s="1706"/>
      <c r="BU44" s="1705" t="s">
        <v>48</v>
      </c>
      <c r="BV44" s="1706"/>
      <c r="BW44" s="1705" t="s">
        <v>43</v>
      </c>
      <c r="BX44" s="1706"/>
      <c r="BY44" s="1705" t="s">
        <v>93</v>
      </c>
      <c r="BZ44" s="1706"/>
      <c r="CA44" s="1705" t="s">
        <v>94</v>
      </c>
      <c r="CB44" s="1706"/>
      <c r="CC44" s="1705" t="s">
        <v>49</v>
      </c>
      <c r="CD44" s="1706"/>
      <c r="CE44" s="1705" t="s">
        <v>42</v>
      </c>
      <c r="CF44" s="1706"/>
      <c r="CG44" s="1705" t="s">
        <v>41</v>
      </c>
      <c r="CH44" s="1706"/>
      <c r="CI44" s="1705" t="s">
        <v>45</v>
      </c>
      <c r="CJ44" s="1706"/>
      <c r="CK44" s="1705" t="s">
        <v>97</v>
      </c>
      <c r="CL44" s="1706"/>
      <c r="CM44" s="1705" t="s">
        <v>50</v>
      </c>
      <c r="CN44" s="1706"/>
      <c r="CO44" s="1705" t="s">
        <v>98</v>
      </c>
      <c r="CP44" s="1706"/>
      <c r="CQ44" s="1705" t="s">
        <v>46</v>
      </c>
      <c r="CR44" s="1706"/>
      <c r="CS44" s="1705" t="s">
        <v>47</v>
      </c>
      <c r="CT44" s="1706"/>
      <c r="CU44" s="1705" t="s">
        <v>39</v>
      </c>
      <c r="CV44" s="1706"/>
      <c r="CW44" s="1705" t="s">
        <v>91</v>
      </c>
      <c r="CX44" s="1706"/>
      <c r="CY44" s="1705" t="s">
        <v>48</v>
      </c>
      <c r="CZ44" s="1706"/>
      <c r="DA44" s="1705" t="s">
        <v>43</v>
      </c>
      <c r="DB44" s="1706"/>
      <c r="DC44" s="1705" t="s">
        <v>93</v>
      </c>
      <c r="DD44" s="1706"/>
      <c r="DE44" s="1705" t="s">
        <v>94</v>
      </c>
      <c r="DF44" s="1706"/>
      <c r="DG44" s="1705" t="s">
        <v>42</v>
      </c>
      <c r="DH44" s="1706"/>
      <c r="DI44" s="1705" t="s">
        <v>41</v>
      </c>
      <c r="DJ44" s="1706"/>
      <c r="DK44" s="1705" t="s">
        <v>97</v>
      </c>
      <c r="DL44" s="1706"/>
      <c r="DM44" s="1773" t="s">
        <v>98</v>
      </c>
      <c r="DN44" s="1774"/>
      <c r="DO44" s="1718" t="s">
        <v>30</v>
      </c>
      <c r="DP44" s="1715" t="s">
        <v>8</v>
      </c>
      <c r="DQ44" s="47"/>
      <c r="DS44" s="1761" t="s">
        <v>50</v>
      </c>
      <c r="DT44" s="1762"/>
      <c r="DU44" s="1761" t="s">
        <v>46</v>
      </c>
      <c r="DV44" s="1762"/>
      <c r="DW44" s="1761" t="s">
        <v>50</v>
      </c>
      <c r="DX44" s="1762"/>
      <c r="DY44" s="1761" t="s">
        <v>46</v>
      </c>
      <c r="DZ44" s="1762"/>
      <c r="EA44" s="1757" t="s">
        <v>50</v>
      </c>
      <c r="EB44" s="1758"/>
      <c r="EC44" s="1705" t="s">
        <v>44</v>
      </c>
      <c r="ED44" s="1706"/>
      <c r="EE44" s="1705" t="s">
        <v>44</v>
      </c>
      <c r="EF44" s="1706"/>
      <c r="EG44" s="1303" t="s">
        <v>30</v>
      </c>
      <c r="EH44" s="1303" t="s">
        <v>8</v>
      </c>
    </row>
    <row r="45" spans="1:138" s="28" customFormat="1" ht="15" customHeight="1" thickBot="1" x14ac:dyDescent="0.35">
      <c r="A45" s="1330"/>
      <c r="B45" s="1335"/>
      <c r="C45" s="1711"/>
      <c r="D45" s="1712"/>
      <c r="E45" s="1707"/>
      <c r="F45" s="1708"/>
      <c r="G45" s="1707"/>
      <c r="H45" s="1708"/>
      <c r="I45" s="1707"/>
      <c r="J45" s="1708"/>
      <c r="K45" s="1707"/>
      <c r="L45" s="1708"/>
      <c r="M45" s="1707"/>
      <c r="N45" s="1708"/>
      <c r="O45" s="1755"/>
      <c r="P45" s="1756"/>
      <c r="Q45" s="1707"/>
      <c r="R45" s="1708"/>
      <c r="S45" s="1707"/>
      <c r="T45" s="1708"/>
      <c r="U45" s="1707"/>
      <c r="V45" s="1708"/>
      <c r="W45" s="1707"/>
      <c r="X45" s="1708"/>
      <c r="Y45" s="1707"/>
      <c r="Z45" s="1708"/>
      <c r="AA45" s="1707"/>
      <c r="AB45" s="1708"/>
      <c r="AC45" s="1707"/>
      <c r="AD45" s="1708"/>
      <c r="AE45" s="1707"/>
      <c r="AF45" s="1708"/>
      <c r="AG45" s="1707"/>
      <c r="AH45" s="1708"/>
      <c r="AI45" s="1711"/>
      <c r="AJ45" s="1712"/>
      <c r="AK45" s="1707"/>
      <c r="AL45" s="1708"/>
      <c r="AM45" s="1707"/>
      <c r="AN45" s="1708"/>
      <c r="AO45" s="1707"/>
      <c r="AP45" s="1708"/>
      <c r="AQ45" s="1707"/>
      <c r="AR45" s="1708"/>
      <c r="AS45" s="1722"/>
      <c r="AT45" s="1723"/>
      <c r="AU45" s="1722"/>
      <c r="AV45" s="1723"/>
      <c r="AW45" s="1722"/>
      <c r="AX45" s="1723"/>
      <c r="AY45" s="1707"/>
      <c r="AZ45" s="1708"/>
      <c r="BA45" s="1707"/>
      <c r="BB45" s="1708"/>
      <c r="BC45" s="1707"/>
      <c r="BD45" s="1708"/>
      <c r="BE45" s="1707"/>
      <c r="BF45" s="1708"/>
      <c r="BG45" s="1707"/>
      <c r="BH45" s="1708"/>
      <c r="BI45" s="1707"/>
      <c r="BJ45" s="1708"/>
      <c r="BK45" s="1707"/>
      <c r="BL45" s="1708"/>
      <c r="BM45" s="1711"/>
      <c r="BN45" s="1712"/>
      <c r="BO45" s="1707"/>
      <c r="BP45" s="1708"/>
      <c r="BQ45" s="1759"/>
      <c r="BR45" s="1760"/>
      <c r="BS45" s="1707"/>
      <c r="BT45" s="1708"/>
      <c r="BU45" s="1707"/>
      <c r="BV45" s="1708"/>
      <c r="BW45" s="1707"/>
      <c r="BX45" s="1708"/>
      <c r="BY45" s="1707"/>
      <c r="BZ45" s="1708"/>
      <c r="CA45" s="1707"/>
      <c r="CB45" s="1708"/>
      <c r="CC45" s="1707"/>
      <c r="CD45" s="1708"/>
      <c r="CE45" s="1707"/>
      <c r="CF45" s="1708"/>
      <c r="CG45" s="1707"/>
      <c r="CH45" s="1708"/>
      <c r="CI45" s="1707"/>
      <c r="CJ45" s="1708"/>
      <c r="CK45" s="1707"/>
      <c r="CL45" s="1708"/>
      <c r="CM45" s="1707"/>
      <c r="CN45" s="1708"/>
      <c r="CO45" s="1707"/>
      <c r="CP45" s="1708"/>
      <c r="CQ45" s="1707"/>
      <c r="CR45" s="1708"/>
      <c r="CS45" s="1707"/>
      <c r="CT45" s="1708"/>
      <c r="CU45" s="1707"/>
      <c r="CV45" s="1708"/>
      <c r="CW45" s="1707"/>
      <c r="CX45" s="1708"/>
      <c r="CY45" s="1707"/>
      <c r="CZ45" s="1708"/>
      <c r="DA45" s="1707"/>
      <c r="DB45" s="1708"/>
      <c r="DC45" s="1707"/>
      <c r="DD45" s="1708"/>
      <c r="DE45" s="1707"/>
      <c r="DF45" s="1708"/>
      <c r="DG45" s="1707"/>
      <c r="DH45" s="1708"/>
      <c r="DI45" s="1707"/>
      <c r="DJ45" s="1708"/>
      <c r="DK45" s="1707"/>
      <c r="DL45" s="1708"/>
      <c r="DM45" s="1775"/>
      <c r="DN45" s="1776"/>
      <c r="DO45" s="1460"/>
      <c r="DP45" s="1716"/>
      <c r="DQ45" s="47"/>
      <c r="DS45" s="1767"/>
      <c r="DT45" s="1768"/>
      <c r="DU45" s="1763"/>
      <c r="DV45" s="1764"/>
      <c r="DW45" s="1765"/>
      <c r="DX45" s="1766"/>
      <c r="DY45" s="1763"/>
      <c r="DZ45" s="1764"/>
      <c r="EA45" s="1759"/>
      <c r="EB45" s="1760"/>
      <c r="EC45" s="1707"/>
      <c r="ED45" s="1708"/>
      <c r="EE45" s="1707"/>
      <c r="EF45" s="1708"/>
      <c r="EG45" s="1304"/>
      <c r="EH45" s="1304"/>
    </row>
    <row r="46" spans="1:138" s="28" customFormat="1" ht="16.2" thickBot="1" x14ac:dyDescent="0.35">
      <c r="A46" s="995"/>
      <c r="B46" s="985"/>
      <c r="C46" s="17" t="s">
        <v>9</v>
      </c>
      <c r="D46" s="18" t="s">
        <v>10</v>
      </c>
      <c r="E46" s="446" t="s">
        <v>9</v>
      </c>
      <c r="F46" s="447" t="s">
        <v>10</v>
      </c>
      <c r="G46" s="50" t="s">
        <v>9</v>
      </c>
      <c r="H46" s="131" t="s">
        <v>10</v>
      </c>
      <c r="I46" s="50" t="s">
        <v>9</v>
      </c>
      <c r="J46" s="131" t="s">
        <v>10</v>
      </c>
      <c r="K46" s="130" t="s">
        <v>9</v>
      </c>
      <c r="L46" s="249" t="s">
        <v>10</v>
      </c>
      <c r="M46" s="252" t="s">
        <v>9</v>
      </c>
      <c r="N46" s="253" t="s">
        <v>10</v>
      </c>
      <c r="O46" s="303" t="s">
        <v>9</v>
      </c>
      <c r="P46" s="712" t="s">
        <v>10</v>
      </c>
      <c r="Q46" s="446" t="s">
        <v>9</v>
      </c>
      <c r="R46" s="447" t="s">
        <v>10</v>
      </c>
      <c r="S46" s="79" t="s">
        <v>9</v>
      </c>
      <c r="T46" s="56" t="s">
        <v>10</v>
      </c>
      <c r="U46" s="79" t="s">
        <v>9</v>
      </c>
      <c r="V46" s="56" t="s">
        <v>10</v>
      </c>
      <c r="W46" s="130" t="s">
        <v>9</v>
      </c>
      <c r="X46" s="131" t="s">
        <v>10</v>
      </c>
      <c r="Y46" s="130" t="s">
        <v>9</v>
      </c>
      <c r="Z46" s="131" t="s">
        <v>10</v>
      </c>
      <c r="AA46" s="79" t="s">
        <v>9</v>
      </c>
      <c r="AB46" s="56" t="s">
        <v>10</v>
      </c>
      <c r="AC46" s="130" t="s">
        <v>9</v>
      </c>
      <c r="AD46" s="131" t="s">
        <v>10</v>
      </c>
      <c r="AE46" s="79" t="s">
        <v>9</v>
      </c>
      <c r="AF46" s="325" t="s">
        <v>10</v>
      </c>
      <c r="AG46" s="79" t="s">
        <v>9</v>
      </c>
      <c r="AH46" s="325" t="s">
        <v>10</v>
      </c>
      <c r="AI46" s="17" t="s">
        <v>9</v>
      </c>
      <c r="AJ46" s="18" t="s">
        <v>10</v>
      </c>
      <c r="AK46" s="130" t="s">
        <v>9</v>
      </c>
      <c r="AL46" s="131" t="s">
        <v>10</v>
      </c>
      <c r="AM46" s="718" t="s">
        <v>9</v>
      </c>
      <c r="AN46" s="719" t="s">
        <v>10</v>
      </c>
      <c r="AO46" s="50" t="s">
        <v>9</v>
      </c>
      <c r="AP46" s="131" t="s">
        <v>10</v>
      </c>
      <c r="AQ46" s="130" t="s">
        <v>9</v>
      </c>
      <c r="AR46" s="131" t="s">
        <v>10</v>
      </c>
      <c r="AS46" s="130" t="s">
        <v>9</v>
      </c>
      <c r="AT46" s="131" t="s">
        <v>10</v>
      </c>
      <c r="AU46" s="260" t="s">
        <v>9</v>
      </c>
      <c r="AV46" s="261" t="s">
        <v>10</v>
      </c>
      <c r="AW46" s="260" t="s">
        <v>9</v>
      </c>
      <c r="AX46" s="261" t="s">
        <v>10</v>
      </c>
      <c r="AY46" s="446" t="s">
        <v>9</v>
      </c>
      <c r="AZ46" s="447" t="s">
        <v>10</v>
      </c>
      <c r="BA46" s="176" t="s">
        <v>9</v>
      </c>
      <c r="BB46" s="56" t="s">
        <v>10</v>
      </c>
      <c r="BC46" s="130" t="s">
        <v>9</v>
      </c>
      <c r="BD46" s="131" t="s">
        <v>10</v>
      </c>
      <c r="BE46" s="130" t="s">
        <v>9</v>
      </c>
      <c r="BF46" s="131" t="s">
        <v>10</v>
      </c>
      <c r="BG46" s="79" t="s">
        <v>9</v>
      </c>
      <c r="BH46" s="56" t="s">
        <v>10</v>
      </c>
      <c r="BI46" s="130" t="s">
        <v>9</v>
      </c>
      <c r="BJ46" s="131" t="s">
        <v>10</v>
      </c>
      <c r="BK46" s="130" t="s">
        <v>9</v>
      </c>
      <c r="BL46" s="131" t="s">
        <v>10</v>
      </c>
      <c r="BM46" s="17" t="s">
        <v>9</v>
      </c>
      <c r="BN46" s="18" t="s">
        <v>10</v>
      </c>
      <c r="BO46" s="130" t="s">
        <v>9</v>
      </c>
      <c r="BP46" s="131" t="s">
        <v>10</v>
      </c>
      <c r="BQ46" s="50" t="s">
        <v>9</v>
      </c>
      <c r="BR46" s="131" t="s">
        <v>10</v>
      </c>
      <c r="BS46" s="50" t="s">
        <v>9</v>
      </c>
      <c r="BT46" s="131" t="s">
        <v>10</v>
      </c>
      <c r="BU46" s="130" t="s">
        <v>9</v>
      </c>
      <c r="BV46" s="131" t="s">
        <v>10</v>
      </c>
      <c r="BW46" s="50" t="s">
        <v>9</v>
      </c>
      <c r="BX46" s="131" t="s">
        <v>10</v>
      </c>
      <c r="BY46" s="50" t="s">
        <v>9</v>
      </c>
      <c r="BZ46" s="131" t="s">
        <v>10</v>
      </c>
      <c r="CA46" s="50" t="s">
        <v>9</v>
      </c>
      <c r="CB46" s="131" t="s">
        <v>10</v>
      </c>
      <c r="CC46" s="79" t="s">
        <v>9</v>
      </c>
      <c r="CD46" s="56" t="s">
        <v>10</v>
      </c>
      <c r="CE46" s="79" t="s">
        <v>9</v>
      </c>
      <c r="CF46" s="56" t="s">
        <v>10</v>
      </c>
      <c r="CG46" s="79" t="s">
        <v>9</v>
      </c>
      <c r="CH46" s="56" t="s">
        <v>10</v>
      </c>
      <c r="CI46" s="79" t="s">
        <v>9</v>
      </c>
      <c r="CJ46" s="56" t="s">
        <v>10</v>
      </c>
      <c r="CK46" s="79" t="s">
        <v>9</v>
      </c>
      <c r="CL46" s="56" t="s">
        <v>10</v>
      </c>
      <c r="CM46" s="130" t="s">
        <v>9</v>
      </c>
      <c r="CN46" s="131" t="s">
        <v>10</v>
      </c>
      <c r="CO46" s="130" t="s">
        <v>9</v>
      </c>
      <c r="CP46" s="131" t="s">
        <v>10</v>
      </c>
      <c r="CQ46" s="17" t="s">
        <v>9</v>
      </c>
      <c r="CR46" s="18" t="s">
        <v>10</v>
      </c>
      <c r="CS46" s="17" t="s">
        <v>9</v>
      </c>
      <c r="CT46" s="18" t="s">
        <v>10</v>
      </c>
      <c r="CU46" s="17" t="s">
        <v>9</v>
      </c>
      <c r="CV46" s="18" t="s">
        <v>10</v>
      </c>
      <c r="CW46" s="50" t="s">
        <v>9</v>
      </c>
      <c r="CX46" s="131" t="s">
        <v>10</v>
      </c>
      <c r="CY46" s="446" t="s">
        <v>9</v>
      </c>
      <c r="CZ46" s="447" t="s">
        <v>10</v>
      </c>
      <c r="DA46" s="79" t="s">
        <v>9</v>
      </c>
      <c r="DB46" s="56" t="s">
        <v>10</v>
      </c>
      <c r="DC46" s="79" t="s">
        <v>9</v>
      </c>
      <c r="DD46" s="56" t="s">
        <v>10</v>
      </c>
      <c r="DE46" s="79" t="s">
        <v>9</v>
      </c>
      <c r="DF46" s="56" t="s">
        <v>10</v>
      </c>
      <c r="DG46" s="79" t="s">
        <v>9</v>
      </c>
      <c r="DH46" s="56" t="s">
        <v>10</v>
      </c>
      <c r="DI46" s="79" t="s">
        <v>9</v>
      </c>
      <c r="DJ46" s="56" t="s">
        <v>10</v>
      </c>
      <c r="DK46" s="79" t="s">
        <v>9</v>
      </c>
      <c r="DL46" s="56" t="s">
        <v>10</v>
      </c>
      <c r="DM46" s="130" t="s">
        <v>9</v>
      </c>
      <c r="DN46" s="269" t="s">
        <v>10</v>
      </c>
      <c r="DO46" s="1719"/>
      <c r="DP46" s="1717"/>
      <c r="DQ46" s="45"/>
      <c r="DR46" s="6"/>
      <c r="DS46" s="303" t="s">
        <v>9</v>
      </c>
      <c r="DT46" s="439" t="s">
        <v>10</v>
      </c>
      <c r="DU46" s="260" t="s">
        <v>9</v>
      </c>
      <c r="DV46" s="379" t="s">
        <v>10</v>
      </c>
      <c r="DW46" s="303" t="s">
        <v>9</v>
      </c>
      <c r="DX46" s="380" t="s">
        <v>10</v>
      </c>
      <c r="DY46" s="260" t="s">
        <v>9</v>
      </c>
      <c r="DZ46" s="379" t="s">
        <v>10</v>
      </c>
      <c r="EA46" s="440" t="s">
        <v>9</v>
      </c>
      <c r="EB46" s="126" t="s">
        <v>10</v>
      </c>
      <c r="EC46" s="303" t="s">
        <v>9</v>
      </c>
      <c r="ED46" s="380" t="s">
        <v>10</v>
      </c>
      <c r="EE46" s="440" t="s">
        <v>9</v>
      </c>
      <c r="EF46" s="126" t="s">
        <v>10</v>
      </c>
      <c r="EG46" s="1305"/>
      <c r="EH46" s="1305"/>
    </row>
    <row r="47" spans="1:138" s="28" customFormat="1" ht="16.2" thickBot="1" x14ac:dyDescent="0.35">
      <c r="A47" s="8">
        <v>1</v>
      </c>
      <c r="B47" s="997" t="s">
        <v>11</v>
      </c>
      <c r="C47" s="1692">
        <v>2</v>
      </c>
      <c r="D47" s="1694"/>
      <c r="E47" s="1692">
        <v>1</v>
      </c>
      <c r="F47" s="1694"/>
      <c r="G47" s="1693">
        <v>2</v>
      </c>
      <c r="H47" s="1694"/>
      <c r="I47" s="1692">
        <v>5</v>
      </c>
      <c r="J47" s="1694"/>
      <c r="K47" s="1692">
        <v>2</v>
      </c>
      <c r="L47" s="1694"/>
      <c r="M47" s="1724">
        <v>1</v>
      </c>
      <c r="N47" s="1725"/>
      <c r="O47" s="1724">
        <v>2</v>
      </c>
      <c r="P47" s="1739"/>
      <c r="Q47" s="1692">
        <v>1</v>
      </c>
      <c r="R47" s="1694"/>
      <c r="S47" s="1692">
        <v>2</v>
      </c>
      <c r="T47" s="1694"/>
      <c r="U47" s="1692">
        <v>1</v>
      </c>
      <c r="V47" s="1694"/>
      <c r="W47" s="1692">
        <v>2</v>
      </c>
      <c r="X47" s="1694"/>
      <c r="Y47" s="1724">
        <v>2</v>
      </c>
      <c r="Z47" s="1725"/>
      <c r="AA47" s="1692">
        <v>1</v>
      </c>
      <c r="AB47" s="1694"/>
      <c r="AC47" s="1692">
        <v>2</v>
      </c>
      <c r="AD47" s="1694"/>
      <c r="AE47" s="1692">
        <v>1</v>
      </c>
      <c r="AF47" s="1694"/>
      <c r="AG47" s="1692">
        <v>1</v>
      </c>
      <c r="AH47" s="1694"/>
      <c r="AI47" s="1692">
        <v>2</v>
      </c>
      <c r="AJ47" s="1694"/>
      <c r="AK47" s="1692">
        <v>1</v>
      </c>
      <c r="AL47" s="1693"/>
      <c r="AM47" s="1415">
        <v>2</v>
      </c>
      <c r="AN47" s="1750"/>
      <c r="AO47" s="1692">
        <v>4</v>
      </c>
      <c r="AP47" s="1694"/>
      <c r="AQ47" s="1692">
        <v>2</v>
      </c>
      <c r="AR47" s="1694"/>
      <c r="AS47" s="1724">
        <v>1</v>
      </c>
      <c r="AT47" s="1725"/>
      <c r="AU47" s="1724">
        <v>2</v>
      </c>
      <c r="AV47" s="1725"/>
      <c r="AW47" s="1724">
        <v>2</v>
      </c>
      <c r="AX47" s="1725"/>
      <c r="AY47" s="1692">
        <v>2</v>
      </c>
      <c r="AZ47" s="1694"/>
      <c r="BA47" s="1693">
        <v>1</v>
      </c>
      <c r="BB47" s="1694"/>
      <c r="BC47" s="1692">
        <v>2</v>
      </c>
      <c r="BD47" s="1694"/>
      <c r="BE47" s="1724">
        <v>2</v>
      </c>
      <c r="BF47" s="1725"/>
      <c r="BG47" s="1692">
        <v>2</v>
      </c>
      <c r="BH47" s="1694"/>
      <c r="BI47" s="1692">
        <v>2</v>
      </c>
      <c r="BJ47" s="1694"/>
      <c r="BK47" s="1692">
        <v>1</v>
      </c>
      <c r="BL47" s="1694"/>
      <c r="BM47" s="1726">
        <v>1</v>
      </c>
      <c r="BN47" s="1727"/>
      <c r="BO47" s="1726">
        <v>1</v>
      </c>
      <c r="BP47" s="1727"/>
      <c r="BQ47" s="1726">
        <v>2</v>
      </c>
      <c r="BR47" s="1727"/>
      <c r="BS47" s="1692">
        <v>5</v>
      </c>
      <c r="BT47" s="1694"/>
      <c r="BU47" s="1726">
        <v>2</v>
      </c>
      <c r="BV47" s="1727"/>
      <c r="BW47" s="1784">
        <v>1</v>
      </c>
      <c r="BX47" s="1785"/>
      <c r="BY47" s="1724">
        <v>3</v>
      </c>
      <c r="BZ47" s="1725"/>
      <c r="CA47" s="1724">
        <v>1</v>
      </c>
      <c r="CB47" s="1725"/>
      <c r="CC47" s="1692">
        <v>1</v>
      </c>
      <c r="CD47" s="1694"/>
      <c r="CE47" s="1780">
        <v>1</v>
      </c>
      <c r="CF47" s="1781"/>
      <c r="CG47" s="1782">
        <v>2</v>
      </c>
      <c r="CH47" s="1783"/>
      <c r="CI47" s="1692">
        <v>3</v>
      </c>
      <c r="CJ47" s="1694"/>
      <c r="CK47" s="1692">
        <v>1</v>
      </c>
      <c r="CL47" s="1694"/>
      <c r="CM47" s="1692">
        <v>1</v>
      </c>
      <c r="CN47" s="1694"/>
      <c r="CO47" s="1692">
        <v>1</v>
      </c>
      <c r="CP47" s="1694"/>
      <c r="CQ47" s="1692">
        <v>1</v>
      </c>
      <c r="CR47" s="1694"/>
      <c r="CS47" s="1724">
        <v>1</v>
      </c>
      <c r="CT47" s="1725"/>
      <c r="CU47" s="1724">
        <v>2</v>
      </c>
      <c r="CV47" s="1725"/>
      <c r="CW47" s="1692">
        <v>3</v>
      </c>
      <c r="CX47" s="1694"/>
      <c r="CY47" s="1724">
        <v>2</v>
      </c>
      <c r="CZ47" s="1725"/>
      <c r="DA47" s="1724">
        <v>1</v>
      </c>
      <c r="DB47" s="1725"/>
      <c r="DC47" s="1724">
        <v>1</v>
      </c>
      <c r="DD47" s="1725"/>
      <c r="DE47" s="1724">
        <v>2</v>
      </c>
      <c r="DF47" s="1725"/>
      <c r="DG47" s="1724">
        <v>1</v>
      </c>
      <c r="DH47" s="1725"/>
      <c r="DI47" s="1692">
        <v>2</v>
      </c>
      <c r="DJ47" s="1694"/>
      <c r="DK47" s="1692">
        <v>1</v>
      </c>
      <c r="DL47" s="1694"/>
      <c r="DM47" s="1692">
        <v>1</v>
      </c>
      <c r="DN47" s="1694"/>
      <c r="DO47" s="1692">
        <f>SUM(C47:DN47)</f>
        <v>100</v>
      </c>
      <c r="DP47" s="1694"/>
      <c r="DQ47" s="45"/>
      <c r="DR47" s="6"/>
      <c r="DS47" s="1724">
        <v>1</v>
      </c>
      <c r="DT47" s="1725"/>
      <c r="DU47" s="1724">
        <v>1</v>
      </c>
      <c r="DV47" s="1725"/>
      <c r="DW47" s="1724">
        <v>1</v>
      </c>
      <c r="DX47" s="1725"/>
      <c r="DY47" s="1724">
        <v>1</v>
      </c>
      <c r="DZ47" s="1725"/>
      <c r="EA47" s="1692">
        <v>1</v>
      </c>
      <c r="EB47" s="1725"/>
      <c r="EC47" s="1724">
        <v>0</v>
      </c>
      <c r="ED47" s="1725"/>
      <c r="EE47" s="1692">
        <v>1</v>
      </c>
      <c r="EF47" s="1725"/>
      <c r="EG47" s="1415">
        <f>SUM(DS47:EF47)</f>
        <v>6</v>
      </c>
      <c r="EH47" s="1750"/>
    </row>
    <row r="48" spans="1:138" s="28" customFormat="1" ht="27.6" thickBot="1" x14ac:dyDescent="0.35">
      <c r="A48" s="8">
        <v>2</v>
      </c>
      <c r="B48" s="997" t="s">
        <v>52</v>
      </c>
      <c r="C48" s="1692">
        <f>SUM(Отд.1!D48:G48,Отд.4!D48:G48)</f>
        <v>42</v>
      </c>
      <c r="D48" s="1694"/>
      <c r="E48" s="1692">
        <f>SUM(Отд.1!H48:I48)</f>
        <v>25</v>
      </c>
      <c r="F48" s="1694"/>
      <c r="G48" s="1693">
        <f>SUM(Отд.1!J48:M48)</f>
        <v>44</v>
      </c>
      <c r="H48" s="1694"/>
      <c r="I48" s="1692">
        <f>SUM(Отд.1!N48:W48)</f>
        <v>119</v>
      </c>
      <c r="J48" s="1694"/>
      <c r="K48" s="1692">
        <f>SUM(Отд.1!X48:AA48)</f>
        <v>46</v>
      </c>
      <c r="L48" s="1694"/>
      <c r="M48" s="1692">
        <f>SUM(Отд.1!AB48:AC48)</f>
        <v>32</v>
      </c>
      <c r="N48" s="1694"/>
      <c r="O48" s="1692">
        <f>SUM(Отд.1!AD48:AG48,Отд.3!D48:E48)</f>
        <v>45</v>
      </c>
      <c r="P48" s="1693"/>
      <c r="Q48" s="1692">
        <f>SUM(Отд.1!AH48:AI48,Отд.3!F48:G48)</f>
        <v>29</v>
      </c>
      <c r="R48" s="1694"/>
      <c r="S48" s="1692">
        <f>SUM(Отд.1!AJ48:AK48,Отд.4!H48:I48)</f>
        <v>31</v>
      </c>
      <c r="T48" s="1694"/>
      <c r="U48" s="1692">
        <f>SUM(Отд.1!AL48:AM48)</f>
        <v>22</v>
      </c>
      <c r="V48" s="1694"/>
      <c r="W48" s="1692">
        <f>SUM(Отд.1!AN48:AQ48,Отд.3!H48:I48)</f>
        <v>61</v>
      </c>
      <c r="X48" s="1694"/>
      <c r="Y48" s="1692">
        <f>SUM(Отд.1!AR48:AU48,Отд.2!D48:E48)</f>
        <v>59</v>
      </c>
      <c r="Z48" s="1694"/>
      <c r="AA48" s="1692">
        <f>SUM(Отд.1!AV48:AW48)</f>
        <v>28</v>
      </c>
      <c r="AB48" s="1694"/>
      <c r="AC48" s="1726">
        <f>SUM(Отд.1!AX48:AY48,Отд.4!J48:K48)</f>
        <v>30</v>
      </c>
      <c r="AD48" s="1727"/>
      <c r="AE48" s="1692">
        <f>SUM(Отд.1!AZ48:BA48)</f>
        <v>27</v>
      </c>
      <c r="AF48" s="1694"/>
      <c r="AG48" s="1692">
        <f>SUM(Отд.1!BB48:BC48)</f>
        <v>17</v>
      </c>
      <c r="AH48" s="1725"/>
      <c r="AI48" s="1692">
        <f>SUM(Отд.4!L48:O48)</f>
        <v>34</v>
      </c>
      <c r="AJ48" s="1694"/>
      <c r="AK48" s="1692">
        <f>SUM(Отд.4!P48:Q48)</f>
        <v>18</v>
      </c>
      <c r="AL48" s="1693"/>
      <c r="AM48" s="1692">
        <f>SUM(Отд.2!F48:M48)</f>
        <v>39</v>
      </c>
      <c r="AN48" s="1694"/>
      <c r="AO48" s="1692">
        <f>SUM(Отд.2!N48:AE48)</f>
        <v>89</v>
      </c>
      <c r="AP48" s="1694"/>
      <c r="AQ48" s="1692">
        <f>SUM(Отд.4!R48:Y48)</f>
        <v>48</v>
      </c>
      <c r="AR48" s="1694"/>
      <c r="AS48" s="1692">
        <f>SUM(Отд.3!J48:M48)</f>
        <v>31</v>
      </c>
      <c r="AT48" s="1694"/>
      <c r="AU48" s="1692">
        <f>SUM(Отд.3!N48:S48)</f>
        <v>44</v>
      </c>
      <c r="AV48" s="1694"/>
      <c r="AW48" s="1692">
        <f>SUM(Отд.3!T48:W48)</f>
        <v>29</v>
      </c>
      <c r="AX48" s="1694"/>
      <c r="AY48" s="1692">
        <f>SUM(Отд.4!Z48:AC48)</f>
        <v>31</v>
      </c>
      <c r="AZ48" s="1694"/>
      <c r="BA48" s="1693">
        <f>SUM(Отд.3!X48:AA48)</f>
        <v>29</v>
      </c>
      <c r="BB48" s="1694"/>
      <c r="BC48" s="1692">
        <f>SUM(Отд.3!AB48:AE48)</f>
        <v>55</v>
      </c>
      <c r="BD48" s="1694"/>
      <c r="BE48" s="1692">
        <f>SUM(Отд.2!AF48:AK48)</f>
        <v>44</v>
      </c>
      <c r="BF48" s="1694"/>
      <c r="BG48" s="1692">
        <f>SUM(Отд.2!AL48:AQ48)</f>
        <v>35</v>
      </c>
      <c r="BH48" s="1694"/>
      <c r="BI48" s="1692">
        <f>SUM(Отд.4!AD48:AG48)</f>
        <v>27</v>
      </c>
      <c r="BJ48" s="1694"/>
      <c r="BK48" s="1726">
        <f>SUM(Отд.4!AH48:AK48)</f>
        <v>27</v>
      </c>
      <c r="BL48" s="1727"/>
      <c r="BM48" s="1692">
        <f>SUM(Отд.4!AL48:AM48)</f>
        <v>5</v>
      </c>
      <c r="BN48" s="1694"/>
      <c r="BO48" s="1692">
        <f>SUM(Отд.4!AN48:AO48)</f>
        <v>4</v>
      </c>
      <c r="BP48" s="1694"/>
      <c r="BQ48" s="1692">
        <f>SUM(Отд.2!AR48:AU48)</f>
        <v>9</v>
      </c>
      <c r="BR48" s="1694"/>
      <c r="BS48" s="1692">
        <f>SUM(Отд.2!AV48:BE48)</f>
        <v>29</v>
      </c>
      <c r="BT48" s="1694"/>
      <c r="BU48" s="1692">
        <f>SUM(Отд.4!AP48:AS48)</f>
        <v>14</v>
      </c>
      <c r="BV48" s="1694"/>
      <c r="BW48" s="1692">
        <f>SUM(Отд.3!AF48:AG48)</f>
        <v>3</v>
      </c>
      <c r="BX48" s="1694"/>
      <c r="BY48" s="1692">
        <f>SUM(Отд.3!AH48:AM48)</f>
        <v>15</v>
      </c>
      <c r="BZ48" s="1694"/>
      <c r="CA48" s="1692">
        <f>SUM(Отд.3!AN48:AS48)</f>
        <v>5</v>
      </c>
      <c r="CB48" s="1694"/>
      <c r="CC48" s="1692">
        <f>SUM(Отд.4!AT48:AU48)</f>
        <v>7</v>
      </c>
      <c r="CD48" s="1694"/>
      <c r="CE48" s="1692">
        <f>SUM(Отд.3!AT48:AU48)</f>
        <v>6</v>
      </c>
      <c r="CF48" s="1694"/>
      <c r="CG48" s="1692">
        <f>SUM(Отд.3!AV48:BA48)</f>
        <v>7</v>
      </c>
      <c r="CH48" s="1694"/>
      <c r="CI48" s="1692">
        <f>SUM(Отд.2!BF48:BK48)</f>
        <v>21</v>
      </c>
      <c r="CJ48" s="1694"/>
      <c r="CK48" s="1692">
        <f>SUM(Отд.2!BL48:BM48)</f>
        <v>4</v>
      </c>
      <c r="CL48" s="1694"/>
      <c r="CM48" s="1726">
        <f>SUM(Отд.4!AV48:AW48)</f>
        <v>4</v>
      </c>
      <c r="CN48" s="1727"/>
      <c r="CO48" s="1692">
        <f>SUM(Отд.4!AX48:AY48)</f>
        <v>8</v>
      </c>
      <c r="CP48" s="1694"/>
      <c r="CQ48" s="1692">
        <f>SUM(Отд.4!AZ48:BA48)</f>
        <v>0</v>
      </c>
      <c r="CR48" s="1694"/>
      <c r="CS48" s="1692">
        <f>SUM(Отд.4!BB48:BC48)</f>
        <v>0</v>
      </c>
      <c r="CT48" s="1694"/>
      <c r="CU48" s="1692">
        <f>SUM(Отд.2!BN48:BQ48)</f>
        <v>0</v>
      </c>
      <c r="CV48" s="1694"/>
      <c r="CW48" s="1692">
        <f>SUM(Отд.2!BR48:BY48)</f>
        <v>0</v>
      </c>
      <c r="CX48" s="1694"/>
      <c r="CY48" s="1692">
        <f>SUM(Отд.4!BD48:BG48)</f>
        <v>0</v>
      </c>
      <c r="CZ48" s="1694"/>
      <c r="DA48" s="1692">
        <f>SUM(Отд.3!BB48:BC48)</f>
        <v>0</v>
      </c>
      <c r="DB48" s="1694"/>
      <c r="DC48" s="1692">
        <f>SUM(Отд.3!BD48:BE48)</f>
        <v>0</v>
      </c>
      <c r="DD48" s="1694"/>
      <c r="DE48" s="1692">
        <f>SUM(Отд.3!BF48:BI48)</f>
        <v>0</v>
      </c>
      <c r="DF48" s="1694"/>
      <c r="DG48" s="1692">
        <f>SUM(Отд.3!BJ48:BK48)</f>
        <v>0</v>
      </c>
      <c r="DH48" s="1694"/>
      <c r="DI48" s="1692">
        <f>SUM(Отд.3!BL48:BQ48)</f>
        <v>0</v>
      </c>
      <c r="DJ48" s="1694"/>
      <c r="DK48" s="1692">
        <f>SUM(Отд.2!BZ48:CA48)</f>
        <v>0</v>
      </c>
      <c r="DL48" s="1694"/>
      <c r="DM48" s="1692">
        <f>SUM(Отд.4!BH48:BI48)</f>
        <v>0</v>
      </c>
      <c r="DN48" s="1694"/>
      <c r="DO48" s="1692">
        <f>SUM(C48:DN48)</f>
        <v>1378</v>
      </c>
      <c r="DP48" s="1694"/>
      <c r="DQ48" s="45"/>
      <c r="DR48" s="6"/>
      <c r="DS48" s="1692">
        <f>SUM(Отд.4!BP48:BQ48)</f>
        <v>1</v>
      </c>
      <c r="DT48" s="1694"/>
      <c r="DU48" s="1692">
        <f>SUM(Отд.4!BR48:BS48)</f>
        <v>6</v>
      </c>
      <c r="DV48" s="1694"/>
      <c r="DW48" s="1692">
        <f>SUM(Отд.4!BT48:BU48)</f>
        <v>0</v>
      </c>
      <c r="DX48" s="1694"/>
      <c r="DY48" s="1692">
        <f>SUM(Отд.4!BV48:BW48)</f>
        <v>0</v>
      </c>
      <c r="DZ48" s="1694"/>
      <c r="EA48" s="1692">
        <f>SUM(Отд.4!BX48:BY48)</f>
        <v>0</v>
      </c>
      <c r="EB48" s="1693"/>
      <c r="EC48" s="1692">
        <f>SUM(Отд.2!CE48:CF48)</f>
        <v>0</v>
      </c>
      <c r="ED48" s="1693"/>
      <c r="EE48" s="1692">
        <f>SUM(Отд.2!CG48:CH48)</f>
        <v>0</v>
      </c>
      <c r="EF48" s="1694"/>
      <c r="EG48" s="1415">
        <f>SUM(DS48:EF48)</f>
        <v>7</v>
      </c>
      <c r="EH48" s="1750"/>
    </row>
    <row r="49" spans="1:138" s="28" customFormat="1" ht="16.2" thickBot="1" x14ac:dyDescent="0.35">
      <c r="A49" s="8">
        <v>3</v>
      </c>
      <c r="B49" s="997" t="s">
        <v>55</v>
      </c>
      <c r="C49" s="1692">
        <f>SUM(Отд.1!D49:G49,Отд.4!D49:G49)</f>
        <v>33</v>
      </c>
      <c r="D49" s="1694"/>
      <c r="E49" s="1748">
        <f>SUM(Отд.1!H49:I49)</f>
        <v>31</v>
      </c>
      <c r="F49" s="1749"/>
      <c r="G49" s="1693">
        <f>SUM(Отд.1!J49:M49)</f>
        <v>37</v>
      </c>
      <c r="H49" s="1694"/>
      <c r="I49" s="1692">
        <f>SUM(Отд.1!N49:W49)</f>
        <v>87</v>
      </c>
      <c r="J49" s="1694"/>
      <c r="K49" s="1692">
        <f>SUM(Отд.1!X49:AA50)</f>
        <v>93</v>
      </c>
      <c r="L49" s="1694"/>
      <c r="M49" s="1692">
        <f>SUM(Отд.1!AB49:AC49)</f>
        <v>31</v>
      </c>
      <c r="N49" s="1694"/>
      <c r="O49" s="1692">
        <f>SUM(Отд.1!AD49:AG49,Отд.3!D49:E49)</f>
        <v>47</v>
      </c>
      <c r="P49" s="1693"/>
      <c r="Q49" s="1692">
        <f>SUM(Отд.1!AH49:AI49,Отд.3!F49:G49)</f>
        <v>34</v>
      </c>
      <c r="R49" s="1694"/>
      <c r="S49" s="1692">
        <f>SUM(Отд.1!AJ49:AK49,Отд.4!H49:I49)</f>
        <v>25</v>
      </c>
      <c r="T49" s="1694"/>
      <c r="U49" s="1692">
        <f>SUM(Отд.1!AL49:AM49)</f>
        <v>18</v>
      </c>
      <c r="V49" s="1694"/>
      <c r="W49" s="1692">
        <f>SUM(Отд.1!AN49:AQ49,Отд.3!H49:I49)</f>
        <v>56</v>
      </c>
      <c r="X49" s="1694"/>
      <c r="Y49" s="1692">
        <f>SUM(Отд.1!AR49:AU49,Отд.2!D49:E49)</f>
        <v>59</v>
      </c>
      <c r="Z49" s="1694"/>
      <c r="AA49" s="1692">
        <f>SUM(Отд.1!AV49:AW49)</f>
        <v>31</v>
      </c>
      <c r="AB49" s="1694"/>
      <c r="AC49" s="1726">
        <f>SUM(Отд.1!AX49:AY49,Отд.4!J49:K49)</f>
        <v>10</v>
      </c>
      <c r="AD49" s="1727"/>
      <c r="AE49" s="1692">
        <f>SUM(Отд.1!AZ49:BA49)</f>
        <v>9</v>
      </c>
      <c r="AF49" s="1694"/>
      <c r="AG49" s="1692">
        <f>SUM(Отд.1!BB49:BC49)</f>
        <v>0</v>
      </c>
      <c r="AH49" s="1725"/>
      <c r="AI49" s="1692">
        <f>SUM(Отд.4!L49:O49)</f>
        <v>27</v>
      </c>
      <c r="AJ49" s="1694"/>
      <c r="AK49" s="1692">
        <f>SUM(Отд.4!P49:Q49)</f>
        <v>22</v>
      </c>
      <c r="AL49" s="1693"/>
      <c r="AM49" s="1692">
        <f>SUM(Отд.2!F49:M49)</f>
        <v>49</v>
      </c>
      <c r="AN49" s="1694"/>
      <c r="AO49" s="1692">
        <f>SUM(Отд.2!N49:AE49)</f>
        <v>85</v>
      </c>
      <c r="AP49" s="1694"/>
      <c r="AQ49" s="1692">
        <f>SUM(Отд.4!R49:Y49)</f>
        <v>57</v>
      </c>
      <c r="AR49" s="1694"/>
      <c r="AS49" s="1692">
        <f>SUM(Отд.3!J49:M49)</f>
        <v>35</v>
      </c>
      <c r="AT49" s="1694"/>
      <c r="AU49" s="1692">
        <f>SUM(Отд.3!N49:S49)</f>
        <v>54</v>
      </c>
      <c r="AV49" s="1694"/>
      <c r="AW49" s="1692">
        <f>SUM(Отд.3!T49:W49)</f>
        <v>30</v>
      </c>
      <c r="AX49" s="1694"/>
      <c r="AY49" s="1692">
        <f>SUM(Отд.4!Z49:AC49)</f>
        <v>25</v>
      </c>
      <c r="AZ49" s="1694"/>
      <c r="BA49" s="1693">
        <f>SUM(Отд.3!X49:AA49)</f>
        <v>41</v>
      </c>
      <c r="BB49" s="1694"/>
      <c r="BC49" s="1692">
        <f>SUM(Отд.3!AB49:AE49)</f>
        <v>58</v>
      </c>
      <c r="BD49" s="1694"/>
      <c r="BE49" s="1692">
        <f>SUM(Отд.2!AF49:AK49)</f>
        <v>50</v>
      </c>
      <c r="BF49" s="1694"/>
      <c r="BG49" s="1692">
        <f>SUM(Отд.2!AL49:AQ49)</f>
        <v>42</v>
      </c>
      <c r="BH49" s="1694"/>
      <c r="BI49" s="1692">
        <f>SUM(Отд.4!AD49:AG49)</f>
        <v>12</v>
      </c>
      <c r="BJ49" s="1694"/>
      <c r="BK49" s="1726">
        <f>SUM(Отд.4!AH49:AK49)</f>
        <v>11</v>
      </c>
      <c r="BL49" s="1727"/>
      <c r="BM49" s="1692">
        <f>SUM(Отд.4!AL49:AM49)</f>
        <v>17</v>
      </c>
      <c r="BN49" s="1694"/>
      <c r="BO49" s="1692">
        <f>SUM(Отд.4!AN49:AO49)</f>
        <v>20</v>
      </c>
      <c r="BP49" s="1694"/>
      <c r="BQ49" s="1692">
        <f>SUM(Отд.2!AR49:AU49)</f>
        <v>37</v>
      </c>
      <c r="BR49" s="1694"/>
      <c r="BS49" s="1692">
        <f>SUM(Отд.2!AV49:BE49)</f>
        <v>91</v>
      </c>
      <c r="BT49" s="1694"/>
      <c r="BU49" s="1692">
        <f>SUM(Отд.4!AP49:AS49)</f>
        <v>38</v>
      </c>
      <c r="BV49" s="1694"/>
      <c r="BW49" s="1692">
        <f>SUM(Отд.3!AF49:AG49)</f>
        <v>19</v>
      </c>
      <c r="BX49" s="1694"/>
      <c r="BY49" s="1692">
        <f>SUM(Отд.3!AH49:AM49)</f>
        <v>57</v>
      </c>
      <c r="BZ49" s="1694"/>
      <c r="CA49" s="1692">
        <f>SUM(Отд.3!AN49:AS49)</f>
        <v>37</v>
      </c>
      <c r="CB49" s="1694"/>
      <c r="CC49" s="1692">
        <f>SUM(Отд.4!AT49:AU49)</f>
        <v>5</v>
      </c>
      <c r="CD49" s="1694"/>
      <c r="CE49" s="1692">
        <f>SUM(Отд.3!AT49:AU49)</f>
        <v>22</v>
      </c>
      <c r="CF49" s="1694"/>
      <c r="CG49" s="1692">
        <f>SUM(Отд.3!AV49:BA49)</f>
        <v>50</v>
      </c>
      <c r="CH49" s="1694"/>
      <c r="CI49" s="1692">
        <f>SUM(Отд.2!BF49:BK49)</f>
        <v>66</v>
      </c>
      <c r="CJ49" s="1694"/>
      <c r="CK49" s="1692">
        <f>SUM(Отд.2!BL49:BM49)</f>
        <v>18</v>
      </c>
      <c r="CL49" s="1694"/>
      <c r="CM49" s="1726">
        <f>SUM(Отд.4!AV49:AW49)</f>
        <v>3</v>
      </c>
      <c r="CN49" s="1727"/>
      <c r="CO49" s="1692">
        <f>SUM(Отд.4!AX49:AY49)</f>
        <v>6</v>
      </c>
      <c r="CP49" s="1694"/>
      <c r="CQ49" s="1692">
        <f>SUM(Отд.4!AZ49:BA49)</f>
        <v>14</v>
      </c>
      <c r="CR49" s="1694"/>
      <c r="CS49" s="1692">
        <f>SUM(Отд.4!BB49:BC49)</f>
        <v>20</v>
      </c>
      <c r="CT49" s="1694"/>
      <c r="CU49" s="1692">
        <f>SUM(Отд.2!BN49:BQ49)</f>
        <v>34</v>
      </c>
      <c r="CV49" s="1694"/>
      <c r="CW49" s="1692">
        <f>SUM(Отд.2!BR49:BY49)</f>
        <v>51</v>
      </c>
      <c r="CX49" s="1694"/>
      <c r="CY49" s="1692">
        <f>SUM(Отд.4!BD49:BG49)</f>
        <v>47</v>
      </c>
      <c r="CZ49" s="1694"/>
      <c r="DA49" s="1692">
        <f>SUM(Отд.3!BB49:BC49)</f>
        <v>20</v>
      </c>
      <c r="DB49" s="1694"/>
      <c r="DC49" s="1692">
        <f>SUM(Отд.3!BD49:BE49)</f>
        <v>23</v>
      </c>
      <c r="DD49" s="1694"/>
      <c r="DE49" s="1692">
        <f>SUM(Отд.3!BF49:BI49)</f>
        <v>35</v>
      </c>
      <c r="DF49" s="1694"/>
      <c r="DG49" s="1692">
        <f>SUM(Отд.3!BJ49:BK49)</f>
        <v>23</v>
      </c>
      <c r="DH49" s="1694"/>
      <c r="DI49" s="1692">
        <f>SUM(Отд.3!BL49:BQ49)</f>
        <v>37</v>
      </c>
      <c r="DJ49" s="1694"/>
      <c r="DK49" s="1692">
        <f>SUM(Отд.2!BZ49:CA49)</f>
        <v>26</v>
      </c>
      <c r="DL49" s="1694"/>
      <c r="DM49" s="1692">
        <f>SUM(Отд.4!BH49:BI49)</f>
        <v>5</v>
      </c>
      <c r="DN49" s="1694"/>
      <c r="DO49" s="1692">
        <f>SUM(C49:DN49)</f>
        <v>2020</v>
      </c>
      <c r="DP49" s="1694"/>
      <c r="DQ49" s="45"/>
      <c r="DR49" s="6"/>
      <c r="DS49" s="1692">
        <f>SUM(Отд.4!BP49:BQ49)</f>
        <v>5</v>
      </c>
      <c r="DT49" s="1694"/>
      <c r="DU49" s="1692">
        <f>SUM(Отд.4!BR49:BS49)</f>
        <v>12</v>
      </c>
      <c r="DV49" s="1694"/>
      <c r="DW49" s="1692">
        <f>SUM(Отд.4!BT49:BU49)</f>
        <v>3</v>
      </c>
      <c r="DX49" s="1694"/>
      <c r="DY49" s="1692">
        <f>SUM(Отд.4!BV49:BW49)</f>
        <v>14</v>
      </c>
      <c r="DZ49" s="1694"/>
      <c r="EA49" s="1692">
        <f>SUM(Отд.4!BX49:BY49)</f>
        <v>0</v>
      </c>
      <c r="EB49" s="1693"/>
      <c r="EC49" s="1692">
        <f>SUM(Отд.2!CE49:CF49)</f>
        <v>1</v>
      </c>
      <c r="ED49" s="1693"/>
      <c r="EE49" s="1692">
        <f>SUM(Отд.2!CG49:CH49)</f>
        <v>12</v>
      </c>
      <c r="EF49" s="1694"/>
      <c r="EG49" s="1415">
        <f>SUM(DS49:EF49)</f>
        <v>47</v>
      </c>
      <c r="EH49" s="1750"/>
    </row>
    <row r="50" spans="1:138" s="28" customFormat="1" ht="16.2" thickBot="1" x14ac:dyDescent="0.35">
      <c r="A50" s="8">
        <v>4</v>
      </c>
      <c r="B50" s="997" t="s">
        <v>12</v>
      </c>
      <c r="C50" s="501">
        <f>Отд.1!D50+Отд.1!F50+Отд.4!D50+Отд.4!F50</f>
        <v>25</v>
      </c>
      <c r="D50" s="501">
        <f>Отд.1!E50+Отд.1!G50+Отд.4!E50+Отд.4!G50</f>
        <v>26</v>
      </c>
      <c r="E50" s="701">
        <f>Отд.1!H50</f>
        <v>25</v>
      </c>
      <c r="F50" s="701">
        <f>Отд.1!I50</f>
        <v>9</v>
      </c>
      <c r="G50" s="30">
        <f>Отд.1!J50+Отд.1!L50</f>
        <v>25</v>
      </c>
      <c r="H50" s="30">
        <f>Отд.1!K50+Отд.1!M50</f>
        <v>25</v>
      </c>
      <c r="I50" s="257">
        <f>Отд.1!N50+Отд.1!P50+Отд.1!R50+Отд.1!T50+Отд.1!V50</f>
        <v>75</v>
      </c>
      <c r="J50" s="257">
        <f>Отд.1!O50+Отд.1!Q50+Отд.1!S50+Отд.1!U50+Отд.1!W50</f>
        <v>54</v>
      </c>
      <c r="K50" s="257">
        <f>Отд.1!X50+Отд.1!Z50</f>
        <v>50</v>
      </c>
      <c r="L50" s="257">
        <f>Отд.1!Y50+Отд.1!AA50</f>
        <v>0</v>
      </c>
      <c r="M50" s="256">
        <f>Отд.1!AB50</f>
        <v>25</v>
      </c>
      <c r="N50" s="256">
        <f>Отд.1!AC50</f>
        <v>9</v>
      </c>
      <c r="O50" s="257">
        <f>Отд.1!AD50+Отд.1!AF50+Отд.3!D50</f>
        <v>50</v>
      </c>
      <c r="P50" s="257">
        <f>Отд.1!AE50+Отд.1!AG50+Отд.3!E50</f>
        <v>2</v>
      </c>
      <c r="Q50" s="257">
        <f>Отд.1!AH50+Отд.3!F50</f>
        <v>25</v>
      </c>
      <c r="R50" s="257">
        <f>Отд.1!AI50+Отд.3!G50</f>
        <v>17</v>
      </c>
      <c r="S50" s="257">
        <f>Отд.1!AJ50+Отд.4!H50</f>
        <v>0</v>
      </c>
      <c r="T50" s="257">
        <f>Отд.1!AK50+Отд.4!I50</f>
        <v>49</v>
      </c>
      <c r="U50" s="257">
        <f>Отд.1!AL50</f>
        <v>25</v>
      </c>
      <c r="V50" s="257">
        <f>Отд.1!AM50</f>
        <v>0</v>
      </c>
      <c r="W50" s="257">
        <f>Отд.1!AN50+Отд.1!AP50+Отд.3!H50</f>
        <v>50</v>
      </c>
      <c r="X50" s="257">
        <f>Отд.1!AO50+Отд.1!AQ50+Отд.3!I50</f>
        <v>17</v>
      </c>
      <c r="Y50" s="257">
        <f>Отд.1!AR50+Отд.1!AT50+Отд.2!D50</f>
        <v>50</v>
      </c>
      <c r="Z50" s="257">
        <f>Отд.1!AS50+Отд.1!AU50+Отд.2!E50</f>
        <v>12</v>
      </c>
      <c r="AA50" s="257">
        <f>Отд.1!AV50</f>
        <v>25</v>
      </c>
      <c r="AB50" s="257">
        <f>Отд.1!AW50</f>
        <v>8</v>
      </c>
      <c r="AC50" s="257">
        <f>Отд.1!AX50+Отд.4!J50</f>
        <v>0</v>
      </c>
      <c r="AD50" s="257">
        <f>Отд.1!AY50+Отд.4!K50</f>
        <v>41</v>
      </c>
      <c r="AE50" s="257">
        <f>Отд.1!AZ50</f>
        <v>20</v>
      </c>
      <c r="AF50" s="257">
        <f>Отд.1!BA50</f>
        <v>11</v>
      </c>
      <c r="AG50" s="257">
        <f>Отд.1!BB50</f>
        <v>0</v>
      </c>
      <c r="AH50" s="257">
        <f>Отд.1!BC50</f>
        <v>18</v>
      </c>
      <c r="AI50" s="501">
        <f>Отд.4!L50+Отд.4!N50</f>
        <v>30</v>
      </c>
      <c r="AJ50" s="501">
        <f>Отд.4!M50+Отд.4!O50</f>
        <v>12</v>
      </c>
      <c r="AK50" s="257">
        <f>Отд.4!P50</f>
        <v>21</v>
      </c>
      <c r="AL50" s="257">
        <f>Отд.4!Q50</f>
        <v>4</v>
      </c>
      <c r="AM50" s="257">
        <f>Отд.2!F50+Отд.2!H50+Отд.2!J50+Отд.2!L50</f>
        <v>25</v>
      </c>
      <c r="AN50" s="257">
        <f>Отд.2!G50+Отд.2!I50+Отд.2!K50+Отд.2!M50</f>
        <v>34</v>
      </c>
      <c r="AO50" s="257">
        <f>Отд.2!N50+Отд.2!P50+Отд.2!R50+Отд.2!T50+Отд.2!V50+Отд.2!X50+Отд.2!Z50+Отд.2!AB50+Отд.2!AD50</f>
        <v>75</v>
      </c>
      <c r="AP50" s="257">
        <f>Отд.2!O50+Отд.2!Q50+Отд.2!S50+Отд.2!U50+Отд.2!W50+Отд.2!Y50+Отд.2!AA50+Отд.2!AC50+Отд.2!AE50</f>
        <v>45</v>
      </c>
      <c r="AQ50" s="257">
        <f>Отд.4!R50+Отд.4!T50+Отд.4!V50+Отд.4!X50</f>
        <v>50</v>
      </c>
      <c r="AR50" s="257">
        <f>Отд.4!S50+Отд.4!U50+Отд.4!W50+Отд.4!Y50</f>
        <v>12</v>
      </c>
      <c r="AS50" s="257">
        <f>Отд.3!J50+Отд.3!L50</f>
        <v>24</v>
      </c>
      <c r="AT50" s="257">
        <f>Отд.3!K50+Отд.3!M50</f>
        <v>15</v>
      </c>
      <c r="AU50" s="257">
        <f>Отд.3!N50+Отд.3!P50+Отд.3!R50</f>
        <v>48</v>
      </c>
      <c r="AV50" s="257">
        <f>Отд.3!O50+Отд.3!Q50+Отд.3!S50</f>
        <v>9</v>
      </c>
      <c r="AW50" s="257">
        <f>Отд.3!T50+Отд.3!V50</f>
        <v>24</v>
      </c>
      <c r="AX50" s="257">
        <f>Отд.3!U50+Отд.3!W50</f>
        <v>11</v>
      </c>
      <c r="AY50" s="177">
        <f>Отд.4!Z50+Отд.4!AB50</f>
        <v>0</v>
      </c>
      <c r="AZ50" s="177">
        <f>Отд.4!AA50+Отд.4!AC50</f>
        <v>57</v>
      </c>
      <c r="BA50" s="114">
        <f>Отд.3!X50+Отд.3!Z50</f>
        <v>23</v>
      </c>
      <c r="BB50" s="114">
        <f>Отд.3!Y50+Отд.3!AA50</f>
        <v>20</v>
      </c>
      <c r="BC50" s="257">
        <f>Отд.3!AB50+Отд.3!AD50</f>
        <v>50</v>
      </c>
      <c r="BD50" s="257">
        <f>Отд.3!AC50+Отд.3!AE50</f>
        <v>13</v>
      </c>
      <c r="BE50" s="257">
        <f>Отд.2!AF50+Отд.2!AH50+Отд.2!AJ50</f>
        <v>48</v>
      </c>
      <c r="BF50" s="257">
        <f>Отд.2!AG50+Отд.2!AI50+Отд.2!AK50</f>
        <v>5</v>
      </c>
      <c r="BG50" s="257">
        <f>Отд.2!AL50+Отд.2!AN50+Отд.2!AP50</f>
        <v>21</v>
      </c>
      <c r="BH50" s="257">
        <f>Отд.2!AM50+Отд.2!AO50+Отд.2!AQ50</f>
        <v>22</v>
      </c>
      <c r="BI50" s="257">
        <f>Отд.4!AD50+Отд.4!AF50</f>
        <v>0</v>
      </c>
      <c r="BJ50" s="257">
        <f>Отд.4!AE50+Отд.4!AG50</f>
        <v>56</v>
      </c>
      <c r="BK50" s="257">
        <f>Отд.4!AH50+Отд.4!AJ50</f>
        <v>19</v>
      </c>
      <c r="BL50" s="257">
        <f>Отд.4!AI50+Отд.4!AK50</f>
        <v>22</v>
      </c>
      <c r="BM50" s="501">
        <f>Отд.4!AL50</f>
        <v>22</v>
      </c>
      <c r="BN50" s="501">
        <f>Отд.4!AM50</f>
        <v>11</v>
      </c>
      <c r="BO50" s="257">
        <f>Отд.4!AN50</f>
        <v>19</v>
      </c>
      <c r="BP50" s="257">
        <f>Отд.4!AO50</f>
        <v>3</v>
      </c>
      <c r="BQ50" s="30">
        <f>Отд.2!AR50+Отд.2!AT50</f>
        <v>25</v>
      </c>
      <c r="BR50" s="30">
        <f>Отд.2!AS50+Отд.2!AU50</f>
        <v>18</v>
      </c>
      <c r="BS50" s="257">
        <f>Отд.2!AV50+Отд.2!AX50+Отд.2!AZ50+Отд.2!BB50+Отд.2!BD50</f>
        <v>95</v>
      </c>
      <c r="BT50" s="257">
        <f>Отд.2!AW50+Отд.2!AY50+Отд.2!BA50+Отд.2!BC50+Отд.2!BE50</f>
        <v>25</v>
      </c>
      <c r="BU50" s="257">
        <f>Отд.4!AP50+Отд.4!AR50</f>
        <v>47</v>
      </c>
      <c r="BV50" s="257">
        <f>Отд.4!AQ50+Отд.4!AS50</f>
        <v>2</v>
      </c>
      <c r="BW50" s="30">
        <f>Отд.3!AF50</f>
        <v>19</v>
      </c>
      <c r="BX50" s="30">
        <f>Отд.3!AG50</f>
        <v>0</v>
      </c>
      <c r="BY50" s="30">
        <f>Отд.3!AH50+Отд.3!AJ50+Отд.3!AL50</f>
        <v>64</v>
      </c>
      <c r="BZ50" s="30">
        <f>Отд.3!AI50+Отд.3!AK50+Отд.3!AM50</f>
        <v>4</v>
      </c>
      <c r="CA50" s="257">
        <f>Отд.3!AN50+Отд.3!AP50+Отд.3!AR50</f>
        <v>20</v>
      </c>
      <c r="CB50" s="257">
        <f>Отд.3!AO50+Отд.3!AQ50+Отд.3!AS50</f>
        <v>19</v>
      </c>
      <c r="CC50" s="257">
        <f>Отд.4!AT50</f>
        <v>1</v>
      </c>
      <c r="CD50" s="257">
        <f>Отд.4!AU50</f>
        <v>24</v>
      </c>
      <c r="CE50" s="257">
        <f>Отд.3!AT50</f>
        <v>19</v>
      </c>
      <c r="CF50" s="257">
        <f>Отд.3!AU50</f>
        <v>6</v>
      </c>
      <c r="CG50" s="257">
        <f>Отд.3!AV50+Отд.3!AX50+Отд.3!AZ50</f>
        <v>35</v>
      </c>
      <c r="CH50" s="257">
        <f>Отд.3!AW50+Отд.3!AY50+Отд.3!BA50</f>
        <v>28</v>
      </c>
      <c r="CI50" s="257">
        <f>Отд.2!BF50+Отд.2!BH50+Отд.2!BJ50</f>
        <v>63</v>
      </c>
      <c r="CJ50" s="257">
        <f>Отд.2!BG50+Отд.2!BI50+Отд.2!BK50</f>
        <v>5</v>
      </c>
      <c r="CK50" s="257">
        <f>Отд.2!BL50</f>
        <v>15</v>
      </c>
      <c r="CL50" s="257">
        <f>Отд.2!BM50</f>
        <v>3</v>
      </c>
      <c r="CM50" s="257">
        <f>Отд.4!AV50</f>
        <v>0</v>
      </c>
      <c r="CN50" s="257">
        <f>Отд.4!AW50</f>
        <v>23</v>
      </c>
      <c r="CO50" s="257">
        <f>Отд.4!AX50</f>
        <v>20</v>
      </c>
      <c r="CP50" s="257">
        <f>Отд.4!AY50</f>
        <v>7</v>
      </c>
      <c r="CQ50" s="257">
        <f>Отд.4!AZ50</f>
        <v>20</v>
      </c>
      <c r="CR50" s="257">
        <f>Отд.4!BA50</f>
        <v>6</v>
      </c>
      <c r="CS50" s="257">
        <f>Отд.4!BB50</f>
        <v>21</v>
      </c>
      <c r="CT50" s="257">
        <f>Отд.4!BC50</f>
        <v>3</v>
      </c>
      <c r="CU50" s="257">
        <f>Отд.2!BN50+Отд.2!BP50</f>
        <v>21</v>
      </c>
      <c r="CV50" s="257">
        <f>Отд.2!BO50+Отд.2!BQ50</f>
        <v>22</v>
      </c>
      <c r="CW50" s="257">
        <f>Отд.2!BR50+Отд.2!BT50+Отд.2!BV50+Отд.2!BX50</f>
        <v>55</v>
      </c>
      <c r="CX50" s="257">
        <f>Отд.2!BS50+Отд.2!BU50+Отд.2!BW50+Отд.2!BY50</f>
        <v>23</v>
      </c>
      <c r="CY50" s="60">
        <f>Отд.4!BD50+Отд.4!BF50</f>
        <v>49</v>
      </c>
      <c r="CZ50" s="60">
        <f>Отд.4!BE50+Отд.4!BG50</f>
        <v>1</v>
      </c>
      <c r="DA50" s="257">
        <f>Отд.3!BB50</f>
        <v>0</v>
      </c>
      <c r="DB50" s="257">
        <f>Отд.3!BC50</f>
        <v>20</v>
      </c>
      <c r="DC50" s="257">
        <f>Отд.3!BD50</f>
        <v>20</v>
      </c>
      <c r="DD50" s="257">
        <f>Отд.3!BE50</f>
        <v>4</v>
      </c>
      <c r="DE50" s="257">
        <f>Отд.3!BF50+Отд.3!BH50</f>
        <v>19</v>
      </c>
      <c r="DF50" s="257">
        <f>Отд.3!BG50+Отд.3!BI50</f>
        <v>17</v>
      </c>
      <c r="DG50" s="257">
        <f>Отд.3!BJ50</f>
        <v>20</v>
      </c>
      <c r="DH50" s="257">
        <f>Отд.3!BK50</f>
        <v>5</v>
      </c>
      <c r="DI50" s="257">
        <f>Отд.3!BL50+Отд.3!BN50+Отд.3!BP50</f>
        <v>39</v>
      </c>
      <c r="DJ50" s="257">
        <f>Отд.3!BM50+Отд.3!BO50+Отд.3!BQ50</f>
        <v>11</v>
      </c>
      <c r="DK50" s="257">
        <f>Отд.2!BZ50</f>
        <v>21</v>
      </c>
      <c r="DL50" s="257">
        <f>Отд.2!CA50</f>
        <v>8</v>
      </c>
      <c r="DM50" s="501">
        <f>Отд.4!BH50</f>
        <v>18</v>
      </c>
      <c r="DN50" s="501">
        <f>Отд.4!BI50</f>
        <v>6</v>
      </c>
      <c r="DO50" s="14">
        <f>SUM(C50+E50+G50+I50+K50+M50+O50+Q50+S50+U50+W50+Y50+AA50+AC50+AE50+AG50+AI50+AK50+AM50+AO50+AQ50+AS50+AU50+AW50+AY50+BA50+BC50+BE50+BG50+BI50+BK50+BM50+BO50+BQ50+BS50+BU50+BW50+BY50+CA50+CC50+CE50+CG50+CI50+CK50+CM50+CO50+CQ50+CS50+CU50+CW50+CY50+DA50+DC50+DE50+DG50+DI50+DK50+DM50)</f>
        <v>1695</v>
      </c>
      <c r="DP50" s="14">
        <f>SUM(D50+F50+H50+J50+L50+N50+P50+R50+T50+V50+X50+Z50+AB50+AD50+AF50+AH50+AJ50+AL50+AN50+AP50+AR50+AT50+AV50+AX50+AZ50+BB50+BD50+BF50+BH50+BJ50+BL50+BN50+BP50+BR50+BT50+BV50+BX50+BZ50+CB50+CD50+CF50+CH50+CJ50+CL50+CN50+CP50+CR50+CT50+CV50+CX50+CZ50+DB50+DD50+DF50+DH50+DJ50+DL50+DN50)</f>
        <v>939</v>
      </c>
      <c r="DQ50" s="37"/>
      <c r="DR50" s="6"/>
      <c r="DS50" s="992">
        <f>Отд.4!BP50</f>
        <v>0</v>
      </c>
      <c r="DT50" s="992">
        <f>Отд.4!BQ50</f>
        <v>0</v>
      </c>
      <c r="DU50" s="501">
        <f>Отд.4!BR50</f>
        <v>0</v>
      </c>
      <c r="DV50" s="501">
        <f>Отд.4!BS50</f>
        <v>13</v>
      </c>
      <c r="DW50" s="501">
        <f>Отд.4!BT50</f>
        <v>0</v>
      </c>
      <c r="DX50" s="501">
        <f>Отд.4!BU50</f>
        <v>10</v>
      </c>
      <c r="DY50" s="992">
        <f>Отд.4!BV50</f>
        <v>0</v>
      </c>
      <c r="DZ50" s="992">
        <f>Отд.4!BW50</f>
        <v>17</v>
      </c>
      <c r="EA50" s="992">
        <f>Отд.4!BX50</f>
        <v>0</v>
      </c>
      <c r="EB50" s="992">
        <f>Отд.4!BY50</f>
        <v>11</v>
      </c>
      <c r="EC50" s="992">
        <f>Отд.2!CE50</f>
        <v>1</v>
      </c>
      <c r="ED50" s="992">
        <f>Отд.2!CF50</f>
        <v>1</v>
      </c>
      <c r="EE50" s="501">
        <f>Отд.2!CG50</f>
        <v>12</v>
      </c>
      <c r="EF50" s="501">
        <f>Отд.2!CH50</f>
        <v>3</v>
      </c>
      <c r="EG50" s="5">
        <f t="shared" ref="EG50:EH71" si="8">SUM(DS50+DU50+DW50+DY50+EA50+EC50+EE50)</f>
        <v>13</v>
      </c>
      <c r="EH50" s="95">
        <f t="shared" si="8"/>
        <v>55</v>
      </c>
    </row>
    <row r="51" spans="1:138" s="28" customFormat="1" ht="16.2" thickBot="1" x14ac:dyDescent="0.35">
      <c r="A51" s="8"/>
      <c r="B51" s="998" t="s">
        <v>13</v>
      </c>
      <c r="C51" s="501">
        <f>Отд.1!D51+Отд.1!F51+Отд.4!D51+Отд.4!F51</f>
        <v>0</v>
      </c>
      <c r="D51" s="501">
        <f>Отд.1!E51+Отд.1!G51+Отд.4!E51+Отд.4!G51</f>
        <v>0</v>
      </c>
      <c r="E51" s="701">
        <f>Отд.1!H51</f>
        <v>0</v>
      </c>
      <c r="F51" s="701">
        <f>Отд.1!I51</f>
        <v>0</v>
      </c>
      <c r="G51" s="30">
        <f>Отд.1!J51+Отд.1!L51</f>
        <v>0</v>
      </c>
      <c r="H51" s="30">
        <f>Отд.1!K51+Отд.1!M51</f>
        <v>0</v>
      </c>
      <c r="I51" s="257">
        <f>Отд.1!N51+Отд.1!P51+Отд.1!R51+Отд.1!T51+Отд.1!V51</f>
        <v>0</v>
      </c>
      <c r="J51" s="257">
        <f>Отд.1!O51+Отд.1!Q51+Отд.1!S51+Отд.1!U51+Отд.1!W51</f>
        <v>0</v>
      </c>
      <c r="K51" s="257">
        <f>Отд.1!X51+Отд.1!Z51</f>
        <v>0</v>
      </c>
      <c r="L51" s="257">
        <f>Отд.1!Y51+Отд.1!AA51</f>
        <v>0</v>
      </c>
      <c r="M51" s="256">
        <f>Отд.1!AB51</f>
        <v>0</v>
      </c>
      <c r="N51" s="256">
        <f>Отд.1!AC51</f>
        <v>0</v>
      </c>
      <c r="O51" s="257">
        <f>Отд.1!AD51+Отд.1!AF51+Отд.3!D51</f>
        <v>0</v>
      </c>
      <c r="P51" s="257">
        <f>Отд.1!AE51+Отд.1!AG51+Отд.3!E51</f>
        <v>0</v>
      </c>
      <c r="Q51" s="257">
        <f>Отд.1!AH51+Отд.3!F51</f>
        <v>0</v>
      </c>
      <c r="R51" s="257">
        <f>Отд.1!AI51+Отд.3!G51</f>
        <v>0</v>
      </c>
      <c r="S51" s="257">
        <f>Отд.1!AJ51+Отд.4!H51</f>
        <v>0</v>
      </c>
      <c r="T51" s="257">
        <f>Отд.1!AK51+Отд.4!I51</f>
        <v>0</v>
      </c>
      <c r="U51" s="257">
        <f>Отд.1!AL51</f>
        <v>0</v>
      </c>
      <c r="V51" s="257">
        <f>Отд.1!AM51</f>
        <v>0</v>
      </c>
      <c r="W51" s="257">
        <f>Отд.1!AN51+Отд.1!AP51+Отд.3!H51</f>
        <v>0</v>
      </c>
      <c r="X51" s="257">
        <f>Отд.1!AO51+Отд.1!AQ51+Отд.3!I51</f>
        <v>0</v>
      </c>
      <c r="Y51" s="257">
        <f>Отд.1!AR51+Отд.1!AT51+Отд.2!D51</f>
        <v>0</v>
      </c>
      <c r="Z51" s="257">
        <f>Отд.1!AS51+Отд.1!AU51+Отд.2!E51</f>
        <v>0</v>
      </c>
      <c r="AA51" s="257">
        <f>Отд.1!AV51</f>
        <v>0</v>
      </c>
      <c r="AB51" s="257">
        <f>Отд.1!AW51</f>
        <v>0</v>
      </c>
      <c r="AC51" s="257">
        <f>Отд.1!AX51+Отд.4!J51</f>
        <v>0</v>
      </c>
      <c r="AD51" s="257">
        <f>Отд.1!AY51+Отд.4!K51</f>
        <v>0</v>
      </c>
      <c r="AE51" s="257">
        <f>Отд.1!AZ51</f>
        <v>0</v>
      </c>
      <c r="AF51" s="257">
        <f>Отд.1!BA51</f>
        <v>0</v>
      </c>
      <c r="AG51" s="257">
        <f>Отд.1!BB51</f>
        <v>0</v>
      </c>
      <c r="AH51" s="257">
        <f>Отд.1!BC51</f>
        <v>0</v>
      </c>
      <c r="AI51" s="501">
        <f>Отд.4!L51+Отд.4!N51</f>
        <v>0</v>
      </c>
      <c r="AJ51" s="501">
        <f>Отд.4!M51+Отд.4!O51</f>
        <v>0</v>
      </c>
      <c r="AK51" s="257">
        <f>Отд.4!P51</f>
        <v>0</v>
      </c>
      <c r="AL51" s="257">
        <f>Отд.4!Q51</f>
        <v>0</v>
      </c>
      <c r="AM51" s="257">
        <f>Отд.2!F51+Отд.2!H51+Отд.2!J51+Отд.2!L51</f>
        <v>0</v>
      </c>
      <c r="AN51" s="257">
        <f>Отд.2!G51+Отд.2!I51+Отд.2!K51+Отд.2!M51</f>
        <v>0</v>
      </c>
      <c r="AO51" s="257">
        <f>Отд.2!N51+Отд.2!P51+Отд.2!R51+Отд.2!T51+Отд.2!V51+Отд.2!X51+Отд.2!Z51+Отд.2!AB51+Отд.2!AD51</f>
        <v>1</v>
      </c>
      <c r="AP51" s="257">
        <f>Отд.2!O51+Отд.2!Q51+Отд.2!S51+Отд.2!U51+Отд.2!W51+Отд.2!Y51+Отд.2!AA51+Отд.2!AC51+Отд.2!AE51</f>
        <v>0</v>
      </c>
      <c r="AQ51" s="257">
        <f>Отд.4!R51+Отд.4!T51+Отд.4!V51+Отд.4!X51</f>
        <v>1</v>
      </c>
      <c r="AR51" s="257">
        <f>Отд.4!S51+Отд.4!U51+Отд.4!W51+Отд.4!Y51</f>
        <v>0</v>
      </c>
      <c r="AS51" s="257">
        <f>Отд.3!J51+Отд.3!L51</f>
        <v>0</v>
      </c>
      <c r="AT51" s="257">
        <f>Отд.3!K51+Отд.3!M51</f>
        <v>0</v>
      </c>
      <c r="AU51" s="257">
        <f>Отд.3!N51+Отд.3!P51+Отд.3!R51</f>
        <v>0</v>
      </c>
      <c r="AV51" s="257">
        <f>Отд.3!O51+Отд.3!Q51+Отд.3!S51</f>
        <v>0</v>
      </c>
      <c r="AW51" s="257">
        <f>Отд.3!T51+Отд.3!V51</f>
        <v>0</v>
      </c>
      <c r="AX51" s="257">
        <f>Отд.3!U51+Отд.3!W51</f>
        <v>0</v>
      </c>
      <c r="AY51" s="177">
        <f>Отд.4!Z51+Отд.4!AB51</f>
        <v>0</v>
      </c>
      <c r="AZ51" s="177">
        <f>Отд.4!AA51+Отд.4!AC51</f>
        <v>1</v>
      </c>
      <c r="BA51" s="114">
        <f>Отд.3!X51+Отд.3!Z51</f>
        <v>0</v>
      </c>
      <c r="BB51" s="114">
        <f>Отд.3!Y51+Отд.3!AA51</f>
        <v>0</v>
      </c>
      <c r="BC51" s="257">
        <f>Отд.3!AB51+Отд.3!AD51</f>
        <v>0</v>
      </c>
      <c r="BD51" s="257">
        <f>Отд.3!AC51+Отд.3!AE51</f>
        <v>0</v>
      </c>
      <c r="BE51" s="257">
        <f>Отд.2!AF51+Отд.2!AH51+Отд.2!AJ51</f>
        <v>1</v>
      </c>
      <c r="BF51" s="257">
        <f>Отд.2!AG51+Отд.2!AI51+Отд.2!AK51</f>
        <v>0</v>
      </c>
      <c r="BG51" s="257">
        <f>Отд.2!AL51+Отд.2!AN51+Отд.2!AP51</f>
        <v>0</v>
      </c>
      <c r="BH51" s="257">
        <f>Отд.2!AM51+Отд.2!AO51+Отд.2!AQ51</f>
        <v>0</v>
      </c>
      <c r="BI51" s="257">
        <f>Отд.4!AD51+Отд.4!AF51</f>
        <v>0</v>
      </c>
      <c r="BJ51" s="257">
        <f>Отд.4!AE51+Отд.4!AG51</f>
        <v>0</v>
      </c>
      <c r="BK51" s="257">
        <f>Отд.4!AH51+Отд.4!AJ51</f>
        <v>0</v>
      </c>
      <c r="BL51" s="257">
        <f>Отд.4!AI51+Отд.4!AK51</f>
        <v>0</v>
      </c>
      <c r="BM51" s="501">
        <f>Отд.4!AL51</f>
        <v>2</v>
      </c>
      <c r="BN51" s="501">
        <f>Отд.4!AM51</f>
        <v>1</v>
      </c>
      <c r="BO51" s="257">
        <f>Отд.4!AN51</f>
        <v>0</v>
      </c>
      <c r="BP51" s="257">
        <f>Отд.4!AO51</f>
        <v>0</v>
      </c>
      <c r="BQ51" s="30">
        <f>Отд.2!AR51+Отд.2!AT51</f>
        <v>1</v>
      </c>
      <c r="BR51" s="30">
        <f>Отд.2!AS51+Отд.2!AU51</f>
        <v>0</v>
      </c>
      <c r="BS51" s="257">
        <f>Отд.2!AV51+Отд.2!AX51+Отд.2!AZ51+Отд.2!BB51+Отд.2!BD51</f>
        <v>4</v>
      </c>
      <c r="BT51" s="257">
        <f>Отд.2!AW51+Отд.2!AY51+Отд.2!BA51+Отд.2!BC51+Отд.2!BE51</f>
        <v>2</v>
      </c>
      <c r="BU51" s="257">
        <f>Отд.4!AP51+Отд.4!AR51</f>
        <v>1</v>
      </c>
      <c r="BV51" s="257">
        <f>Отд.4!AQ51+Отд.4!AS51</f>
        <v>0</v>
      </c>
      <c r="BW51" s="30">
        <f>Отд.3!AF51</f>
        <v>0</v>
      </c>
      <c r="BX51" s="30">
        <f>Отд.3!AG51</f>
        <v>0</v>
      </c>
      <c r="BY51" s="30">
        <f>Отд.3!AH51+Отд.3!AJ51+Отд.3!AL51</f>
        <v>1</v>
      </c>
      <c r="BZ51" s="30">
        <f>Отд.3!AI51+Отд.3!AK51+Отд.3!AM51</f>
        <v>0</v>
      </c>
      <c r="CA51" s="257">
        <f>Отд.3!AN51+Отд.3!AP51+Отд.3!AR51</f>
        <v>0</v>
      </c>
      <c r="CB51" s="257">
        <f>Отд.3!AO51+Отд.3!AQ51+Отд.3!AS51</f>
        <v>0</v>
      </c>
      <c r="CC51" s="257">
        <f>Отд.4!AT51</f>
        <v>1</v>
      </c>
      <c r="CD51" s="257">
        <f>Отд.4!AU51</f>
        <v>1</v>
      </c>
      <c r="CE51" s="257">
        <f>Отд.3!AT51</f>
        <v>0</v>
      </c>
      <c r="CF51" s="257">
        <f>Отд.3!AU51</f>
        <v>1</v>
      </c>
      <c r="CG51" s="257">
        <f>Отд.3!AV51+Отд.3!AX51+Отд.3!AZ51</f>
        <v>0</v>
      </c>
      <c r="CH51" s="257">
        <f>Отд.3!AW51+Отд.3!AY51+Отд.3!BA51</f>
        <v>0</v>
      </c>
      <c r="CI51" s="257">
        <f>Отд.2!BF51+Отд.2!BH51+Отд.2!BJ51</f>
        <v>0</v>
      </c>
      <c r="CJ51" s="257">
        <f>Отд.2!BG51+Отд.2!BI51+Отд.2!BK51</f>
        <v>0</v>
      </c>
      <c r="CK51" s="257">
        <f>Отд.2!BL51</f>
        <v>0</v>
      </c>
      <c r="CL51" s="257">
        <f>Отд.2!BM51</f>
        <v>0</v>
      </c>
      <c r="CM51" s="257">
        <f>Отд.4!AV51</f>
        <v>0</v>
      </c>
      <c r="CN51" s="257">
        <f>Отд.4!AW51</f>
        <v>0</v>
      </c>
      <c r="CO51" s="257">
        <f>Отд.4!AX51</f>
        <v>0</v>
      </c>
      <c r="CP51" s="257">
        <f>Отд.4!AY51</f>
        <v>0</v>
      </c>
      <c r="CQ51" s="257">
        <f>Отд.4!AZ51</f>
        <v>1</v>
      </c>
      <c r="CR51" s="257">
        <f>Отд.4!BA51</f>
        <v>0</v>
      </c>
      <c r="CS51" s="257">
        <f>Отд.4!BB51</f>
        <v>1</v>
      </c>
      <c r="CT51" s="257">
        <f>Отд.4!BC51</f>
        <v>0</v>
      </c>
      <c r="CU51" s="257">
        <f>Отд.2!BN51+Отд.2!BP51</f>
        <v>0</v>
      </c>
      <c r="CV51" s="257">
        <f>Отд.2!BO51+Отд.2!BQ51</f>
        <v>2</v>
      </c>
      <c r="CW51" s="257">
        <f>Отд.2!BR51+Отд.2!BT51+Отд.2!BV51+Отд.2!BX51</f>
        <v>0</v>
      </c>
      <c r="CX51" s="257">
        <f>Отд.2!BS51+Отд.2!BU51+Отд.2!BW51+Отд.2!BY51</f>
        <v>0</v>
      </c>
      <c r="CY51" s="60">
        <f>Отд.4!BD51+Отд.4!BF51</f>
        <v>2</v>
      </c>
      <c r="CZ51" s="60">
        <f>Отд.4!BE51+Отд.4!BG51</f>
        <v>0</v>
      </c>
      <c r="DA51" s="257">
        <f>Отд.3!BB51</f>
        <v>0</v>
      </c>
      <c r="DB51" s="257">
        <f>Отд.3!BC51</f>
        <v>0</v>
      </c>
      <c r="DC51" s="257">
        <f>Отд.3!BD51</f>
        <v>0</v>
      </c>
      <c r="DD51" s="257">
        <f>Отд.3!BE51</f>
        <v>0</v>
      </c>
      <c r="DE51" s="257">
        <f>Отд.3!BF51+Отд.3!BH51</f>
        <v>0</v>
      </c>
      <c r="DF51" s="257">
        <f>Отд.3!BG51+Отд.3!BI51</f>
        <v>0</v>
      </c>
      <c r="DG51" s="257">
        <f>Отд.3!BJ51</f>
        <v>0</v>
      </c>
      <c r="DH51" s="257">
        <f>Отд.3!BK51</f>
        <v>0</v>
      </c>
      <c r="DI51" s="257">
        <f>Отд.3!BL51+Отд.3!BN51+Отд.3!BP51</f>
        <v>1</v>
      </c>
      <c r="DJ51" s="257">
        <f>Отд.3!BM51+Отд.3!BO51+Отд.3!BQ51</f>
        <v>0</v>
      </c>
      <c r="DK51" s="257">
        <f>Отд.2!BZ51</f>
        <v>2</v>
      </c>
      <c r="DL51" s="257">
        <f>Отд.2!CA51</f>
        <v>0</v>
      </c>
      <c r="DM51" s="501">
        <f>Отд.4!BH51</f>
        <v>1</v>
      </c>
      <c r="DN51" s="501">
        <f>Отд.4!BI51</f>
        <v>0</v>
      </c>
      <c r="DO51" s="14">
        <f t="shared" ref="DO51:DO71" si="9">SUM(C51+E51+G51+I51+K51+M51+O51+Q51+S51+U51+W51+Y51+AA51+AC51+AE51+AG51+AI51+AK51+AM51+AO51+AQ51+AS51+AU51+AW51+AY51+BA51+BC51+BE51+BG51+BI51+BK51+BM51+BO51+BQ51+BS51+BU51+BW51+BY51+CA51+CC51+CE51+CG51+CI51+CK51+CM51+CO51+CQ51+CS51+CU51+CW51+CY51+DA51+DC51+DE51+DG51+DI51+DK51+DM51)</f>
        <v>21</v>
      </c>
      <c r="DP51" s="14">
        <f t="shared" ref="DP51:DP71" si="10">SUM(D51+F51+H51+J51+L51+N51+P51+R51+T51+V51+X51+Z51+AB51+AD51+AF51+AH51+AJ51+AL51+AN51+AP51+AR51+AT51+AV51+AX51+AZ51+BB51+BD51+BF51+BH51+BJ51+BL51+BN51+BP51+BR51+BT51+BV51+BX51+BZ51+CB51+CD51+CF51+CH51+CJ51+CL51+CN51+CP51+CR51+CT51+CV51+CX51+CZ51+DB51+DD51+DF51+DH51+DJ51+DL51+DN51)</f>
        <v>8</v>
      </c>
      <c r="DQ51" s="37"/>
      <c r="DR51" s="6"/>
      <c r="DS51" s="992">
        <f>Отд.4!BP51</f>
        <v>0</v>
      </c>
      <c r="DT51" s="992">
        <f>Отд.4!BQ51</f>
        <v>0</v>
      </c>
      <c r="DU51" s="501">
        <f>Отд.4!BR51</f>
        <v>0</v>
      </c>
      <c r="DV51" s="501">
        <f>Отд.4!BS51</f>
        <v>0</v>
      </c>
      <c r="DW51" s="501">
        <f>Отд.4!BT51</f>
        <v>0</v>
      </c>
      <c r="DX51" s="501">
        <f>Отд.4!BU51</f>
        <v>0</v>
      </c>
      <c r="DY51" s="992">
        <f>Отд.4!BV51</f>
        <v>0</v>
      </c>
      <c r="DZ51" s="992">
        <f>Отд.4!BW51</f>
        <v>0</v>
      </c>
      <c r="EA51" s="992">
        <f>Отд.4!BX51</f>
        <v>0</v>
      </c>
      <c r="EB51" s="992">
        <f>Отд.4!BY51</f>
        <v>0</v>
      </c>
      <c r="EC51" s="992">
        <f>Отд.2!CE51</f>
        <v>0</v>
      </c>
      <c r="ED51" s="992">
        <f>Отд.2!CF51</f>
        <v>0</v>
      </c>
      <c r="EE51" s="501">
        <f>Отд.2!CG51</f>
        <v>0</v>
      </c>
      <c r="EF51" s="501">
        <f>Отд.2!CH51</f>
        <v>0</v>
      </c>
      <c r="EG51" s="5">
        <f t="shared" si="8"/>
        <v>0</v>
      </c>
      <c r="EH51" s="95">
        <f t="shared" si="8"/>
        <v>0</v>
      </c>
    </row>
    <row r="52" spans="1:138" s="28" customFormat="1" ht="16.2" thickBot="1" x14ac:dyDescent="0.35">
      <c r="A52" s="8">
        <v>5</v>
      </c>
      <c r="B52" s="990" t="s">
        <v>14</v>
      </c>
      <c r="C52" s="501">
        <f>Отд.1!D52+Отд.1!F52+Отд.4!D52+Отд.4!F52</f>
        <v>0</v>
      </c>
      <c r="D52" s="501">
        <f>Отд.1!E52+Отд.1!G52+Отд.4!E52+Отд.4!G52</f>
        <v>0</v>
      </c>
      <c r="E52" s="701">
        <f>Отд.1!H52</f>
        <v>0</v>
      </c>
      <c r="F52" s="701">
        <f>Отд.1!I52</f>
        <v>0</v>
      </c>
      <c r="G52" s="30">
        <f>Отд.1!J52+Отд.1!L52</f>
        <v>0</v>
      </c>
      <c r="H52" s="30">
        <f>Отд.1!K52+Отд.1!M52</f>
        <v>0</v>
      </c>
      <c r="I52" s="257">
        <f>Отд.1!N52+Отд.1!P52+Отд.1!R52+Отд.1!T52+Отд.1!V52</f>
        <v>0</v>
      </c>
      <c r="J52" s="257">
        <f>Отд.1!O52+Отд.1!Q52+Отд.1!S52+Отд.1!U52+Отд.1!W52</f>
        <v>0</v>
      </c>
      <c r="K52" s="257">
        <f>Отд.1!X52+Отд.1!Z52</f>
        <v>0</v>
      </c>
      <c r="L52" s="257">
        <f>Отд.1!Y52+Отд.1!AA52</f>
        <v>0</v>
      </c>
      <c r="M52" s="256">
        <f>Отд.1!AB52</f>
        <v>0</v>
      </c>
      <c r="N52" s="256">
        <f>Отд.1!AC52</f>
        <v>0</v>
      </c>
      <c r="O52" s="257">
        <f>Отд.1!AD52+Отд.1!AF52+Отд.3!D52</f>
        <v>0</v>
      </c>
      <c r="P52" s="257">
        <f>Отд.1!AE52+Отд.1!AG52+Отд.3!E52</f>
        <v>0</v>
      </c>
      <c r="Q52" s="257">
        <f>Отд.1!AH52+Отд.3!F52</f>
        <v>0</v>
      </c>
      <c r="R52" s="257">
        <f>Отд.1!AI52+Отд.3!G52</f>
        <v>0</v>
      </c>
      <c r="S52" s="257">
        <f>Отд.1!AJ52+Отд.4!H52</f>
        <v>0</v>
      </c>
      <c r="T52" s="257">
        <f>Отд.1!AK52+Отд.4!I52</f>
        <v>0</v>
      </c>
      <c r="U52" s="257">
        <f>Отд.1!AL52</f>
        <v>0</v>
      </c>
      <c r="V52" s="257">
        <f>Отд.1!AM52</f>
        <v>0</v>
      </c>
      <c r="W52" s="257">
        <f>Отд.1!AN52+Отд.1!AP52+Отд.3!H52</f>
        <v>0</v>
      </c>
      <c r="X52" s="257">
        <f>Отд.1!AO52+Отд.1!AQ52+Отд.3!I52</f>
        <v>0</v>
      </c>
      <c r="Y52" s="257">
        <f>Отд.1!AR52+Отд.1!AT52+Отд.2!D52</f>
        <v>0</v>
      </c>
      <c r="Z52" s="257">
        <f>Отд.1!AS52+Отд.1!AU52+Отд.2!E52</f>
        <v>0</v>
      </c>
      <c r="AA52" s="257">
        <f>Отд.1!AV52</f>
        <v>0</v>
      </c>
      <c r="AB52" s="257">
        <f>Отд.1!AW52</f>
        <v>0</v>
      </c>
      <c r="AC52" s="257">
        <f>Отд.1!AX52+Отд.4!J52</f>
        <v>0</v>
      </c>
      <c r="AD52" s="257">
        <f>Отд.1!AY52+Отд.4!K52</f>
        <v>0</v>
      </c>
      <c r="AE52" s="257">
        <f>Отд.1!AZ52</f>
        <v>0</v>
      </c>
      <c r="AF52" s="257">
        <f>Отд.1!BA52</f>
        <v>0</v>
      </c>
      <c r="AG52" s="257">
        <f>Отд.1!BB52</f>
        <v>0</v>
      </c>
      <c r="AH52" s="257">
        <f>Отд.1!BC52</f>
        <v>0</v>
      </c>
      <c r="AI52" s="501">
        <f>Отд.4!L52+Отд.4!N52</f>
        <v>0</v>
      </c>
      <c r="AJ52" s="501">
        <f>Отд.4!M52+Отд.4!O52</f>
        <v>0</v>
      </c>
      <c r="AK52" s="257">
        <f>Отд.4!P52</f>
        <v>0</v>
      </c>
      <c r="AL52" s="257">
        <f>Отд.4!Q52</f>
        <v>0</v>
      </c>
      <c r="AM52" s="257">
        <f>Отд.2!F52+Отд.2!H52+Отд.2!J52+Отд.2!L52</f>
        <v>0</v>
      </c>
      <c r="AN52" s="257">
        <f>Отд.2!G52+Отд.2!I52+Отд.2!K52+Отд.2!M52</f>
        <v>0</v>
      </c>
      <c r="AO52" s="257">
        <f>Отд.2!N52+Отд.2!P52+Отд.2!R52+Отд.2!T52+Отд.2!V52+Отд.2!X52+Отд.2!Z52+Отд.2!AB52+Отд.2!AD52</f>
        <v>0</v>
      </c>
      <c r="AP52" s="257">
        <f>Отд.2!O52+Отд.2!Q52+Отд.2!S52+Отд.2!U52+Отд.2!W52+Отд.2!Y52+Отд.2!AA52+Отд.2!AC52+Отд.2!AE52</f>
        <v>0</v>
      </c>
      <c r="AQ52" s="257">
        <f>Отд.4!R52+Отд.4!T52+Отд.4!V52+Отд.4!X52</f>
        <v>0</v>
      </c>
      <c r="AR52" s="257">
        <f>Отд.4!S52+Отд.4!U52+Отд.4!W52+Отд.4!Y52</f>
        <v>0</v>
      </c>
      <c r="AS52" s="257">
        <f>Отд.3!J52+Отд.3!L52</f>
        <v>0</v>
      </c>
      <c r="AT52" s="257">
        <f>Отд.3!K52+Отд.3!M52</f>
        <v>0</v>
      </c>
      <c r="AU52" s="257">
        <f>Отд.3!N52+Отд.3!P52+Отд.3!R52</f>
        <v>0</v>
      </c>
      <c r="AV52" s="257">
        <f>Отд.3!O52+Отд.3!Q52+Отд.3!S52</f>
        <v>0</v>
      </c>
      <c r="AW52" s="257">
        <f>Отд.3!T52+Отд.3!V52</f>
        <v>0</v>
      </c>
      <c r="AX52" s="257">
        <f>Отд.3!U52+Отд.3!W52</f>
        <v>0</v>
      </c>
      <c r="AY52" s="177">
        <f>Отд.4!Z52+Отд.4!AB52</f>
        <v>0</v>
      </c>
      <c r="AZ52" s="177">
        <f>Отд.4!AA52+Отд.4!AC52</f>
        <v>0</v>
      </c>
      <c r="BA52" s="114">
        <f>Отд.3!X52+Отд.3!Z52</f>
        <v>0</v>
      </c>
      <c r="BB52" s="114">
        <f>Отд.3!Y52+Отд.3!AA52</f>
        <v>0</v>
      </c>
      <c r="BC52" s="257">
        <f>Отд.3!AB52+Отд.3!AD52</f>
        <v>0</v>
      </c>
      <c r="BD52" s="257">
        <f>Отд.3!AC52+Отд.3!AE52</f>
        <v>0</v>
      </c>
      <c r="BE52" s="257">
        <f>Отд.2!AF52+Отд.2!AH52+Отд.2!AJ52</f>
        <v>0</v>
      </c>
      <c r="BF52" s="257">
        <f>Отд.2!AG52+Отд.2!AI52+Отд.2!AK52</f>
        <v>0</v>
      </c>
      <c r="BG52" s="257">
        <f>Отд.2!AL52+Отд.2!AN52+Отд.2!AP52</f>
        <v>0</v>
      </c>
      <c r="BH52" s="257">
        <f>Отд.2!AM52+Отд.2!AO52+Отд.2!AQ52</f>
        <v>0</v>
      </c>
      <c r="BI52" s="257">
        <f>Отд.4!AD52+Отд.4!AF52</f>
        <v>0</v>
      </c>
      <c r="BJ52" s="257">
        <f>Отд.4!AE52+Отд.4!AG52</f>
        <v>0</v>
      </c>
      <c r="BK52" s="257">
        <f>Отд.4!AH52+Отд.4!AJ52</f>
        <v>0</v>
      </c>
      <c r="BL52" s="257">
        <f>Отд.4!AI52+Отд.4!AK52</f>
        <v>0</v>
      </c>
      <c r="BM52" s="501">
        <f>Отд.4!AL52</f>
        <v>0</v>
      </c>
      <c r="BN52" s="501">
        <f>Отд.4!AM52</f>
        <v>0</v>
      </c>
      <c r="BO52" s="257">
        <f>Отд.4!AN52</f>
        <v>0</v>
      </c>
      <c r="BP52" s="257">
        <f>Отд.4!AO52</f>
        <v>0</v>
      </c>
      <c r="BQ52" s="30">
        <f>Отд.2!AR52+Отд.2!AT52</f>
        <v>1</v>
      </c>
      <c r="BR52" s="30">
        <f>Отд.2!AS52+Отд.2!AU52</f>
        <v>0</v>
      </c>
      <c r="BS52" s="257">
        <f>Отд.2!AV52+Отд.2!AX52+Отд.2!AZ52+Отд.2!BB52+Отд.2!BD52</f>
        <v>1</v>
      </c>
      <c r="BT52" s="257">
        <f>Отд.2!AW52+Отд.2!AY52+Отд.2!BA52+Отд.2!BC52+Отд.2!BE52</f>
        <v>0</v>
      </c>
      <c r="BU52" s="257">
        <f>Отд.4!AP52+Отд.4!AR52</f>
        <v>0</v>
      </c>
      <c r="BV52" s="257">
        <f>Отд.4!AQ52+Отд.4!AS52</f>
        <v>0</v>
      </c>
      <c r="BW52" s="30">
        <f>Отд.3!AF52</f>
        <v>0</v>
      </c>
      <c r="BX52" s="30">
        <f>Отд.3!AG52</f>
        <v>0</v>
      </c>
      <c r="BY52" s="30">
        <f>Отд.3!AH52+Отд.3!AJ52+Отд.3!AL52</f>
        <v>0</v>
      </c>
      <c r="BZ52" s="30">
        <f>Отд.3!AI52+Отд.3!AK52+Отд.3!AM52</f>
        <v>0</v>
      </c>
      <c r="CA52" s="257">
        <f>Отд.3!AN52+Отд.3!AP52+Отд.3!AR52</f>
        <v>0</v>
      </c>
      <c r="CB52" s="257">
        <f>Отд.3!AO52+Отд.3!AQ52+Отд.3!AS52</f>
        <v>0</v>
      </c>
      <c r="CC52" s="257">
        <f>Отд.4!AT52</f>
        <v>0</v>
      </c>
      <c r="CD52" s="257">
        <f>Отд.4!AU52</f>
        <v>0</v>
      </c>
      <c r="CE52" s="257">
        <f>Отд.3!AT52</f>
        <v>0</v>
      </c>
      <c r="CF52" s="257">
        <f>Отд.3!AU52</f>
        <v>1</v>
      </c>
      <c r="CG52" s="257">
        <f>Отд.3!AV52+Отд.3!AX52+Отд.3!AZ52</f>
        <v>0</v>
      </c>
      <c r="CH52" s="257">
        <f>Отд.3!AW52+Отд.3!AY52+Отд.3!BA52</f>
        <v>0</v>
      </c>
      <c r="CI52" s="257">
        <f>Отд.2!BF52+Отд.2!BH52+Отд.2!BJ52</f>
        <v>0</v>
      </c>
      <c r="CJ52" s="257">
        <f>Отд.2!BG52+Отд.2!BI52+Отд.2!BK52</f>
        <v>0</v>
      </c>
      <c r="CK52" s="257">
        <f>Отд.2!BL52</f>
        <v>0</v>
      </c>
      <c r="CL52" s="257">
        <f>Отд.2!BM52</f>
        <v>0</v>
      </c>
      <c r="CM52" s="257">
        <f>Отд.4!AV52</f>
        <v>0</v>
      </c>
      <c r="CN52" s="257">
        <f>Отд.4!AW52</f>
        <v>0</v>
      </c>
      <c r="CO52" s="257">
        <f>Отд.4!AX52</f>
        <v>0</v>
      </c>
      <c r="CP52" s="257">
        <f>Отд.4!AY52</f>
        <v>0</v>
      </c>
      <c r="CQ52" s="257">
        <f>Отд.4!AZ52</f>
        <v>0</v>
      </c>
      <c r="CR52" s="257">
        <f>Отд.4!BA52</f>
        <v>0</v>
      </c>
      <c r="CS52" s="257">
        <f>Отд.4!BB52</f>
        <v>1</v>
      </c>
      <c r="CT52" s="257">
        <f>Отд.4!BC52</f>
        <v>0</v>
      </c>
      <c r="CU52" s="257">
        <f>Отд.2!BN52+Отд.2!BP52</f>
        <v>0</v>
      </c>
      <c r="CV52" s="257">
        <f>Отд.2!BO52+Отд.2!BQ52</f>
        <v>1</v>
      </c>
      <c r="CW52" s="257">
        <f>Отд.2!BR52+Отд.2!BT52+Отд.2!BV52+Отд.2!BX52</f>
        <v>0</v>
      </c>
      <c r="CX52" s="257">
        <f>Отд.2!BS52+Отд.2!BU52+Отд.2!BW52+Отд.2!BY52</f>
        <v>0</v>
      </c>
      <c r="CY52" s="60">
        <f>Отд.4!BD52+Отд.4!BF52</f>
        <v>0</v>
      </c>
      <c r="CZ52" s="60">
        <f>Отд.4!BE52+Отд.4!BG52</f>
        <v>0</v>
      </c>
      <c r="DA52" s="257">
        <f>Отд.3!BB52</f>
        <v>0</v>
      </c>
      <c r="DB52" s="257">
        <f>Отд.3!BC52</f>
        <v>0</v>
      </c>
      <c r="DC52" s="257">
        <f>Отд.3!BD52</f>
        <v>0</v>
      </c>
      <c r="DD52" s="257">
        <f>Отд.3!BE52</f>
        <v>0</v>
      </c>
      <c r="DE52" s="257">
        <f>Отд.3!BF52+Отд.3!BH52</f>
        <v>0</v>
      </c>
      <c r="DF52" s="257">
        <f>Отд.3!BG52+Отд.3!BI52</f>
        <v>0</v>
      </c>
      <c r="DG52" s="257">
        <f>Отд.3!BJ52</f>
        <v>0</v>
      </c>
      <c r="DH52" s="257">
        <f>Отд.3!BK52</f>
        <v>0</v>
      </c>
      <c r="DI52" s="257">
        <f>Отд.3!BL52+Отд.3!BN52+Отд.3!BP52</f>
        <v>0</v>
      </c>
      <c r="DJ52" s="257">
        <f>Отд.3!BM52+Отд.3!BO52+Отд.3!BQ52</f>
        <v>0</v>
      </c>
      <c r="DK52" s="257">
        <f>Отд.2!BZ52</f>
        <v>0</v>
      </c>
      <c r="DL52" s="257">
        <f>Отд.2!CA52</f>
        <v>0</v>
      </c>
      <c r="DM52" s="501">
        <f>Отд.4!BH52</f>
        <v>0</v>
      </c>
      <c r="DN52" s="501">
        <f>Отд.4!BI52</f>
        <v>0</v>
      </c>
      <c r="DO52" s="14">
        <f t="shared" si="9"/>
        <v>3</v>
      </c>
      <c r="DP52" s="14">
        <f t="shared" si="10"/>
        <v>2</v>
      </c>
      <c r="DQ52" s="37"/>
      <c r="DR52" s="6"/>
      <c r="DS52" s="992">
        <f>Отд.4!BP52</f>
        <v>0</v>
      </c>
      <c r="DT52" s="992">
        <f>Отд.4!BQ52</f>
        <v>0</v>
      </c>
      <c r="DU52" s="501">
        <f>Отд.4!BR52</f>
        <v>0</v>
      </c>
      <c r="DV52" s="501">
        <f>Отд.4!BS52</f>
        <v>0</v>
      </c>
      <c r="DW52" s="501">
        <f>Отд.4!BT52</f>
        <v>0</v>
      </c>
      <c r="DX52" s="501">
        <f>Отд.4!BU52</f>
        <v>0</v>
      </c>
      <c r="DY52" s="992">
        <f>Отд.4!BV52</f>
        <v>0</v>
      </c>
      <c r="DZ52" s="992">
        <f>Отд.4!BW52</f>
        <v>0</v>
      </c>
      <c r="EA52" s="992">
        <f>Отд.4!BX52</f>
        <v>0</v>
      </c>
      <c r="EB52" s="992">
        <f>Отд.4!BY52</f>
        <v>0</v>
      </c>
      <c r="EC52" s="992">
        <f>Отд.2!CE52</f>
        <v>0</v>
      </c>
      <c r="ED52" s="992">
        <f>Отд.2!CF52</f>
        <v>0</v>
      </c>
      <c r="EE52" s="501">
        <f>Отд.2!CG52</f>
        <v>0</v>
      </c>
      <c r="EF52" s="501">
        <f>Отд.2!CH52</f>
        <v>0</v>
      </c>
      <c r="EG52" s="5">
        <f t="shared" si="8"/>
        <v>0</v>
      </c>
      <c r="EH52" s="95">
        <f t="shared" si="8"/>
        <v>0</v>
      </c>
    </row>
    <row r="53" spans="1:138" s="28" customFormat="1" ht="27.6" thickBot="1" x14ac:dyDescent="0.35">
      <c r="A53" s="8">
        <v>6</v>
      </c>
      <c r="B53" s="990" t="s">
        <v>15</v>
      </c>
      <c r="C53" s="501">
        <f>Отд.1!D53+Отд.1!F53+Отд.4!D53+Отд.4!F53</f>
        <v>0</v>
      </c>
      <c r="D53" s="501">
        <f>Отд.1!E53+Отд.1!G53+Отд.4!E53+Отд.4!G53</f>
        <v>0</v>
      </c>
      <c r="E53" s="701">
        <f>Отд.1!H53</f>
        <v>0</v>
      </c>
      <c r="F53" s="701">
        <f>Отд.1!I53</f>
        <v>0</v>
      </c>
      <c r="G53" s="30">
        <f>Отд.1!J53+Отд.1!L53</f>
        <v>0</v>
      </c>
      <c r="H53" s="30">
        <f>Отд.1!K53+Отд.1!M53</f>
        <v>0</v>
      </c>
      <c r="I53" s="257">
        <f>Отд.1!N53+Отд.1!P53+Отд.1!R53+Отд.1!T53+Отд.1!V53</f>
        <v>0</v>
      </c>
      <c r="J53" s="257">
        <f>Отд.1!O53+Отд.1!Q53+Отд.1!S53+Отд.1!U53+Отд.1!W53</f>
        <v>0</v>
      </c>
      <c r="K53" s="257">
        <f>Отд.1!X53+Отд.1!Z53</f>
        <v>0</v>
      </c>
      <c r="L53" s="257">
        <f>Отд.1!Y53+Отд.1!AA53</f>
        <v>0</v>
      </c>
      <c r="M53" s="256">
        <f>Отд.1!AB53</f>
        <v>0</v>
      </c>
      <c r="N53" s="256">
        <f>Отд.1!AC53</f>
        <v>0</v>
      </c>
      <c r="O53" s="257">
        <f>Отд.1!AD53+Отд.1!AF53+Отд.3!D53</f>
        <v>0</v>
      </c>
      <c r="P53" s="257">
        <f>Отд.1!AE53+Отд.1!AG53+Отд.3!E53</f>
        <v>0</v>
      </c>
      <c r="Q53" s="257">
        <f>Отд.1!AH53+Отд.3!F53</f>
        <v>0</v>
      </c>
      <c r="R53" s="257">
        <f>Отд.1!AI53+Отд.3!G53</f>
        <v>0</v>
      </c>
      <c r="S53" s="257">
        <f>Отд.1!AJ53+Отд.4!H53</f>
        <v>0</v>
      </c>
      <c r="T53" s="257">
        <f>Отд.1!AK53+Отд.4!I53</f>
        <v>0</v>
      </c>
      <c r="U53" s="257">
        <f>Отд.1!AL53</f>
        <v>0</v>
      </c>
      <c r="V53" s="257">
        <f>Отд.1!AM53</f>
        <v>0</v>
      </c>
      <c r="W53" s="257">
        <f>Отд.1!AN53+Отд.1!AP53+Отд.3!H53</f>
        <v>0</v>
      </c>
      <c r="X53" s="257">
        <f>Отд.1!AO53+Отд.1!AQ53+Отд.3!I53</f>
        <v>0</v>
      </c>
      <c r="Y53" s="257">
        <f>Отд.1!AR53+Отд.1!AT53+Отд.2!D53</f>
        <v>0</v>
      </c>
      <c r="Z53" s="257">
        <f>Отд.1!AS53+Отд.1!AU53+Отд.2!E53</f>
        <v>0</v>
      </c>
      <c r="AA53" s="257">
        <f>Отд.1!AV53</f>
        <v>0</v>
      </c>
      <c r="AB53" s="257">
        <f>Отд.1!AW53</f>
        <v>0</v>
      </c>
      <c r="AC53" s="257">
        <f>Отд.1!AX53+Отд.4!J53</f>
        <v>0</v>
      </c>
      <c r="AD53" s="257">
        <f>Отд.1!AY53+Отд.4!K53</f>
        <v>0</v>
      </c>
      <c r="AE53" s="257">
        <f>Отд.1!AZ53</f>
        <v>0</v>
      </c>
      <c r="AF53" s="257">
        <f>Отд.1!BA53</f>
        <v>0</v>
      </c>
      <c r="AG53" s="257">
        <f>Отд.1!BB53</f>
        <v>0</v>
      </c>
      <c r="AH53" s="257">
        <f>Отд.1!BC53</f>
        <v>0</v>
      </c>
      <c r="AI53" s="501">
        <f>Отд.4!L53+Отд.4!N53</f>
        <v>0</v>
      </c>
      <c r="AJ53" s="501">
        <f>Отд.4!M53+Отд.4!O53</f>
        <v>0</v>
      </c>
      <c r="AK53" s="257">
        <f>Отд.4!P53</f>
        <v>0</v>
      </c>
      <c r="AL53" s="257">
        <f>Отд.4!Q53</f>
        <v>0</v>
      </c>
      <c r="AM53" s="257">
        <f>Отд.2!F53+Отд.2!H53+Отд.2!J53+Отд.2!L53</f>
        <v>0</v>
      </c>
      <c r="AN53" s="257">
        <f>Отд.2!G53+Отд.2!I53+Отд.2!K53+Отд.2!M53</f>
        <v>0</v>
      </c>
      <c r="AO53" s="257">
        <f>Отд.2!N53+Отд.2!P53+Отд.2!R53+Отд.2!T53+Отд.2!V53+Отд.2!X53+Отд.2!Z53+Отд.2!AB53+Отд.2!AD53</f>
        <v>1</v>
      </c>
      <c r="AP53" s="257">
        <f>Отд.2!O53+Отд.2!Q53+Отд.2!S53+Отд.2!U53+Отд.2!W53+Отд.2!Y53+Отд.2!AA53+Отд.2!AC53+Отд.2!AE53</f>
        <v>0</v>
      </c>
      <c r="AQ53" s="257">
        <f>Отд.4!R53+Отд.4!T53+Отд.4!V53+Отд.4!X53</f>
        <v>0</v>
      </c>
      <c r="AR53" s="257">
        <f>Отд.4!S53+Отд.4!U53+Отд.4!W53+Отд.4!Y53</f>
        <v>0</v>
      </c>
      <c r="AS53" s="257">
        <f>Отд.3!J53+Отд.3!L53</f>
        <v>0</v>
      </c>
      <c r="AT53" s="257">
        <f>Отд.3!K53+Отд.3!M53</f>
        <v>0</v>
      </c>
      <c r="AU53" s="257">
        <f>Отд.3!N53+Отд.3!P53+Отд.3!R53</f>
        <v>0</v>
      </c>
      <c r="AV53" s="257">
        <f>Отд.3!O53+Отд.3!Q53+Отд.3!S53</f>
        <v>0</v>
      </c>
      <c r="AW53" s="257">
        <f>Отд.3!T53+Отд.3!V53</f>
        <v>0</v>
      </c>
      <c r="AX53" s="257">
        <f>Отд.3!U53+Отд.3!W53</f>
        <v>0</v>
      </c>
      <c r="AY53" s="177">
        <f>Отд.4!Z53+Отд.4!AB53</f>
        <v>0</v>
      </c>
      <c r="AZ53" s="177">
        <f>Отд.4!AA53+Отд.4!AC53</f>
        <v>1</v>
      </c>
      <c r="BA53" s="114">
        <f>Отд.3!X53+Отд.3!Z53</f>
        <v>0</v>
      </c>
      <c r="BB53" s="114">
        <f>Отд.3!Y53+Отд.3!AA53</f>
        <v>0</v>
      </c>
      <c r="BC53" s="257">
        <f>Отд.3!AB53+Отд.3!AD53</f>
        <v>0</v>
      </c>
      <c r="BD53" s="257">
        <f>Отд.3!AC53+Отд.3!AE53</f>
        <v>0</v>
      </c>
      <c r="BE53" s="257">
        <f>Отд.2!AF53+Отд.2!AH53+Отд.2!AJ53</f>
        <v>0</v>
      </c>
      <c r="BF53" s="257">
        <f>Отд.2!AG53+Отд.2!AI53+Отд.2!AK53</f>
        <v>0</v>
      </c>
      <c r="BG53" s="257">
        <f>Отд.2!AL53+Отд.2!AN53+Отд.2!AP53</f>
        <v>0</v>
      </c>
      <c r="BH53" s="257">
        <f>Отд.2!AM53+Отд.2!AO53+Отд.2!AQ53</f>
        <v>0</v>
      </c>
      <c r="BI53" s="257">
        <f>Отд.4!AD53+Отд.4!AF53</f>
        <v>0</v>
      </c>
      <c r="BJ53" s="257">
        <f>Отд.4!AE53+Отд.4!AG53</f>
        <v>0</v>
      </c>
      <c r="BK53" s="257">
        <f>Отд.4!AH53+Отд.4!AJ53</f>
        <v>0</v>
      </c>
      <c r="BL53" s="257">
        <f>Отд.4!AI53+Отд.4!AK53</f>
        <v>0</v>
      </c>
      <c r="BM53" s="501">
        <f>Отд.4!AL53</f>
        <v>2</v>
      </c>
      <c r="BN53" s="501">
        <f>Отд.4!AM53</f>
        <v>0</v>
      </c>
      <c r="BO53" s="257">
        <f>Отд.4!AN53</f>
        <v>0</v>
      </c>
      <c r="BP53" s="257">
        <f>Отд.4!AO53</f>
        <v>0</v>
      </c>
      <c r="BQ53" s="30">
        <f>Отд.2!AR53+Отд.2!AT53</f>
        <v>0</v>
      </c>
      <c r="BR53" s="30">
        <f>Отд.2!AS53+Отд.2!AU53</f>
        <v>0</v>
      </c>
      <c r="BS53" s="257">
        <f>Отд.2!AV53+Отд.2!AX53+Отд.2!AZ53+Отд.2!BB53+Отд.2!BD53</f>
        <v>3</v>
      </c>
      <c r="BT53" s="257">
        <f>Отд.2!AW53+Отд.2!AY53+Отд.2!BA53+Отд.2!BC53+Отд.2!BE53</f>
        <v>0</v>
      </c>
      <c r="BU53" s="257">
        <f>Отд.4!AP53+Отд.4!AR53</f>
        <v>0</v>
      </c>
      <c r="BV53" s="257">
        <f>Отд.4!AQ53+Отд.4!AS53</f>
        <v>0</v>
      </c>
      <c r="BW53" s="30">
        <f>Отд.3!AF53</f>
        <v>0</v>
      </c>
      <c r="BX53" s="30">
        <f>Отд.3!AG53</f>
        <v>0</v>
      </c>
      <c r="BY53" s="30">
        <f>Отд.3!AH53+Отд.3!AJ53+Отд.3!AL53</f>
        <v>1</v>
      </c>
      <c r="BZ53" s="30">
        <f>Отд.3!AI53+Отд.3!AK53+Отд.3!AM53</f>
        <v>0</v>
      </c>
      <c r="CA53" s="257">
        <f>Отд.3!AN53+Отд.3!AP53+Отд.3!AR53</f>
        <v>0</v>
      </c>
      <c r="CB53" s="257">
        <f>Отд.3!AO53+Отд.3!AQ53+Отд.3!AS53</f>
        <v>0</v>
      </c>
      <c r="CC53" s="257">
        <f>Отд.4!AT53</f>
        <v>1</v>
      </c>
      <c r="CD53" s="257">
        <f>Отд.4!AU53</f>
        <v>1</v>
      </c>
      <c r="CE53" s="257">
        <f>Отд.3!AT53</f>
        <v>0</v>
      </c>
      <c r="CF53" s="257">
        <f>Отд.3!AU53</f>
        <v>0</v>
      </c>
      <c r="CG53" s="257">
        <f>Отд.3!AV53+Отд.3!AX53+Отд.3!AZ53</f>
        <v>0</v>
      </c>
      <c r="CH53" s="257">
        <f>Отд.3!AW53+Отд.3!AY53+Отд.3!BA53</f>
        <v>0</v>
      </c>
      <c r="CI53" s="257">
        <f>Отд.2!BF53+Отд.2!BH53+Отд.2!BJ53</f>
        <v>0</v>
      </c>
      <c r="CJ53" s="257">
        <f>Отд.2!BG53+Отд.2!BI53+Отд.2!BK53</f>
        <v>0</v>
      </c>
      <c r="CK53" s="257">
        <f>Отд.2!BL53</f>
        <v>0</v>
      </c>
      <c r="CL53" s="257">
        <f>Отд.2!BM53</f>
        <v>0</v>
      </c>
      <c r="CM53" s="257">
        <f>Отд.4!AV53</f>
        <v>0</v>
      </c>
      <c r="CN53" s="257">
        <f>Отд.4!AW53</f>
        <v>0</v>
      </c>
      <c r="CO53" s="257">
        <f>Отд.4!AX53</f>
        <v>0</v>
      </c>
      <c r="CP53" s="257">
        <f>Отд.4!AY53</f>
        <v>0</v>
      </c>
      <c r="CQ53" s="257">
        <f>Отд.4!AZ53</f>
        <v>1</v>
      </c>
      <c r="CR53" s="257">
        <f>Отд.4!BA53</f>
        <v>0</v>
      </c>
      <c r="CS53" s="257">
        <f>Отд.4!BB53</f>
        <v>0</v>
      </c>
      <c r="CT53" s="257">
        <f>Отд.4!BC53</f>
        <v>0</v>
      </c>
      <c r="CU53" s="257">
        <f>Отд.2!BN53+Отд.2!BP53</f>
        <v>0</v>
      </c>
      <c r="CV53" s="257">
        <f>Отд.2!BO53+Отд.2!BQ53</f>
        <v>0</v>
      </c>
      <c r="CW53" s="257">
        <f>Отд.2!BR53+Отд.2!BT53+Отд.2!BV53+Отд.2!BX53</f>
        <v>0</v>
      </c>
      <c r="CX53" s="257">
        <f>Отд.2!BS53+Отд.2!BU53+Отд.2!BW53+Отд.2!BY53</f>
        <v>0</v>
      </c>
      <c r="CY53" s="60">
        <f>Отд.4!BD53+Отд.4!BF53</f>
        <v>2</v>
      </c>
      <c r="CZ53" s="60">
        <f>Отд.4!BE53+Отд.4!BG53</f>
        <v>0</v>
      </c>
      <c r="DA53" s="257">
        <f>Отд.3!BB53</f>
        <v>0</v>
      </c>
      <c r="DB53" s="257">
        <f>Отд.3!BC53</f>
        <v>0</v>
      </c>
      <c r="DC53" s="257">
        <f>Отд.3!BD53</f>
        <v>0</v>
      </c>
      <c r="DD53" s="257">
        <f>Отд.3!BE53</f>
        <v>0</v>
      </c>
      <c r="DE53" s="257">
        <f>Отд.3!BF53+Отд.3!BH53</f>
        <v>0</v>
      </c>
      <c r="DF53" s="257">
        <f>Отд.3!BG53+Отд.3!BI53</f>
        <v>0</v>
      </c>
      <c r="DG53" s="257">
        <f>Отд.3!BJ53</f>
        <v>0</v>
      </c>
      <c r="DH53" s="257">
        <f>Отд.3!BK53</f>
        <v>0</v>
      </c>
      <c r="DI53" s="257">
        <f>Отд.3!BL53+Отд.3!BN53+Отд.3!BP53</f>
        <v>0</v>
      </c>
      <c r="DJ53" s="257">
        <f>Отд.3!BM53+Отд.3!BO53+Отд.3!BQ53</f>
        <v>0</v>
      </c>
      <c r="DK53" s="257">
        <f>Отд.2!BZ53</f>
        <v>0</v>
      </c>
      <c r="DL53" s="257">
        <f>Отд.2!CA53</f>
        <v>0</v>
      </c>
      <c r="DM53" s="501">
        <f>Отд.4!BH53</f>
        <v>1</v>
      </c>
      <c r="DN53" s="501">
        <f>Отд.4!BI53</f>
        <v>0</v>
      </c>
      <c r="DO53" s="14">
        <f t="shared" si="9"/>
        <v>12</v>
      </c>
      <c r="DP53" s="14">
        <f t="shared" si="10"/>
        <v>2</v>
      </c>
      <c r="DQ53" s="37"/>
      <c r="DR53" s="6"/>
      <c r="DS53" s="992">
        <f>Отд.4!BP53</f>
        <v>0</v>
      </c>
      <c r="DT53" s="992">
        <f>Отд.4!BQ53</f>
        <v>0</v>
      </c>
      <c r="DU53" s="501">
        <f>Отд.4!BR53</f>
        <v>0</v>
      </c>
      <c r="DV53" s="501">
        <f>Отд.4!BS53</f>
        <v>0</v>
      </c>
      <c r="DW53" s="501">
        <f>Отд.4!BT53</f>
        <v>0</v>
      </c>
      <c r="DX53" s="501">
        <f>Отд.4!BU53</f>
        <v>0</v>
      </c>
      <c r="DY53" s="992">
        <f>Отд.4!BV53</f>
        <v>0</v>
      </c>
      <c r="DZ53" s="992">
        <f>Отд.4!BW53</f>
        <v>0</v>
      </c>
      <c r="EA53" s="992">
        <f>Отд.4!BX53</f>
        <v>0</v>
      </c>
      <c r="EB53" s="992">
        <f>Отд.4!BY53</f>
        <v>0</v>
      </c>
      <c r="EC53" s="992">
        <f>Отд.2!CE53</f>
        <v>0</v>
      </c>
      <c r="ED53" s="992">
        <f>Отд.2!CF53</f>
        <v>0</v>
      </c>
      <c r="EE53" s="501">
        <f>Отд.2!CG53</f>
        <v>0</v>
      </c>
      <c r="EF53" s="501">
        <f>Отд.2!CH53</f>
        <v>0</v>
      </c>
      <c r="EG53" s="5">
        <f t="shared" si="8"/>
        <v>0</v>
      </c>
      <c r="EH53" s="95">
        <f t="shared" si="8"/>
        <v>0</v>
      </c>
    </row>
    <row r="54" spans="1:138" s="28" customFormat="1" ht="16.2" thickBot="1" x14ac:dyDescent="0.35">
      <c r="A54" s="8">
        <v>7</v>
      </c>
      <c r="B54" s="990" t="s">
        <v>22</v>
      </c>
      <c r="C54" s="501">
        <f>Отд.1!D54+Отд.1!F54+Отд.4!D54+Отд.4!F54</f>
        <v>0</v>
      </c>
      <c r="D54" s="501">
        <f>Отд.1!E54+Отд.1!G54+Отд.4!E54+Отд.4!G54</f>
        <v>0</v>
      </c>
      <c r="E54" s="701">
        <f>Отд.1!H54</f>
        <v>0</v>
      </c>
      <c r="F54" s="701">
        <f>Отд.1!I54</f>
        <v>0</v>
      </c>
      <c r="G54" s="30">
        <f>Отд.1!J54+Отд.1!L54</f>
        <v>0</v>
      </c>
      <c r="H54" s="30">
        <f>Отд.1!K54+Отд.1!M54</f>
        <v>0</v>
      </c>
      <c r="I54" s="257">
        <f>Отд.1!N54+Отд.1!P54+Отд.1!R54+Отд.1!T54+Отд.1!V54</f>
        <v>0</v>
      </c>
      <c r="J54" s="257">
        <f>Отд.1!O54+Отд.1!Q54+Отд.1!S54+Отд.1!U54+Отд.1!W54</f>
        <v>0</v>
      </c>
      <c r="K54" s="257">
        <f>Отд.1!X54+Отд.1!Z54</f>
        <v>0</v>
      </c>
      <c r="L54" s="257">
        <f>Отд.1!Y54+Отд.1!AA54</f>
        <v>0</v>
      </c>
      <c r="M54" s="256">
        <f>Отд.1!AB54</f>
        <v>0</v>
      </c>
      <c r="N54" s="256">
        <f>Отд.1!AC54</f>
        <v>0</v>
      </c>
      <c r="O54" s="257">
        <f>Отд.1!AD54+Отд.1!AF54+Отд.3!D54</f>
        <v>0</v>
      </c>
      <c r="P54" s="257">
        <f>Отд.1!AE54+Отд.1!AG54+Отд.3!E54</f>
        <v>0</v>
      </c>
      <c r="Q54" s="257">
        <f>Отд.1!AH54+Отд.3!F54</f>
        <v>0</v>
      </c>
      <c r="R54" s="257">
        <f>Отд.1!AI54+Отд.3!G54</f>
        <v>0</v>
      </c>
      <c r="S54" s="257">
        <f>Отд.1!AJ54+Отд.4!H54</f>
        <v>0</v>
      </c>
      <c r="T54" s="257">
        <f>Отд.1!AK54+Отд.4!I54</f>
        <v>0</v>
      </c>
      <c r="U54" s="257">
        <f>Отд.1!AL54</f>
        <v>0</v>
      </c>
      <c r="V54" s="257">
        <f>Отд.1!AM54</f>
        <v>0</v>
      </c>
      <c r="W54" s="257">
        <f>Отд.1!AN54+Отд.1!AP54+Отд.3!H54</f>
        <v>0</v>
      </c>
      <c r="X54" s="257">
        <f>Отд.1!AO54+Отд.1!AQ54+Отд.3!I54</f>
        <v>0</v>
      </c>
      <c r="Y54" s="257">
        <f>Отд.1!AR54+Отд.1!AT54+Отд.2!D54</f>
        <v>0</v>
      </c>
      <c r="Z54" s="257">
        <f>Отд.1!AS54+Отд.1!AU54+Отд.2!E54</f>
        <v>0</v>
      </c>
      <c r="AA54" s="257">
        <f>Отд.1!AV54</f>
        <v>0</v>
      </c>
      <c r="AB54" s="257">
        <f>Отд.1!AW54</f>
        <v>0</v>
      </c>
      <c r="AC54" s="257">
        <f>Отд.1!AX54+Отд.4!J54</f>
        <v>0</v>
      </c>
      <c r="AD54" s="257">
        <f>Отд.1!AY54+Отд.4!K54</f>
        <v>0</v>
      </c>
      <c r="AE54" s="257">
        <f>Отд.1!AZ54</f>
        <v>0</v>
      </c>
      <c r="AF54" s="257">
        <f>Отд.1!BA54</f>
        <v>0</v>
      </c>
      <c r="AG54" s="257">
        <f>Отд.1!BB54</f>
        <v>0</v>
      </c>
      <c r="AH54" s="257">
        <f>Отд.1!BC54</f>
        <v>0</v>
      </c>
      <c r="AI54" s="501">
        <f>Отд.4!L54+Отд.4!N54</f>
        <v>0</v>
      </c>
      <c r="AJ54" s="501">
        <f>Отд.4!M54+Отд.4!O54</f>
        <v>0</v>
      </c>
      <c r="AK54" s="257">
        <f>Отд.4!P54</f>
        <v>0</v>
      </c>
      <c r="AL54" s="257">
        <f>Отд.4!Q54</f>
        <v>0</v>
      </c>
      <c r="AM54" s="257">
        <f>Отд.2!F54+Отд.2!H54+Отд.2!J54+Отд.2!L54</f>
        <v>0</v>
      </c>
      <c r="AN54" s="257">
        <f>Отд.2!G54+Отд.2!I54+Отд.2!K54+Отд.2!M54</f>
        <v>0</v>
      </c>
      <c r="AO54" s="257">
        <f>Отд.2!N54+Отд.2!P54+Отд.2!R54+Отд.2!T54+Отд.2!V54+Отд.2!X54+Отд.2!Z54+Отд.2!AB54+Отд.2!AD54</f>
        <v>0</v>
      </c>
      <c r="AP54" s="257">
        <f>Отд.2!O54+Отд.2!Q54+Отд.2!S54+Отд.2!U54+Отд.2!W54+Отд.2!Y54+Отд.2!AA54+Отд.2!AC54+Отд.2!AE54</f>
        <v>0</v>
      </c>
      <c r="AQ54" s="257">
        <f>Отд.4!R54+Отд.4!T54+Отд.4!V54+Отд.4!X54</f>
        <v>1</v>
      </c>
      <c r="AR54" s="257">
        <f>Отд.4!S54+Отд.4!U54+Отд.4!W54+Отд.4!Y54</f>
        <v>0</v>
      </c>
      <c r="AS54" s="257">
        <f>Отд.3!J54+Отд.3!L54</f>
        <v>0</v>
      </c>
      <c r="AT54" s="257">
        <f>Отд.3!K54+Отд.3!M54</f>
        <v>0</v>
      </c>
      <c r="AU54" s="257">
        <f>Отд.3!N54+Отд.3!P54+Отд.3!R54</f>
        <v>0</v>
      </c>
      <c r="AV54" s="257">
        <f>Отд.3!O54+Отд.3!Q54+Отд.3!S54</f>
        <v>0</v>
      </c>
      <c r="AW54" s="257">
        <f>Отд.3!T54+Отд.3!V54</f>
        <v>0</v>
      </c>
      <c r="AX54" s="257">
        <f>Отд.3!U54+Отд.3!W54</f>
        <v>0</v>
      </c>
      <c r="AY54" s="177">
        <f>Отд.4!Z54+Отд.4!AB54</f>
        <v>0</v>
      </c>
      <c r="AZ54" s="177">
        <f>Отд.4!AA54+Отд.4!AC54</f>
        <v>0</v>
      </c>
      <c r="BA54" s="114">
        <f>Отд.3!X54+Отд.3!Z54</f>
        <v>0</v>
      </c>
      <c r="BB54" s="114">
        <f>Отд.3!Y54+Отд.3!AA54</f>
        <v>0</v>
      </c>
      <c r="BC54" s="257">
        <f>Отд.3!AB54+Отд.3!AD54</f>
        <v>0</v>
      </c>
      <c r="BD54" s="257">
        <f>Отд.3!AC54+Отд.3!AE54</f>
        <v>0</v>
      </c>
      <c r="BE54" s="257">
        <f>Отд.2!AF54+Отд.2!AH54+Отд.2!AJ54</f>
        <v>1</v>
      </c>
      <c r="BF54" s="257">
        <f>Отд.2!AG54+Отд.2!AI54+Отд.2!AK54</f>
        <v>0</v>
      </c>
      <c r="BG54" s="257">
        <f>Отд.2!AL54+Отд.2!AN54+Отд.2!AP54</f>
        <v>0</v>
      </c>
      <c r="BH54" s="257">
        <f>Отд.2!AM54+Отд.2!AO54+Отд.2!AQ54</f>
        <v>0</v>
      </c>
      <c r="BI54" s="257">
        <f>Отд.4!AD54+Отд.4!AF54</f>
        <v>0</v>
      </c>
      <c r="BJ54" s="257">
        <f>Отд.4!AE54+Отд.4!AG54</f>
        <v>0</v>
      </c>
      <c r="BK54" s="257">
        <f>Отд.4!AH54+Отд.4!AJ54</f>
        <v>0</v>
      </c>
      <c r="BL54" s="257">
        <f>Отд.4!AI54+Отд.4!AK54</f>
        <v>0</v>
      </c>
      <c r="BM54" s="501">
        <f>Отд.4!AL54</f>
        <v>0</v>
      </c>
      <c r="BN54" s="501">
        <f>Отд.4!AM54</f>
        <v>1</v>
      </c>
      <c r="BO54" s="257">
        <f>Отд.4!AN54</f>
        <v>0</v>
      </c>
      <c r="BP54" s="257">
        <f>Отд.4!AO54</f>
        <v>0</v>
      </c>
      <c r="BQ54" s="30">
        <f>Отд.2!AR54+Отд.2!AT54</f>
        <v>0</v>
      </c>
      <c r="BR54" s="30">
        <f>Отд.2!AS54+Отд.2!AU54</f>
        <v>0</v>
      </c>
      <c r="BS54" s="257">
        <f>Отд.2!AV54+Отд.2!AX54+Отд.2!AZ54+Отд.2!BB54+Отд.2!BD54</f>
        <v>0</v>
      </c>
      <c r="BT54" s="257">
        <f>Отд.2!AW54+Отд.2!AY54+Отд.2!BA54+Отд.2!BC54+Отд.2!BE54</f>
        <v>2</v>
      </c>
      <c r="BU54" s="257">
        <f>Отд.4!AP54+Отд.4!AR54</f>
        <v>1</v>
      </c>
      <c r="BV54" s="257">
        <f>Отд.4!AQ54+Отд.4!AS54</f>
        <v>0</v>
      </c>
      <c r="BW54" s="30">
        <f>Отд.3!AF54</f>
        <v>0</v>
      </c>
      <c r="BX54" s="30">
        <f>Отд.3!AG54</f>
        <v>0</v>
      </c>
      <c r="BY54" s="30">
        <f>Отд.3!AH54+Отд.3!AJ54+Отд.3!AL54</f>
        <v>0</v>
      </c>
      <c r="BZ54" s="30">
        <f>Отд.3!AI54+Отд.3!AK54+Отд.3!AM54</f>
        <v>0</v>
      </c>
      <c r="CA54" s="257">
        <f>Отд.3!AN54+Отд.3!AP54+Отд.3!AR54</f>
        <v>0</v>
      </c>
      <c r="CB54" s="257">
        <f>Отд.3!AO54+Отд.3!AQ54+Отд.3!AS54</f>
        <v>0</v>
      </c>
      <c r="CC54" s="257">
        <f>Отд.4!AT54</f>
        <v>0</v>
      </c>
      <c r="CD54" s="257">
        <f>Отд.4!AU54</f>
        <v>0</v>
      </c>
      <c r="CE54" s="257">
        <f>Отд.3!AT54</f>
        <v>0</v>
      </c>
      <c r="CF54" s="257">
        <f>Отд.3!AU54</f>
        <v>0</v>
      </c>
      <c r="CG54" s="257">
        <f>Отд.3!AV54+Отд.3!AX54+Отд.3!AZ54</f>
        <v>0</v>
      </c>
      <c r="CH54" s="257">
        <f>Отд.3!AW54+Отд.3!AY54+Отд.3!BA54</f>
        <v>0</v>
      </c>
      <c r="CI54" s="257">
        <f>Отд.2!BF54+Отд.2!BH54+Отд.2!BJ54</f>
        <v>0</v>
      </c>
      <c r="CJ54" s="257">
        <f>Отд.2!BG54+Отд.2!BI54+Отд.2!BK54</f>
        <v>0</v>
      </c>
      <c r="CK54" s="257">
        <f>Отд.2!BL54</f>
        <v>0</v>
      </c>
      <c r="CL54" s="257">
        <f>Отд.2!BM54</f>
        <v>0</v>
      </c>
      <c r="CM54" s="257">
        <f>Отд.4!AV54</f>
        <v>0</v>
      </c>
      <c r="CN54" s="257">
        <f>Отд.4!AW54</f>
        <v>0</v>
      </c>
      <c r="CO54" s="257">
        <f>Отд.4!AX54</f>
        <v>0</v>
      </c>
      <c r="CP54" s="257">
        <f>Отд.4!AY54</f>
        <v>0</v>
      </c>
      <c r="CQ54" s="257">
        <f>Отд.4!AZ54</f>
        <v>0</v>
      </c>
      <c r="CR54" s="257">
        <f>Отд.4!BA54</f>
        <v>0</v>
      </c>
      <c r="CS54" s="257">
        <f>Отд.4!BB54</f>
        <v>0</v>
      </c>
      <c r="CT54" s="257">
        <f>Отд.4!BC54</f>
        <v>0</v>
      </c>
      <c r="CU54" s="257">
        <f>Отд.2!BN54+Отд.2!BP54</f>
        <v>0</v>
      </c>
      <c r="CV54" s="257">
        <f>Отд.2!BO54+Отд.2!BQ54</f>
        <v>1</v>
      </c>
      <c r="CW54" s="257">
        <f>Отд.2!BR54+Отд.2!BT54+Отд.2!BV54+Отд.2!BX54</f>
        <v>0</v>
      </c>
      <c r="CX54" s="257">
        <f>Отд.2!BS54+Отд.2!BU54+Отд.2!BW54+Отд.2!BY54</f>
        <v>0</v>
      </c>
      <c r="CY54" s="60">
        <f>Отд.4!BD54+Отд.4!BF54</f>
        <v>0</v>
      </c>
      <c r="CZ54" s="60">
        <f>Отд.4!BE54+Отд.4!BG54</f>
        <v>0</v>
      </c>
      <c r="DA54" s="257">
        <f>Отд.3!BB54</f>
        <v>0</v>
      </c>
      <c r="DB54" s="257">
        <f>Отд.3!BC54</f>
        <v>0</v>
      </c>
      <c r="DC54" s="257">
        <f>Отд.3!BD54</f>
        <v>0</v>
      </c>
      <c r="DD54" s="257">
        <f>Отд.3!BE54</f>
        <v>0</v>
      </c>
      <c r="DE54" s="257">
        <f>Отд.3!BF54+Отд.3!BH54</f>
        <v>0</v>
      </c>
      <c r="DF54" s="257">
        <f>Отд.3!BG54+Отд.3!BI54</f>
        <v>0</v>
      </c>
      <c r="DG54" s="257">
        <f>Отд.3!BJ54</f>
        <v>0</v>
      </c>
      <c r="DH54" s="257">
        <f>Отд.3!BK54</f>
        <v>0</v>
      </c>
      <c r="DI54" s="257">
        <f>Отд.3!BL54+Отд.3!BN54+Отд.3!BP54</f>
        <v>1</v>
      </c>
      <c r="DJ54" s="257">
        <f>Отд.3!BM54+Отд.3!BO54+Отд.3!BQ54</f>
        <v>0</v>
      </c>
      <c r="DK54" s="257">
        <f>Отд.2!BZ54</f>
        <v>2</v>
      </c>
      <c r="DL54" s="257">
        <f>Отд.2!CA54</f>
        <v>0</v>
      </c>
      <c r="DM54" s="501">
        <f>Отд.4!BH54</f>
        <v>0</v>
      </c>
      <c r="DN54" s="501">
        <f>Отд.4!BI54</f>
        <v>0</v>
      </c>
      <c r="DO54" s="14">
        <f t="shared" si="9"/>
        <v>6</v>
      </c>
      <c r="DP54" s="14">
        <f t="shared" si="10"/>
        <v>4</v>
      </c>
      <c r="DQ54" s="37"/>
      <c r="DR54" s="6"/>
      <c r="DS54" s="992">
        <f>Отд.4!BP54</f>
        <v>0</v>
      </c>
      <c r="DT54" s="992">
        <f>Отд.4!BQ54</f>
        <v>0</v>
      </c>
      <c r="DU54" s="501">
        <f>Отд.4!BR54</f>
        <v>0</v>
      </c>
      <c r="DV54" s="501">
        <f>Отд.4!BS54</f>
        <v>0</v>
      </c>
      <c r="DW54" s="501">
        <f>Отд.4!BT54</f>
        <v>0</v>
      </c>
      <c r="DX54" s="501">
        <f>Отд.4!BU54</f>
        <v>0</v>
      </c>
      <c r="DY54" s="992">
        <f>Отд.4!BV54</f>
        <v>0</v>
      </c>
      <c r="DZ54" s="992">
        <f>Отд.4!BW54</f>
        <v>0</v>
      </c>
      <c r="EA54" s="992">
        <f>Отд.4!BX54</f>
        <v>0</v>
      </c>
      <c r="EB54" s="992">
        <f>Отд.4!BY54</f>
        <v>0</v>
      </c>
      <c r="EC54" s="992">
        <f>Отд.2!CE54</f>
        <v>0</v>
      </c>
      <c r="ED54" s="992">
        <f>Отд.2!CF54</f>
        <v>0</v>
      </c>
      <c r="EE54" s="501">
        <f>Отд.2!CG54</f>
        <v>0</v>
      </c>
      <c r="EF54" s="501">
        <f>Отд.2!CH54</f>
        <v>0</v>
      </c>
      <c r="EG54" s="5">
        <f t="shared" si="8"/>
        <v>0</v>
      </c>
      <c r="EH54" s="95">
        <f t="shared" si="8"/>
        <v>0</v>
      </c>
    </row>
    <row r="55" spans="1:138" s="28" customFormat="1" ht="16.2" thickBot="1" x14ac:dyDescent="0.35">
      <c r="A55" s="89">
        <v>8</v>
      </c>
      <c r="B55" s="90" t="s">
        <v>16</v>
      </c>
      <c r="C55" s="501">
        <f>Отд.1!D55+Отд.1!F55+Отд.4!D55+Отд.4!F55</f>
        <v>0</v>
      </c>
      <c r="D55" s="501">
        <f>Отд.1!E55+Отд.1!G55+Отд.4!E55+Отд.4!G55</f>
        <v>0</v>
      </c>
      <c r="E55" s="701">
        <f>Отд.1!H55</f>
        <v>0</v>
      </c>
      <c r="F55" s="701">
        <f>Отд.1!I55</f>
        <v>0</v>
      </c>
      <c r="G55" s="30">
        <f>Отд.1!J55+Отд.1!L55</f>
        <v>0</v>
      </c>
      <c r="H55" s="30">
        <f>Отд.1!K55+Отд.1!M55</f>
        <v>0</v>
      </c>
      <c r="I55" s="257">
        <f>Отд.1!N55+Отд.1!P55+Отд.1!R55+Отд.1!T55+Отд.1!V55</f>
        <v>0</v>
      </c>
      <c r="J55" s="257">
        <f>Отд.1!O55+Отд.1!Q55+Отд.1!S55+Отд.1!U55+Отд.1!W55</f>
        <v>0</v>
      </c>
      <c r="K55" s="257">
        <f>Отд.1!X55+Отд.1!Z55</f>
        <v>0</v>
      </c>
      <c r="L55" s="257">
        <f>Отд.1!Y55+Отд.1!AA55</f>
        <v>0</v>
      </c>
      <c r="M55" s="256">
        <f>Отд.1!AB55</f>
        <v>0</v>
      </c>
      <c r="N55" s="256">
        <f>Отд.1!AC55</f>
        <v>0</v>
      </c>
      <c r="O55" s="257">
        <f>Отд.1!AD55+Отд.1!AF55+Отд.3!D55</f>
        <v>0</v>
      </c>
      <c r="P55" s="257">
        <f>Отд.1!AE55+Отд.1!AG55+Отд.3!E55</f>
        <v>0</v>
      </c>
      <c r="Q55" s="257">
        <f>Отд.1!AH55+Отд.3!F55</f>
        <v>0</v>
      </c>
      <c r="R55" s="257">
        <f>Отд.1!AI55+Отд.3!G55</f>
        <v>0</v>
      </c>
      <c r="S55" s="257">
        <f>Отд.1!AJ55+Отд.4!H55</f>
        <v>0</v>
      </c>
      <c r="T55" s="257">
        <f>Отд.1!AK55+Отд.4!I55</f>
        <v>0</v>
      </c>
      <c r="U55" s="257">
        <f>Отд.1!AL55</f>
        <v>0</v>
      </c>
      <c r="V55" s="257">
        <f>Отд.1!AM55</f>
        <v>0</v>
      </c>
      <c r="W55" s="257">
        <f>Отд.1!AN55+Отд.1!AP55+Отд.3!H55</f>
        <v>0</v>
      </c>
      <c r="X55" s="257">
        <f>Отд.1!AO55+Отд.1!AQ55+Отд.3!I55</f>
        <v>0</v>
      </c>
      <c r="Y55" s="257">
        <f>Отд.1!AR55+Отд.1!AT55+Отд.2!D55</f>
        <v>0</v>
      </c>
      <c r="Z55" s="257">
        <f>Отд.1!AS55+Отд.1!AU55+Отд.2!E55</f>
        <v>0</v>
      </c>
      <c r="AA55" s="257">
        <f>Отд.1!AV55</f>
        <v>0</v>
      </c>
      <c r="AB55" s="257">
        <f>Отд.1!AW55</f>
        <v>0</v>
      </c>
      <c r="AC55" s="257">
        <f>Отд.1!AX55+Отд.4!J55</f>
        <v>0</v>
      </c>
      <c r="AD55" s="257">
        <f>Отд.1!AY55+Отд.4!K55</f>
        <v>0</v>
      </c>
      <c r="AE55" s="257">
        <f>Отд.1!AZ55</f>
        <v>0</v>
      </c>
      <c r="AF55" s="257">
        <f>Отд.1!BA55</f>
        <v>0</v>
      </c>
      <c r="AG55" s="257">
        <f>Отд.1!BB55</f>
        <v>0</v>
      </c>
      <c r="AH55" s="257">
        <f>Отд.1!BC55</f>
        <v>0</v>
      </c>
      <c r="AI55" s="501">
        <f>Отд.4!L55+Отд.4!N55</f>
        <v>0</v>
      </c>
      <c r="AJ55" s="501">
        <f>Отд.4!M55+Отд.4!O55</f>
        <v>0</v>
      </c>
      <c r="AK55" s="257">
        <f>Отд.4!P55</f>
        <v>0</v>
      </c>
      <c r="AL55" s="257">
        <f>Отд.4!Q55</f>
        <v>0</v>
      </c>
      <c r="AM55" s="257">
        <f>Отд.2!F55+Отд.2!H55+Отд.2!J55+Отд.2!L55</f>
        <v>0</v>
      </c>
      <c r="AN55" s="257">
        <f>Отд.2!G55+Отд.2!I55+Отд.2!K55+Отд.2!M55</f>
        <v>0</v>
      </c>
      <c r="AO55" s="257">
        <f>Отд.2!N55+Отд.2!P55+Отд.2!R55+Отд.2!T55+Отд.2!V55+Отд.2!X55+Отд.2!Z55+Отд.2!AB55+Отд.2!AD55</f>
        <v>0</v>
      </c>
      <c r="AP55" s="257">
        <f>Отд.2!O55+Отд.2!Q55+Отд.2!S55+Отд.2!U55+Отд.2!W55+Отд.2!Y55+Отд.2!AA55+Отд.2!AC55+Отд.2!AE55</f>
        <v>0</v>
      </c>
      <c r="AQ55" s="257">
        <f>Отд.4!R55+Отд.4!T55+Отд.4!V55+Отд.4!X55</f>
        <v>0</v>
      </c>
      <c r="AR55" s="257">
        <f>Отд.4!S55+Отд.4!U55+Отд.4!W55+Отд.4!Y55</f>
        <v>0</v>
      </c>
      <c r="AS55" s="257">
        <f>Отд.3!J55+Отд.3!L55</f>
        <v>0</v>
      </c>
      <c r="AT55" s="257">
        <f>Отд.3!K55+Отд.3!M55</f>
        <v>0</v>
      </c>
      <c r="AU55" s="257">
        <f>Отд.3!N55+Отд.3!P55+Отд.3!R55</f>
        <v>0</v>
      </c>
      <c r="AV55" s="257">
        <f>Отд.3!O55+Отд.3!Q55+Отд.3!S55</f>
        <v>0</v>
      </c>
      <c r="AW55" s="257">
        <f>Отд.3!T55+Отд.3!V55</f>
        <v>0</v>
      </c>
      <c r="AX55" s="257">
        <f>Отд.3!U55+Отд.3!W55</f>
        <v>0</v>
      </c>
      <c r="AY55" s="177">
        <f>Отд.4!Z55+Отд.4!AB55</f>
        <v>0</v>
      </c>
      <c r="AZ55" s="177">
        <f>Отд.4!AA55+Отд.4!AC55</f>
        <v>0</v>
      </c>
      <c r="BA55" s="114">
        <f>Отд.3!X55+Отд.3!Z55</f>
        <v>0</v>
      </c>
      <c r="BB55" s="114">
        <f>Отд.3!Y55+Отд.3!AA55</f>
        <v>0</v>
      </c>
      <c r="BC55" s="257">
        <f>Отд.3!AB55+Отд.3!AD55</f>
        <v>0</v>
      </c>
      <c r="BD55" s="257">
        <f>Отд.3!AC55+Отд.3!AE55</f>
        <v>0</v>
      </c>
      <c r="BE55" s="257">
        <f>Отд.2!AF55+Отд.2!AH55+Отд.2!AJ55</f>
        <v>0</v>
      </c>
      <c r="BF55" s="257">
        <f>Отд.2!AG55+Отд.2!AI55+Отд.2!AK55</f>
        <v>0</v>
      </c>
      <c r="BG55" s="257">
        <f>Отд.2!AL55+Отд.2!AN55+Отд.2!AP55</f>
        <v>0</v>
      </c>
      <c r="BH55" s="257">
        <f>Отд.2!AM55+Отд.2!AO55+Отд.2!AQ55</f>
        <v>0</v>
      </c>
      <c r="BI55" s="257">
        <f>Отд.4!AD55+Отд.4!AF55</f>
        <v>0</v>
      </c>
      <c r="BJ55" s="257">
        <f>Отд.4!AE55+Отд.4!AG55</f>
        <v>0</v>
      </c>
      <c r="BK55" s="257">
        <f>Отд.4!AH55+Отд.4!AJ55</f>
        <v>0</v>
      </c>
      <c r="BL55" s="257">
        <f>Отд.4!AI55+Отд.4!AK55</f>
        <v>0</v>
      </c>
      <c r="BM55" s="501">
        <f>Отд.4!AL55</f>
        <v>0</v>
      </c>
      <c r="BN55" s="501">
        <f>Отд.4!AM55</f>
        <v>0</v>
      </c>
      <c r="BO55" s="257">
        <f>Отд.4!AN55</f>
        <v>0</v>
      </c>
      <c r="BP55" s="257">
        <f>Отд.4!AO55</f>
        <v>0</v>
      </c>
      <c r="BQ55" s="30">
        <f>Отд.2!AR55+Отд.2!AT55</f>
        <v>0</v>
      </c>
      <c r="BR55" s="30">
        <f>Отд.2!AS55+Отд.2!AU55</f>
        <v>0</v>
      </c>
      <c r="BS55" s="257">
        <f>Отд.2!AV55+Отд.2!AX55+Отд.2!AZ55+Отд.2!BB55+Отд.2!BD55</f>
        <v>0</v>
      </c>
      <c r="BT55" s="257">
        <f>Отд.2!AW55+Отд.2!AY55+Отд.2!BA55+Отд.2!BC55+Отд.2!BE55</f>
        <v>0</v>
      </c>
      <c r="BU55" s="257">
        <f>Отд.4!AP55+Отд.4!AR55</f>
        <v>0</v>
      </c>
      <c r="BV55" s="257">
        <f>Отд.4!AQ55+Отд.4!AS55</f>
        <v>0</v>
      </c>
      <c r="BW55" s="30">
        <f>Отд.3!AF55</f>
        <v>0</v>
      </c>
      <c r="BX55" s="30">
        <f>Отд.3!AG55</f>
        <v>0</v>
      </c>
      <c r="BY55" s="30">
        <f>Отд.3!AH55+Отд.3!AJ55+Отд.3!AL55</f>
        <v>0</v>
      </c>
      <c r="BZ55" s="30">
        <f>Отд.3!AI55+Отд.3!AK55+Отд.3!AM55</f>
        <v>0</v>
      </c>
      <c r="CA55" s="257">
        <f>Отд.3!AN55+Отд.3!AP55+Отд.3!AR55</f>
        <v>0</v>
      </c>
      <c r="CB55" s="257">
        <f>Отд.3!AO55+Отд.3!AQ55+Отд.3!AS55</f>
        <v>0</v>
      </c>
      <c r="CC55" s="257">
        <f>Отд.4!AT55</f>
        <v>0</v>
      </c>
      <c r="CD55" s="257">
        <f>Отд.4!AU55</f>
        <v>0</v>
      </c>
      <c r="CE55" s="257">
        <f>Отд.3!AT55</f>
        <v>0</v>
      </c>
      <c r="CF55" s="257">
        <f>Отд.3!AU55</f>
        <v>0</v>
      </c>
      <c r="CG55" s="257">
        <f>Отд.3!AV55+Отд.3!AX55+Отд.3!AZ55</f>
        <v>0</v>
      </c>
      <c r="CH55" s="257">
        <f>Отд.3!AW55+Отд.3!AY55+Отд.3!BA55</f>
        <v>0</v>
      </c>
      <c r="CI55" s="257">
        <f>Отд.2!BF55+Отд.2!BH55+Отд.2!BJ55</f>
        <v>0</v>
      </c>
      <c r="CJ55" s="257">
        <f>Отд.2!BG55+Отд.2!BI55+Отд.2!BK55</f>
        <v>0</v>
      </c>
      <c r="CK55" s="257">
        <f>Отд.2!BL55</f>
        <v>0</v>
      </c>
      <c r="CL55" s="257">
        <f>Отд.2!BM55</f>
        <v>0</v>
      </c>
      <c r="CM55" s="257">
        <f>Отд.4!AV55</f>
        <v>0</v>
      </c>
      <c r="CN55" s="257">
        <f>Отд.4!AW55</f>
        <v>0</v>
      </c>
      <c r="CO55" s="257">
        <f>Отд.4!AX55</f>
        <v>0</v>
      </c>
      <c r="CP55" s="257">
        <f>Отд.4!AY55</f>
        <v>0</v>
      </c>
      <c r="CQ55" s="257">
        <f>Отд.4!AZ55</f>
        <v>0</v>
      </c>
      <c r="CR55" s="257">
        <f>Отд.4!BA55</f>
        <v>0</v>
      </c>
      <c r="CS55" s="257">
        <f>Отд.4!BB55</f>
        <v>0</v>
      </c>
      <c r="CT55" s="257">
        <f>Отд.4!BC55</f>
        <v>0</v>
      </c>
      <c r="CU55" s="257">
        <f>Отд.2!BN55+Отд.2!BP55</f>
        <v>0</v>
      </c>
      <c r="CV55" s="257">
        <f>Отд.2!BO55+Отд.2!BQ55</f>
        <v>0</v>
      </c>
      <c r="CW55" s="257">
        <f>Отд.2!BR55+Отд.2!BT55+Отд.2!BV55+Отд.2!BX55</f>
        <v>0</v>
      </c>
      <c r="CX55" s="257">
        <f>Отд.2!BS55+Отд.2!BU55+Отд.2!BW55+Отд.2!BY55</f>
        <v>0</v>
      </c>
      <c r="CY55" s="60">
        <f>Отд.4!BD55+Отд.4!BF55</f>
        <v>0</v>
      </c>
      <c r="CZ55" s="60">
        <f>Отд.4!BE55+Отд.4!BG55</f>
        <v>0</v>
      </c>
      <c r="DA55" s="257">
        <f>Отд.3!BB55</f>
        <v>0</v>
      </c>
      <c r="DB55" s="257">
        <f>Отд.3!BC55</f>
        <v>0</v>
      </c>
      <c r="DC55" s="257">
        <f>Отд.3!BD55</f>
        <v>0</v>
      </c>
      <c r="DD55" s="257">
        <f>Отд.3!BE55</f>
        <v>0</v>
      </c>
      <c r="DE55" s="257">
        <f>Отд.3!BF55+Отд.3!BH55</f>
        <v>0</v>
      </c>
      <c r="DF55" s="257">
        <f>Отд.3!BG55+Отд.3!BI55</f>
        <v>0</v>
      </c>
      <c r="DG55" s="257">
        <f>Отд.3!BJ55</f>
        <v>0</v>
      </c>
      <c r="DH55" s="257">
        <f>Отд.3!BK55</f>
        <v>0</v>
      </c>
      <c r="DI55" s="257">
        <f>Отд.3!BL55+Отд.3!BN55+Отд.3!BP55</f>
        <v>0</v>
      </c>
      <c r="DJ55" s="257">
        <f>Отд.3!BM55+Отд.3!BO55+Отд.3!BQ55</f>
        <v>0</v>
      </c>
      <c r="DK55" s="257">
        <f>Отд.2!BZ55</f>
        <v>0</v>
      </c>
      <c r="DL55" s="257">
        <f>Отд.2!CA55</f>
        <v>0</v>
      </c>
      <c r="DM55" s="501">
        <f>Отд.4!BH55</f>
        <v>0</v>
      </c>
      <c r="DN55" s="501">
        <f>Отд.4!BI55</f>
        <v>0</v>
      </c>
      <c r="DO55" s="14">
        <f t="shared" si="9"/>
        <v>0</v>
      </c>
      <c r="DP55" s="14">
        <f t="shared" si="10"/>
        <v>0</v>
      </c>
      <c r="DQ55" s="97"/>
      <c r="DR55" s="98"/>
      <c r="DS55" s="992">
        <f>Отд.4!BP55</f>
        <v>0</v>
      </c>
      <c r="DT55" s="992">
        <f>Отд.4!BQ55</f>
        <v>0</v>
      </c>
      <c r="DU55" s="501">
        <f>Отд.4!BR55</f>
        <v>0</v>
      </c>
      <c r="DV55" s="501">
        <f>Отд.4!BS55</f>
        <v>0</v>
      </c>
      <c r="DW55" s="501">
        <f>Отд.4!BT55</f>
        <v>0</v>
      </c>
      <c r="DX55" s="501">
        <f>Отд.4!BU55</f>
        <v>0</v>
      </c>
      <c r="DY55" s="992">
        <f>Отд.4!BV55</f>
        <v>0</v>
      </c>
      <c r="DZ55" s="992">
        <f>Отд.4!BW55</f>
        <v>0</v>
      </c>
      <c r="EA55" s="992">
        <f>Отд.4!BX55</f>
        <v>0</v>
      </c>
      <c r="EB55" s="992">
        <f>Отд.4!BY55</f>
        <v>0</v>
      </c>
      <c r="EC55" s="992">
        <f>Отд.2!CE55</f>
        <v>0</v>
      </c>
      <c r="ED55" s="992">
        <f>Отд.2!CF55</f>
        <v>0</v>
      </c>
      <c r="EE55" s="501">
        <f>Отд.2!CG55</f>
        <v>0</v>
      </c>
      <c r="EF55" s="501">
        <f>Отд.2!CH55</f>
        <v>0</v>
      </c>
      <c r="EG55" s="5">
        <f t="shared" si="8"/>
        <v>0</v>
      </c>
      <c r="EH55" s="95">
        <f t="shared" si="8"/>
        <v>0</v>
      </c>
    </row>
    <row r="56" spans="1:138" s="28" customFormat="1" ht="16.2" thickBot="1" x14ac:dyDescent="0.35">
      <c r="A56" s="8"/>
      <c r="B56" s="167" t="s">
        <v>13</v>
      </c>
      <c r="C56" s="501">
        <f>Отд.1!D56+Отд.1!F56+Отд.4!D56+Отд.4!F56</f>
        <v>0</v>
      </c>
      <c r="D56" s="501">
        <f>Отд.1!E56+Отд.1!G56+Отд.4!E56+Отд.4!G56</f>
        <v>0</v>
      </c>
      <c r="E56" s="701">
        <f>Отд.1!H56</f>
        <v>0</v>
      </c>
      <c r="F56" s="701">
        <f>Отд.1!I56</f>
        <v>0</v>
      </c>
      <c r="G56" s="30">
        <f>Отд.1!J56+Отд.1!L56</f>
        <v>0</v>
      </c>
      <c r="H56" s="30">
        <f>Отд.1!K56+Отд.1!M56</f>
        <v>0</v>
      </c>
      <c r="I56" s="257">
        <f>Отд.1!N56+Отд.1!P56+Отд.1!R56+Отд.1!T56+Отд.1!V56</f>
        <v>0</v>
      </c>
      <c r="J56" s="257">
        <f>Отд.1!O56+Отд.1!Q56+Отд.1!S56+Отд.1!U56+Отд.1!W56</f>
        <v>0</v>
      </c>
      <c r="K56" s="257">
        <f>Отд.1!X56+Отд.1!Z56</f>
        <v>0</v>
      </c>
      <c r="L56" s="257">
        <f>Отд.1!Y56+Отд.1!AA56</f>
        <v>0</v>
      </c>
      <c r="M56" s="256">
        <f>Отд.1!AB56</f>
        <v>0</v>
      </c>
      <c r="N56" s="256">
        <f>Отд.1!AC56</f>
        <v>0</v>
      </c>
      <c r="O56" s="257">
        <f>Отд.1!AD56+Отд.1!AF56+Отд.3!D56</f>
        <v>0</v>
      </c>
      <c r="P56" s="257">
        <f>Отд.1!AE56+Отд.1!AG56+Отд.3!E56</f>
        <v>0</v>
      </c>
      <c r="Q56" s="257">
        <f>Отд.1!AH56+Отд.3!F56</f>
        <v>0</v>
      </c>
      <c r="R56" s="257">
        <f>Отд.1!AI56+Отд.3!G56</f>
        <v>0</v>
      </c>
      <c r="S56" s="257">
        <f>Отд.1!AJ56+Отд.4!H56</f>
        <v>0</v>
      </c>
      <c r="T56" s="257">
        <f>Отд.1!AK56+Отд.4!I56</f>
        <v>0</v>
      </c>
      <c r="U56" s="257">
        <f>Отд.1!AL56</f>
        <v>0</v>
      </c>
      <c r="V56" s="257">
        <f>Отд.1!AM56</f>
        <v>0</v>
      </c>
      <c r="W56" s="257">
        <f>Отд.1!AN56+Отд.1!AP56+Отд.3!H56</f>
        <v>0</v>
      </c>
      <c r="X56" s="257">
        <f>Отд.1!AO56+Отд.1!AQ56+Отд.3!I56</f>
        <v>0</v>
      </c>
      <c r="Y56" s="257">
        <f>Отд.1!AR56+Отд.1!AT56+Отд.2!D56</f>
        <v>0</v>
      </c>
      <c r="Z56" s="257">
        <f>Отд.1!AS56+Отд.1!AU56+Отд.2!E56</f>
        <v>0</v>
      </c>
      <c r="AA56" s="257">
        <f>Отд.1!AV56</f>
        <v>0</v>
      </c>
      <c r="AB56" s="257">
        <f>Отд.1!AW56</f>
        <v>0</v>
      </c>
      <c r="AC56" s="257">
        <f>Отд.1!AX56+Отд.4!J56</f>
        <v>0</v>
      </c>
      <c r="AD56" s="257">
        <f>Отд.1!AY56+Отд.4!K56</f>
        <v>0</v>
      </c>
      <c r="AE56" s="257">
        <f>Отд.1!AZ56</f>
        <v>0</v>
      </c>
      <c r="AF56" s="257">
        <f>Отд.1!BA56</f>
        <v>0</v>
      </c>
      <c r="AG56" s="257">
        <f>Отд.1!BB56</f>
        <v>0</v>
      </c>
      <c r="AH56" s="257">
        <f>Отд.1!BC56</f>
        <v>0</v>
      </c>
      <c r="AI56" s="501">
        <f>Отд.4!L56+Отд.4!N56</f>
        <v>0</v>
      </c>
      <c r="AJ56" s="501">
        <f>Отд.4!M56+Отд.4!O56</f>
        <v>2</v>
      </c>
      <c r="AK56" s="257">
        <f>Отд.4!P56</f>
        <v>0</v>
      </c>
      <c r="AL56" s="257">
        <f>Отд.4!Q56</f>
        <v>0</v>
      </c>
      <c r="AM56" s="257">
        <f>Отд.2!F56+Отд.2!H56+Отд.2!J56+Отд.2!L56</f>
        <v>1</v>
      </c>
      <c r="AN56" s="257">
        <f>Отд.2!G56+Отд.2!I56+Отд.2!K56+Отд.2!M56</f>
        <v>1</v>
      </c>
      <c r="AO56" s="257">
        <f>Отд.2!N56+Отд.2!P56+Отд.2!R56+Отд.2!T56+Отд.2!V56+Отд.2!X56+Отд.2!Z56+Отд.2!AB56+Отд.2!AD56</f>
        <v>63</v>
      </c>
      <c r="AP56" s="257">
        <f>Отд.2!O56+Отд.2!Q56+Отд.2!S56+Отд.2!U56+Отд.2!W56+Отд.2!Y56+Отд.2!AA56+Отд.2!AC56+Отд.2!AE56</f>
        <v>10</v>
      </c>
      <c r="AQ56" s="257">
        <f>Отд.4!R56+Отд.4!T56+Отд.4!V56+Отд.4!X56</f>
        <v>0</v>
      </c>
      <c r="AR56" s="257">
        <f>Отд.4!S56+Отд.4!U56+Отд.4!W56+Отд.4!Y56</f>
        <v>0</v>
      </c>
      <c r="AS56" s="257">
        <f>Отд.3!J56+Отд.3!L56</f>
        <v>0</v>
      </c>
      <c r="AT56" s="257">
        <f>Отд.3!K56+Отд.3!M56</f>
        <v>0</v>
      </c>
      <c r="AU56" s="257">
        <f>Отд.3!N56+Отд.3!P56+Отд.3!R56</f>
        <v>0</v>
      </c>
      <c r="AV56" s="257">
        <f>Отд.3!O56+Отд.3!Q56+Отд.3!S56</f>
        <v>1</v>
      </c>
      <c r="AW56" s="257">
        <f>Отд.3!T56+Отд.3!V56</f>
        <v>1</v>
      </c>
      <c r="AX56" s="257">
        <f>Отд.3!U56+Отд.3!W56</f>
        <v>1</v>
      </c>
      <c r="AY56" s="177">
        <f>Отд.4!Z56+Отд.4!AB56</f>
        <v>0</v>
      </c>
      <c r="AZ56" s="177">
        <f>Отд.4!AA56+Отд.4!AC56</f>
        <v>1</v>
      </c>
      <c r="BA56" s="114">
        <f>Отд.3!X56+Отд.3!Z56</f>
        <v>1</v>
      </c>
      <c r="BB56" s="114">
        <f>Отд.3!Y56+Отд.3!AA56</f>
        <v>0</v>
      </c>
      <c r="BC56" s="257">
        <f>Отд.3!AB56+Отд.3!AD56</f>
        <v>0</v>
      </c>
      <c r="BD56" s="257">
        <f>Отд.3!AC56+Отд.3!AE56</f>
        <v>0</v>
      </c>
      <c r="BE56" s="257">
        <f>Отд.2!AF56+Отд.2!AH56+Отд.2!AJ56</f>
        <v>1</v>
      </c>
      <c r="BF56" s="257">
        <f>Отд.2!AG56+Отд.2!AI56+Отд.2!AK56</f>
        <v>0</v>
      </c>
      <c r="BG56" s="257">
        <f>Отд.2!AL56+Отд.2!AN56+Отд.2!AP56</f>
        <v>3</v>
      </c>
      <c r="BH56" s="257">
        <f>Отд.2!AM56+Отд.2!AO56+Отд.2!AQ56</f>
        <v>2</v>
      </c>
      <c r="BI56" s="257">
        <f>Отд.4!AD56+Отд.4!AF56</f>
        <v>0</v>
      </c>
      <c r="BJ56" s="257">
        <f>Отд.4!AE56+Отд.4!AG56</f>
        <v>0</v>
      </c>
      <c r="BK56" s="257">
        <f>Отд.4!AH56+Отд.4!AJ56</f>
        <v>1</v>
      </c>
      <c r="BL56" s="257">
        <f>Отд.4!AI56+Отд.4!AK56</f>
        <v>0</v>
      </c>
      <c r="BM56" s="501">
        <f>Отд.4!AL56</f>
        <v>0</v>
      </c>
      <c r="BN56" s="501">
        <f>Отд.4!AM56</f>
        <v>1</v>
      </c>
      <c r="BO56" s="257">
        <f>Отд.4!AN56</f>
        <v>1</v>
      </c>
      <c r="BP56" s="257">
        <f>Отд.4!AO56</f>
        <v>0</v>
      </c>
      <c r="BQ56" s="30">
        <f>Отд.2!AR56+Отд.2!AT56</f>
        <v>0</v>
      </c>
      <c r="BR56" s="30">
        <f>Отд.2!AS56+Отд.2!AU56</f>
        <v>0</v>
      </c>
      <c r="BS56" s="257">
        <f>Отд.2!AV56+Отд.2!AX56+Отд.2!AZ56+Отд.2!BB56+Отд.2!BD56</f>
        <v>1</v>
      </c>
      <c r="BT56" s="257">
        <f>Отд.2!AW56+Отд.2!AY56+Отд.2!BA56+Отд.2!BC56+Отд.2!BE56</f>
        <v>1</v>
      </c>
      <c r="BU56" s="257">
        <f>Отд.4!AP56+Отд.4!AR56</f>
        <v>1</v>
      </c>
      <c r="BV56" s="257">
        <f>Отд.4!AQ56+Отд.4!AS56</f>
        <v>0</v>
      </c>
      <c r="BW56" s="30">
        <f>Отд.3!AF56</f>
        <v>0</v>
      </c>
      <c r="BX56" s="30">
        <f>Отд.3!AG56</f>
        <v>0</v>
      </c>
      <c r="BY56" s="30">
        <f>Отд.3!AH56+Отд.3!AJ56+Отд.3!AL56</f>
        <v>0</v>
      </c>
      <c r="BZ56" s="30">
        <f>Отд.3!AI56+Отд.3!AK56+Отд.3!AM56</f>
        <v>0</v>
      </c>
      <c r="CA56" s="257">
        <f>Отд.3!AN56+Отд.3!AP56+Отд.3!AR56</f>
        <v>0</v>
      </c>
      <c r="CB56" s="257">
        <f>Отд.3!AO56+Отд.3!AQ56+Отд.3!AS56</f>
        <v>0</v>
      </c>
      <c r="CC56" s="257">
        <f>Отд.4!AT56</f>
        <v>0</v>
      </c>
      <c r="CD56" s="257">
        <f>Отд.4!AU56</f>
        <v>0</v>
      </c>
      <c r="CE56" s="257">
        <f>Отд.3!AT56</f>
        <v>0</v>
      </c>
      <c r="CF56" s="257">
        <f>Отд.3!AU56</f>
        <v>0</v>
      </c>
      <c r="CG56" s="257">
        <f>Отд.3!AV56+Отд.3!AX56+Отд.3!AZ56</f>
        <v>1</v>
      </c>
      <c r="CH56" s="257">
        <f>Отд.3!AW56+Отд.3!AY56+Отд.3!BA56</f>
        <v>0</v>
      </c>
      <c r="CI56" s="257">
        <f>Отд.2!BF56+Отд.2!BH56+Отд.2!BJ56</f>
        <v>0</v>
      </c>
      <c r="CJ56" s="257">
        <f>Отд.2!BG56+Отд.2!BI56+Отд.2!BK56</f>
        <v>0</v>
      </c>
      <c r="CK56" s="257">
        <f>Отд.2!BL56</f>
        <v>2</v>
      </c>
      <c r="CL56" s="257">
        <f>Отд.2!BM56</f>
        <v>0</v>
      </c>
      <c r="CM56" s="257">
        <f>Отд.4!AV56</f>
        <v>0</v>
      </c>
      <c r="CN56" s="257">
        <f>Отд.4!AW56</f>
        <v>0</v>
      </c>
      <c r="CO56" s="257">
        <f>Отд.4!AX56</f>
        <v>0</v>
      </c>
      <c r="CP56" s="257">
        <f>Отд.4!AY56</f>
        <v>0</v>
      </c>
      <c r="CQ56" s="257">
        <f>Отд.4!AZ56</f>
        <v>0</v>
      </c>
      <c r="CR56" s="257">
        <f>Отд.4!BA56</f>
        <v>0</v>
      </c>
      <c r="CS56" s="257">
        <f>Отд.4!BB56</f>
        <v>0</v>
      </c>
      <c r="CT56" s="257">
        <f>Отд.4!BC56</f>
        <v>0</v>
      </c>
      <c r="CU56" s="257">
        <f>Отд.2!BN56+Отд.2!BP56</f>
        <v>0</v>
      </c>
      <c r="CV56" s="257">
        <f>Отд.2!BO56+Отд.2!BQ56</f>
        <v>0</v>
      </c>
      <c r="CW56" s="257">
        <f>Отд.2!BR56+Отд.2!BT56+Отд.2!BV56+Отд.2!BX56</f>
        <v>6</v>
      </c>
      <c r="CX56" s="257">
        <f>Отд.2!BS56+Отд.2!BU56+Отд.2!BW56+Отд.2!BY56</f>
        <v>10</v>
      </c>
      <c r="CY56" s="60">
        <f>Отд.4!BD56+Отд.4!BF56</f>
        <v>0</v>
      </c>
      <c r="CZ56" s="60">
        <f>Отд.4!BE56+Отд.4!BG56</f>
        <v>0</v>
      </c>
      <c r="DA56" s="257">
        <f>Отд.3!BB56</f>
        <v>0</v>
      </c>
      <c r="DB56" s="257">
        <f>Отд.3!BC56</f>
        <v>0</v>
      </c>
      <c r="DC56" s="257">
        <f>Отд.3!BD56</f>
        <v>0</v>
      </c>
      <c r="DD56" s="257">
        <f>Отд.3!BE56</f>
        <v>0</v>
      </c>
      <c r="DE56" s="257">
        <f>Отд.3!BF56+Отд.3!BH56</f>
        <v>0</v>
      </c>
      <c r="DF56" s="257">
        <f>Отд.3!BG56+Отд.3!BI56</f>
        <v>0</v>
      </c>
      <c r="DG56" s="257">
        <f>Отд.3!BJ56</f>
        <v>0</v>
      </c>
      <c r="DH56" s="257">
        <f>Отд.3!BK56</f>
        <v>0</v>
      </c>
      <c r="DI56" s="257">
        <f>Отд.3!BL56+Отд.3!BN56+Отд.3!BP56</f>
        <v>6</v>
      </c>
      <c r="DJ56" s="257">
        <f>Отд.3!BM56+Отд.3!BO56+Отд.3!BQ56</f>
        <v>0</v>
      </c>
      <c r="DK56" s="257">
        <f>Отд.2!BZ56</f>
        <v>0</v>
      </c>
      <c r="DL56" s="257">
        <f>Отд.2!CA56</f>
        <v>0</v>
      </c>
      <c r="DM56" s="501">
        <f>Отд.4!BH56</f>
        <v>0</v>
      </c>
      <c r="DN56" s="501">
        <f>Отд.4!BI56</f>
        <v>0</v>
      </c>
      <c r="DO56" s="14">
        <f t="shared" si="9"/>
        <v>89</v>
      </c>
      <c r="DP56" s="14">
        <f t="shared" si="10"/>
        <v>30</v>
      </c>
      <c r="DQ56" s="37"/>
      <c r="DR56" s="6"/>
      <c r="DS56" s="992">
        <f>Отд.4!BP56</f>
        <v>0</v>
      </c>
      <c r="DT56" s="992">
        <f>Отд.4!BQ56</f>
        <v>14</v>
      </c>
      <c r="DU56" s="501">
        <f>Отд.4!BR56</f>
        <v>0</v>
      </c>
      <c r="DV56" s="501">
        <f>Отд.4!BS56</f>
        <v>3</v>
      </c>
      <c r="DW56" s="501">
        <f>Отд.4!BT56</f>
        <v>0</v>
      </c>
      <c r="DX56" s="501">
        <f>Отд.4!BU56</f>
        <v>1</v>
      </c>
      <c r="DY56" s="992">
        <f>Отд.4!BV56</f>
        <v>0</v>
      </c>
      <c r="DZ56" s="992">
        <f>Отд.4!BW56</f>
        <v>1</v>
      </c>
      <c r="EA56" s="992">
        <f>Отд.4!BX56</f>
        <v>0</v>
      </c>
      <c r="EB56" s="992">
        <f>Отд.4!BY56</f>
        <v>0</v>
      </c>
      <c r="EC56" s="992">
        <f>Отд.2!CE56</f>
        <v>0</v>
      </c>
      <c r="ED56" s="992">
        <f>Отд.2!CF56</f>
        <v>0</v>
      </c>
      <c r="EE56" s="501">
        <f>Отд.2!CG56</f>
        <v>0</v>
      </c>
      <c r="EF56" s="501">
        <f>Отд.2!CH56</f>
        <v>0</v>
      </c>
      <c r="EG56" s="5">
        <f t="shared" si="8"/>
        <v>0</v>
      </c>
      <c r="EH56" s="95">
        <f t="shared" si="8"/>
        <v>19</v>
      </c>
    </row>
    <row r="57" spans="1:138" s="28" customFormat="1" ht="16.2" thickBot="1" x14ac:dyDescent="0.35">
      <c r="A57" s="190">
        <v>9</v>
      </c>
      <c r="B57" s="996" t="s">
        <v>17</v>
      </c>
      <c r="C57" s="501">
        <f>Отд.1!D57+Отд.1!F57+Отд.4!D57+Отд.4!F57</f>
        <v>0</v>
      </c>
      <c r="D57" s="501">
        <f>Отд.1!E57+Отд.1!G57+Отд.4!E57+Отд.4!G57</f>
        <v>0</v>
      </c>
      <c r="E57" s="701">
        <f>Отд.1!H57</f>
        <v>0</v>
      </c>
      <c r="F57" s="701">
        <f>Отд.1!I57</f>
        <v>0</v>
      </c>
      <c r="G57" s="30">
        <f>Отд.1!J57+Отд.1!L57</f>
        <v>0</v>
      </c>
      <c r="H57" s="30">
        <f>Отд.1!K57+Отд.1!M57</f>
        <v>0</v>
      </c>
      <c r="I57" s="257">
        <f>Отд.1!N57+Отд.1!P57+Отд.1!R57+Отд.1!T57+Отд.1!V57</f>
        <v>0</v>
      </c>
      <c r="J57" s="257">
        <f>Отд.1!O57+Отд.1!Q57+Отд.1!S57+Отд.1!U57+Отд.1!W57</f>
        <v>0</v>
      </c>
      <c r="K57" s="257">
        <f>Отд.1!X57+Отд.1!Z57</f>
        <v>0</v>
      </c>
      <c r="L57" s="257">
        <f>Отд.1!Y57+Отд.1!AA57</f>
        <v>0</v>
      </c>
      <c r="M57" s="256">
        <f>Отд.1!AB57</f>
        <v>0</v>
      </c>
      <c r="N57" s="256">
        <f>Отд.1!AC57</f>
        <v>0</v>
      </c>
      <c r="O57" s="257">
        <f>Отд.1!AD57+Отд.1!AF57+Отд.3!D57</f>
        <v>0</v>
      </c>
      <c r="P57" s="257">
        <f>Отд.1!AE57+Отд.1!AG57+Отд.3!E57</f>
        <v>0</v>
      </c>
      <c r="Q57" s="257">
        <f>Отд.1!AH57+Отд.3!F57</f>
        <v>0</v>
      </c>
      <c r="R57" s="257">
        <f>Отд.1!AI57+Отд.3!G57</f>
        <v>0</v>
      </c>
      <c r="S57" s="257">
        <f>Отд.1!AJ57+Отд.4!H57</f>
        <v>0</v>
      </c>
      <c r="T57" s="257">
        <f>Отд.1!AK57+Отд.4!I57</f>
        <v>0</v>
      </c>
      <c r="U57" s="257">
        <f>Отд.1!AL57</f>
        <v>0</v>
      </c>
      <c r="V57" s="257">
        <f>Отд.1!AM57</f>
        <v>0</v>
      </c>
      <c r="W57" s="257">
        <f>Отд.1!AN57+Отд.1!AP57+Отд.3!H57</f>
        <v>0</v>
      </c>
      <c r="X57" s="257">
        <f>Отд.1!AO57+Отд.1!AQ57+Отд.3!I57</f>
        <v>0</v>
      </c>
      <c r="Y57" s="257">
        <f>Отд.1!AR57+Отд.1!AT57+Отд.2!D57</f>
        <v>0</v>
      </c>
      <c r="Z57" s="257">
        <f>Отд.1!AS57+Отд.1!AU57+Отд.2!E57</f>
        <v>0</v>
      </c>
      <c r="AA57" s="257">
        <f>Отд.1!AV57</f>
        <v>0</v>
      </c>
      <c r="AB57" s="257">
        <f>Отд.1!AW57</f>
        <v>0</v>
      </c>
      <c r="AC57" s="257">
        <f>Отд.1!AX57+Отд.4!J57</f>
        <v>0</v>
      </c>
      <c r="AD57" s="257">
        <f>Отд.1!AY57+Отд.4!K57</f>
        <v>0</v>
      </c>
      <c r="AE57" s="257">
        <f>Отд.1!AZ57</f>
        <v>0</v>
      </c>
      <c r="AF57" s="257">
        <f>Отд.1!BA57</f>
        <v>0</v>
      </c>
      <c r="AG57" s="257">
        <f>Отд.1!BB57</f>
        <v>0</v>
      </c>
      <c r="AH57" s="257">
        <f>Отд.1!BC57</f>
        <v>0</v>
      </c>
      <c r="AI57" s="501">
        <f>Отд.4!L57+Отд.4!N57</f>
        <v>0</v>
      </c>
      <c r="AJ57" s="501">
        <f>Отд.4!M57+Отд.4!O57</f>
        <v>0</v>
      </c>
      <c r="AK57" s="257">
        <f>Отд.4!P57</f>
        <v>0</v>
      </c>
      <c r="AL57" s="257">
        <f>Отд.4!Q57</f>
        <v>0</v>
      </c>
      <c r="AM57" s="257">
        <f>Отд.2!F57+Отд.2!H57+Отд.2!J57+Отд.2!L57</f>
        <v>0</v>
      </c>
      <c r="AN57" s="257">
        <f>Отд.2!G57+Отд.2!I57+Отд.2!K57+Отд.2!M57</f>
        <v>0</v>
      </c>
      <c r="AO57" s="257">
        <f>Отд.2!N57+Отд.2!P57+Отд.2!R57+Отд.2!T57+Отд.2!V57+Отд.2!X57+Отд.2!Z57+Отд.2!AB57+Отд.2!AD57</f>
        <v>0</v>
      </c>
      <c r="AP57" s="257">
        <f>Отд.2!O57+Отд.2!Q57+Отд.2!S57+Отд.2!U57+Отд.2!W57+Отд.2!Y57+Отд.2!AA57+Отд.2!AC57+Отд.2!AE57</f>
        <v>0</v>
      </c>
      <c r="AQ57" s="257">
        <f>Отд.4!R57+Отд.4!T57+Отд.4!V57+Отд.4!X57</f>
        <v>0</v>
      </c>
      <c r="AR57" s="257">
        <f>Отд.4!S57+Отд.4!U57+Отд.4!W57+Отд.4!Y57</f>
        <v>0</v>
      </c>
      <c r="AS57" s="257">
        <f>Отд.3!J57+Отд.3!L57</f>
        <v>0</v>
      </c>
      <c r="AT57" s="257">
        <f>Отд.3!K57+Отд.3!M57</f>
        <v>0</v>
      </c>
      <c r="AU57" s="257">
        <f>Отд.3!N57+Отд.3!P57+Отд.3!R57</f>
        <v>0</v>
      </c>
      <c r="AV57" s="257">
        <f>Отд.3!O57+Отд.3!Q57+Отд.3!S57</f>
        <v>0</v>
      </c>
      <c r="AW57" s="257">
        <f>Отд.3!T57+Отд.3!V57</f>
        <v>0</v>
      </c>
      <c r="AX57" s="257">
        <f>Отд.3!U57+Отд.3!W57</f>
        <v>0</v>
      </c>
      <c r="AY57" s="177">
        <f>Отд.4!Z57+Отд.4!AB57</f>
        <v>0</v>
      </c>
      <c r="AZ57" s="177">
        <f>Отд.4!AA57+Отд.4!AC57</f>
        <v>0</v>
      </c>
      <c r="BA57" s="114">
        <f>Отд.3!X57+Отд.3!Z57</f>
        <v>0</v>
      </c>
      <c r="BB57" s="114">
        <f>Отд.3!Y57+Отд.3!AA57</f>
        <v>0</v>
      </c>
      <c r="BC57" s="257">
        <f>Отд.3!AB57+Отд.3!AD57</f>
        <v>0</v>
      </c>
      <c r="BD57" s="257">
        <f>Отд.3!AC57+Отд.3!AE57</f>
        <v>0</v>
      </c>
      <c r="BE57" s="257">
        <f>Отд.2!AF57+Отд.2!AH57+Отд.2!AJ57</f>
        <v>0</v>
      </c>
      <c r="BF57" s="257">
        <f>Отд.2!AG57+Отд.2!AI57+Отд.2!AK57</f>
        <v>0</v>
      </c>
      <c r="BG57" s="257">
        <f>Отд.2!AL57+Отд.2!AN57+Отд.2!AP57</f>
        <v>0</v>
      </c>
      <c r="BH57" s="257">
        <f>Отд.2!AM57+Отд.2!AO57+Отд.2!AQ57</f>
        <v>0</v>
      </c>
      <c r="BI57" s="257">
        <f>Отд.4!AD57+Отд.4!AF57</f>
        <v>0</v>
      </c>
      <c r="BJ57" s="257">
        <f>Отд.4!AE57+Отд.4!AG57</f>
        <v>0</v>
      </c>
      <c r="BK57" s="257">
        <f>Отд.4!AH57+Отд.4!AJ57</f>
        <v>0</v>
      </c>
      <c r="BL57" s="257">
        <f>Отд.4!AI57+Отд.4!AK57</f>
        <v>0</v>
      </c>
      <c r="BM57" s="501">
        <f>Отд.4!AL57</f>
        <v>0</v>
      </c>
      <c r="BN57" s="501">
        <f>Отд.4!AM57</f>
        <v>0</v>
      </c>
      <c r="BO57" s="257">
        <f>Отд.4!AN57</f>
        <v>0</v>
      </c>
      <c r="BP57" s="257">
        <f>Отд.4!AO57</f>
        <v>0</v>
      </c>
      <c r="BQ57" s="30">
        <f>Отд.2!AR57+Отд.2!AT57</f>
        <v>0</v>
      </c>
      <c r="BR57" s="30">
        <f>Отд.2!AS57+Отд.2!AU57</f>
        <v>0</v>
      </c>
      <c r="BS57" s="257">
        <f>Отд.2!AV57+Отд.2!AX57+Отд.2!AZ57+Отд.2!BB57+Отд.2!BD57</f>
        <v>0</v>
      </c>
      <c r="BT57" s="257">
        <f>Отд.2!AW57+Отд.2!AY57+Отд.2!BA57+Отд.2!BC57+Отд.2!BE57</f>
        <v>0</v>
      </c>
      <c r="BU57" s="257">
        <f>Отд.4!AP57+Отд.4!AR57</f>
        <v>0</v>
      </c>
      <c r="BV57" s="257">
        <f>Отд.4!AQ57+Отд.4!AS57</f>
        <v>0</v>
      </c>
      <c r="BW57" s="30">
        <f>Отд.3!AF57</f>
        <v>0</v>
      </c>
      <c r="BX57" s="30">
        <f>Отд.3!AG57</f>
        <v>0</v>
      </c>
      <c r="BY57" s="30">
        <f>Отд.3!AH57+Отд.3!AJ57+Отд.3!AL57</f>
        <v>0</v>
      </c>
      <c r="BZ57" s="30">
        <f>Отд.3!AI57+Отд.3!AK57+Отд.3!AM57</f>
        <v>0</v>
      </c>
      <c r="CA57" s="257">
        <f>Отд.3!AN57+Отд.3!AP57+Отд.3!AR57</f>
        <v>0</v>
      </c>
      <c r="CB57" s="257">
        <f>Отд.3!AO57+Отд.3!AQ57+Отд.3!AS57</f>
        <v>0</v>
      </c>
      <c r="CC57" s="257">
        <f>Отд.4!AT57</f>
        <v>0</v>
      </c>
      <c r="CD57" s="257">
        <f>Отд.4!AU57</f>
        <v>0</v>
      </c>
      <c r="CE57" s="257">
        <f>Отд.3!AT57</f>
        <v>0</v>
      </c>
      <c r="CF57" s="257">
        <f>Отд.3!AU57</f>
        <v>0</v>
      </c>
      <c r="CG57" s="257">
        <f>Отд.3!AV57+Отд.3!AX57+Отд.3!AZ57</f>
        <v>0</v>
      </c>
      <c r="CH57" s="257">
        <f>Отд.3!AW57+Отд.3!AY57+Отд.3!BA57</f>
        <v>0</v>
      </c>
      <c r="CI57" s="257">
        <f>Отд.2!BF57+Отд.2!BH57+Отд.2!BJ57</f>
        <v>0</v>
      </c>
      <c r="CJ57" s="257">
        <f>Отд.2!BG57+Отд.2!BI57+Отд.2!BK57</f>
        <v>0</v>
      </c>
      <c r="CK57" s="257">
        <f>Отд.2!BL57</f>
        <v>0</v>
      </c>
      <c r="CL57" s="257">
        <f>Отд.2!BM57</f>
        <v>0</v>
      </c>
      <c r="CM57" s="257">
        <f>Отд.4!AV57</f>
        <v>0</v>
      </c>
      <c r="CN57" s="257">
        <f>Отд.4!AW57</f>
        <v>0</v>
      </c>
      <c r="CO57" s="257">
        <f>Отд.4!AX57</f>
        <v>0</v>
      </c>
      <c r="CP57" s="257">
        <f>Отд.4!AY57</f>
        <v>0</v>
      </c>
      <c r="CQ57" s="257">
        <f>Отд.4!AZ57</f>
        <v>0</v>
      </c>
      <c r="CR57" s="257">
        <f>Отд.4!BA57</f>
        <v>0</v>
      </c>
      <c r="CS57" s="257">
        <f>Отд.4!BB57</f>
        <v>0</v>
      </c>
      <c r="CT57" s="257">
        <f>Отд.4!BC57</f>
        <v>0</v>
      </c>
      <c r="CU57" s="257">
        <f>Отд.2!BN57+Отд.2!BP57</f>
        <v>0</v>
      </c>
      <c r="CV57" s="257">
        <f>Отд.2!BO57+Отд.2!BQ57</f>
        <v>0</v>
      </c>
      <c r="CW57" s="257">
        <f>Отд.2!BR57+Отд.2!BT57+Отд.2!BV57+Отд.2!BX57</f>
        <v>0</v>
      </c>
      <c r="CX57" s="257">
        <f>Отд.2!BS57+Отд.2!BU57+Отд.2!BW57+Отд.2!BY57</f>
        <v>0</v>
      </c>
      <c r="CY57" s="60">
        <f>Отд.4!BD57+Отд.4!BF57</f>
        <v>0</v>
      </c>
      <c r="CZ57" s="60">
        <f>Отд.4!BE57+Отд.4!BG57</f>
        <v>0</v>
      </c>
      <c r="DA57" s="257">
        <f>Отд.3!BB57</f>
        <v>0</v>
      </c>
      <c r="DB57" s="257">
        <f>Отд.3!BC57</f>
        <v>0</v>
      </c>
      <c r="DC57" s="257">
        <f>Отд.3!BD57</f>
        <v>0</v>
      </c>
      <c r="DD57" s="257">
        <f>Отд.3!BE57</f>
        <v>0</v>
      </c>
      <c r="DE57" s="257">
        <f>Отд.3!BF57+Отд.3!BH57</f>
        <v>0</v>
      </c>
      <c r="DF57" s="257">
        <f>Отд.3!BG57+Отд.3!BI57</f>
        <v>0</v>
      </c>
      <c r="DG57" s="257">
        <f>Отд.3!BJ57</f>
        <v>0</v>
      </c>
      <c r="DH57" s="257">
        <f>Отд.3!BK57</f>
        <v>0</v>
      </c>
      <c r="DI57" s="257">
        <f>Отд.3!BL57+Отд.3!BN57+Отд.3!BP57</f>
        <v>0</v>
      </c>
      <c r="DJ57" s="257">
        <f>Отд.3!BM57+Отд.3!BO57+Отд.3!BQ57</f>
        <v>0</v>
      </c>
      <c r="DK57" s="257">
        <f>Отд.2!BZ57</f>
        <v>0</v>
      </c>
      <c r="DL57" s="257">
        <f>Отд.2!CA57</f>
        <v>0</v>
      </c>
      <c r="DM57" s="501">
        <f>Отд.4!BH57</f>
        <v>0</v>
      </c>
      <c r="DN57" s="501">
        <f>Отд.4!BI57</f>
        <v>0</v>
      </c>
      <c r="DO57" s="14">
        <f t="shared" si="9"/>
        <v>0</v>
      </c>
      <c r="DP57" s="14">
        <f t="shared" si="10"/>
        <v>0</v>
      </c>
      <c r="DQ57" s="246"/>
      <c r="DR57" s="181"/>
      <c r="DS57" s="992">
        <f>Отд.4!BP57</f>
        <v>0</v>
      </c>
      <c r="DT57" s="992">
        <f>Отд.4!BQ57</f>
        <v>14</v>
      </c>
      <c r="DU57" s="501">
        <f>Отд.4!BR57</f>
        <v>0</v>
      </c>
      <c r="DV57" s="501">
        <f>Отд.4!BS57</f>
        <v>0</v>
      </c>
      <c r="DW57" s="501">
        <f>Отд.4!BT57</f>
        <v>0</v>
      </c>
      <c r="DX57" s="501">
        <f>Отд.4!BU57</f>
        <v>0</v>
      </c>
      <c r="DY57" s="992">
        <f>Отд.4!BV57</f>
        <v>0</v>
      </c>
      <c r="DZ57" s="992">
        <f>Отд.4!BW57</f>
        <v>0</v>
      </c>
      <c r="EA57" s="992">
        <f>Отд.4!BX57</f>
        <v>0</v>
      </c>
      <c r="EB57" s="992">
        <f>Отд.4!BY57</f>
        <v>0</v>
      </c>
      <c r="EC57" s="992">
        <f>Отд.2!CE57</f>
        <v>0</v>
      </c>
      <c r="ED57" s="992">
        <f>Отд.2!CF57</f>
        <v>0</v>
      </c>
      <c r="EE57" s="501">
        <f>Отд.2!CG57</f>
        <v>0</v>
      </c>
      <c r="EF57" s="501">
        <f>Отд.2!CH57</f>
        <v>0</v>
      </c>
      <c r="EG57" s="5">
        <f t="shared" si="8"/>
        <v>0</v>
      </c>
      <c r="EH57" s="95">
        <f t="shared" si="8"/>
        <v>14</v>
      </c>
    </row>
    <row r="58" spans="1:138" s="28" customFormat="1" ht="27.6" thickBot="1" x14ac:dyDescent="0.35">
      <c r="A58" s="8">
        <v>10</v>
      </c>
      <c r="B58" s="990" t="s">
        <v>18</v>
      </c>
      <c r="C58" s="501">
        <f>Отд.1!D58+Отд.1!F58+Отд.4!D58+Отд.4!F58</f>
        <v>0</v>
      </c>
      <c r="D58" s="501">
        <f>Отд.1!E58+Отд.1!G58+Отд.4!E58+Отд.4!G58</f>
        <v>0</v>
      </c>
      <c r="E58" s="701">
        <f>Отд.1!H58</f>
        <v>0</v>
      </c>
      <c r="F58" s="701">
        <f>Отд.1!I58</f>
        <v>0</v>
      </c>
      <c r="G58" s="30">
        <f>Отд.1!J58+Отд.1!L58</f>
        <v>0</v>
      </c>
      <c r="H58" s="30">
        <f>Отд.1!K58+Отд.1!M58</f>
        <v>0</v>
      </c>
      <c r="I58" s="257">
        <f>Отд.1!N58+Отд.1!P58+Отд.1!R58+Отд.1!T58+Отд.1!V58</f>
        <v>0</v>
      </c>
      <c r="J58" s="257">
        <f>Отд.1!O58+Отд.1!Q58+Отд.1!S58+Отд.1!U58+Отд.1!W58</f>
        <v>0</v>
      </c>
      <c r="K58" s="257">
        <f>Отд.1!X58+Отд.1!Z58</f>
        <v>0</v>
      </c>
      <c r="L58" s="257">
        <f>Отд.1!Y58+Отд.1!AA58</f>
        <v>0</v>
      </c>
      <c r="M58" s="256">
        <f>Отд.1!AB58</f>
        <v>0</v>
      </c>
      <c r="N58" s="256">
        <f>Отд.1!AC58</f>
        <v>0</v>
      </c>
      <c r="O58" s="257">
        <f>Отд.1!AD58+Отд.1!AF58+Отд.3!D58</f>
        <v>0</v>
      </c>
      <c r="P58" s="257">
        <f>Отд.1!AE58+Отд.1!AG58+Отд.3!E58</f>
        <v>0</v>
      </c>
      <c r="Q58" s="257">
        <f>Отд.1!AH58+Отд.3!F58</f>
        <v>0</v>
      </c>
      <c r="R58" s="257">
        <f>Отд.1!AI58+Отд.3!G58</f>
        <v>0</v>
      </c>
      <c r="S58" s="257">
        <f>Отд.1!AJ58+Отд.4!H58</f>
        <v>0</v>
      </c>
      <c r="T58" s="257">
        <f>Отд.1!AK58+Отд.4!I58</f>
        <v>0</v>
      </c>
      <c r="U58" s="257">
        <f>Отд.1!AL58</f>
        <v>0</v>
      </c>
      <c r="V58" s="257">
        <f>Отд.1!AM58</f>
        <v>0</v>
      </c>
      <c r="W58" s="257">
        <f>Отд.1!AN58+Отд.1!AP58+Отд.3!H58</f>
        <v>0</v>
      </c>
      <c r="X58" s="257">
        <f>Отд.1!AO58+Отд.1!AQ58+Отд.3!I58</f>
        <v>0</v>
      </c>
      <c r="Y58" s="257">
        <f>Отд.1!AR58+Отд.1!AT58+Отд.2!D58</f>
        <v>0</v>
      </c>
      <c r="Z58" s="257">
        <f>Отд.1!AS58+Отд.1!AU58+Отд.2!E58</f>
        <v>0</v>
      </c>
      <c r="AA58" s="257">
        <f>Отд.1!AV58</f>
        <v>0</v>
      </c>
      <c r="AB58" s="257">
        <f>Отд.1!AW58</f>
        <v>0</v>
      </c>
      <c r="AC58" s="257">
        <f>Отд.1!AX58+Отд.4!J58</f>
        <v>0</v>
      </c>
      <c r="AD58" s="257">
        <f>Отд.1!AY58+Отд.4!K58</f>
        <v>0</v>
      </c>
      <c r="AE58" s="257">
        <f>Отд.1!AZ58</f>
        <v>0</v>
      </c>
      <c r="AF58" s="257">
        <f>Отд.1!BA58</f>
        <v>0</v>
      </c>
      <c r="AG58" s="257">
        <f>Отд.1!BB58</f>
        <v>0</v>
      </c>
      <c r="AH58" s="257">
        <f>Отд.1!BC58</f>
        <v>0</v>
      </c>
      <c r="AI58" s="501">
        <f>Отд.4!L58+Отд.4!N58</f>
        <v>0</v>
      </c>
      <c r="AJ58" s="501">
        <f>Отд.4!M58+Отд.4!O58</f>
        <v>1</v>
      </c>
      <c r="AK58" s="257">
        <f>Отд.4!P58</f>
        <v>0</v>
      </c>
      <c r="AL58" s="257">
        <f>Отд.4!Q58</f>
        <v>0</v>
      </c>
      <c r="AM58" s="257">
        <f>Отд.2!F58+Отд.2!H58+Отд.2!J58+Отд.2!L58</f>
        <v>0</v>
      </c>
      <c r="AN58" s="257">
        <f>Отд.2!G58+Отд.2!I58+Отд.2!K58+Отд.2!M58</f>
        <v>0</v>
      </c>
      <c r="AO58" s="257">
        <f>Отд.2!N58+Отд.2!P58+Отд.2!R58+Отд.2!T58+Отд.2!V58+Отд.2!X58+Отд.2!Z58+Отд.2!AB58+Отд.2!AD58</f>
        <v>0</v>
      </c>
      <c r="AP58" s="257">
        <f>Отд.2!O58+Отд.2!Q58+Отд.2!S58+Отд.2!U58+Отд.2!W58+Отд.2!Y58+Отд.2!AA58+Отд.2!AC58+Отд.2!AE58</f>
        <v>2</v>
      </c>
      <c r="AQ58" s="257">
        <f>Отд.4!R58+Отд.4!T58+Отд.4!V58+Отд.4!X58</f>
        <v>0</v>
      </c>
      <c r="AR58" s="257">
        <f>Отд.4!S58+Отд.4!U58+Отд.4!W58+Отд.4!Y58</f>
        <v>0</v>
      </c>
      <c r="AS58" s="257">
        <f>Отд.3!J58+Отд.3!L58</f>
        <v>0</v>
      </c>
      <c r="AT58" s="257">
        <f>Отд.3!K58+Отд.3!M58</f>
        <v>0</v>
      </c>
      <c r="AU58" s="257">
        <f>Отд.3!N58+Отд.3!P58+Отд.3!R58</f>
        <v>0</v>
      </c>
      <c r="AV58" s="257">
        <f>Отд.3!O58+Отд.3!Q58+Отд.3!S58</f>
        <v>0</v>
      </c>
      <c r="AW58" s="257">
        <f>Отд.3!T58+Отд.3!V58</f>
        <v>0</v>
      </c>
      <c r="AX58" s="257">
        <f>Отд.3!U58+Отд.3!W58</f>
        <v>1</v>
      </c>
      <c r="AY58" s="177">
        <f>Отд.4!Z58+Отд.4!AB58</f>
        <v>0</v>
      </c>
      <c r="AZ58" s="177">
        <f>Отд.4!AA58+Отд.4!AC58</f>
        <v>0</v>
      </c>
      <c r="BA58" s="114">
        <f>Отд.3!X58+Отд.3!Z58</f>
        <v>1</v>
      </c>
      <c r="BB58" s="114">
        <f>Отд.3!Y58+Отд.3!AA58</f>
        <v>0</v>
      </c>
      <c r="BC58" s="257">
        <f>Отд.3!AB58+Отд.3!AD58</f>
        <v>0</v>
      </c>
      <c r="BD58" s="257">
        <f>Отд.3!AC58+Отд.3!AE58</f>
        <v>0</v>
      </c>
      <c r="BE58" s="257">
        <f>Отд.2!AF58+Отд.2!AH58+Отд.2!AJ58</f>
        <v>0</v>
      </c>
      <c r="BF58" s="257">
        <f>Отд.2!AG58+Отд.2!AI58+Отд.2!AK58</f>
        <v>0</v>
      </c>
      <c r="BG58" s="257">
        <f>Отд.2!AL58+Отд.2!AN58+Отд.2!AP58</f>
        <v>0</v>
      </c>
      <c r="BH58" s="257">
        <f>Отд.2!AM58+Отд.2!AO58+Отд.2!AQ58</f>
        <v>0</v>
      </c>
      <c r="BI58" s="257">
        <f>Отд.4!AD58+Отд.4!AF58</f>
        <v>0</v>
      </c>
      <c r="BJ58" s="257">
        <f>Отд.4!AE58+Отд.4!AG58</f>
        <v>0</v>
      </c>
      <c r="BK58" s="257">
        <f>Отд.4!AH58+Отд.4!AJ58</f>
        <v>1</v>
      </c>
      <c r="BL58" s="257">
        <f>Отд.4!AI58+Отд.4!AK58</f>
        <v>0</v>
      </c>
      <c r="BM58" s="501">
        <f>Отд.4!AL58</f>
        <v>0</v>
      </c>
      <c r="BN58" s="501">
        <f>Отд.4!AM58</f>
        <v>0</v>
      </c>
      <c r="BO58" s="257">
        <f>Отд.4!AN58</f>
        <v>1</v>
      </c>
      <c r="BP58" s="257">
        <f>Отд.4!AO58</f>
        <v>0</v>
      </c>
      <c r="BQ58" s="30">
        <f>Отд.2!AR58+Отд.2!AT58</f>
        <v>0</v>
      </c>
      <c r="BR58" s="30">
        <f>Отд.2!AS58+Отд.2!AU58</f>
        <v>0</v>
      </c>
      <c r="BS58" s="257">
        <f>Отд.2!AV58+Отд.2!AX58+Отд.2!AZ58+Отд.2!BB58+Отд.2!BD58</f>
        <v>0</v>
      </c>
      <c r="BT58" s="257">
        <f>Отд.2!AW58+Отд.2!AY58+Отд.2!BA58+Отд.2!BC58+Отд.2!BE58</f>
        <v>0</v>
      </c>
      <c r="BU58" s="257">
        <f>Отд.4!AP58+Отд.4!AR58</f>
        <v>0</v>
      </c>
      <c r="BV58" s="257">
        <f>Отд.4!AQ58+Отд.4!AS58</f>
        <v>0</v>
      </c>
      <c r="BW58" s="30">
        <f>Отд.3!AF58</f>
        <v>0</v>
      </c>
      <c r="BX58" s="30">
        <f>Отд.3!AG58</f>
        <v>0</v>
      </c>
      <c r="BY58" s="30">
        <f>Отд.3!AH58+Отд.3!AJ58+Отд.3!AL58</f>
        <v>0</v>
      </c>
      <c r="BZ58" s="30">
        <f>Отд.3!AI58+Отд.3!AK58+Отд.3!AM58</f>
        <v>0</v>
      </c>
      <c r="CA58" s="257">
        <f>Отд.3!AN58+Отд.3!AP58+Отд.3!AR58</f>
        <v>0</v>
      </c>
      <c r="CB58" s="257">
        <f>Отд.3!AO58+Отд.3!AQ58+Отд.3!AS58</f>
        <v>0</v>
      </c>
      <c r="CC58" s="257">
        <f>Отд.4!AT58</f>
        <v>0</v>
      </c>
      <c r="CD58" s="257">
        <f>Отд.4!AU58</f>
        <v>0</v>
      </c>
      <c r="CE58" s="257">
        <f>Отд.3!AT58</f>
        <v>0</v>
      </c>
      <c r="CF58" s="257">
        <f>Отд.3!AU58</f>
        <v>0</v>
      </c>
      <c r="CG58" s="257">
        <f>Отд.3!AV58+Отд.3!AX58+Отд.3!AZ58</f>
        <v>0</v>
      </c>
      <c r="CH58" s="257">
        <f>Отд.3!AW58+Отд.3!AY58+Отд.3!BA58</f>
        <v>0</v>
      </c>
      <c r="CI58" s="257">
        <f>Отд.2!BF58+Отд.2!BH58+Отд.2!BJ58</f>
        <v>0</v>
      </c>
      <c r="CJ58" s="257">
        <f>Отд.2!BG58+Отд.2!BI58+Отд.2!BK58</f>
        <v>0</v>
      </c>
      <c r="CK58" s="257">
        <f>Отд.2!BL58</f>
        <v>1</v>
      </c>
      <c r="CL58" s="257">
        <f>Отд.2!BM58</f>
        <v>0</v>
      </c>
      <c r="CM58" s="257">
        <f>Отд.4!AV58</f>
        <v>0</v>
      </c>
      <c r="CN58" s="257">
        <f>Отд.4!AW58</f>
        <v>0</v>
      </c>
      <c r="CO58" s="257">
        <f>Отд.4!AX58</f>
        <v>0</v>
      </c>
      <c r="CP58" s="257">
        <f>Отд.4!AY58</f>
        <v>0</v>
      </c>
      <c r="CQ58" s="257">
        <f>Отд.4!AZ58</f>
        <v>0</v>
      </c>
      <c r="CR58" s="257">
        <f>Отд.4!BA58</f>
        <v>0</v>
      </c>
      <c r="CS58" s="257">
        <f>Отд.4!BB58</f>
        <v>0</v>
      </c>
      <c r="CT58" s="257">
        <f>Отд.4!BC58</f>
        <v>0</v>
      </c>
      <c r="CU58" s="257">
        <f>Отд.2!BN58+Отд.2!BP58</f>
        <v>0</v>
      </c>
      <c r="CV58" s="257">
        <f>Отд.2!BO58+Отд.2!BQ58</f>
        <v>0</v>
      </c>
      <c r="CW58" s="257">
        <f>Отд.2!BR58+Отд.2!BT58+Отд.2!BV58+Отд.2!BX58</f>
        <v>0</v>
      </c>
      <c r="CX58" s="257">
        <f>Отд.2!BS58+Отд.2!BU58+Отд.2!BW58+Отд.2!BY58</f>
        <v>0</v>
      </c>
      <c r="CY58" s="60">
        <f>Отд.4!BD58+Отд.4!BF58</f>
        <v>0</v>
      </c>
      <c r="CZ58" s="60">
        <f>Отд.4!BE58+Отд.4!BG58</f>
        <v>0</v>
      </c>
      <c r="DA58" s="257">
        <f>Отд.3!BB58</f>
        <v>0</v>
      </c>
      <c r="DB58" s="257">
        <f>Отд.3!BC58</f>
        <v>0</v>
      </c>
      <c r="DC58" s="257">
        <f>Отд.3!BD58</f>
        <v>0</v>
      </c>
      <c r="DD58" s="257">
        <f>Отд.3!BE58</f>
        <v>0</v>
      </c>
      <c r="DE58" s="257">
        <f>Отд.3!BF58+Отд.3!BH58</f>
        <v>0</v>
      </c>
      <c r="DF58" s="257">
        <f>Отд.3!BG58+Отд.3!BI58</f>
        <v>0</v>
      </c>
      <c r="DG58" s="257">
        <f>Отд.3!BJ58</f>
        <v>0</v>
      </c>
      <c r="DH58" s="257">
        <f>Отд.3!BK58</f>
        <v>0</v>
      </c>
      <c r="DI58" s="257">
        <f>Отд.3!BL58+Отд.3!BN58+Отд.3!BP58</f>
        <v>0</v>
      </c>
      <c r="DJ58" s="257">
        <f>Отд.3!BM58+Отд.3!BO58+Отд.3!BQ58</f>
        <v>0</v>
      </c>
      <c r="DK58" s="257">
        <f>Отд.2!BZ58</f>
        <v>0</v>
      </c>
      <c r="DL58" s="257">
        <f>Отд.2!CA58</f>
        <v>0</v>
      </c>
      <c r="DM58" s="501">
        <f>Отд.4!BH58</f>
        <v>0</v>
      </c>
      <c r="DN58" s="501">
        <f>Отд.4!BI58</f>
        <v>0</v>
      </c>
      <c r="DO58" s="14">
        <f t="shared" si="9"/>
        <v>4</v>
      </c>
      <c r="DP58" s="14">
        <f t="shared" si="10"/>
        <v>4</v>
      </c>
      <c r="DQ58" s="246"/>
      <c r="DR58" s="181"/>
      <c r="DS58" s="992">
        <f>Отд.4!BP58</f>
        <v>0</v>
      </c>
      <c r="DT58" s="992">
        <f>Отд.4!BQ58</f>
        <v>0</v>
      </c>
      <c r="DU58" s="501">
        <f>Отд.4!BR58</f>
        <v>0</v>
      </c>
      <c r="DV58" s="501">
        <f>Отд.4!BS58</f>
        <v>0</v>
      </c>
      <c r="DW58" s="501">
        <f>Отд.4!BT58</f>
        <v>0</v>
      </c>
      <c r="DX58" s="501">
        <f>Отд.4!BU58</f>
        <v>0</v>
      </c>
      <c r="DY58" s="992">
        <f>Отд.4!BV58</f>
        <v>0</v>
      </c>
      <c r="DZ58" s="992">
        <f>Отд.4!BW58</f>
        <v>0</v>
      </c>
      <c r="EA58" s="992">
        <f>Отд.4!BX58</f>
        <v>0</v>
      </c>
      <c r="EB58" s="992">
        <f>Отд.4!BY58</f>
        <v>0</v>
      </c>
      <c r="EC58" s="992">
        <f>Отд.2!CE58</f>
        <v>0</v>
      </c>
      <c r="ED58" s="992">
        <f>Отд.2!CF58</f>
        <v>0</v>
      </c>
      <c r="EE58" s="501">
        <f>Отд.2!CG58</f>
        <v>0</v>
      </c>
      <c r="EF58" s="501">
        <f>Отд.2!CH58</f>
        <v>0</v>
      </c>
      <c r="EG58" s="5">
        <f t="shared" si="8"/>
        <v>0</v>
      </c>
      <c r="EH58" s="95">
        <f t="shared" si="8"/>
        <v>0</v>
      </c>
    </row>
    <row r="59" spans="1:138" s="28" customFormat="1" ht="27.6" thickBot="1" x14ac:dyDescent="0.35">
      <c r="A59" s="8">
        <v>11</v>
      </c>
      <c r="B59" s="990" t="s">
        <v>19</v>
      </c>
      <c r="C59" s="501">
        <f>Отд.1!D59+Отд.1!F59+Отд.4!D59+Отд.4!F59</f>
        <v>0</v>
      </c>
      <c r="D59" s="501">
        <f>Отд.1!E59+Отд.1!G59+Отд.4!E59+Отд.4!G59</f>
        <v>0</v>
      </c>
      <c r="E59" s="701">
        <f>Отд.1!H59</f>
        <v>0</v>
      </c>
      <c r="F59" s="701">
        <f>Отд.1!I59</f>
        <v>0</v>
      </c>
      <c r="G59" s="30">
        <f>Отд.1!J59+Отд.1!L59</f>
        <v>0</v>
      </c>
      <c r="H59" s="30">
        <f>Отд.1!K59+Отд.1!M59</f>
        <v>0</v>
      </c>
      <c r="I59" s="257">
        <f>Отд.1!N59+Отд.1!P59+Отд.1!R59+Отд.1!T59+Отд.1!V59</f>
        <v>0</v>
      </c>
      <c r="J59" s="257">
        <f>Отд.1!O59+Отд.1!Q59+Отд.1!S59+Отд.1!U59+Отд.1!W59</f>
        <v>0</v>
      </c>
      <c r="K59" s="257">
        <f>Отд.1!X59+Отд.1!Z59</f>
        <v>0</v>
      </c>
      <c r="L59" s="257">
        <f>Отд.1!Y59+Отд.1!AA59</f>
        <v>0</v>
      </c>
      <c r="M59" s="256">
        <f>Отд.1!AB59</f>
        <v>0</v>
      </c>
      <c r="N59" s="256">
        <f>Отд.1!AC59</f>
        <v>0</v>
      </c>
      <c r="O59" s="257">
        <f>Отд.1!AD59+Отд.1!AF59+Отд.3!D59</f>
        <v>0</v>
      </c>
      <c r="P59" s="257">
        <f>Отд.1!AE59+Отд.1!AG59+Отд.3!E59</f>
        <v>0</v>
      </c>
      <c r="Q59" s="257">
        <f>Отд.1!AH59+Отд.3!F59</f>
        <v>0</v>
      </c>
      <c r="R59" s="257">
        <f>Отд.1!AI59+Отд.3!G59</f>
        <v>0</v>
      </c>
      <c r="S59" s="257">
        <f>Отд.1!AJ59+Отд.4!H59</f>
        <v>0</v>
      </c>
      <c r="T59" s="257">
        <f>Отд.1!AK59+Отд.4!I59</f>
        <v>0</v>
      </c>
      <c r="U59" s="257">
        <f>Отд.1!AL59</f>
        <v>0</v>
      </c>
      <c r="V59" s="257">
        <f>Отд.1!AM59</f>
        <v>0</v>
      </c>
      <c r="W59" s="257">
        <f>Отд.1!AN59+Отд.1!AP59+Отд.3!H59</f>
        <v>0</v>
      </c>
      <c r="X59" s="257">
        <f>Отд.1!AO59+Отд.1!AQ59+Отд.3!I59</f>
        <v>0</v>
      </c>
      <c r="Y59" s="257">
        <f>Отд.1!AR59+Отд.1!AT59+Отд.2!D59</f>
        <v>0</v>
      </c>
      <c r="Z59" s="257">
        <f>Отд.1!AS59+Отд.1!AU59+Отд.2!E59</f>
        <v>0</v>
      </c>
      <c r="AA59" s="257">
        <f>Отд.1!AV59</f>
        <v>0</v>
      </c>
      <c r="AB59" s="257">
        <f>Отд.1!AW59</f>
        <v>0</v>
      </c>
      <c r="AC59" s="257">
        <f>Отд.1!AX59+Отд.4!J59</f>
        <v>0</v>
      </c>
      <c r="AD59" s="257">
        <f>Отд.1!AY59+Отд.4!K59</f>
        <v>0</v>
      </c>
      <c r="AE59" s="257">
        <f>Отд.1!AZ59</f>
        <v>0</v>
      </c>
      <c r="AF59" s="257">
        <f>Отд.1!BA59</f>
        <v>0</v>
      </c>
      <c r="AG59" s="257">
        <f>Отд.1!BB59</f>
        <v>0</v>
      </c>
      <c r="AH59" s="257">
        <f>Отд.1!BC59</f>
        <v>0</v>
      </c>
      <c r="AI59" s="501">
        <f>Отд.4!L59+Отд.4!N59</f>
        <v>0</v>
      </c>
      <c r="AJ59" s="501">
        <f>Отд.4!M59+Отд.4!O59</f>
        <v>0</v>
      </c>
      <c r="AK59" s="257">
        <f>Отд.4!P59</f>
        <v>0</v>
      </c>
      <c r="AL59" s="257">
        <f>Отд.4!Q59</f>
        <v>0</v>
      </c>
      <c r="AM59" s="257">
        <f>Отд.2!F59+Отд.2!H59+Отд.2!J59+Отд.2!L59</f>
        <v>1</v>
      </c>
      <c r="AN59" s="257">
        <f>Отд.2!G59+Отд.2!I59+Отд.2!K59+Отд.2!M59</f>
        <v>1</v>
      </c>
      <c r="AO59" s="257">
        <f>Отд.2!N59+Отд.2!P59+Отд.2!R59+Отд.2!T59+Отд.2!V59+Отд.2!X59+Отд.2!Z59+Отд.2!AB59+Отд.2!AD59</f>
        <v>63</v>
      </c>
      <c r="AP59" s="257">
        <f>Отд.2!O59+Отд.2!Q59+Отд.2!S59+Отд.2!U59+Отд.2!W59+Отд.2!Y59+Отд.2!AA59+Отд.2!AC59+Отд.2!AE59</f>
        <v>8</v>
      </c>
      <c r="AQ59" s="257">
        <f>Отд.4!R59+Отд.4!T59+Отд.4!V59+Отд.4!X59</f>
        <v>0</v>
      </c>
      <c r="AR59" s="257">
        <f>Отд.4!S59+Отд.4!U59+Отд.4!W59+Отд.4!Y59</f>
        <v>0</v>
      </c>
      <c r="AS59" s="257">
        <f>Отд.3!J59+Отд.3!L59</f>
        <v>0</v>
      </c>
      <c r="AT59" s="257">
        <f>Отд.3!K59+Отд.3!M59</f>
        <v>0</v>
      </c>
      <c r="AU59" s="257">
        <f>Отд.3!N59+Отд.3!P59+Отд.3!R59</f>
        <v>0</v>
      </c>
      <c r="AV59" s="257">
        <f>Отд.3!O59+Отд.3!Q59+Отд.3!S59</f>
        <v>1</v>
      </c>
      <c r="AW59" s="257">
        <f>Отд.3!T59+Отд.3!V59</f>
        <v>0</v>
      </c>
      <c r="AX59" s="257">
        <f>Отд.3!U59+Отд.3!W59</f>
        <v>0</v>
      </c>
      <c r="AY59" s="177">
        <f>Отд.4!Z59+Отд.4!AB59</f>
        <v>0</v>
      </c>
      <c r="AZ59" s="177">
        <f>Отд.4!AA59+Отд.4!AC59</f>
        <v>0</v>
      </c>
      <c r="BA59" s="114">
        <f>Отд.3!X59+Отд.3!Z59</f>
        <v>0</v>
      </c>
      <c r="BB59" s="114">
        <f>Отд.3!Y59+Отд.3!AA59</f>
        <v>0</v>
      </c>
      <c r="BC59" s="257">
        <f>Отд.3!AB59+Отд.3!AD59</f>
        <v>0</v>
      </c>
      <c r="BD59" s="257">
        <f>Отд.3!AC59+Отд.3!AE59</f>
        <v>0</v>
      </c>
      <c r="BE59" s="257">
        <f>Отд.2!AF59+Отд.2!AH59+Отд.2!AJ59</f>
        <v>0</v>
      </c>
      <c r="BF59" s="257">
        <f>Отд.2!AG59+Отд.2!AI59+Отд.2!AK59</f>
        <v>0</v>
      </c>
      <c r="BG59" s="257">
        <f>Отд.2!AL59+Отд.2!AN59+Отд.2!AP59</f>
        <v>3</v>
      </c>
      <c r="BH59" s="257">
        <f>Отд.2!AM59+Отд.2!AO59+Отд.2!AQ59</f>
        <v>2</v>
      </c>
      <c r="BI59" s="257">
        <f>Отд.4!AD59+Отд.4!AF59</f>
        <v>0</v>
      </c>
      <c r="BJ59" s="257">
        <f>Отд.4!AE59+Отд.4!AG59</f>
        <v>0</v>
      </c>
      <c r="BK59" s="257">
        <f>Отд.4!AH59+Отд.4!AJ59</f>
        <v>0</v>
      </c>
      <c r="BL59" s="257">
        <f>Отд.4!AI59+Отд.4!AK59</f>
        <v>0</v>
      </c>
      <c r="BM59" s="501">
        <f>Отд.4!AL59</f>
        <v>0</v>
      </c>
      <c r="BN59" s="501">
        <f>Отд.4!AM59</f>
        <v>0</v>
      </c>
      <c r="BO59" s="257">
        <f>Отд.4!AN59</f>
        <v>0</v>
      </c>
      <c r="BP59" s="257">
        <f>Отд.4!AO59</f>
        <v>0</v>
      </c>
      <c r="BQ59" s="30">
        <f>Отд.2!AR59+Отд.2!AT59</f>
        <v>0</v>
      </c>
      <c r="BR59" s="30">
        <f>Отд.2!AS59+Отд.2!AU59</f>
        <v>0</v>
      </c>
      <c r="BS59" s="257">
        <f>Отд.2!AV59+Отд.2!AX59+Отд.2!AZ59+Отд.2!BB59+Отд.2!BD59</f>
        <v>1</v>
      </c>
      <c r="BT59" s="257">
        <f>Отд.2!AW59+Отд.2!AY59+Отд.2!BA59+Отд.2!BC59+Отд.2!BE59</f>
        <v>1</v>
      </c>
      <c r="BU59" s="257">
        <f>Отд.4!AP59+Отд.4!AR59</f>
        <v>0</v>
      </c>
      <c r="BV59" s="257">
        <f>Отд.4!AQ59+Отд.4!AS59</f>
        <v>0</v>
      </c>
      <c r="BW59" s="30">
        <f>Отд.3!AF59</f>
        <v>0</v>
      </c>
      <c r="BX59" s="30">
        <f>Отд.3!AG59</f>
        <v>0</v>
      </c>
      <c r="BY59" s="30">
        <f>Отд.3!AH59+Отд.3!AJ59+Отд.3!AL59</f>
        <v>0</v>
      </c>
      <c r="BZ59" s="30">
        <f>Отд.3!AI59+Отд.3!AK59+Отд.3!AM59</f>
        <v>0</v>
      </c>
      <c r="CA59" s="257">
        <f>Отд.3!AN59+Отд.3!AP59+Отд.3!AR59</f>
        <v>0</v>
      </c>
      <c r="CB59" s="257">
        <f>Отд.3!AO59+Отд.3!AQ59+Отд.3!AS59</f>
        <v>0</v>
      </c>
      <c r="CC59" s="257">
        <f>Отд.4!AT59</f>
        <v>0</v>
      </c>
      <c r="CD59" s="257">
        <f>Отд.4!AU59</f>
        <v>0</v>
      </c>
      <c r="CE59" s="257">
        <f>Отд.3!AT59</f>
        <v>0</v>
      </c>
      <c r="CF59" s="257">
        <f>Отд.3!AU59</f>
        <v>0</v>
      </c>
      <c r="CG59" s="257">
        <f>Отд.3!AV59+Отд.3!AX59+Отд.3!AZ59</f>
        <v>1</v>
      </c>
      <c r="CH59" s="257">
        <f>Отд.3!AW59+Отд.3!AY59+Отд.3!BA59</f>
        <v>0</v>
      </c>
      <c r="CI59" s="257">
        <f>Отд.2!BF59+Отд.2!BH59+Отд.2!BJ59</f>
        <v>0</v>
      </c>
      <c r="CJ59" s="257">
        <f>Отд.2!BG59+Отд.2!BI59+Отд.2!BK59</f>
        <v>0</v>
      </c>
      <c r="CK59" s="257">
        <f>Отд.2!BL59</f>
        <v>1</v>
      </c>
      <c r="CL59" s="257">
        <f>Отд.2!BM59</f>
        <v>0</v>
      </c>
      <c r="CM59" s="257">
        <f>Отд.4!AV59</f>
        <v>0</v>
      </c>
      <c r="CN59" s="257">
        <f>Отд.4!AW59</f>
        <v>0</v>
      </c>
      <c r="CO59" s="257">
        <f>Отд.4!AX59</f>
        <v>0</v>
      </c>
      <c r="CP59" s="257">
        <f>Отд.4!AY59</f>
        <v>0</v>
      </c>
      <c r="CQ59" s="257">
        <f>Отд.4!AZ59</f>
        <v>0</v>
      </c>
      <c r="CR59" s="257">
        <f>Отд.4!BA59</f>
        <v>0</v>
      </c>
      <c r="CS59" s="257">
        <f>Отд.4!BB59</f>
        <v>0</v>
      </c>
      <c r="CT59" s="257">
        <f>Отд.4!BC59</f>
        <v>0</v>
      </c>
      <c r="CU59" s="257">
        <f>Отд.2!BN59+Отд.2!BP59</f>
        <v>0</v>
      </c>
      <c r="CV59" s="257">
        <f>Отд.2!BO59+Отд.2!BQ59</f>
        <v>0</v>
      </c>
      <c r="CW59" s="257">
        <f>Отд.2!BR59+Отд.2!BT59+Отд.2!BV59+Отд.2!BX59</f>
        <v>6</v>
      </c>
      <c r="CX59" s="257">
        <f>Отд.2!BS59+Отд.2!BU59+Отд.2!BW59+Отд.2!BY59</f>
        <v>10</v>
      </c>
      <c r="CY59" s="60">
        <f>Отд.4!BD59+Отд.4!BF59</f>
        <v>0</v>
      </c>
      <c r="CZ59" s="60">
        <f>Отд.4!BE59+Отд.4!BG59</f>
        <v>0</v>
      </c>
      <c r="DA59" s="257">
        <f>Отд.3!BB59</f>
        <v>0</v>
      </c>
      <c r="DB59" s="257">
        <f>Отд.3!BC59</f>
        <v>0</v>
      </c>
      <c r="DC59" s="257">
        <f>Отд.3!BD59</f>
        <v>0</v>
      </c>
      <c r="DD59" s="257">
        <f>Отд.3!BE59</f>
        <v>0</v>
      </c>
      <c r="DE59" s="257">
        <f>Отд.3!BF59+Отд.3!BH59</f>
        <v>0</v>
      </c>
      <c r="DF59" s="257">
        <f>Отд.3!BG59+Отд.3!BI59</f>
        <v>0</v>
      </c>
      <c r="DG59" s="257">
        <f>Отд.3!BJ59</f>
        <v>0</v>
      </c>
      <c r="DH59" s="257">
        <f>Отд.3!BK59</f>
        <v>0</v>
      </c>
      <c r="DI59" s="257">
        <f>Отд.3!BL59+Отд.3!BN59+Отд.3!BP59</f>
        <v>6</v>
      </c>
      <c r="DJ59" s="257">
        <f>Отд.3!BM59+Отд.3!BO59+Отд.3!BQ59</f>
        <v>0</v>
      </c>
      <c r="DK59" s="257">
        <f>Отд.2!BZ59</f>
        <v>0</v>
      </c>
      <c r="DL59" s="257">
        <f>Отд.2!CA59</f>
        <v>0</v>
      </c>
      <c r="DM59" s="501">
        <f>Отд.4!BH59</f>
        <v>0</v>
      </c>
      <c r="DN59" s="501">
        <f>Отд.4!BI59</f>
        <v>0</v>
      </c>
      <c r="DO59" s="14">
        <f t="shared" si="9"/>
        <v>82</v>
      </c>
      <c r="DP59" s="14">
        <f t="shared" si="10"/>
        <v>23</v>
      </c>
      <c r="DQ59" s="37"/>
      <c r="DR59" s="6"/>
      <c r="DS59" s="992">
        <f>Отд.4!BP59</f>
        <v>0</v>
      </c>
      <c r="DT59" s="992">
        <f>Отд.4!BQ59</f>
        <v>0</v>
      </c>
      <c r="DU59" s="501">
        <f>Отд.4!BR59</f>
        <v>0</v>
      </c>
      <c r="DV59" s="501">
        <f>Отд.4!BS59</f>
        <v>3</v>
      </c>
      <c r="DW59" s="501">
        <f>Отд.4!BT59</f>
        <v>0</v>
      </c>
      <c r="DX59" s="501">
        <f>Отд.4!BU59</f>
        <v>0</v>
      </c>
      <c r="DY59" s="992">
        <f>Отд.4!BV59</f>
        <v>0</v>
      </c>
      <c r="DZ59" s="992">
        <f>Отд.4!BW59</f>
        <v>1</v>
      </c>
      <c r="EA59" s="992">
        <f>Отд.4!BX59</f>
        <v>0</v>
      </c>
      <c r="EB59" s="992">
        <f>Отд.4!BY59</f>
        <v>0</v>
      </c>
      <c r="EC59" s="992">
        <f>Отд.2!CE59</f>
        <v>0</v>
      </c>
      <c r="ED59" s="992">
        <f>Отд.2!CF59</f>
        <v>0</v>
      </c>
      <c r="EE59" s="501">
        <f>Отд.2!CG59</f>
        <v>0</v>
      </c>
      <c r="EF59" s="501">
        <f>Отд.2!CH59</f>
        <v>0</v>
      </c>
      <c r="EG59" s="5">
        <f t="shared" si="8"/>
        <v>0</v>
      </c>
      <c r="EH59" s="95">
        <f t="shared" si="8"/>
        <v>4</v>
      </c>
    </row>
    <row r="60" spans="1:138" s="28" customFormat="1" ht="16.2" thickBot="1" x14ac:dyDescent="0.35">
      <c r="A60" s="8">
        <v>12</v>
      </c>
      <c r="B60" s="990" t="s">
        <v>38</v>
      </c>
      <c r="C60" s="501">
        <f>Отд.1!D60+Отд.1!F60+Отд.4!D60+Отд.4!F60</f>
        <v>0</v>
      </c>
      <c r="D60" s="501">
        <f>Отд.1!E60+Отд.1!G60+Отд.4!E60+Отд.4!G60</f>
        <v>0</v>
      </c>
      <c r="E60" s="701">
        <f>Отд.1!H60</f>
        <v>0</v>
      </c>
      <c r="F60" s="701">
        <f>Отд.1!I60</f>
        <v>0</v>
      </c>
      <c r="G60" s="30">
        <f>Отд.1!J60+Отд.1!L60</f>
        <v>0</v>
      </c>
      <c r="H60" s="30">
        <f>Отд.1!K60+Отд.1!M60</f>
        <v>0</v>
      </c>
      <c r="I60" s="257">
        <f>Отд.1!N60+Отд.1!P60+Отд.1!R60+Отд.1!T60+Отд.1!V60</f>
        <v>0</v>
      </c>
      <c r="J60" s="257">
        <f>Отд.1!O60+Отд.1!Q60+Отд.1!S60+Отд.1!U60+Отд.1!W60</f>
        <v>0</v>
      </c>
      <c r="K60" s="257">
        <f>Отд.1!X60+Отд.1!Z60</f>
        <v>0</v>
      </c>
      <c r="L60" s="257">
        <f>Отд.1!Y60+Отд.1!AA60</f>
        <v>0</v>
      </c>
      <c r="M60" s="256">
        <f>Отд.1!AB60</f>
        <v>0</v>
      </c>
      <c r="N60" s="256">
        <f>Отд.1!AC60</f>
        <v>0</v>
      </c>
      <c r="O60" s="257">
        <f>Отд.1!AD60+Отд.1!AF60+Отд.3!D60</f>
        <v>0</v>
      </c>
      <c r="P60" s="257">
        <f>Отд.1!AE60+Отд.1!AG60+Отд.3!E60</f>
        <v>0</v>
      </c>
      <c r="Q60" s="257">
        <f>Отд.1!AH60+Отд.3!F60</f>
        <v>0</v>
      </c>
      <c r="R60" s="257">
        <f>Отд.1!AI60+Отд.3!G60</f>
        <v>0</v>
      </c>
      <c r="S60" s="257">
        <f>Отд.1!AJ60+Отд.4!H60</f>
        <v>0</v>
      </c>
      <c r="T60" s="257">
        <f>Отд.1!AK60+Отд.4!I60</f>
        <v>0</v>
      </c>
      <c r="U60" s="257">
        <f>Отд.1!AL60</f>
        <v>0</v>
      </c>
      <c r="V60" s="257">
        <f>Отд.1!AM60</f>
        <v>0</v>
      </c>
      <c r="W60" s="257">
        <f>Отд.1!AN60+Отд.1!AP60+Отд.3!H60</f>
        <v>0</v>
      </c>
      <c r="X60" s="257">
        <f>Отд.1!AO60+Отд.1!AQ60+Отд.3!I60</f>
        <v>0</v>
      </c>
      <c r="Y60" s="257">
        <f>Отд.1!AR60+Отд.1!AT60+Отд.2!D60</f>
        <v>0</v>
      </c>
      <c r="Z60" s="257">
        <f>Отд.1!AS60+Отд.1!AU60+Отд.2!E60</f>
        <v>0</v>
      </c>
      <c r="AA60" s="257">
        <f>Отд.1!AV60</f>
        <v>0</v>
      </c>
      <c r="AB60" s="257">
        <f>Отд.1!AW60</f>
        <v>0</v>
      </c>
      <c r="AC60" s="257">
        <f>Отд.1!AX60+Отд.4!J60</f>
        <v>0</v>
      </c>
      <c r="AD60" s="257">
        <f>Отд.1!AY60+Отд.4!K60</f>
        <v>0</v>
      </c>
      <c r="AE60" s="257">
        <f>Отд.1!AZ60</f>
        <v>0</v>
      </c>
      <c r="AF60" s="257">
        <f>Отд.1!BA60</f>
        <v>0</v>
      </c>
      <c r="AG60" s="257">
        <f>Отд.1!BB60</f>
        <v>0</v>
      </c>
      <c r="AH60" s="257">
        <f>Отд.1!BC60</f>
        <v>0</v>
      </c>
      <c r="AI60" s="501">
        <f>Отд.4!L60+Отд.4!N60</f>
        <v>0</v>
      </c>
      <c r="AJ60" s="501">
        <f>Отд.4!M60+Отд.4!O60</f>
        <v>1</v>
      </c>
      <c r="AK60" s="257">
        <f>Отд.4!P60</f>
        <v>0</v>
      </c>
      <c r="AL60" s="257">
        <f>Отд.4!Q60</f>
        <v>0</v>
      </c>
      <c r="AM60" s="257">
        <f>Отд.2!F60+Отд.2!H60+Отд.2!J60+Отд.2!L60</f>
        <v>0</v>
      </c>
      <c r="AN60" s="257">
        <f>Отд.2!G60+Отд.2!I60+Отд.2!K60+Отд.2!M60</f>
        <v>0</v>
      </c>
      <c r="AO60" s="257">
        <f>Отд.2!N60+Отд.2!P60+Отд.2!R60+Отд.2!T60+Отд.2!V60+Отд.2!X60+Отд.2!Z60+Отд.2!AB60+Отд.2!AD60</f>
        <v>0</v>
      </c>
      <c r="AP60" s="257">
        <f>Отд.2!O60+Отд.2!Q60+Отд.2!S60+Отд.2!U60+Отд.2!W60+Отд.2!Y60+Отд.2!AA60+Отд.2!AC60+Отд.2!AE60</f>
        <v>0</v>
      </c>
      <c r="AQ60" s="257">
        <f>Отд.4!R60+Отд.4!T60+Отд.4!V60+Отд.4!X60</f>
        <v>0</v>
      </c>
      <c r="AR60" s="257">
        <f>Отд.4!S60+Отд.4!U60+Отд.4!W60+Отд.4!Y60</f>
        <v>0</v>
      </c>
      <c r="AS60" s="257">
        <f>Отд.3!J60+Отд.3!L60</f>
        <v>0</v>
      </c>
      <c r="AT60" s="257">
        <f>Отд.3!K60+Отд.3!M60</f>
        <v>0</v>
      </c>
      <c r="AU60" s="257">
        <f>Отд.3!N60+Отд.3!P60+Отд.3!R60</f>
        <v>0</v>
      </c>
      <c r="AV60" s="257">
        <f>Отд.3!O60+Отд.3!Q60+Отд.3!S60</f>
        <v>0</v>
      </c>
      <c r="AW60" s="257">
        <f>Отд.3!T60+Отд.3!V60</f>
        <v>1</v>
      </c>
      <c r="AX60" s="257">
        <f>Отд.3!U60+Отд.3!W60</f>
        <v>0</v>
      </c>
      <c r="AY60" s="177">
        <f>Отд.4!Z60+Отд.4!AB60</f>
        <v>0</v>
      </c>
      <c r="AZ60" s="177">
        <f>Отд.4!AA60+Отд.4!AC60</f>
        <v>1</v>
      </c>
      <c r="BA60" s="114">
        <f>Отд.3!X60+Отд.3!Z60</f>
        <v>0</v>
      </c>
      <c r="BB60" s="114">
        <f>Отд.3!Y60+Отд.3!AA60</f>
        <v>0</v>
      </c>
      <c r="BC60" s="257">
        <f>Отд.3!AB60+Отд.3!AD60</f>
        <v>0</v>
      </c>
      <c r="BD60" s="257">
        <f>Отд.3!AC60+Отд.3!AE60</f>
        <v>0</v>
      </c>
      <c r="BE60" s="257">
        <f>Отд.2!AF60+Отд.2!AH60+Отд.2!AJ60</f>
        <v>1</v>
      </c>
      <c r="BF60" s="257">
        <f>Отд.2!AG60+Отд.2!AI60+Отд.2!AK60</f>
        <v>0</v>
      </c>
      <c r="BG60" s="257">
        <f>Отд.2!AL60+Отд.2!AN60+Отд.2!AP60</f>
        <v>0</v>
      </c>
      <c r="BH60" s="257">
        <f>Отд.2!AM60+Отд.2!AO60+Отд.2!AQ60</f>
        <v>0</v>
      </c>
      <c r="BI60" s="257">
        <f>Отд.4!AD60+Отд.4!AF60</f>
        <v>0</v>
      </c>
      <c r="BJ60" s="257">
        <f>Отд.4!AE60+Отд.4!AG60</f>
        <v>0</v>
      </c>
      <c r="BK60" s="257">
        <f>Отд.4!AH60+Отд.4!AJ60</f>
        <v>0</v>
      </c>
      <c r="BL60" s="257">
        <f>Отд.4!AI60+Отд.4!AK60</f>
        <v>0</v>
      </c>
      <c r="BM60" s="501">
        <f>Отд.4!AL60</f>
        <v>0</v>
      </c>
      <c r="BN60" s="501">
        <f>Отд.4!AM60</f>
        <v>1</v>
      </c>
      <c r="BO60" s="257">
        <f>Отд.4!AN60</f>
        <v>0</v>
      </c>
      <c r="BP60" s="257">
        <f>Отд.4!AO60</f>
        <v>0</v>
      </c>
      <c r="BQ60" s="30">
        <f>Отд.2!AR60+Отд.2!AT60</f>
        <v>0</v>
      </c>
      <c r="BR60" s="30">
        <f>Отд.2!AS60+Отд.2!AU60</f>
        <v>0</v>
      </c>
      <c r="BS60" s="257">
        <f>Отд.2!AV60+Отд.2!AX60+Отд.2!AZ60+Отд.2!BB60+Отд.2!BD60</f>
        <v>0</v>
      </c>
      <c r="BT60" s="257">
        <f>Отд.2!AW60+Отд.2!AY60+Отд.2!BA60+Отд.2!BC60+Отд.2!BE60</f>
        <v>0</v>
      </c>
      <c r="BU60" s="257">
        <f>Отд.4!AP60+Отд.4!AR60</f>
        <v>1</v>
      </c>
      <c r="BV60" s="257">
        <f>Отд.4!AQ60+Отд.4!AS60</f>
        <v>0</v>
      </c>
      <c r="BW60" s="30">
        <f>Отд.3!AF60</f>
        <v>0</v>
      </c>
      <c r="BX60" s="30">
        <f>Отд.3!AG60</f>
        <v>0</v>
      </c>
      <c r="BY60" s="30">
        <f>Отд.3!AH60+Отд.3!AJ60+Отд.3!AL60</f>
        <v>0</v>
      </c>
      <c r="BZ60" s="30">
        <f>Отд.3!AI60+Отд.3!AK60+Отд.3!AM60</f>
        <v>0</v>
      </c>
      <c r="CA60" s="257">
        <f>Отд.3!AN60+Отд.3!AP60+Отд.3!AR60</f>
        <v>0</v>
      </c>
      <c r="CB60" s="257">
        <f>Отд.3!AO60+Отд.3!AQ60+Отд.3!AS60</f>
        <v>0</v>
      </c>
      <c r="CC60" s="257">
        <f>Отд.4!AT60</f>
        <v>0</v>
      </c>
      <c r="CD60" s="257">
        <f>Отд.4!AU60</f>
        <v>0</v>
      </c>
      <c r="CE60" s="257">
        <f>Отд.3!AT60</f>
        <v>0</v>
      </c>
      <c r="CF60" s="257">
        <f>Отд.3!AU60</f>
        <v>0</v>
      </c>
      <c r="CG60" s="257">
        <f>Отд.3!AV60+Отд.3!AX60+Отд.3!AZ60</f>
        <v>0</v>
      </c>
      <c r="CH60" s="257">
        <f>Отд.3!AW60+Отд.3!AY60+Отд.3!BA60</f>
        <v>0</v>
      </c>
      <c r="CI60" s="257">
        <f>Отд.2!BF60+Отд.2!BH60+Отд.2!BJ60</f>
        <v>0</v>
      </c>
      <c r="CJ60" s="257">
        <f>Отд.2!BG60+Отд.2!BI60+Отд.2!BK60</f>
        <v>0</v>
      </c>
      <c r="CK60" s="257">
        <f>Отд.2!BL60</f>
        <v>0</v>
      </c>
      <c r="CL60" s="257">
        <f>Отд.2!BM60</f>
        <v>0</v>
      </c>
      <c r="CM60" s="257">
        <f>Отд.4!AV60</f>
        <v>0</v>
      </c>
      <c r="CN60" s="257">
        <f>Отд.4!AW60</f>
        <v>0</v>
      </c>
      <c r="CO60" s="257">
        <f>Отд.4!AX60</f>
        <v>0</v>
      </c>
      <c r="CP60" s="257">
        <f>Отд.4!AY60</f>
        <v>0</v>
      </c>
      <c r="CQ60" s="257">
        <f>Отд.4!AZ60</f>
        <v>0</v>
      </c>
      <c r="CR60" s="257">
        <f>Отд.4!BA60</f>
        <v>0</v>
      </c>
      <c r="CS60" s="257">
        <f>Отд.4!BB60</f>
        <v>0</v>
      </c>
      <c r="CT60" s="257">
        <f>Отд.4!BC60</f>
        <v>0</v>
      </c>
      <c r="CU60" s="257">
        <f>Отд.2!BN60+Отд.2!BP60</f>
        <v>0</v>
      </c>
      <c r="CV60" s="257">
        <f>Отд.2!BO60+Отд.2!BQ60</f>
        <v>0</v>
      </c>
      <c r="CW60" s="257">
        <f>Отд.2!BR60+Отд.2!BT60+Отд.2!BV60+Отд.2!BX60</f>
        <v>0</v>
      </c>
      <c r="CX60" s="257">
        <f>Отд.2!BS60+Отд.2!BU60+Отд.2!BW60+Отд.2!BY60</f>
        <v>0</v>
      </c>
      <c r="CY60" s="60">
        <f>Отд.4!BD60+Отд.4!BF60</f>
        <v>0</v>
      </c>
      <c r="CZ60" s="60">
        <f>Отд.4!BE60+Отд.4!BG60</f>
        <v>0</v>
      </c>
      <c r="DA60" s="257">
        <f>Отд.3!BB60</f>
        <v>0</v>
      </c>
      <c r="DB60" s="257">
        <f>Отд.3!BC60</f>
        <v>0</v>
      </c>
      <c r="DC60" s="257">
        <f>Отд.3!BD60</f>
        <v>0</v>
      </c>
      <c r="DD60" s="257">
        <f>Отд.3!BE60</f>
        <v>0</v>
      </c>
      <c r="DE60" s="257">
        <f>Отд.3!BF60+Отд.3!BH60</f>
        <v>0</v>
      </c>
      <c r="DF60" s="257">
        <f>Отд.3!BG60+Отд.3!BI60</f>
        <v>0</v>
      </c>
      <c r="DG60" s="257">
        <f>Отд.3!BJ60</f>
        <v>0</v>
      </c>
      <c r="DH60" s="257">
        <f>Отд.3!BK60</f>
        <v>0</v>
      </c>
      <c r="DI60" s="257">
        <f>Отд.3!BL60+Отд.3!BN60+Отд.3!BP60</f>
        <v>0</v>
      </c>
      <c r="DJ60" s="257">
        <f>Отд.3!BM60+Отд.3!BO60+Отд.3!BQ60</f>
        <v>0</v>
      </c>
      <c r="DK60" s="257">
        <f>Отд.2!BZ60</f>
        <v>0</v>
      </c>
      <c r="DL60" s="257">
        <f>Отд.2!CA60</f>
        <v>0</v>
      </c>
      <c r="DM60" s="501">
        <f>Отд.4!BH60</f>
        <v>0</v>
      </c>
      <c r="DN60" s="501">
        <f>Отд.4!BI60</f>
        <v>0</v>
      </c>
      <c r="DO60" s="14">
        <f t="shared" si="9"/>
        <v>3</v>
      </c>
      <c r="DP60" s="14">
        <f t="shared" si="10"/>
        <v>3</v>
      </c>
      <c r="DQ60" s="37"/>
      <c r="DR60" s="6"/>
      <c r="DS60" s="992">
        <f>Отд.4!BP60</f>
        <v>0</v>
      </c>
      <c r="DT60" s="992">
        <f>Отд.4!BQ60</f>
        <v>0</v>
      </c>
      <c r="DU60" s="501">
        <f>Отд.4!BR60</f>
        <v>0</v>
      </c>
      <c r="DV60" s="501">
        <f>Отд.4!BS60</f>
        <v>0</v>
      </c>
      <c r="DW60" s="501">
        <f>Отд.4!BT60</f>
        <v>0</v>
      </c>
      <c r="DX60" s="501">
        <f>Отд.4!BU60</f>
        <v>1</v>
      </c>
      <c r="DY60" s="992">
        <f>Отд.4!BV60</f>
        <v>0</v>
      </c>
      <c r="DZ60" s="992">
        <f>Отд.4!BW60</f>
        <v>0</v>
      </c>
      <c r="EA60" s="992">
        <f>Отд.4!BX60</f>
        <v>0</v>
      </c>
      <c r="EB60" s="992">
        <f>Отд.4!BY60</f>
        <v>0</v>
      </c>
      <c r="EC60" s="992">
        <f>Отд.2!CE60</f>
        <v>0</v>
      </c>
      <c r="ED60" s="992">
        <f>Отд.2!CF60</f>
        <v>0</v>
      </c>
      <c r="EE60" s="501">
        <f>Отд.2!CG60</f>
        <v>0</v>
      </c>
      <c r="EF60" s="501">
        <f>Отд.2!CH60</f>
        <v>0</v>
      </c>
      <c r="EG60" s="5">
        <f t="shared" si="8"/>
        <v>0</v>
      </c>
      <c r="EH60" s="95">
        <f t="shared" si="8"/>
        <v>1</v>
      </c>
    </row>
    <row r="61" spans="1:138" s="28" customFormat="1" ht="16.2" thickBot="1" x14ac:dyDescent="0.35">
      <c r="A61" s="89">
        <v>13</v>
      </c>
      <c r="B61" s="90" t="s">
        <v>20</v>
      </c>
      <c r="C61" s="501">
        <f>Отд.1!D61+Отд.1!F61+Отд.4!D61+Отд.4!F61</f>
        <v>0</v>
      </c>
      <c r="D61" s="501">
        <f>Отд.1!E61+Отд.1!G61+Отд.4!E61+Отд.4!G61</f>
        <v>0</v>
      </c>
      <c r="E61" s="701">
        <f>Отд.1!H61</f>
        <v>0</v>
      </c>
      <c r="F61" s="701">
        <f>Отд.1!I61</f>
        <v>0</v>
      </c>
      <c r="G61" s="30">
        <f>Отд.1!J61+Отд.1!L61</f>
        <v>0</v>
      </c>
      <c r="H61" s="30">
        <f>Отд.1!K61+Отд.1!M61</f>
        <v>0</v>
      </c>
      <c r="I61" s="257">
        <f>Отд.1!N61+Отд.1!P61+Отд.1!R61+Отд.1!T61+Отд.1!V61</f>
        <v>0</v>
      </c>
      <c r="J61" s="257">
        <f>Отд.1!O61+Отд.1!Q61+Отд.1!S61+Отд.1!U61+Отд.1!W61</f>
        <v>0</v>
      </c>
      <c r="K61" s="257">
        <f>Отд.1!X61+Отд.1!Z61</f>
        <v>0</v>
      </c>
      <c r="L61" s="257">
        <f>Отд.1!Y61+Отд.1!AA61</f>
        <v>0</v>
      </c>
      <c r="M61" s="256">
        <f>Отд.1!AB61</f>
        <v>0</v>
      </c>
      <c r="N61" s="256">
        <f>Отд.1!AC61</f>
        <v>0</v>
      </c>
      <c r="O61" s="257">
        <f>Отд.1!AD61+Отд.1!AF61+Отд.3!D61</f>
        <v>0</v>
      </c>
      <c r="P61" s="257">
        <f>Отд.1!AE61+Отд.1!AG61+Отд.3!E61</f>
        <v>0</v>
      </c>
      <c r="Q61" s="257">
        <f>Отд.1!AH61+Отд.3!F61</f>
        <v>0</v>
      </c>
      <c r="R61" s="257">
        <f>Отд.1!AI61+Отд.3!G61</f>
        <v>0</v>
      </c>
      <c r="S61" s="257">
        <f>Отд.1!AJ61+Отд.4!H61</f>
        <v>0</v>
      </c>
      <c r="T61" s="257">
        <f>Отд.1!AK61+Отд.4!I61</f>
        <v>0</v>
      </c>
      <c r="U61" s="257">
        <f>Отд.1!AL61</f>
        <v>0</v>
      </c>
      <c r="V61" s="257">
        <f>Отд.1!AM61</f>
        <v>0</v>
      </c>
      <c r="W61" s="257">
        <f>Отд.1!AN61+Отд.1!AP61+Отд.3!H61</f>
        <v>0</v>
      </c>
      <c r="X61" s="257">
        <f>Отд.1!AO61+Отд.1!AQ61+Отд.3!I61</f>
        <v>0</v>
      </c>
      <c r="Y61" s="257">
        <f>Отд.1!AR61+Отд.1!AT61+Отд.2!D61</f>
        <v>0</v>
      </c>
      <c r="Z61" s="257">
        <f>Отд.1!AS61+Отд.1!AU61+Отд.2!E61</f>
        <v>0</v>
      </c>
      <c r="AA61" s="257">
        <f>Отд.1!AV61</f>
        <v>0</v>
      </c>
      <c r="AB61" s="257">
        <f>Отд.1!AW61</f>
        <v>0</v>
      </c>
      <c r="AC61" s="257">
        <f>Отд.1!AX61+Отд.4!J61</f>
        <v>0</v>
      </c>
      <c r="AD61" s="257">
        <f>Отд.1!AY61+Отд.4!K61</f>
        <v>0</v>
      </c>
      <c r="AE61" s="257">
        <f>Отд.1!AZ61</f>
        <v>0</v>
      </c>
      <c r="AF61" s="257">
        <f>Отд.1!BA61</f>
        <v>0</v>
      </c>
      <c r="AG61" s="257">
        <f>Отд.1!BB61</f>
        <v>0</v>
      </c>
      <c r="AH61" s="257">
        <f>Отд.1!BC61</f>
        <v>0</v>
      </c>
      <c r="AI61" s="501">
        <f>Отд.4!L61+Отд.4!N61</f>
        <v>0</v>
      </c>
      <c r="AJ61" s="501">
        <f>Отд.4!M61+Отд.4!O61</f>
        <v>0</v>
      </c>
      <c r="AK61" s="257">
        <f>Отд.4!P61</f>
        <v>0</v>
      </c>
      <c r="AL61" s="257">
        <f>Отд.4!Q61</f>
        <v>0</v>
      </c>
      <c r="AM61" s="257">
        <f>Отд.2!F61+Отд.2!H61+Отд.2!J61+Отд.2!L61</f>
        <v>0</v>
      </c>
      <c r="AN61" s="257">
        <f>Отд.2!G61+Отд.2!I61+Отд.2!K61+Отд.2!M61</f>
        <v>0</v>
      </c>
      <c r="AO61" s="257">
        <f>Отд.2!N61+Отд.2!P61+Отд.2!R61+Отд.2!T61+Отд.2!V61+Отд.2!X61+Отд.2!Z61+Отд.2!AB61+Отд.2!AD61</f>
        <v>0</v>
      </c>
      <c r="AP61" s="257">
        <f>Отд.2!O61+Отд.2!Q61+Отд.2!S61+Отд.2!U61+Отд.2!W61+Отд.2!Y61+Отд.2!AA61+Отд.2!AC61+Отд.2!AE61</f>
        <v>0</v>
      </c>
      <c r="AQ61" s="257">
        <f>Отд.4!R61+Отд.4!T61+Отд.4!V61+Отд.4!X61</f>
        <v>0</v>
      </c>
      <c r="AR61" s="257">
        <f>Отд.4!S61+Отд.4!U61+Отд.4!W61+Отд.4!Y61</f>
        <v>0</v>
      </c>
      <c r="AS61" s="257">
        <f>Отд.3!J61+Отд.3!L61</f>
        <v>0</v>
      </c>
      <c r="AT61" s="257">
        <f>Отд.3!K61+Отд.3!M61</f>
        <v>0</v>
      </c>
      <c r="AU61" s="257">
        <f>Отд.3!N61+Отд.3!P61+Отд.3!R61</f>
        <v>0</v>
      </c>
      <c r="AV61" s="257">
        <f>Отд.3!O61+Отд.3!Q61+Отд.3!S61</f>
        <v>0</v>
      </c>
      <c r="AW61" s="257">
        <f>Отд.3!T61+Отд.3!V61</f>
        <v>0</v>
      </c>
      <c r="AX61" s="257">
        <f>Отд.3!U61+Отд.3!W61</f>
        <v>0</v>
      </c>
      <c r="AY61" s="177">
        <f>Отд.4!Z61+Отд.4!AB61</f>
        <v>0</v>
      </c>
      <c r="AZ61" s="177">
        <f>Отд.4!AA61+Отд.4!AC61</f>
        <v>0</v>
      </c>
      <c r="BA61" s="114">
        <f>Отд.3!X61+Отд.3!Z61</f>
        <v>0</v>
      </c>
      <c r="BB61" s="114">
        <f>Отд.3!Y61+Отд.3!AA61</f>
        <v>0</v>
      </c>
      <c r="BC61" s="257">
        <f>Отд.3!AB61+Отд.3!AD61</f>
        <v>0</v>
      </c>
      <c r="BD61" s="257">
        <f>Отд.3!AC61+Отд.3!AE61</f>
        <v>0</v>
      </c>
      <c r="BE61" s="257">
        <f>Отд.2!AF61+Отд.2!AH61+Отд.2!AJ61</f>
        <v>0</v>
      </c>
      <c r="BF61" s="257">
        <f>Отд.2!AG61+Отд.2!AI61+Отд.2!AK61</f>
        <v>0</v>
      </c>
      <c r="BG61" s="257">
        <f>Отд.2!AL61+Отд.2!AN61+Отд.2!AP61</f>
        <v>0</v>
      </c>
      <c r="BH61" s="257">
        <f>Отд.2!AM61+Отд.2!AO61+Отд.2!AQ61</f>
        <v>0</v>
      </c>
      <c r="BI61" s="257">
        <f>Отд.4!AD61+Отд.4!AF61</f>
        <v>0</v>
      </c>
      <c r="BJ61" s="257">
        <f>Отд.4!AE61+Отд.4!AG61</f>
        <v>0</v>
      </c>
      <c r="BK61" s="257">
        <f>Отд.4!AH61+Отд.4!AJ61</f>
        <v>0</v>
      </c>
      <c r="BL61" s="257">
        <f>Отд.4!AI61+Отд.4!AK61</f>
        <v>0</v>
      </c>
      <c r="BM61" s="501">
        <f>Отд.4!AL61</f>
        <v>0</v>
      </c>
      <c r="BN61" s="501">
        <f>Отд.4!AM61</f>
        <v>0</v>
      </c>
      <c r="BO61" s="257">
        <f>Отд.4!AN61</f>
        <v>0</v>
      </c>
      <c r="BP61" s="257">
        <f>Отд.4!AO61</f>
        <v>0</v>
      </c>
      <c r="BQ61" s="30">
        <f>Отд.2!AR61+Отд.2!AT61</f>
        <v>0</v>
      </c>
      <c r="BR61" s="30">
        <f>Отд.2!AS61+Отд.2!AU61</f>
        <v>0</v>
      </c>
      <c r="BS61" s="257">
        <f>Отд.2!AV61+Отд.2!AX61+Отд.2!AZ61+Отд.2!BB61+Отд.2!BD61</f>
        <v>0</v>
      </c>
      <c r="BT61" s="257">
        <f>Отд.2!AW61+Отд.2!AY61+Отд.2!BA61+Отд.2!BC61+Отд.2!BE61</f>
        <v>0</v>
      </c>
      <c r="BU61" s="257">
        <f>Отд.4!AP61+Отд.4!AR61</f>
        <v>0</v>
      </c>
      <c r="BV61" s="257">
        <f>Отд.4!AQ61+Отд.4!AS61</f>
        <v>0</v>
      </c>
      <c r="BW61" s="30">
        <f>Отд.3!AF61</f>
        <v>0</v>
      </c>
      <c r="BX61" s="30">
        <f>Отд.3!AG61</f>
        <v>0</v>
      </c>
      <c r="BY61" s="30">
        <f>Отд.3!AH61+Отд.3!AJ61+Отд.3!AL61</f>
        <v>0</v>
      </c>
      <c r="BZ61" s="30">
        <f>Отд.3!AI61+Отд.3!AK61+Отд.3!AM61</f>
        <v>0</v>
      </c>
      <c r="CA61" s="257">
        <f>Отд.3!AN61+Отд.3!AP61+Отд.3!AR61</f>
        <v>0</v>
      </c>
      <c r="CB61" s="257">
        <f>Отд.3!AO61+Отд.3!AQ61+Отд.3!AS61</f>
        <v>0</v>
      </c>
      <c r="CC61" s="257">
        <f>Отд.4!AT61</f>
        <v>0</v>
      </c>
      <c r="CD61" s="257">
        <f>Отд.4!AU61</f>
        <v>0</v>
      </c>
      <c r="CE61" s="257">
        <f>Отд.3!AT61</f>
        <v>0</v>
      </c>
      <c r="CF61" s="257">
        <f>Отд.3!AU61</f>
        <v>0</v>
      </c>
      <c r="CG61" s="257">
        <f>Отд.3!AV61+Отд.3!AX61+Отд.3!AZ61</f>
        <v>0</v>
      </c>
      <c r="CH61" s="257">
        <f>Отд.3!AW61+Отд.3!AY61+Отд.3!BA61</f>
        <v>0</v>
      </c>
      <c r="CI61" s="257">
        <f>Отд.2!BF61+Отд.2!BH61+Отд.2!BJ61</f>
        <v>0</v>
      </c>
      <c r="CJ61" s="257">
        <f>Отд.2!BG61+Отд.2!BI61+Отд.2!BK61</f>
        <v>0</v>
      </c>
      <c r="CK61" s="257">
        <f>Отд.2!BL61</f>
        <v>0</v>
      </c>
      <c r="CL61" s="257">
        <f>Отд.2!BM61</f>
        <v>0</v>
      </c>
      <c r="CM61" s="257">
        <f>Отд.4!AV61</f>
        <v>0</v>
      </c>
      <c r="CN61" s="257">
        <f>Отд.4!AW61</f>
        <v>0</v>
      </c>
      <c r="CO61" s="257">
        <f>Отд.4!AX61</f>
        <v>0</v>
      </c>
      <c r="CP61" s="257">
        <f>Отд.4!AY61</f>
        <v>0</v>
      </c>
      <c r="CQ61" s="257">
        <f>Отд.4!AZ61</f>
        <v>0</v>
      </c>
      <c r="CR61" s="257">
        <f>Отд.4!BA61</f>
        <v>0</v>
      </c>
      <c r="CS61" s="257">
        <f>Отд.4!BB61</f>
        <v>0</v>
      </c>
      <c r="CT61" s="257">
        <f>Отд.4!BC61</f>
        <v>0</v>
      </c>
      <c r="CU61" s="257">
        <f>Отд.2!BN61+Отд.2!BP61</f>
        <v>0</v>
      </c>
      <c r="CV61" s="257">
        <f>Отд.2!BO61+Отд.2!BQ61</f>
        <v>0</v>
      </c>
      <c r="CW61" s="257">
        <f>Отд.2!BR61+Отд.2!BT61+Отд.2!BV61+Отд.2!BX61</f>
        <v>0</v>
      </c>
      <c r="CX61" s="257">
        <f>Отд.2!BS61+Отд.2!BU61+Отд.2!BW61+Отд.2!BY61</f>
        <v>0</v>
      </c>
      <c r="CY61" s="60">
        <f>Отд.4!BD61+Отд.4!BF61</f>
        <v>0</v>
      </c>
      <c r="CZ61" s="60">
        <f>Отд.4!BE61+Отд.4!BG61</f>
        <v>0</v>
      </c>
      <c r="DA61" s="257">
        <f>Отд.3!BB61</f>
        <v>0</v>
      </c>
      <c r="DB61" s="257">
        <f>Отд.3!BC61</f>
        <v>0</v>
      </c>
      <c r="DC61" s="257">
        <f>Отд.3!BD61</f>
        <v>0</v>
      </c>
      <c r="DD61" s="257">
        <f>Отд.3!BE61</f>
        <v>0</v>
      </c>
      <c r="DE61" s="257">
        <f>Отд.3!BF61+Отд.3!BH61</f>
        <v>0</v>
      </c>
      <c r="DF61" s="257">
        <f>Отд.3!BG61+Отд.3!BI61</f>
        <v>0</v>
      </c>
      <c r="DG61" s="257">
        <f>Отд.3!BJ61</f>
        <v>0</v>
      </c>
      <c r="DH61" s="257">
        <f>Отд.3!BK61</f>
        <v>0</v>
      </c>
      <c r="DI61" s="257">
        <f>Отд.3!BL61+Отд.3!BN61+Отд.3!BP61</f>
        <v>0</v>
      </c>
      <c r="DJ61" s="257">
        <f>Отд.3!BM61+Отд.3!BO61+Отд.3!BQ61</f>
        <v>0</v>
      </c>
      <c r="DK61" s="257">
        <f>Отд.2!BZ61</f>
        <v>0</v>
      </c>
      <c r="DL61" s="257">
        <f>Отд.2!CA61</f>
        <v>0</v>
      </c>
      <c r="DM61" s="501">
        <f>Отд.4!BH61</f>
        <v>0</v>
      </c>
      <c r="DN61" s="501">
        <f>Отд.4!BI61</f>
        <v>0</v>
      </c>
      <c r="DO61" s="14">
        <f t="shared" si="9"/>
        <v>0</v>
      </c>
      <c r="DP61" s="14">
        <f t="shared" si="10"/>
        <v>0</v>
      </c>
      <c r="DQ61" s="97"/>
      <c r="DR61" s="98"/>
      <c r="DS61" s="992">
        <f>Отд.4!BP61</f>
        <v>0</v>
      </c>
      <c r="DT61" s="992">
        <f>Отд.4!BQ61</f>
        <v>0</v>
      </c>
      <c r="DU61" s="501">
        <f>Отд.4!BR61</f>
        <v>0</v>
      </c>
      <c r="DV61" s="501">
        <f>Отд.4!BS61</f>
        <v>0</v>
      </c>
      <c r="DW61" s="501">
        <f>Отд.4!BT61</f>
        <v>0</v>
      </c>
      <c r="DX61" s="501">
        <f>Отд.4!BU61</f>
        <v>0</v>
      </c>
      <c r="DY61" s="992">
        <f>Отд.4!BV61</f>
        <v>0</v>
      </c>
      <c r="DZ61" s="992">
        <f>Отд.4!BW61</f>
        <v>0</v>
      </c>
      <c r="EA61" s="992">
        <f>Отд.4!BX61</f>
        <v>0</v>
      </c>
      <c r="EB61" s="992">
        <f>Отд.4!BY61</f>
        <v>0</v>
      </c>
      <c r="EC61" s="992">
        <f>Отд.2!CE61</f>
        <v>0</v>
      </c>
      <c r="ED61" s="992">
        <f>Отд.2!CF61</f>
        <v>0</v>
      </c>
      <c r="EE61" s="501">
        <f>Отд.2!CG61</f>
        <v>0</v>
      </c>
      <c r="EF61" s="501">
        <f>Отд.2!CH61</f>
        <v>0</v>
      </c>
      <c r="EG61" s="5">
        <f t="shared" si="8"/>
        <v>0</v>
      </c>
      <c r="EH61" s="95">
        <f t="shared" si="8"/>
        <v>0</v>
      </c>
    </row>
    <row r="62" spans="1:138" s="28" customFormat="1" ht="16.2" thickBot="1" x14ac:dyDescent="0.35">
      <c r="A62" s="8"/>
      <c r="B62" s="998" t="s">
        <v>13</v>
      </c>
      <c r="C62" s="501">
        <f>Отд.1!D62+Отд.1!F62+Отд.4!D62+Отд.4!F62</f>
        <v>0</v>
      </c>
      <c r="D62" s="501">
        <f>Отд.1!E62+Отд.1!G62+Отд.4!E62+Отд.4!G62</f>
        <v>1</v>
      </c>
      <c r="E62" s="701">
        <f>Отд.1!H62</f>
        <v>0</v>
      </c>
      <c r="F62" s="701">
        <f>Отд.1!I62</f>
        <v>1</v>
      </c>
      <c r="G62" s="30">
        <f>Отд.1!J62+Отд.1!L62</f>
        <v>0</v>
      </c>
      <c r="H62" s="30">
        <f>Отд.1!K62+Отд.1!M62</f>
        <v>2</v>
      </c>
      <c r="I62" s="257">
        <f>Отд.1!N62+Отд.1!P62+Отд.1!R62+Отд.1!T62+Отд.1!V62</f>
        <v>0</v>
      </c>
      <c r="J62" s="257">
        <f>Отд.1!O62+Отд.1!Q62+Отд.1!S62+Отд.1!U62+Отд.1!W62</f>
        <v>1</v>
      </c>
      <c r="K62" s="257">
        <f>Отд.1!X62+Отд.1!Z62</f>
        <v>0</v>
      </c>
      <c r="L62" s="257">
        <f>Отд.1!Y62+Отд.1!AA62</f>
        <v>0</v>
      </c>
      <c r="M62" s="256">
        <f>Отд.1!AB62</f>
        <v>0</v>
      </c>
      <c r="N62" s="256">
        <f>Отд.1!AC62</f>
        <v>0</v>
      </c>
      <c r="O62" s="257">
        <f>Отд.1!AD62+Отд.1!AF62+Отд.3!D62</f>
        <v>0</v>
      </c>
      <c r="P62" s="257">
        <f>Отд.1!AE62+Отд.1!AG62+Отд.3!E62</f>
        <v>0</v>
      </c>
      <c r="Q62" s="257">
        <f>Отд.1!AH62+Отд.3!F62</f>
        <v>0</v>
      </c>
      <c r="R62" s="257">
        <f>Отд.1!AI62+Отд.3!G62</f>
        <v>0</v>
      </c>
      <c r="S62" s="257">
        <f>Отд.1!AJ62+Отд.4!H62</f>
        <v>0</v>
      </c>
      <c r="T62" s="257">
        <f>Отд.1!AK62+Отд.4!I62</f>
        <v>0</v>
      </c>
      <c r="U62" s="257">
        <f>Отд.1!AL62</f>
        <v>0</v>
      </c>
      <c r="V62" s="257">
        <f>Отд.1!AM62</f>
        <v>0</v>
      </c>
      <c r="W62" s="257">
        <f>Отд.1!AN62+Отд.1!AP62+Отд.3!H62</f>
        <v>0</v>
      </c>
      <c r="X62" s="257">
        <f>Отд.1!AO62+Отд.1!AQ62+Отд.3!I62</f>
        <v>0</v>
      </c>
      <c r="Y62" s="257">
        <f>Отд.1!AR62+Отд.1!AT62+Отд.2!D62</f>
        <v>0</v>
      </c>
      <c r="Z62" s="257">
        <f>Отд.1!AS62+Отд.1!AU62+Отд.2!E62</f>
        <v>0</v>
      </c>
      <c r="AA62" s="257">
        <f>Отд.1!AV62</f>
        <v>0</v>
      </c>
      <c r="AB62" s="257">
        <f>Отд.1!AW62</f>
        <v>2</v>
      </c>
      <c r="AC62" s="257">
        <f>Отд.1!AX62+Отд.4!J62</f>
        <v>0</v>
      </c>
      <c r="AD62" s="257">
        <f>Отд.1!AY62+Отд.4!K62</f>
        <v>0</v>
      </c>
      <c r="AE62" s="257">
        <f>Отд.1!AZ62</f>
        <v>0</v>
      </c>
      <c r="AF62" s="257">
        <f>Отд.1!BA62</f>
        <v>1</v>
      </c>
      <c r="AG62" s="257">
        <f>Отд.1!BB62</f>
        <v>0</v>
      </c>
      <c r="AH62" s="257">
        <f>Отд.1!BC62</f>
        <v>1</v>
      </c>
      <c r="AI62" s="501">
        <f>Отд.4!L62+Отд.4!N62</f>
        <v>1</v>
      </c>
      <c r="AJ62" s="501">
        <f>Отд.4!M62+Отд.4!O62</f>
        <v>0</v>
      </c>
      <c r="AK62" s="257">
        <f>Отд.4!P62</f>
        <v>1</v>
      </c>
      <c r="AL62" s="257">
        <f>Отд.4!Q62</f>
        <v>0</v>
      </c>
      <c r="AM62" s="257">
        <f>Отд.2!F62+Отд.2!H62+Отд.2!J62+Отд.2!L62</f>
        <v>3</v>
      </c>
      <c r="AN62" s="257">
        <f>Отд.2!G62+Отд.2!I62+Отд.2!K62+Отд.2!M62</f>
        <v>1</v>
      </c>
      <c r="AO62" s="257">
        <f>Отд.2!N62+Отд.2!P62+Отд.2!R62+Отд.2!T62+Отд.2!V62+Отд.2!X62+Отд.2!Z62+Отд.2!AB62+Отд.2!AD62</f>
        <v>63</v>
      </c>
      <c r="AP62" s="257">
        <f>Отд.2!O62+Отд.2!Q62+Отд.2!S62+Отд.2!U62+Отд.2!W62+Отд.2!Y62+Отд.2!AA62+Отд.2!AC62+Отд.2!AE62</f>
        <v>6</v>
      </c>
      <c r="AQ62" s="257">
        <f>Отд.4!R62+Отд.4!T62+Отд.4!V62+Отд.4!X62</f>
        <v>0</v>
      </c>
      <c r="AR62" s="257">
        <f>Отд.4!S62+Отд.4!U62+Отд.4!W62+Отд.4!Y62</f>
        <v>1</v>
      </c>
      <c r="AS62" s="257">
        <f>Отд.3!J62+Отд.3!L62</f>
        <v>1</v>
      </c>
      <c r="AT62" s="257">
        <f>Отд.3!K62+Отд.3!M62</f>
        <v>1</v>
      </c>
      <c r="AU62" s="257">
        <f>Отд.3!N62+Отд.3!P62+Отд.3!R62</f>
        <v>1</v>
      </c>
      <c r="AV62" s="257">
        <f>Отд.3!O62+Отд.3!Q62+Отд.3!S62</f>
        <v>0</v>
      </c>
      <c r="AW62" s="257">
        <f>Отд.3!T62+Отд.3!V62</f>
        <v>1</v>
      </c>
      <c r="AX62" s="257">
        <f>Отд.3!U62+Отд.3!W62</f>
        <v>0</v>
      </c>
      <c r="AY62" s="177">
        <f>Отд.4!Z62+Отд.4!AB62</f>
        <v>0</v>
      </c>
      <c r="AZ62" s="177">
        <f>Отд.4!AA62+Отд.4!AC62</f>
        <v>2</v>
      </c>
      <c r="BA62" s="114">
        <f>Отд.3!X62+Отд.3!Z62</f>
        <v>0</v>
      </c>
      <c r="BB62" s="114">
        <f>Отд.3!Y62+Отд.3!AA62</f>
        <v>2</v>
      </c>
      <c r="BC62" s="257">
        <f>Отд.3!AB62+Отд.3!AD62</f>
        <v>0</v>
      </c>
      <c r="BD62" s="257">
        <f>Отд.3!AC62+Отд.3!AE62</f>
        <v>1</v>
      </c>
      <c r="BE62" s="257">
        <f>Отд.2!AF62+Отд.2!AH62+Отд.2!AJ62</f>
        <v>2</v>
      </c>
      <c r="BF62" s="257">
        <f>Отд.2!AG62+Отд.2!AI62+Отд.2!AK62</f>
        <v>1</v>
      </c>
      <c r="BG62" s="257">
        <f>Отд.2!AL62+Отд.2!AN62+Отд.2!AP62</f>
        <v>0</v>
      </c>
      <c r="BH62" s="257">
        <f>Отд.2!AM62+Отд.2!AO62+Отд.2!AQ62</f>
        <v>2</v>
      </c>
      <c r="BI62" s="257">
        <f>Отд.4!AD62+Отд.4!AF62</f>
        <v>0</v>
      </c>
      <c r="BJ62" s="257">
        <f>Отд.4!AE62+Отд.4!AG62</f>
        <v>0</v>
      </c>
      <c r="BK62" s="257">
        <f>Отд.4!AH62+Отд.4!AJ62</f>
        <v>1</v>
      </c>
      <c r="BL62" s="257">
        <f>Отд.4!AI62+Отд.4!AK62</f>
        <v>3</v>
      </c>
      <c r="BM62" s="501">
        <f>Отд.4!AL62</f>
        <v>0</v>
      </c>
      <c r="BN62" s="501">
        <f>Отд.4!AM62</f>
        <v>1</v>
      </c>
      <c r="BO62" s="257">
        <f>Отд.4!AN62</f>
        <v>0</v>
      </c>
      <c r="BP62" s="257">
        <f>Отд.4!AO62</f>
        <v>0</v>
      </c>
      <c r="BQ62" s="30">
        <f>Отд.2!AR62+Отд.2!AT62</f>
        <v>1</v>
      </c>
      <c r="BR62" s="30">
        <f>Отд.2!AS62+Отд.2!AU62</f>
        <v>1</v>
      </c>
      <c r="BS62" s="257">
        <f>Отд.2!AV62+Отд.2!AX62+Отд.2!AZ62+Отд.2!BB62+Отд.2!BD62</f>
        <v>1</v>
      </c>
      <c r="BT62" s="257">
        <f>Отд.2!AW62+Отд.2!AY62+Отд.2!BA62+Отд.2!BC62+Отд.2!BE62</f>
        <v>1</v>
      </c>
      <c r="BU62" s="257">
        <f>Отд.4!AP62+Отд.4!AR62</f>
        <v>3</v>
      </c>
      <c r="BV62" s="257">
        <f>Отд.4!AQ62+Отд.4!AS62</f>
        <v>1</v>
      </c>
      <c r="BW62" s="30">
        <f>Отд.3!AF62</f>
        <v>0</v>
      </c>
      <c r="BX62" s="30">
        <f>Отд.3!AG62</f>
        <v>0</v>
      </c>
      <c r="BY62" s="30">
        <f>Отд.3!AH62+Отд.3!AJ62+Отд.3!AL62</f>
        <v>4</v>
      </c>
      <c r="BZ62" s="30">
        <f>Отд.3!AI62+Отд.3!AK62+Отд.3!AM62</f>
        <v>1</v>
      </c>
      <c r="CA62" s="257">
        <f>Отд.3!AN62+Отд.3!AP62+Отд.3!AR62</f>
        <v>0</v>
      </c>
      <c r="CB62" s="257">
        <f>Отд.3!AO62+Отд.3!AQ62+Отд.3!AS62</f>
        <v>0</v>
      </c>
      <c r="CC62" s="257">
        <f>Отд.4!AT62</f>
        <v>0</v>
      </c>
      <c r="CD62" s="257">
        <f>Отд.4!AU62</f>
        <v>0</v>
      </c>
      <c r="CE62" s="257">
        <f>Отд.3!AT62</f>
        <v>0</v>
      </c>
      <c r="CF62" s="257">
        <f>Отд.3!AU62</f>
        <v>0</v>
      </c>
      <c r="CG62" s="257">
        <f>Отд.3!AV62+Отд.3!AX62+Отд.3!AZ62</f>
        <v>2</v>
      </c>
      <c r="CH62" s="257">
        <f>Отд.3!AW62+Отд.3!AY62+Отд.3!BA62</f>
        <v>2</v>
      </c>
      <c r="CI62" s="257">
        <f>Отд.2!BF62+Отд.2!BH62+Отд.2!BJ62</f>
        <v>1</v>
      </c>
      <c r="CJ62" s="257">
        <f>Отд.2!BG62+Отд.2!BI62+Отд.2!BK62</f>
        <v>0</v>
      </c>
      <c r="CK62" s="257">
        <f>Отд.2!BL62</f>
        <v>0</v>
      </c>
      <c r="CL62" s="257">
        <f>Отд.2!BM62</f>
        <v>1</v>
      </c>
      <c r="CM62" s="257">
        <f>Отд.4!AV62</f>
        <v>0</v>
      </c>
      <c r="CN62" s="257">
        <f>Отд.4!AW62</f>
        <v>1</v>
      </c>
      <c r="CO62" s="257">
        <f>Отд.4!AX62</f>
        <v>3</v>
      </c>
      <c r="CP62" s="257">
        <f>Отд.4!AY62</f>
        <v>0</v>
      </c>
      <c r="CQ62" s="257">
        <f>Отд.4!AZ62</f>
        <v>0</v>
      </c>
      <c r="CR62" s="257">
        <f>Отд.4!BA62</f>
        <v>0</v>
      </c>
      <c r="CS62" s="257">
        <f>Отд.4!BB62</f>
        <v>0</v>
      </c>
      <c r="CT62" s="257">
        <f>Отд.4!BC62</f>
        <v>1</v>
      </c>
      <c r="CU62" s="257">
        <f>Отд.2!BN62+Отд.2!BP62</f>
        <v>0</v>
      </c>
      <c r="CV62" s="257">
        <f>Отд.2!BO62+Отд.2!BQ62</f>
        <v>1</v>
      </c>
      <c r="CW62" s="257">
        <f>Отд.2!BR62+Отд.2!BT62+Отд.2!BV62+Отд.2!BX62</f>
        <v>9</v>
      </c>
      <c r="CX62" s="257">
        <f>Отд.2!BS62+Отд.2!BU62+Отд.2!BW62+Отд.2!BY62</f>
        <v>12</v>
      </c>
      <c r="CY62" s="60">
        <f>Отд.4!BD62+Отд.4!BF62</f>
        <v>1</v>
      </c>
      <c r="CZ62" s="60">
        <f>Отд.4!BE62+Отд.4!BG62</f>
        <v>0</v>
      </c>
      <c r="DA62" s="257">
        <f>Отд.3!BB62</f>
        <v>0</v>
      </c>
      <c r="DB62" s="257">
        <f>Отд.3!BC62</f>
        <v>0</v>
      </c>
      <c r="DC62" s="257">
        <f>Отд.3!BD62</f>
        <v>1</v>
      </c>
      <c r="DD62" s="257">
        <f>Отд.3!BE62</f>
        <v>0</v>
      </c>
      <c r="DE62" s="257">
        <f>Отд.3!BF62+Отд.3!BH62</f>
        <v>0</v>
      </c>
      <c r="DF62" s="257">
        <f>Отд.3!BG62+Отд.3!BI62</f>
        <v>0</v>
      </c>
      <c r="DG62" s="257">
        <f>Отд.3!BJ62</f>
        <v>1</v>
      </c>
      <c r="DH62" s="257">
        <f>Отд.3!BK62</f>
        <v>0</v>
      </c>
      <c r="DI62" s="257">
        <f>Отд.3!BL62+Отд.3!BN62+Отд.3!BP62</f>
        <v>8</v>
      </c>
      <c r="DJ62" s="257">
        <f>Отд.3!BM62+Отд.3!BO62+Отд.3!BQ62</f>
        <v>2</v>
      </c>
      <c r="DK62" s="257">
        <f>Отд.2!BZ62</f>
        <v>0</v>
      </c>
      <c r="DL62" s="257">
        <f>Отд.2!CA62</f>
        <v>0</v>
      </c>
      <c r="DM62" s="501">
        <f>Отд.4!BH62</f>
        <v>1</v>
      </c>
      <c r="DN62" s="501">
        <f>Отд.4!BI62</f>
        <v>0</v>
      </c>
      <c r="DO62" s="14">
        <f t="shared" si="9"/>
        <v>110</v>
      </c>
      <c r="DP62" s="14">
        <f t="shared" si="10"/>
        <v>54</v>
      </c>
      <c r="DQ62" s="37"/>
      <c r="DR62" s="6"/>
      <c r="DS62" s="992">
        <f>Отд.4!BP62</f>
        <v>0</v>
      </c>
      <c r="DT62" s="992">
        <f>Отд.4!BQ62</f>
        <v>0</v>
      </c>
      <c r="DU62" s="501">
        <f>Отд.4!BR62</f>
        <v>0</v>
      </c>
      <c r="DV62" s="501">
        <f>Отд.4!BS62</f>
        <v>1</v>
      </c>
      <c r="DW62" s="501">
        <f>Отд.4!BT62</f>
        <v>0</v>
      </c>
      <c r="DX62" s="501">
        <f>Отд.4!BU62</f>
        <v>3</v>
      </c>
      <c r="DY62" s="992">
        <f>Отд.4!BV62</f>
        <v>0</v>
      </c>
      <c r="DZ62" s="992">
        <f>Отд.4!BW62</f>
        <v>3</v>
      </c>
      <c r="EA62" s="992">
        <f>Отд.4!BX62</f>
        <v>0</v>
      </c>
      <c r="EB62" s="992">
        <f>Отд.4!BY62</f>
        <v>0</v>
      </c>
      <c r="EC62" s="992">
        <f>Отд.2!CE62</f>
        <v>0</v>
      </c>
      <c r="ED62" s="992">
        <f>Отд.2!CF62</f>
        <v>0</v>
      </c>
      <c r="EE62" s="501">
        <f>Отд.2!CG62</f>
        <v>0</v>
      </c>
      <c r="EF62" s="501">
        <f>Отд.2!CH62</f>
        <v>0</v>
      </c>
      <c r="EG62" s="5">
        <f t="shared" si="8"/>
        <v>0</v>
      </c>
      <c r="EH62" s="95">
        <f t="shared" si="8"/>
        <v>7</v>
      </c>
    </row>
    <row r="63" spans="1:138" s="28" customFormat="1" ht="27.6" thickBot="1" x14ac:dyDescent="0.35">
      <c r="A63" s="8">
        <v>14</v>
      </c>
      <c r="B63" s="990" t="s">
        <v>21</v>
      </c>
      <c r="C63" s="501">
        <f>Отд.1!D63+Отд.1!F63+Отд.4!D63+Отд.4!F63</f>
        <v>0</v>
      </c>
      <c r="D63" s="501">
        <f>Отд.1!E63+Отд.1!G63+Отд.4!E63+Отд.4!G63</f>
        <v>0</v>
      </c>
      <c r="E63" s="701">
        <f>Отд.1!H63</f>
        <v>0</v>
      </c>
      <c r="F63" s="701">
        <f>Отд.1!I63</f>
        <v>0</v>
      </c>
      <c r="G63" s="30">
        <f>Отд.1!J63+Отд.1!L63</f>
        <v>0</v>
      </c>
      <c r="H63" s="30">
        <f>Отд.1!K63+Отд.1!M63</f>
        <v>0</v>
      </c>
      <c r="I63" s="257">
        <f>Отд.1!N63+Отд.1!P63+Отд.1!R63+Отд.1!T63+Отд.1!V63</f>
        <v>0</v>
      </c>
      <c r="J63" s="257">
        <f>Отд.1!O63+Отд.1!Q63+Отд.1!S63+Отд.1!U63+Отд.1!W63</f>
        <v>0</v>
      </c>
      <c r="K63" s="257">
        <f>Отд.1!X63+Отд.1!Z63</f>
        <v>0</v>
      </c>
      <c r="L63" s="257">
        <f>Отд.1!Y63+Отд.1!AA63</f>
        <v>0</v>
      </c>
      <c r="M63" s="256">
        <f>Отд.1!AB63</f>
        <v>0</v>
      </c>
      <c r="N63" s="256">
        <f>Отд.1!AC63</f>
        <v>0</v>
      </c>
      <c r="O63" s="257">
        <f>Отд.1!AD63+Отд.1!AF63+Отд.3!D63</f>
        <v>0</v>
      </c>
      <c r="P63" s="257">
        <f>Отд.1!AE63+Отд.1!AG63+Отд.3!E63</f>
        <v>0</v>
      </c>
      <c r="Q63" s="257">
        <f>Отд.1!AH63+Отд.3!F63</f>
        <v>0</v>
      </c>
      <c r="R63" s="257">
        <f>Отд.1!AI63+Отд.3!G63</f>
        <v>0</v>
      </c>
      <c r="S63" s="257">
        <f>Отд.1!AJ63+Отд.4!H63</f>
        <v>0</v>
      </c>
      <c r="T63" s="257">
        <f>Отд.1!AK63+Отд.4!I63</f>
        <v>0</v>
      </c>
      <c r="U63" s="257">
        <f>Отд.1!AL63</f>
        <v>0</v>
      </c>
      <c r="V63" s="257">
        <f>Отд.1!AM63</f>
        <v>0</v>
      </c>
      <c r="W63" s="257">
        <f>Отд.1!AN63+Отд.1!AP63+Отд.3!H63</f>
        <v>0</v>
      </c>
      <c r="X63" s="257">
        <f>Отд.1!AO63+Отд.1!AQ63+Отд.3!I63</f>
        <v>0</v>
      </c>
      <c r="Y63" s="257">
        <f>Отд.1!AR63+Отд.1!AT63+Отд.2!D63</f>
        <v>0</v>
      </c>
      <c r="Z63" s="257">
        <f>Отд.1!AS63+Отд.1!AU63+Отд.2!E63</f>
        <v>0</v>
      </c>
      <c r="AA63" s="257">
        <f>Отд.1!AV63</f>
        <v>0</v>
      </c>
      <c r="AB63" s="257">
        <f>Отд.1!AW63</f>
        <v>0</v>
      </c>
      <c r="AC63" s="257">
        <f>Отд.1!AX63+Отд.4!J63</f>
        <v>0</v>
      </c>
      <c r="AD63" s="257">
        <f>Отд.1!AY63+Отд.4!K63</f>
        <v>0</v>
      </c>
      <c r="AE63" s="257">
        <f>Отд.1!AZ63</f>
        <v>0</v>
      </c>
      <c r="AF63" s="257">
        <f>Отд.1!BA63</f>
        <v>0</v>
      </c>
      <c r="AG63" s="257">
        <f>Отд.1!BB63</f>
        <v>0</v>
      </c>
      <c r="AH63" s="257">
        <f>Отд.1!BC63</f>
        <v>0</v>
      </c>
      <c r="AI63" s="501">
        <f>Отд.4!L63+Отд.4!N63</f>
        <v>0</v>
      </c>
      <c r="AJ63" s="501">
        <f>Отд.4!M63+Отд.4!O63</f>
        <v>0</v>
      </c>
      <c r="AK63" s="257">
        <f>Отд.4!P63</f>
        <v>0</v>
      </c>
      <c r="AL63" s="257">
        <f>Отд.4!Q63</f>
        <v>0</v>
      </c>
      <c r="AM63" s="257">
        <f>Отд.2!F63+Отд.2!H63+Отд.2!J63+Отд.2!L63</f>
        <v>1</v>
      </c>
      <c r="AN63" s="257">
        <f>Отд.2!G63+Отд.2!I63+Отд.2!K63+Отд.2!M63</f>
        <v>0</v>
      </c>
      <c r="AO63" s="257">
        <f>Отд.2!N63+Отд.2!P63+Отд.2!R63+Отд.2!T63+Отд.2!V63+Отд.2!X63+Отд.2!Z63+Отд.2!AB63+Отд.2!AD63</f>
        <v>1</v>
      </c>
      <c r="AP63" s="257">
        <f>Отд.2!O63+Отд.2!Q63+Отд.2!S63+Отд.2!U63+Отд.2!W63+Отд.2!Y63+Отд.2!AA63+Отд.2!AC63+Отд.2!AE63</f>
        <v>1</v>
      </c>
      <c r="AQ63" s="257">
        <f>Отд.4!R63+Отд.4!T63+Отд.4!V63+Отд.4!X63</f>
        <v>0</v>
      </c>
      <c r="AR63" s="257">
        <f>Отд.4!S63+Отд.4!U63+Отд.4!W63+Отд.4!Y63</f>
        <v>0</v>
      </c>
      <c r="AS63" s="257">
        <f>Отд.3!J63+Отд.3!L63</f>
        <v>1</v>
      </c>
      <c r="AT63" s="257">
        <f>Отд.3!K63+Отд.3!M63</f>
        <v>1</v>
      </c>
      <c r="AU63" s="257">
        <f>Отд.3!N63+Отд.3!P63+Отд.3!R63</f>
        <v>0</v>
      </c>
      <c r="AV63" s="257">
        <f>Отд.3!O63+Отд.3!Q63+Отд.3!S63</f>
        <v>0</v>
      </c>
      <c r="AW63" s="257">
        <f>Отд.3!T63+Отд.3!V63</f>
        <v>0</v>
      </c>
      <c r="AX63" s="257">
        <f>Отд.3!U63+Отд.3!W63</f>
        <v>0</v>
      </c>
      <c r="AY63" s="177">
        <f>Отд.4!Z63+Отд.4!AB63</f>
        <v>0</v>
      </c>
      <c r="AZ63" s="177">
        <f>Отд.4!AA63+Отд.4!AC63</f>
        <v>1</v>
      </c>
      <c r="BA63" s="114">
        <f>Отд.3!X63+Отд.3!Z63</f>
        <v>0</v>
      </c>
      <c r="BB63" s="114">
        <f>Отд.3!Y63+Отд.3!AA63</f>
        <v>0</v>
      </c>
      <c r="BC63" s="257">
        <f>Отд.3!AB63+Отд.3!AD63</f>
        <v>0</v>
      </c>
      <c r="BD63" s="257">
        <f>Отд.3!AC63+Отд.3!AE63</f>
        <v>0</v>
      </c>
      <c r="BE63" s="257">
        <f>Отд.2!AF63+Отд.2!AH63+Отд.2!AJ63</f>
        <v>1</v>
      </c>
      <c r="BF63" s="257">
        <f>Отд.2!AG63+Отд.2!AI63+Отд.2!AK63</f>
        <v>1</v>
      </c>
      <c r="BG63" s="257">
        <f>Отд.2!AL63+Отд.2!AN63+Отд.2!AP63</f>
        <v>0</v>
      </c>
      <c r="BH63" s="257">
        <f>Отд.2!AM63+Отд.2!AO63+Отд.2!AQ63</f>
        <v>0</v>
      </c>
      <c r="BI63" s="257">
        <f>Отд.4!AD63+Отд.4!AF63</f>
        <v>0</v>
      </c>
      <c r="BJ63" s="257">
        <f>Отд.4!AE63+Отд.4!AG63</f>
        <v>0</v>
      </c>
      <c r="BK63" s="257">
        <f>Отд.4!AH63+Отд.4!AJ63</f>
        <v>0</v>
      </c>
      <c r="BL63" s="257">
        <f>Отд.4!AI63+Отд.4!AK63</f>
        <v>0</v>
      </c>
      <c r="BM63" s="501">
        <f>Отд.4!AL63</f>
        <v>0</v>
      </c>
      <c r="BN63" s="501">
        <f>Отд.4!AM63</f>
        <v>0</v>
      </c>
      <c r="BO63" s="257">
        <f>Отд.4!AN63</f>
        <v>0</v>
      </c>
      <c r="BP63" s="257">
        <f>Отд.4!AO63</f>
        <v>0</v>
      </c>
      <c r="BQ63" s="30">
        <f>Отд.2!AR63+Отд.2!AT63</f>
        <v>0</v>
      </c>
      <c r="BR63" s="30">
        <f>Отд.2!AS63+Отд.2!AU63</f>
        <v>0</v>
      </c>
      <c r="BS63" s="257">
        <f>Отд.2!AV63+Отд.2!AX63+Отд.2!AZ63+Отд.2!BB63+Отд.2!BD63</f>
        <v>0</v>
      </c>
      <c r="BT63" s="257">
        <f>Отд.2!AW63+Отд.2!AY63+Отд.2!BA63+Отд.2!BC63+Отд.2!BE63</f>
        <v>0</v>
      </c>
      <c r="BU63" s="257">
        <f>Отд.4!AP63+Отд.4!AR63</f>
        <v>1</v>
      </c>
      <c r="BV63" s="257">
        <f>Отд.4!AQ63+Отд.4!AS63</f>
        <v>0</v>
      </c>
      <c r="BW63" s="30">
        <f>Отд.3!AF63</f>
        <v>0</v>
      </c>
      <c r="BX63" s="30">
        <f>Отд.3!AG63</f>
        <v>0</v>
      </c>
      <c r="BY63" s="30">
        <f>Отд.3!AH63+Отд.3!AJ63+Отд.3!AL63</f>
        <v>0</v>
      </c>
      <c r="BZ63" s="30">
        <f>Отд.3!AI63+Отд.3!AK63+Отд.3!AM63</f>
        <v>0</v>
      </c>
      <c r="CA63" s="257">
        <f>Отд.3!AN63+Отд.3!AP63+Отд.3!AR63</f>
        <v>0</v>
      </c>
      <c r="CB63" s="257">
        <f>Отд.3!AO63+Отд.3!AQ63+Отд.3!AS63</f>
        <v>0</v>
      </c>
      <c r="CC63" s="257">
        <f>Отд.4!AT63</f>
        <v>0</v>
      </c>
      <c r="CD63" s="257">
        <f>Отд.4!AU63</f>
        <v>0</v>
      </c>
      <c r="CE63" s="257">
        <f>Отд.3!AT63</f>
        <v>0</v>
      </c>
      <c r="CF63" s="257">
        <f>Отд.3!AU63</f>
        <v>0</v>
      </c>
      <c r="CG63" s="257">
        <f>Отд.3!AV63+Отд.3!AX63+Отд.3!AZ63</f>
        <v>0</v>
      </c>
      <c r="CH63" s="257">
        <f>Отд.3!AW63+Отд.3!AY63+Отд.3!BA63</f>
        <v>0</v>
      </c>
      <c r="CI63" s="257">
        <f>Отд.2!BF63+Отд.2!BH63+Отд.2!BJ63</f>
        <v>0</v>
      </c>
      <c r="CJ63" s="257">
        <f>Отд.2!BG63+Отд.2!BI63+Отд.2!BK63</f>
        <v>0</v>
      </c>
      <c r="CK63" s="257">
        <f>Отд.2!BL63</f>
        <v>0</v>
      </c>
      <c r="CL63" s="257">
        <f>Отд.2!BM63</f>
        <v>0</v>
      </c>
      <c r="CM63" s="257">
        <f>Отд.4!AV63</f>
        <v>0</v>
      </c>
      <c r="CN63" s="257">
        <f>Отд.4!AW63</f>
        <v>0</v>
      </c>
      <c r="CO63" s="257">
        <f>Отд.4!AX63</f>
        <v>2</v>
      </c>
      <c r="CP63" s="257">
        <f>Отд.4!AY63</f>
        <v>0</v>
      </c>
      <c r="CQ63" s="257">
        <f>Отд.4!AZ63</f>
        <v>0</v>
      </c>
      <c r="CR63" s="257">
        <f>Отд.4!BA63</f>
        <v>0</v>
      </c>
      <c r="CS63" s="257">
        <f>Отд.4!BB63</f>
        <v>0</v>
      </c>
      <c r="CT63" s="257">
        <f>Отд.4!BC63</f>
        <v>0</v>
      </c>
      <c r="CU63" s="257">
        <f>Отд.2!BN63+Отд.2!BP63</f>
        <v>0</v>
      </c>
      <c r="CV63" s="257">
        <f>Отд.2!BO63+Отд.2!BQ63</f>
        <v>0</v>
      </c>
      <c r="CW63" s="257">
        <f>Отд.2!BR63+Отд.2!BT63+Отд.2!BV63+Отд.2!BX63</f>
        <v>0</v>
      </c>
      <c r="CX63" s="257">
        <f>Отд.2!BS63+Отд.2!BU63+Отд.2!BW63+Отд.2!BY63</f>
        <v>0</v>
      </c>
      <c r="CY63" s="60">
        <f>Отд.4!BD63+Отд.4!BF63</f>
        <v>0</v>
      </c>
      <c r="CZ63" s="60">
        <f>Отд.4!BE63+Отд.4!BG63</f>
        <v>0</v>
      </c>
      <c r="DA63" s="257">
        <f>Отд.3!BB63</f>
        <v>0</v>
      </c>
      <c r="DB63" s="257">
        <f>Отд.3!BC63</f>
        <v>0</v>
      </c>
      <c r="DC63" s="257">
        <f>Отд.3!BD63</f>
        <v>0</v>
      </c>
      <c r="DD63" s="257">
        <f>Отд.3!BE63</f>
        <v>0</v>
      </c>
      <c r="DE63" s="257">
        <f>Отд.3!BF63+Отд.3!BH63</f>
        <v>0</v>
      </c>
      <c r="DF63" s="257">
        <f>Отд.3!BG63+Отд.3!BI63</f>
        <v>0</v>
      </c>
      <c r="DG63" s="257">
        <f>Отд.3!BJ63</f>
        <v>0</v>
      </c>
      <c r="DH63" s="257">
        <f>Отд.3!BK63</f>
        <v>0</v>
      </c>
      <c r="DI63" s="257">
        <f>Отд.3!BL63+Отд.3!BN63+Отд.3!BP63</f>
        <v>0</v>
      </c>
      <c r="DJ63" s="257">
        <f>Отд.3!BM63+Отд.3!BO63+Отд.3!BQ63</f>
        <v>0</v>
      </c>
      <c r="DK63" s="257">
        <f>Отд.2!BZ63</f>
        <v>0</v>
      </c>
      <c r="DL63" s="257">
        <f>Отд.2!CA63</f>
        <v>0</v>
      </c>
      <c r="DM63" s="501">
        <f>Отд.4!BH63</f>
        <v>0</v>
      </c>
      <c r="DN63" s="501">
        <f>Отд.4!BI63</f>
        <v>0</v>
      </c>
      <c r="DO63" s="14">
        <f t="shared" si="9"/>
        <v>7</v>
      </c>
      <c r="DP63" s="14">
        <f t="shared" si="10"/>
        <v>4</v>
      </c>
      <c r="DQ63" s="37"/>
      <c r="DR63" s="6"/>
      <c r="DS63" s="992">
        <f>Отд.4!BP63</f>
        <v>0</v>
      </c>
      <c r="DT63" s="992">
        <f>Отд.4!BQ63</f>
        <v>0</v>
      </c>
      <c r="DU63" s="501">
        <f>Отд.4!BR63</f>
        <v>0</v>
      </c>
      <c r="DV63" s="501">
        <f>Отд.4!BS63</f>
        <v>0</v>
      </c>
      <c r="DW63" s="501">
        <f>Отд.4!BT63</f>
        <v>0</v>
      </c>
      <c r="DX63" s="501">
        <f>Отд.4!BU63</f>
        <v>0</v>
      </c>
      <c r="DY63" s="992">
        <f>Отд.4!BV63</f>
        <v>0</v>
      </c>
      <c r="DZ63" s="992">
        <f>Отд.4!BW63</f>
        <v>0</v>
      </c>
      <c r="EA63" s="992">
        <f>Отд.4!BX63</f>
        <v>0</v>
      </c>
      <c r="EB63" s="992">
        <f>Отд.4!BY63</f>
        <v>0</v>
      </c>
      <c r="EC63" s="992">
        <f>Отд.2!CE63</f>
        <v>0</v>
      </c>
      <c r="ED63" s="992">
        <f>Отд.2!CF63</f>
        <v>0</v>
      </c>
      <c r="EE63" s="501">
        <f>Отд.2!CG63</f>
        <v>0</v>
      </c>
      <c r="EF63" s="501">
        <f>Отд.2!CH63</f>
        <v>0</v>
      </c>
      <c r="EG63" s="5">
        <f t="shared" si="8"/>
        <v>0</v>
      </c>
      <c r="EH63" s="95">
        <f t="shared" si="8"/>
        <v>0</v>
      </c>
    </row>
    <row r="64" spans="1:138" s="28" customFormat="1" ht="27.6" thickBot="1" x14ac:dyDescent="0.35">
      <c r="A64" s="8">
        <v>15</v>
      </c>
      <c r="B64" s="990" t="s">
        <v>51</v>
      </c>
      <c r="C64" s="501">
        <f>Отд.1!D64+Отд.1!F64+Отд.4!D64+Отд.4!F64</f>
        <v>0</v>
      </c>
      <c r="D64" s="501">
        <f>Отд.1!E64+Отд.1!G64+Отд.4!E64+Отд.4!G64</f>
        <v>0</v>
      </c>
      <c r="E64" s="701">
        <f>Отд.1!H64</f>
        <v>0</v>
      </c>
      <c r="F64" s="701">
        <f>Отд.1!I64</f>
        <v>0</v>
      </c>
      <c r="G64" s="30">
        <f>Отд.1!J64+Отд.1!L64</f>
        <v>0</v>
      </c>
      <c r="H64" s="30">
        <f>Отд.1!K64+Отд.1!M64</f>
        <v>0</v>
      </c>
      <c r="I64" s="257">
        <f>Отд.1!N64+Отд.1!P64+Отд.1!R64+Отд.1!T64+Отд.1!V64</f>
        <v>0</v>
      </c>
      <c r="J64" s="257">
        <f>Отд.1!O64+Отд.1!Q64+Отд.1!S64+Отд.1!U64+Отд.1!W64</f>
        <v>0</v>
      </c>
      <c r="K64" s="257">
        <f>Отд.1!X64+Отд.1!Z64</f>
        <v>0</v>
      </c>
      <c r="L64" s="257">
        <f>Отд.1!Y64+Отд.1!AA64</f>
        <v>0</v>
      </c>
      <c r="M64" s="256">
        <f>Отд.1!AB64</f>
        <v>0</v>
      </c>
      <c r="N64" s="256">
        <f>Отд.1!AC64</f>
        <v>0</v>
      </c>
      <c r="O64" s="257">
        <f>Отд.1!AD64+Отд.1!AF64+Отд.3!D64</f>
        <v>0</v>
      </c>
      <c r="P64" s="257">
        <f>Отд.1!AE64+Отд.1!AG64+Отд.3!E64</f>
        <v>0</v>
      </c>
      <c r="Q64" s="257">
        <f>Отд.1!AH64+Отд.3!F64</f>
        <v>0</v>
      </c>
      <c r="R64" s="257">
        <f>Отд.1!AI64+Отд.3!G64</f>
        <v>0</v>
      </c>
      <c r="S64" s="257">
        <f>Отд.1!AJ64+Отд.4!H64</f>
        <v>0</v>
      </c>
      <c r="T64" s="257">
        <f>Отд.1!AK64+Отд.4!I64</f>
        <v>0</v>
      </c>
      <c r="U64" s="257">
        <f>Отд.1!AL64</f>
        <v>0</v>
      </c>
      <c r="V64" s="257">
        <f>Отд.1!AM64</f>
        <v>0</v>
      </c>
      <c r="W64" s="257">
        <f>Отд.1!AN64+Отд.1!AP64+Отд.3!H64</f>
        <v>0</v>
      </c>
      <c r="X64" s="257">
        <f>Отд.1!AO64+Отд.1!AQ64+Отд.3!I64</f>
        <v>0</v>
      </c>
      <c r="Y64" s="257">
        <f>Отд.1!AR64+Отд.1!AT64+Отд.2!D64</f>
        <v>0</v>
      </c>
      <c r="Z64" s="257">
        <f>Отд.1!AS64+Отд.1!AU64+Отд.2!E64</f>
        <v>0</v>
      </c>
      <c r="AA64" s="257">
        <f>Отд.1!AV64</f>
        <v>0</v>
      </c>
      <c r="AB64" s="257">
        <f>Отд.1!AW64</f>
        <v>0</v>
      </c>
      <c r="AC64" s="257">
        <f>Отд.1!AX64+Отд.4!J64</f>
        <v>0</v>
      </c>
      <c r="AD64" s="257">
        <f>Отд.1!AY64+Отд.4!K64</f>
        <v>0</v>
      </c>
      <c r="AE64" s="257">
        <f>Отд.1!AZ64</f>
        <v>0</v>
      </c>
      <c r="AF64" s="257">
        <f>Отд.1!BA64</f>
        <v>0</v>
      </c>
      <c r="AG64" s="257">
        <f>Отд.1!BB64</f>
        <v>0</v>
      </c>
      <c r="AH64" s="257">
        <f>Отд.1!BC64</f>
        <v>0</v>
      </c>
      <c r="AI64" s="501">
        <f>Отд.4!L64+Отд.4!N64</f>
        <v>0</v>
      </c>
      <c r="AJ64" s="501">
        <f>Отд.4!M64+Отд.4!O64</f>
        <v>0</v>
      </c>
      <c r="AK64" s="257">
        <f>Отд.4!P64</f>
        <v>1</v>
      </c>
      <c r="AL64" s="257">
        <f>Отд.4!Q64</f>
        <v>0</v>
      </c>
      <c r="AM64" s="257">
        <f>Отд.2!F64+Отд.2!H64+Отд.2!J64+Отд.2!L64</f>
        <v>1</v>
      </c>
      <c r="AN64" s="257">
        <f>Отд.2!G64+Отд.2!I64+Отд.2!K64+Отд.2!M64</f>
        <v>1</v>
      </c>
      <c r="AO64" s="257">
        <f>Отд.2!N64+Отд.2!P64+Отд.2!R64+Отд.2!T64+Отд.2!V64+Отд.2!X64+Отд.2!Z64+Отд.2!AB64+Отд.2!AD64</f>
        <v>62</v>
      </c>
      <c r="AP64" s="257">
        <f>Отд.2!O64+Отд.2!Q64+Отд.2!S64+Отд.2!U64+Отд.2!W64+Отд.2!Y64+Отд.2!AA64+Отд.2!AC64+Отд.2!AE64</f>
        <v>5</v>
      </c>
      <c r="AQ64" s="257">
        <f>Отд.4!R64+Отд.4!T64+Отд.4!V64+Отд.4!X64</f>
        <v>0</v>
      </c>
      <c r="AR64" s="257">
        <f>Отд.4!S64+Отд.4!U64+Отд.4!W64+Отд.4!Y64</f>
        <v>0</v>
      </c>
      <c r="AS64" s="257">
        <f>Отд.3!J64+Отд.3!L64</f>
        <v>0</v>
      </c>
      <c r="AT64" s="257">
        <f>Отд.3!K64+Отд.3!M64</f>
        <v>0</v>
      </c>
      <c r="AU64" s="257">
        <f>Отд.3!N64+Отд.3!P64+Отд.3!R64</f>
        <v>0</v>
      </c>
      <c r="AV64" s="257">
        <f>Отд.3!O64+Отд.3!Q64+Отд.3!S64</f>
        <v>0</v>
      </c>
      <c r="AW64" s="257">
        <f>Отд.3!T64+Отд.3!V64</f>
        <v>1</v>
      </c>
      <c r="AX64" s="257">
        <f>Отд.3!U64+Отд.3!W64</f>
        <v>0</v>
      </c>
      <c r="AY64" s="177">
        <f>Отд.4!Z64+Отд.4!AB64</f>
        <v>0</v>
      </c>
      <c r="AZ64" s="177">
        <f>Отд.4!AA64+Отд.4!AC64</f>
        <v>0</v>
      </c>
      <c r="BA64" s="114">
        <f>Отд.3!X64+Отд.3!Z64</f>
        <v>0</v>
      </c>
      <c r="BB64" s="114">
        <f>Отд.3!Y64+Отд.3!AA64</f>
        <v>0</v>
      </c>
      <c r="BC64" s="257">
        <f>Отд.3!AB64+Отд.3!AD64</f>
        <v>0</v>
      </c>
      <c r="BD64" s="257">
        <f>Отд.3!AC64+Отд.3!AE64</f>
        <v>0</v>
      </c>
      <c r="BE64" s="257">
        <f>Отд.2!AF64+Отд.2!AH64+Отд.2!AJ64</f>
        <v>1</v>
      </c>
      <c r="BF64" s="257">
        <f>Отд.2!AG64+Отд.2!AI64+Отд.2!AK64</f>
        <v>0</v>
      </c>
      <c r="BG64" s="257">
        <f>Отд.2!AL64+Отд.2!AN64+Отд.2!AP64</f>
        <v>0</v>
      </c>
      <c r="BH64" s="257">
        <f>Отд.2!AM64+Отд.2!AO64+Отд.2!AQ64</f>
        <v>2</v>
      </c>
      <c r="BI64" s="257">
        <f>Отд.4!AD64+Отд.4!AF64</f>
        <v>0</v>
      </c>
      <c r="BJ64" s="257">
        <f>Отд.4!AE64+Отд.4!AG64</f>
        <v>0</v>
      </c>
      <c r="BK64" s="257">
        <f>Отд.4!AH64+Отд.4!AJ64</f>
        <v>0</v>
      </c>
      <c r="BL64" s="257">
        <f>Отд.4!AI64+Отд.4!AK64</f>
        <v>0</v>
      </c>
      <c r="BM64" s="501">
        <f>Отд.4!AL64</f>
        <v>0</v>
      </c>
      <c r="BN64" s="501">
        <f>Отд.4!AM64</f>
        <v>1</v>
      </c>
      <c r="BO64" s="257">
        <f>Отд.4!AN64</f>
        <v>0</v>
      </c>
      <c r="BP64" s="257">
        <f>Отд.4!AO64</f>
        <v>0</v>
      </c>
      <c r="BQ64" s="30">
        <f>Отд.2!AR64+Отд.2!AT64</f>
        <v>1</v>
      </c>
      <c r="BR64" s="30">
        <f>Отд.2!AS64+Отд.2!AU64</f>
        <v>1</v>
      </c>
      <c r="BS64" s="257">
        <f>Отд.2!AV64+Отд.2!AX64+Отд.2!AZ64+Отд.2!BB64+Отд.2!BD64</f>
        <v>0</v>
      </c>
      <c r="BT64" s="257">
        <f>Отд.2!AW64+Отд.2!AY64+Отд.2!BA64+Отд.2!BC64+Отд.2!BE64</f>
        <v>1</v>
      </c>
      <c r="BU64" s="257">
        <f>Отд.4!AP64+Отд.4!AR64</f>
        <v>0</v>
      </c>
      <c r="BV64" s="257">
        <f>Отд.4!AQ64+Отд.4!AS64</f>
        <v>0</v>
      </c>
      <c r="BW64" s="30">
        <f>Отд.3!AF64</f>
        <v>0</v>
      </c>
      <c r="BX64" s="30">
        <f>Отд.3!AG64</f>
        <v>0</v>
      </c>
      <c r="BY64" s="30">
        <f>Отд.3!AH64+Отд.3!AJ64+Отд.3!AL64</f>
        <v>1</v>
      </c>
      <c r="BZ64" s="30">
        <f>Отд.3!AI64+Отд.3!AK64+Отд.3!AM64</f>
        <v>1</v>
      </c>
      <c r="CA64" s="257">
        <f>Отд.3!AN64+Отд.3!AP64+Отд.3!AR64</f>
        <v>0</v>
      </c>
      <c r="CB64" s="257">
        <f>Отд.3!AO64+Отд.3!AQ64+Отд.3!AS64</f>
        <v>0</v>
      </c>
      <c r="CC64" s="257">
        <f>Отд.4!AT64</f>
        <v>0</v>
      </c>
      <c r="CD64" s="257">
        <f>Отд.4!AU64</f>
        <v>0</v>
      </c>
      <c r="CE64" s="257">
        <f>Отд.3!AT64</f>
        <v>0</v>
      </c>
      <c r="CF64" s="257">
        <f>Отд.3!AU64</f>
        <v>0</v>
      </c>
      <c r="CG64" s="257">
        <f>Отд.3!AV64+Отд.3!AX64+Отд.3!AZ64</f>
        <v>0</v>
      </c>
      <c r="CH64" s="257">
        <f>Отд.3!AW64+Отд.3!AY64+Отд.3!BA64</f>
        <v>2</v>
      </c>
      <c r="CI64" s="257">
        <f>Отд.2!BF64+Отд.2!BH64+Отд.2!BJ64</f>
        <v>1</v>
      </c>
      <c r="CJ64" s="257">
        <f>Отд.2!BG64+Отд.2!BI64+Отд.2!BK64</f>
        <v>0</v>
      </c>
      <c r="CK64" s="257">
        <f>Отд.2!BL64</f>
        <v>0</v>
      </c>
      <c r="CL64" s="257">
        <f>Отд.2!BM64</f>
        <v>1</v>
      </c>
      <c r="CM64" s="257">
        <f>Отд.4!AV64</f>
        <v>0</v>
      </c>
      <c r="CN64" s="257">
        <f>Отд.4!AW64</f>
        <v>0</v>
      </c>
      <c r="CO64" s="257">
        <f>Отд.4!AX64</f>
        <v>0</v>
      </c>
      <c r="CP64" s="257">
        <f>Отд.4!AY64</f>
        <v>0</v>
      </c>
      <c r="CQ64" s="257">
        <f>Отд.4!AZ64</f>
        <v>0</v>
      </c>
      <c r="CR64" s="257">
        <f>Отд.4!BA64</f>
        <v>0</v>
      </c>
      <c r="CS64" s="257">
        <f>Отд.4!BB64</f>
        <v>0</v>
      </c>
      <c r="CT64" s="257">
        <f>Отд.4!BC64</f>
        <v>0</v>
      </c>
      <c r="CU64" s="257">
        <f>Отд.2!BN64+Отд.2!BP64</f>
        <v>0</v>
      </c>
      <c r="CV64" s="257">
        <f>Отд.2!BO64+Отд.2!BQ64</f>
        <v>0</v>
      </c>
      <c r="CW64" s="257">
        <f>Отд.2!BR64+Отд.2!BT64+Отд.2!BV64+Отд.2!BX64</f>
        <v>7</v>
      </c>
      <c r="CX64" s="257">
        <f>Отд.2!BS64+Отд.2!BU64+Отд.2!BW64+Отд.2!BY64</f>
        <v>11</v>
      </c>
      <c r="CY64" s="60">
        <f>Отд.4!BD64+Отд.4!BF64</f>
        <v>0</v>
      </c>
      <c r="CZ64" s="60">
        <f>Отд.4!BE64+Отд.4!BG64</f>
        <v>0</v>
      </c>
      <c r="DA64" s="257">
        <f>Отд.3!BB64</f>
        <v>0</v>
      </c>
      <c r="DB64" s="257">
        <f>Отд.3!BC64</f>
        <v>0</v>
      </c>
      <c r="DC64" s="257">
        <f>Отд.3!BD64</f>
        <v>0</v>
      </c>
      <c r="DD64" s="257">
        <f>Отд.3!BE64</f>
        <v>0</v>
      </c>
      <c r="DE64" s="257">
        <f>Отд.3!BF64+Отд.3!BH64</f>
        <v>0</v>
      </c>
      <c r="DF64" s="257">
        <f>Отд.3!BG64+Отд.3!BI64</f>
        <v>0</v>
      </c>
      <c r="DG64" s="257">
        <f>Отд.3!BJ64</f>
        <v>0</v>
      </c>
      <c r="DH64" s="257">
        <f>Отд.3!BK64</f>
        <v>0</v>
      </c>
      <c r="DI64" s="257">
        <f>Отд.3!BL64+Отд.3!BN64+Отд.3!BP64</f>
        <v>7</v>
      </c>
      <c r="DJ64" s="257">
        <f>Отд.3!BM64+Отд.3!BO64+Отд.3!BQ64</f>
        <v>0</v>
      </c>
      <c r="DK64" s="257">
        <f>Отд.2!BZ64</f>
        <v>0</v>
      </c>
      <c r="DL64" s="257">
        <f>Отд.2!CA64</f>
        <v>0</v>
      </c>
      <c r="DM64" s="501">
        <f>Отд.4!BH64</f>
        <v>0</v>
      </c>
      <c r="DN64" s="501">
        <f>Отд.4!BI64</f>
        <v>0</v>
      </c>
      <c r="DO64" s="14">
        <f t="shared" si="9"/>
        <v>83</v>
      </c>
      <c r="DP64" s="14">
        <f t="shared" si="10"/>
        <v>26</v>
      </c>
      <c r="DQ64" s="37"/>
      <c r="DR64" s="6"/>
      <c r="DS64" s="992">
        <f>Отд.4!BP64</f>
        <v>0</v>
      </c>
      <c r="DT64" s="992">
        <f>Отд.4!BQ64</f>
        <v>0</v>
      </c>
      <c r="DU64" s="501">
        <f>Отд.4!BR64</f>
        <v>0</v>
      </c>
      <c r="DV64" s="501">
        <f>Отд.4!BS64</f>
        <v>0</v>
      </c>
      <c r="DW64" s="501">
        <f>Отд.4!BT64</f>
        <v>0</v>
      </c>
      <c r="DX64" s="501">
        <f>Отд.4!BU64</f>
        <v>0</v>
      </c>
      <c r="DY64" s="992">
        <f>Отд.4!BV64</f>
        <v>0</v>
      </c>
      <c r="DZ64" s="992">
        <f>Отд.4!BW64</f>
        <v>0</v>
      </c>
      <c r="EA64" s="992">
        <f>Отд.4!BX64</f>
        <v>0</v>
      </c>
      <c r="EB64" s="992">
        <f>Отд.4!BY64</f>
        <v>0</v>
      </c>
      <c r="EC64" s="992">
        <f>Отд.2!CE64</f>
        <v>0</v>
      </c>
      <c r="ED64" s="992">
        <f>Отд.2!CF64</f>
        <v>0</v>
      </c>
      <c r="EE64" s="501">
        <f>Отд.2!CG64</f>
        <v>0</v>
      </c>
      <c r="EF64" s="501">
        <f>Отд.2!CH64</f>
        <v>0</v>
      </c>
      <c r="EG64" s="5">
        <f t="shared" si="8"/>
        <v>0</v>
      </c>
      <c r="EH64" s="95">
        <f t="shared" si="8"/>
        <v>0</v>
      </c>
    </row>
    <row r="65" spans="1:138" s="28" customFormat="1" ht="16.2" thickBot="1" x14ac:dyDescent="0.35">
      <c r="A65" s="8">
        <v>16</v>
      </c>
      <c r="B65" s="990" t="s">
        <v>22</v>
      </c>
      <c r="C65" s="501">
        <f>Отд.1!D65+Отд.1!F65+Отд.4!D65+Отд.4!F65</f>
        <v>0</v>
      </c>
      <c r="D65" s="501">
        <f>Отд.1!E65+Отд.1!G65+Отд.4!E65+Отд.4!G65</f>
        <v>0</v>
      </c>
      <c r="E65" s="701">
        <f>Отд.1!H65</f>
        <v>0</v>
      </c>
      <c r="F65" s="701">
        <f>Отд.1!I65</f>
        <v>0</v>
      </c>
      <c r="G65" s="30">
        <f>Отд.1!J65+Отд.1!L65</f>
        <v>0</v>
      </c>
      <c r="H65" s="30">
        <f>Отд.1!K65+Отд.1!M65</f>
        <v>0</v>
      </c>
      <c r="I65" s="257">
        <f>Отд.1!N65+Отд.1!P65+Отд.1!R65+Отд.1!T65+Отд.1!V65</f>
        <v>0</v>
      </c>
      <c r="J65" s="257">
        <f>Отд.1!O65+Отд.1!Q65+Отд.1!S65+Отд.1!U65+Отд.1!W65</f>
        <v>0</v>
      </c>
      <c r="K65" s="257">
        <f>Отд.1!X65+Отд.1!Z65</f>
        <v>0</v>
      </c>
      <c r="L65" s="257">
        <f>Отд.1!Y65+Отд.1!AA65</f>
        <v>0</v>
      </c>
      <c r="M65" s="256">
        <f>Отд.1!AB65</f>
        <v>0</v>
      </c>
      <c r="N65" s="256">
        <f>Отд.1!AC65</f>
        <v>0</v>
      </c>
      <c r="O65" s="257">
        <f>Отд.1!AD65+Отд.1!AF65+Отд.3!D65</f>
        <v>0</v>
      </c>
      <c r="P65" s="257">
        <f>Отд.1!AE65+Отд.1!AG65+Отд.3!E65</f>
        <v>0</v>
      </c>
      <c r="Q65" s="257">
        <f>Отд.1!AH65+Отд.3!F65</f>
        <v>0</v>
      </c>
      <c r="R65" s="257">
        <f>Отд.1!AI65+Отд.3!G65</f>
        <v>0</v>
      </c>
      <c r="S65" s="257">
        <f>Отд.1!AJ65+Отд.4!H65</f>
        <v>0</v>
      </c>
      <c r="T65" s="257">
        <f>Отд.1!AK65+Отд.4!I65</f>
        <v>0</v>
      </c>
      <c r="U65" s="257">
        <f>Отд.1!AL65</f>
        <v>0</v>
      </c>
      <c r="V65" s="257">
        <f>Отд.1!AM65</f>
        <v>0</v>
      </c>
      <c r="W65" s="257">
        <f>Отд.1!AN65+Отд.1!AP65+Отд.3!H65</f>
        <v>0</v>
      </c>
      <c r="X65" s="257">
        <f>Отд.1!AO65+Отд.1!AQ65+Отд.3!I65</f>
        <v>0</v>
      </c>
      <c r="Y65" s="257">
        <f>Отд.1!AR65+Отд.1!AT65+Отд.2!D65</f>
        <v>0</v>
      </c>
      <c r="Z65" s="257">
        <f>Отд.1!AS65+Отд.1!AU65+Отд.2!E65</f>
        <v>0</v>
      </c>
      <c r="AA65" s="257">
        <f>Отд.1!AV65</f>
        <v>0</v>
      </c>
      <c r="AB65" s="257">
        <f>Отд.1!AW65</f>
        <v>0</v>
      </c>
      <c r="AC65" s="257">
        <f>Отд.1!AX65+Отд.4!J65</f>
        <v>0</v>
      </c>
      <c r="AD65" s="257">
        <f>Отд.1!AY65+Отд.4!K65</f>
        <v>0</v>
      </c>
      <c r="AE65" s="257">
        <f>Отд.1!AZ65</f>
        <v>0</v>
      </c>
      <c r="AF65" s="257">
        <f>Отд.1!BA65</f>
        <v>0</v>
      </c>
      <c r="AG65" s="257">
        <f>Отд.1!BB65</f>
        <v>0</v>
      </c>
      <c r="AH65" s="257">
        <f>Отд.1!BC65</f>
        <v>0</v>
      </c>
      <c r="AI65" s="501">
        <f>Отд.4!L65+Отд.4!N65</f>
        <v>0</v>
      </c>
      <c r="AJ65" s="501">
        <f>Отд.4!M65+Отд.4!O65</f>
        <v>0</v>
      </c>
      <c r="AK65" s="257">
        <f>Отд.4!P65</f>
        <v>0</v>
      </c>
      <c r="AL65" s="257">
        <f>Отд.4!Q65</f>
        <v>0</v>
      </c>
      <c r="AM65" s="257">
        <f>Отд.2!F65+Отд.2!H65+Отд.2!J65+Отд.2!L65</f>
        <v>0</v>
      </c>
      <c r="AN65" s="257">
        <f>Отд.2!G65+Отд.2!I65+Отд.2!K65+Отд.2!M65</f>
        <v>0</v>
      </c>
      <c r="AO65" s="257">
        <f>Отд.2!N65+Отд.2!P65+Отд.2!R65+Отд.2!T65+Отд.2!V65+Отд.2!X65+Отд.2!Z65+Отд.2!AB65+Отд.2!AD65</f>
        <v>0</v>
      </c>
      <c r="AP65" s="257">
        <f>Отд.2!O65+Отд.2!Q65+Отд.2!S65+Отд.2!U65+Отд.2!W65+Отд.2!Y65+Отд.2!AA65+Отд.2!AC65+Отд.2!AE65</f>
        <v>0</v>
      </c>
      <c r="AQ65" s="257">
        <f>Отд.4!R65+Отд.4!T65+Отд.4!V65+Отд.4!X65</f>
        <v>0</v>
      </c>
      <c r="AR65" s="257">
        <f>Отд.4!S65+Отд.4!U65+Отд.4!W65+Отд.4!Y65</f>
        <v>0</v>
      </c>
      <c r="AS65" s="257">
        <f>Отд.3!J65+Отд.3!L65</f>
        <v>0</v>
      </c>
      <c r="AT65" s="257">
        <f>Отд.3!K65+Отд.3!M65</f>
        <v>0</v>
      </c>
      <c r="AU65" s="257">
        <f>Отд.3!N65+Отд.3!P65+Отд.3!R65</f>
        <v>0</v>
      </c>
      <c r="AV65" s="257">
        <f>Отд.3!O65+Отд.3!Q65+Отд.3!S65</f>
        <v>0</v>
      </c>
      <c r="AW65" s="257">
        <f>Отд.3!T65+Отд.3!V65</f>
        <v>0</v>
      </c>
      <c r="AX65" s="257">
        <f>Отд.3!U65+Отд.3!W65</f>
        <v>0</v>
      </c>
      <c r="AY65" s="177">
        <f>Отд.4!Z65+Отд.4!AB65</f>
        <v>0</v>
      </c>
      <c r="AZ65" s="177">
        <f>Отд.4!AA65+Отд.4!AC65</f>
        <v>0</v>
      </c>
      <c r="BA65" s="114">
        <f>Отд.3!X65+Отд.3!Z65</f>
        <v>0</v>
      </c>
      <c r="BB65" s="114">
        <f>Отд.3!Y65+Отд.3!AA65</f>
        <v>0</v>
      </c>
      <c r="BC65" s="257">
        <f>Отд.3!AB65+Отд.3!AD65</f>
        <v>0</v>
      </c>
      <c r="BD65" s="257">
        <f>Отд.3!AC65+Отд.3!AE65</f>
        <v>0</v>
      </c>
      <c r="BE65" s="257">
        <f>Отд.2!AF65+Отд.2!AH65+Отд.2!AJ65</f>
        <v>0</v>
      </c>
      <c r="BF65" s="257">
        <f>Отд.2!AG65+Отд.2!AI65+Отд.2!AK65</f>
        <v>0</v>
      </c>
      <c r="BG65" s="257">
        <f>Отд.2!AL65+Отд.2!AN65+Отд.2!AP65</f>
        <v>0</v>
      </c>
      <c r="BH65" s="257">
        <f>Отд.2!AM65+Отд.2!AO65+Отд.2!AQ65</f>
        <v>0</v>
      </c>
      <c r="BI65" s="257">
        <f>Отд.4!AD65+Отд.4!AF65</f>
        <v>0</v>
      </c>
      <c r="BJ65" s="257">
        <f>Отд.4!AE65+Отд.4!AG65</f>
        <v>0</v>
      </c>
      <c r="BK65" s="257">
        <f>Отд.4!AH65+Отд.4!AJ65</f>
        <v>0</v>
      </c>
      <c r="BL65" s="257">
        <f>Отд.4!AI65+Отд.4!AK65</f>
        <v>0</v>
      </c>
      <c r="BM65" s="501">
        <f>Отд.4!AL65</f>
        <v>0</v>
      </c>
      <c r="BN65" s="501">
        <f>Отд.4!AM65</f>
        <v>0</v>
      </c>
      <c r="BO65" s="257">
        <f>Отд.4!AN65</f>
        <v>0</v>
      </c>
      <c r="BP65" s="257">
        <f>Отд.4!AO65</f>
        <v>0</v>
      </c>
      <c r="BQ65" s="30">
        <f>Отд.2!AR65+Отд.2!AT65</f>
        <v>0</v>
      </c>
      <c r="BR65" s="30">
        <f>Отд.2!AS65+Отд.2!AU65</f>
        <v>0</v>
      </c>
      <c r="BS65" s="257">
        <f>Отд.2!AV65+Отд.2!AX65+Отд.2!AZ65+Отд.2!BB65+Отд.2!BD65</f>
        <v>0</v>
      </c>
      <c r="BT65" s="257">
        <f>Отд.2!AW65+Отд.2!AY65+Отд.2!BA65+Отд.2!BC65+Отд.2!BE65</f>
        <v>0</v>
      </c>
      <c r="BU65" s="257">
        <f>Отд.4!AP65+Отд.4!AR65</f>
        <v>0</v>
      </c>
      <c r="BV65" s="257">
        <f>Отд.4!AQ65+Отд.4!AS65</f>
        <v>0</v>
      </c>
      <c r="BW65" s="30">
        <f>Отд.3!AF65</f>
        <v>0</v>
      </c>
      <c r="BX65" s="30">
        <f>Отд.3!AG65</f>
        <v>0</v>
      </c>
      <c r="BY65" s="30">
        <f>Отд.3!AH65+Отд.3!AJ65+Отд.3!AL65</f>
        <v>0</v>
      </c>
      <c r="BZ65" s="30">
        <f>Отд.3!AI65+Отд.3!AK65+Отд.3!AM65</f>
        <v>0</v>
      </c>
      <c r="CA65" s="257">
        <f>Отд.3!AN65+Отд.3!AP65+Отд.3!AR65</f>
        <v>0</v>
      </c>
      <c r="CB65" s="257">
        <f>Отд.3!AO65+Отд.3!AQ65+Отд.3!AS65</f>
        <v>0</v>
      </c>
      <c r="CC65" s="257">
        <f>Отд.4!AT65</f>
        <v>0</v>
      </c>
      <c r="CD65" s="257">
        <f>Отд.4!AU65</f>
        <v>0</v>
      </c>
      <c r="CE65" s="257">
        <f>Отд.3!AT65</f>
        <v>0</v>
      </c>
      <c r="CF65" s="257">
        <f>Отд.3!AU65</f>
        <v>0</v>
      </c>
      <c r="CG65" s="257">
        <f>Отд.3!AV65+Отд.3!AX65+Отд.3!AZ65</f>
        <v>0</v>
      </c>
      <c r="CH65" s="257">
        <f>Отд.3!AW65+Отд.3!AY65+Отд.3!BA65</f>
        <v>0</v>
      </c>
      <c r="CI65" s="257">
        <f>Отд.2!BF65+Отд.2!BH65+Отд.2!BJ65</f>
        <v>0</v>
      </c>
      <c r="CJ65" s="257">
        <f>Отд.2!BG65+Отд.2!BI65+Отд.2!BK65</f>
        <v>0</v>
      </c>
      <c r="CK65" s="257">
        <f>Отд.2!BL65</f>
        <v>0</v>
      </c>
      <c r="CL65" s="257">
        <f>Отд.2!BM65</f>
        <v>0</v>
      </c>
      <c r="CM65" s="257">
        <f>Отд.4!AV65</f>
        <v>0</v>
      </c>
      <c r="CN65" s="257">
        <f>Отд.4!AW65</f>
        <v>0</v>
      </c>
      <c r="CO65" s="257">
        <f>Отд.4!AX65</f>
        <v>0</v>
      </c>
      <c r="CP65" s="257">
        <f>Отд.4!AY65</f>
        <v>0</v>
      </c>
      <c r="CQ65" s="257">
        <f>Отд.4!AZ65</f>
        <v>0</v>
      </c>
      <c r="CR65" s="257">
        <f>Отд.4!BA65</f>
        <v>0</v>
      </c>
      <c r="CS65" s="257">
        <f>Отд.4!BB65</f>
        <v>0</v>
      </c>
      <c r="CT65" s="257">
        <f>Отд.4!BC65</f>
        <v>0</v>
      </c>
      <c r="CU65" s="257">
        <f>Отд.2!BN65+Отд.2!BP65</f>
        <v>0</v>
      </c>
      <c r="CV65" s="257">
        <f>Отд.2!BO65+Отд.2!BQ65</f>
        <v>0</v>
      </c>
      <c r="CW65" s="257">
        <f>Отд.2!BR65+Отд.2!BT65+Отд.2!BV65+Отд.2!BX65</f>
        <v>0</v>
      </c>
      <c r="CX65" s="257">
        <f>Отд.2!BS65+Отд.2!BU65+Отд.2!BW65+Отд.2!BY65</f>
        <v>0</v>
      </c>
      <c r="CY65" s="60">
        <f>Отд.4!BD65+Отд.4!BF65</f>
        <v>0</v>
      </c>
      <c r="CZ65" s="60">
        <f>Отд.4!BE65+Отд.4!BG65</f>
        <v>0</v>
      </c>
      <c r="DA65" s="257">
        <f>Отд.3!BB65</f>
        <v>0</v>
      </c>
      <c r="DB65" s="257">
        <f>Отд.3!BC65</f>
        <v>0</v>
      </c>
      <c r="DC65" s="257">
        <f>Отд.3!BD65</f>
        <v>0</v>
      </c>
      <c r="DD65" s="257">
        <f>Отд.3!BE65</f>
        <v>0</v>
      </c>
      <c r="DE65" s="257">
        <f>Отд.3!BF65+Отд.3!BH65</f>
        <v>0</v>
      </c>
      <c r="DF65" s="257">
        <f>Отд.3!BG65+Отд.3!BI65</f>
        <v>0</v>
      </c>
      <c r="DG65" s="257">
        <f>Отд.3!BJ65</f>
        <v>0</v>
      </c>
      <c r="DH65" s="257">
        <f>Отд.3!BK65</f>
        <v>0</v>
      </c>
      <c r="DI65" s="257">
        <f>Отд.3!BL65+Отд.3!BN65+Отд.3!BP65</f>
        <v>0</v>
      </c>
      <c r="DJ65" s="257">
        <f>Отд.3!BM65+Отд.3!BO65+Отд.3!BQ65</f>
        <v>0</v>
      </c>
      <c r="DK65" s="257">
        <f>Отд.2!BZ65</f>
        <v>0</v>
      </c>
      <c r="DL65" s="257">
        <f>Отд.2!CA65</f>
        <v>0</v>
      </c>
      <c r="DM65" s="501">
        <f>Отд.4!BH65</f>
        <v>0</v>
      </c>
      <c r="DN65" s="501">
        <f>Отд.4!BI65</f>
        <v>0</v>
      </c>
      <c r="DO65" s="14">
        <f t="shared" si="9"/>
        <v>0</v>
      </c>
      <c r="DP65" s="14">
        <f t="shared" si="10"/>
        <v>0</v>
      </c>
      <c r="DQ65" s="37"/>
      <c r="DR65" s="6"/>
      <c r="DS65" s="992">
        <f>Отд.4!BP65</f>
        <v>0</v>
      </c>
      <c r="DT65" s="992">
        <f>Отд.4!BQ65</f>
        <v>0</v>
      </c>
      <c r="DU65" s="501">
        <f>Отд.4!BR65</f>
        <v>0</v>
      </c>
      <c r="DV65" s="501">
        <f>Отд.4!BS65</f>
        <v>0</v>
      </c>
      <c r="DW65" s="501">
        <f>Отд.4!BT65</f>
        <v>0</v>
      </c>
      <c r="DX65" s="501">
        <f>Отд.4!BU65</f>
        <v>0</v>
      </c>
      <c r="DY65" s="992">
        <f>Отд.4!BV65</f>
        <v>0</v>
      </c>
      <c r="DZ65" s="992">
        <f>Отд.4!BW65</f>
        <v>0</v>
      </c>
      <c r="EA65" s="992">
        <f>Отд.4!BX65</f>
        <v>0</v>
      </c>
      <c r="EB65" s="992">
        <f>Отд.4!BY65</f>
        <v>0</v>
      </c>
      <c r="EC65" s="992">
        <f>Отд.2!CE65</f>
        <v>0</v>
      </c>
      <c r="ED65" s="992">
        <f>Отд.2!CF65</f>
        <v>0</v>
      </c>
      <c r="EE65" s="501">
        <f>Отд.2!CG65</f>
        <v>0</v>
      </c>
      <c r="EF65" s="501">
        <f>Отд.2!CH65</f>
        <v>0</v>
      </c>
      <c r="EG65" s="5">
        <f t="shared" si="8"/>
        <v>0</v>
      </c>
      <c r="EH65" s="95">
        <f t="shared" si="8"/>
        <v>0</v>
      </c>
    </row>
    <row r="66" spans="1:138" s="28" customFormat="1" ht="27.6" thickBot="1" x14ac:dyDescent="0.35">
      <c r="A66" s="8">
        <v>17</v>
      </c>
      <c r="B66" s="990" t="s">
        <v>34</v>
      </c>
      <c r="C66" s="501">
        <f>Отд.1!D66+Отд.1!F66+Отд.4!D66+Отд.4!F66</f>
        <v>0</v>
      </c>
      <c r="D66" s="501">
        <f>Отд.1!E66+Отд.1!G66+Отд.4!E66+Отд.4!G66</f>
        <v>0</v>
      </c>
      <c r="E66" s="701">
        <f>Отд.1!H66</f>
        <v>0</v>
      </c>
      <c r="F66" s="701">
        <f>Отд.1!I66</f>
        <v>0</v>
      </c>
      <c r="G66" s="30">
        <f>Отд.1!J66+Отд.1!L66</f>
        <v>0</v>
      </c>
      <c r="H66" s="30">
        <f>Отд.1!K66+Отд.1!M66</f>
        <v>0</v>
      </c>
      <c r="I66" s="257">
        <f>Отд.1!N66+Отд.1!P66+Отд.1!R66+Отд.1!T66+Отд.1!V66</f>
        <v>0</v>
      </c>
      <c r="J66" s="257">
        <f>Отд.1!O66+Отд.1!Q66+Отд.1!S66+Отд.1!U66+Отд.1!W66</f>
        <v>0</v>
      </c>
      <c r="K66" s="257">
        <f>Отд.1!X66+Отд.1!Z66</f>
        <v>0</v>
      </c>
      <c r="L66" s="257">
        <f>Отд.1!Y66+Отд.1!AA66</f>
        <v>0</v>
      </c>
      <c r="M66" s="256">
        <f>Отд.1!AB66</f>
        <v>0</v>
      </c>
      <c r="N66" s="256">
        <f>Отд.1!AC66</f>
        <v>0</v>
      </c>
      <c r="O66" s="257">
        <f>Отд.1!AD66+Отд.1!AF66+Отд.3!D66</f>
        <v>0</v>
      </c>
      <c r="P66" s="257">
        <f>Отд.1!AE66+Отд.1!AG66+Отд.3!E66</f>
        <v>0</v>
      </c>
      <c r="Q66" s="257">
        <f>Отд.1!AH66+Отд.3!F66</f>
        <v>0</v>
      </c>
      <c r="R66" s="257">
        <f>Отд.1!AI66+Отд.3!G66</f>
        <v>0</v>
      </c>
      <c r="S66" s="257">
        <f>Отд.1!AJ66+Отд.4!H66</f>
        <v>0</v>
      </c>
      <c r="T66" s="257">
        <f>Отд.1!AK66+Отд.4!I66</f>
        <v>0</v>
      </c>
      <c r="U66" s="257">
        <f>Отд.1!AL66</f>
        <v>0</v>
      </c>
      <c r="V66" s="257">
        <f>Отд.1!AM66</f>
        <v>0</v>
      </c>
      <c r="W66" s="257">
        <f>Отд.1!AN66+Отд.1!AP66+Отд.3!H66</f>
        <v>0</v>
      </c>
      <c r="X66" s="257">
        <f>Отд.1!AO66+Отд.1!AQ66+Отд.3!I66</f>
        <v>0</v>
      </c>
      <c r="Y66" s="257">
        <f>Отд.1!AR66+Отд.1!AT66+Отд.2!D66</f>
        <v>0</v>
      </c>
      <c r="Z66" s="257">
        <f>Отд.1!AS66+Отд.1!AU66+Отд.2!E66</f>
        <v>0</v>
      </c>
      <c r="AA66" s="257">
        <f>Отд.1!AV66</f>
        <v>0</v>
      </c>
      <c r="AB66" s="257">
        <f>Отд.1!AW66</f>
        <v>0</v>
      </c>
      <c r="AC66" s="257">
        <f>Отд.1!AX66+Отд.4!J66</f>
        <v>0</v>
      </c>
      <c r="AD66" s="257">
        <f>Отд.1!AY66+Отд.4!K66</f>
        <v>0</v>
      </c>
      <c r="AE66" s="257">
        <f>Отд.1!AZ66</f>
        <v>0</v>
      </c>
      <c r="AF66" s="257">
        <f>Отд.1!BA66</f>
        <v>0</v>
      </c>
      <c r="AG66" s="257">
        <f>Отд.1!BB66</f>
        <v>0</v>
      </c>
      <c r="AH66" s="257">
        <f>Отд.1!BC66</f>
        <v>0</v>
      </c>
      <c r="AI66" s="501">
        <f>Отд.4!L66+Отд.4!N66</f>
        <v>0</v>
      </c>
      <c r="AJ66" s="501">
        <f>Отд.4!M66+Отд.4!O66</f>
        <v>0</v>
      </c>
      <c r="AK66" s="257">
        <f>Отд.4!P66</f>
        <v>0</v>
      </c>
      <c r="AL66" s="257">
        <f>Отд.4!Q66</f>
        <v>0</v>
      </c>
      <c r="AM66" s="257">
        <f>Отд.2!F66+Отд.2!H66+Отд.2!J66+Отд.2!L66</f>
        <v>0</v>
      </c>
      <c r="AN66" s="257">
        <f>Отд.2!G66+Отд.2!I66+Отд.2!K66+Отд.2!M66</f>
        <v>0</v>
      </c>
      <c r="AO66" s="257">
        <f>Отд.2!N66+Отд.2!P66+Отд.2!R66+Отд.2!T66+Отд.2!V66+Отд.2!X66+Отд.2!Z66+Отд.2!AB66+Отд.2!AD66</f>
        <v>0</v>
      </c>
      <c r="AP66" s="257">
        <f>Отд.2!O66+Отд.2!Q66+Отд.2!S66+Отд.2!U66+Отд.2!W66+Отд.2!Y66+Отд.2!AA66+Отд.2!AC66+Отд.2!AE66</f>
        <v>0</v>
      </c>
      <c r="AQ66" s="257">
        <f>Отд.4!R66+Отд.4!T66+Отд.4!V66+Отд.4!X66</f>
        <v>0</v>
      </c>
      <c r="AR66" s="257">
        <f>Отд.4!S66+Отд.4!U66+Отд.4!W66+Отд.4!Y66</f>
        <v>1</v>
      </c>
      <c r="AS66" s="257">
        <f>Отд.3!J66+Отд.3!L66</f>
        <v>0</v>
      </c>
      <c r="AT66" s="257">
        <f>Отд.3!K66+Отд.3!M66</f>
        <v>0</v>
      </c>
      <c r="AU66" s="257">
        <f>Отд.3!N66+Отд.3!P66+Отд.3!R66</f>
        <v>0</v>
      </c>
      <c r="AV66" s="257">
        <f>Отд.3!O66+Отд.3!Q66+Отд.3!S66</f>
        <v>0</v>
      </c>
      <c r="AW66" s="257">
        <f>Отд.3!T66+Отд.3!V66</f>
        <v>0</v>
      </c>
      <c r="AX66" s="257">
        <f>Отд.3!U66+Отд.3!W66</f>
        <v>0</v>
      </c>
      <c r="AY66" s="177">
        <f>Отд.4!Z66+Отд.4!AB66</f>
        <v>0</v>
      </c>
      <c r="AZ66" s="177">
        <f>Отд.4!AA66+Отд.4!AC66</f>
        <v>1</v>
      </c>
      <c r="BA66" s="114">
        <f>Отд.3!X66+Отд.3!Z66</f>
        <v>0</v>
      </c>
      <c r="BB66" s="114">
        <f>Отд.3!Y66+Отд.3!AA66</f>
        <v>2</v>
      </c>
      <c r="BC66" s="257">
        <f>Отд.3!AB66+Отд.3!AD66</f>
        <v>0</v>
      </c>
      <c r="BD66" s="257">
        <f>Отд.3!AC66+Отд.3!AE66</f>
        <v>0</v>
      </c>
      <c r="BE66" s="257">
        <f>Отд.2!AF66+Отд.2!AH66+Отд.2!AJ66</f>
        <v>0</v>
      </c>
      <c r="BF66" s="257">
        <f>Отд.2!AG66+Отд.2!AI66+Отд.2!AK66</f>
        <v>0</v>
      </c>
      <c r="BG66" s="257">
        <f>Отд.2!AL66+Отд.2!AN66+Отд.2!AP66</f>
        <v>0</v>
      </c>
      <c r="BH66" s="257">
        <f>Отд.2!AM66+Отд.2!AO66+Отд.2!AQ66</f>
        <v>0</v>
      </c>
      <c r="BI66" s="257">
        <f>Отд.4!AD66+Отд.4!AF66</f>
        <v>0</v>
      </c>
      <c r="BJ66" s="257">
        <f>Отд.4!AE66+Отд.4!AG66</f>
        <v>0</v>
      </c>
      <c r="BK66" s="257">
        <f>Отд.4!AH66+Отд.4!AJ66</f>
        <v>0</v>
      </c>
      <c r="BL66" s="257">
        <f>Отд.4!AI66+Отд.4!AK66</f>
        <v>3</v>
      </c>
      <c r="BM66" s="501">
        <f>Отд.4!AL66</f>
        <v>0</v>
      </c>
      <c r="BN66" s="501">
        <f>Отд.4!AM66</f>
        <v>0</v>
      </c>
      <c r="BO66" s="257">
        <f>Отд.4!AN66</f>
        <v>0</v>
      </c>
      <c r="BP66" s="257">
        <f>Отд.4!AO66</f>
        <v>0</v>
      </c>
      <c r="BQ66" s="30">
        <f>Отд.2!AR66+Отд.2!AT66</f>
        <v>0</v>
      </c>
      <c r="BR66" s="30">
        <f>Отд.2!AS66+Отд.2!AU66</f>
        <v>0</v>
      </c>
      <c r="BS66" s="257">
        <f>Отд.2!AV66+Отд.2!AX66+Отд.2!AZ66+Отд.2!BB66+Отд.2!BD66</f>
        <v>0</v>
      </c>
      <c r="BT66" s="257">
        <f>Отд.2!AW66+Отд.2!AY66+Отд.2!BA66+Отд.2!BC66+Отд.2!BE66</f>
        <v>0</v>
      </c>
      <c r="BU66" s="257">
        <f>Отд.4!AP66+Отд.4!AR66</f>
        <v>0</v>
      </c>
      <c r="BV66" s="257">
        <f>Отд.4!AQ66+Отд.4!AS66</f>
        <v>0</v>
      </c>
      <c r="BW66" s="30">
        <f>Отд.3!AF66</f>
        <v>0</v>
      </c>
      <c r="BX66" s="30">
        <f>Отд.3!AG66</f>
        <v>0</v>
      </c>
      <c r="BY66" s="30">
        <f>Отд.3!AH66+Отд.3!AJ66+Отд.3!AL66</f>
        <v>0</v>
      </c>
      <c r="BZ66" s="30">
        <f>Отд.3!AI66+Отд.3!AK66+Отд.3!AM66</f>
        <v>0</v>
      </c>
      <c r="CA66" s="257">
        <f>Отд.3!AN66+Отд.3!AP66+Отд.3!AR66</f>
        <v>0</v>
      </c>
      <c r="CB66" s="257">
        <f>Отд.3!AO66+Отд.3!AQ66+Отд.3!AS66</f>
        <v>0</v>
      </c>
      <c r="CC66" s="257">
        <f>Отд.4!AT66</f>
        <v>0</v>
      </c>
      <c r="CD66" s="257">
        <f>Отд.4!AU66</f>
        <v>0</v>
      </c>
      <c r="CE66" s="257">
        <f>Отд.3!AT66</f>
        <v>0</v>
      </c>
      <c r="CF66" s="257">
        <f>Отд.3!AU66</f>
        <v>0</v>
      </c>
      <c r="CG66" s="257">
        <f>Отд.3!AV66+Отд.3!AX66+Отд.3!AZ66</f>
        <v>0</v>
      </c>
      <c r="CH66" s="257">
        <f>Отд.3!AW66+Отд.3!AY66+Отд.3!BA66</f>
        <v>0</v>
      </c>
      <c r="CI66" s="257">
        <f>Отд.2!BF66+Отд.2!BH66+Отд.2!BJ66</f>
        <v>0</v>
      </c>
      <c r="CJ66" s="257">
        <f>Отд.2!BG66+Отд.2!BI66+Отд.2!BK66</f>
        <v>0</v>
      </c>
      <c r="CK66" s="257">
        <f>Отд.2!BL66</f>
        <v>0</v>
      </c>
      <c r="CL66" s="257">
        <f>Отд.2!BM66</f>
        <v>0</v>
      </c>
      <c r="CM66" s="257">
        <f>Отд.4!AV66</f>
        <v>0</v>
      </c>
      <c r="CN66" s="257">
        <f>Отд.4!AW66</f>
        <v>0</v>
      </c>
      <c r="CO66" s="257">
        <f>Отд.4!AX66</f>
        <v>0</v>
      </c>
      <c r="CP66" s="257">
        <f>Отд.4!AY66</f>
        <v>0</v>
      </c>
      <c r="CQ66" s="257">
        <f>Отд.4!AZ66</f>
        <v>0</v>
      </c>
      <c r="CR66" s="257">
        <f>Отд.4!BA66</f>
        <v>0</v>
      </c>
      <c r="CS66" s="257">
        <f>Отд.4!BB66</f>
        <v>0</v>
      </c>
      <c r="CT66" s="257">
        <f>Отд.4!BC66</f>
        <v>1</v>
      </c>
      <c r="CU66" s="257">
        <f>Отд.2!BN66+Отд.2!BP66</f>
        <v>0</v>
      </c>
      <c r="CV66" s="257">
        <f>Отд.2!BO66+Отд.2!BQ66</f>
        <v>0</v>
      </c>
      <c r="CW66" s="257">
        <f>Отд.2!BR66+Отд.2!BT66+Отд.2!BV66+Отд.2!BX66</f>
        <v>0</v>
      </c>
      <c r="CX66" s="257">
        <f>Отд.2!BS66+Отд.2!BU66+Отд.2!BW66+Отд.2!BY66</f>
        <v>1</v>
      </c>
      <c r="CY66" s="60">
        <f>Отд.4!BD66+Отд.4!BF66</f>
        <v>0</v>
      </c>
      <c r="CZ66" s="60">
        <f>Отд.4!BE66+Отд.4!BG66</f>
        <v>0</v>
      </c>
      <c r="DA66" s="257">
        <f>Отд.3!BB66</f>
        <v>0</v>
      </c>
      <c r="DB66" s="257">
        <f>Отд.3!BC66</f>
        <v>0</v>
      </c>
      <c r="DC66" s="257">
        <f>Отд.3!BD66</f>
        <v>0</v>
      </c>
      <c r="DD66" s="257">
        <f>Отд.3!BE66</f>
        <v>0</v>
      </c>
      <c r="DE66" s="257">
        <f>Отд.3!BF66+Отд.3!BH66</f>
        <v>0</v>
      </c>
      <c r="DF66" s="257">
        <f>Отд.3!BG66+Отд.3!BI66</f>
        <v>0</v>
      </c>
      <c r="DG66" s="257">
        <f>Отд.3!BJ66</f>
        <v>0</v>
      </c>
      <c r="DH66" s="257">
        <f>Отд.3!BK66</f>
        <v>0</v>
      </c>
      <c r="DI66" s="257">
        <f>Отд.3!BL66+Отд.3!BN66+Отд.3!BP66</f>
        <v>0</v>
      </c>
      <c r="DJ66" s="257">
        <f>Отд.3!BM66+Отд.3!BO66+Отд.3!BQ66</f>
        <v>1</v>
      </c>
      <c r="DK66" s="257">
        <f>Отд.2!BZ66</f>
        <v>0</v>
      </c>
      <c r="DL66" s="257">
        <f>Отд.2!CA66</f>
        <v>0</v>
      </c>
      <c r="DM66" s="501">
        <f>Отд.4!BH66</f>
        <v>0</v>
      </c>
      <c r="DN66" s="501">
        <f>Отд.4!BI66</f>
        <v>0</v>
      </c>
      <c r="DO66" s="14">
        <f t="shared" si="9"/>
        <v>0</v>
      </c>
      <c r="DP66" s="14">
        <f t="shared" si="10"/>
        <v>10</v>
      </c>
      <c r="DQ66" s="37"/>
      <c r="DR66" s="6"/>
      <c r="DS66" s="992">
        <f>Отд.4!BP66</f>
        <v>0</v>
      </c>
      <c r="DT66" s="992">
        <f>Отд.4!BQ66</f>
        <v>0</v>
      </c>
      <c r="DU66" s="501">
        <f>Отд.4!BR66</f>
        <v>0</v>
      </c>
      <c r="DV66" s="501">
        <f>Отд.4!BS66</f>
        <v>1</v>
      </c>
      <c r="DW66" s="501">
        <f>Отд.4!BT66</f>
        <v>0</v>
      </c>
      <c r="DX66" s="501">
        <f>Отд.4!BU66</f>
        <v>3</v>
      </c>
      <c r="DY66" s="992">
        <f>Отд.4!BV66</f>
        <v>0</v>
      </c>
      <c r="DZ66" s="992">
        <f>Отд.4!BW66</f>
        <v>3</v>
      </c>
      <c r="EA66" s="992">
        <f>Отд.4!BX66</f>
        <v>0</v>
      </c>
      <c r="EB66" s="992">
        <f>Отд.4!BY66</f>
        <v>0</v>
      </c>
      <c r="EC66" s="992">
        <f>Отд.2!CE66</f>
        <v>0</v>
      </c>
      <c r="ED66" s="992">
        <f>Отд.2!CF66</f>
        <v>0</v>
      </c>
      <c r="EE66" s="501">
        <f>Отд.2!CG66</f>
        <v>0</v>
      </c>
      <c r="EF66" s="501">
        <f>Отд.2!CH66</f>
        <v>0</v>
      </c>
      <c r="EG66" s="5">
        <f t="shared" si="8"/>
        <v>0</v>
      </c>
      <c r="EH66" s="95">
        <f t="shared" si="8"/>
        <v>7</v>
      </c>
    </row>
    <row r="67" spans="1:138" s="28" customFormat="1" ht="16.2" thickBot="1" x14ac:dyDescent="0.35">
      <c r="A67" s="8">
        <v>18</v>
      </c>
      <c r="B67" s="990" t="s">
        <v>24</v>
      </c>
      <c r="C67" s="501">
        <f>Отд.1!D67+Отд.1!F67+Отд.4!D67+Отд.4!F67</f>
        <v>0</v>
      </c>
      <c r="D67" s="501">
        <f>Отд.1!E67+Отд.1!G67+Отд.4!E67+Отд.4!G67</f>
        <v>0</v>
      </c>
      <c r="E67" s="701">
        <f>Отд.1!H67</f>
        <v>0</v>
      </c>
      <c r="F67" s="701">
        <f>Отд.1!I67</f>
        <v>0</v>
      </c>
      <c r="G67" s="30">
        <f>Отд.1!J67+Отд.1!L67</f>
        <v>0</v>
      </c>
      <c r="H67" s="30">
        <f>Отд.1!K67+Отд.1!M67</f>
        <v>0</v>
      </c>
      <c r="I67" s="257">
        <f>Отд.1!N67+Отд.1!P67+Отд.1!R67+Отд.1!T67+Отд.1!V67</f>
        <v>0</v>
      </c>
      <c r="J67" s="257">
        <f>Отд.1!O67+Отд.1!Q67+Отд.1!S67+Отд.1!U67+Отд.1!W67</f>
        <v>0</v>
      </c>
      <c r="K67" s="257">
        <f>Отд.1!X67+Отд.1!Z67</f>
        <v>0</v>
      </c>
      <c r="L67" s="257">
        <f>Отд.1!Y67+Отд.1!AA67</f>
        <v>0</v>
      </c>
      <c r="M67" s="256">
        <f>Отд.1!AB67</f>
        <v>0</v>
      </c>
      <c r="N67" s="256">
        <f>Отд.1!AC67</f>
        <v>0</v>
      </c>
      <c r="O67" s="257">
        <f>Отд.1!AD67+Отд.1!AF67+Отд.3!D67</f>
        <v>0</v>
      </c>
      <c r="P67" s="257">
        <f>Отд.1!AE67+Отд.1!AG67+Отд.3!E67</f>
        <v>0</v>
      </c>
      <c r="Q67" s="257">
        <f>Отд.1!AH67+Отд.3!F67</f>
        <v>0</v>
      </c>
      <c r="R67" s="257">
        <f>Отд.1!AI67+Отд.3!G67</f>
        <v>0</v>
      </c>
      <c r="S67" s="257">
        <f>Отд.1!AJ67+Отд.4!H67</f>
        <v>0</v>
      </c>
      <c r="T67" s="257">
        <f>Отд.1!AK67+Отд.4!I67</f>
        <v>0</v>
      </c>
      <c r="U67" s="257">
        <f>Отд.1!AL67</f>
        <v>0</v>
      </c>
      <c r="V67" s="257">
        <f>Отд.1!AM67</f>
        <v>0</v>
      </c>
      <c r="W67" s="257">
        <f>Отд.1!AN67+Отд.1!AP67+Отд.3!H67</f>
        <v>0</v>
      </c>
      <c r="X67" s="257">
        <f>Отд.1!AO67+Отд.1!AQ67+Отд.3!I67</f>
        <v>0</v>
      </c>
      <c r="Y67" s="257">
        <f>Отд.1!AR67+Отд.1!AT67+Отд.2!D67</f>
        <v>0</v>
      </c>
      <c r="Z67" s="257">
        <f>Отд.1!AS67+Отд.1!AU67+Отд.2!E67</f>
        <v>0</v>
      </c>
      <c r="AA67" s="257">
        <f>Отд.1!AV67</f>
        <v>0</v>
      </c>
      <c r="AB67" s="257">
        <f>Отд.1!AW67</f>
        <v>0</v>
      </c>
      <c r="AC67" s="257">
        <f>Отд.1!AX67+Отд.4!J67</f>
        <v>0</v>
      </c>
      <c r="AD67" s="257">
        <f>Отд.1!AY67+Отд.4!K67</f>
        <v>0</v>
      </c>
      <c r="AE67" s="257">
        <f>Отд.1!AZ67</f>
        <v>0</v>
      </c>
      <c r="AF67" s="257">
        <f>Отд.1!BA67</f>
        <v>0</v>
      </c>
      <c r="AG67" s="257">
        <f>Отд.1!BB67</f>
        <v>0</v>
      </c>
      <c r="AH67" s="257">
        <f>Отд.1!BC67</f>
        <v>0</v>
      </c>
      <c r="AI67" s="501">
        <f>Отд.4!L67+Отд.4!N67</f>
        <v>0</v>
      </c>
      <c r="AJ67" s="501">
        <f>Отд.4!M67+Отд.4!O67</f>
        <v>0</v>
      </c>
      <c r="AK67" s="257">
        <f>Отд.4!P67</f>
        <v>0</v>
      </c>
      <c r="AL67" s="257">
        <f>Отд.4!Q67</f>
        <v>0</v>
      </c>
      <c r="AM67" s="257">
        <f>Отд.2!F67+Отд.2!H67+Отд.2!J67+Отд.2!L67</f>
        <v>0</v>
      </c>
      <c r="AN67" s="257">
        <f>Отд.2!G67+Отд.2!I67+Отд.2!K67+Отд.2!M67</f>
        <v>0</v>
      </c>
      <c r="AO67" s="257">
        <f>Отд.2!N67+Отд.2!P67+Отд.2!R67+Отд.2!T67+Отд.2!V67+Отд.2!X67+Отд.2!Z67+Отд.2!AB67+Отд.2!AD67</f>
        <v>0</v>
      </c>
      <c r="AP67" s="257">
        <f>Отд.2!O67+Отд.2!Q67+Отд.2!S67+Отд.2!U67+Отд.2!W67+Отд.2!Y67+Отд.2!AA67+Отд.2!AC67+Отд.2!AE67</f>
        <v>0</v>
      </c>
      <c r="AQ67" s="257">
        <f>Отд.4!R67+Отд.4!T67+Отд.4!V67+Отд.4!X67</f>
        <v>0</v>
      </c>
      <c r="AR67" s="257">
        <f>Отд.4!S67+Отд.4!U67+Отд.4!W67+Отд.4!Y67</f>
        <v>0</v>
      </c>
      <c r="AS67" s="257">
        <f>Отд.3!J67+Отд.3!L67</f>
        <v>0</v>
      </c>
      <c r="AT67" s="257">
        <f>Отд.3!K67+Отд.3!M67</f>
        <v>0</v>
      </c>
      <c r="AU67" s="257">
        <f>Отд.3!N67+Отд.3!P67+Отд.3!R67</f>
        <v>0</v>
      </c>
      <c r="AV67" s="257">
        <f>Отд.3!O67+Отд.3!Q67+Отд.3!S67</f>
        <v>0</v>
      </c>
      <c r="AW67" s="257">
        <f>Отд.3!T67+Отд.3!V67</f>
        <v>0</v>
      </c>
      <c r="AX67" s="257">
        <f>Отд.3!U67+Отд.3!W67</f>
        <v>0</v>
      </c>
      <c r="AY67" s="177">
        <f>Отд.4!Z67+Отд.4!AB67</f>
        <v>0</v>
      </c>
      <c r="AZ67" s="177">
        <f>Отд.4!AA67+Отд.4!AC67</f>
        <v>0</v>
      </c>
      <c r="BA67" s="114">
        <f>Отд.3!X67+Отд.3!Z67</f>
        <v>0</v>
      </c>
      <c r="BB67" s="114">
        <f>Отд.3!Y67+Отд.3!AA67</f>
        <v>0</v>
      </c>
      <c r="BC67" s="257">
        <f>Отд.3!AB67+Отд.3!AD67</f>
        <v>0</v>
      </c>
      <c r="BD67" s="257">
        <f>Отд.3!AC67+Отд.3!AE67</f>
        <v>0</v>
      </c>
      <c r="BE67" s="257">
        <f>Отд.2!AF67+Отд.2!AH67+Отд.2!AJ67</f>
        <v>0</v>
      </c>
      <c r="BF67" s="257">
        <f>Отд.2!AG67+Отд.2!AI67+Отд.2!AK67</f>
        <v>0</v>
      </c>
      <c r="BG67" s="257">
        <f>Отд.2!AL67+Отд.2!AN67+Отд.2!AP67</f>
        <v>0</v>
      </c>
      <c r="BH67" s="257">
        <f>Отд.2!AM67+Отд.2!AO67+Отд.2!AQ67</f>
        <v>0</v>
      </c>
      <c r="BI67" s="257">
        <f>Отд.4!AD67+Отд.4!AF67</f>
        <v>0</v>
      </c>
      <c r="BJ67" s="257">
        <f>Отд.4!AE67+Отд.4!AG67</f>
        <v>0</v>
      </c>
      <c r="BK67" s="257">
        <f>Отд.4!AH67+Отд.4!AJ67</f>
        <v>1</v>
      </c>
      <c r="BL67" s="257">
        <f>Отд.4!AI67+Отд.4!AK67</f>
        <v>0</v>
      </c>
      <c r="BM67" s="501">
        <f>Отд.4!AL67</f>
        <v>0</v>
      </c>
      <c r="BN67" s="501">
        <f>Отд.4!AM67</f>
        <v>0</v>
      </c>
      <c r="BO67" s="257">
        <f>Отд.4!AN67</f>
        <v>0</v>
      </c>
      <c r="BP67" s="257">
        <f>Отд.4!AO67</f>
        <v>0</v>
      </c>
      <c r="BQ67" s="30">
        <f>Отд.2!AR67+Отд.2!AT67</f>
        <v>0</v>
      </c>
      <c r="BR67" s="30">
        <f>Отд.2!AS67+Отд.2!AU67</f>
        <v>0</v>
      </c>
      <c r="BS67" s="257">
        <f>Отд.2!AV67+Отд.2!AX67+Отд.2!AZ67+Отд.2!BB67+Отд.2!BD67</f>
        <v>0</v>
      </c>
      <c r="BT67" s="257">
        <f>Отд.2!AW67+Отд.2!AY67+Отд.2!BA67+Отд.2!BC67+Отд.2!BE67</f>
        <v>0</v>
      </c>
      <c r="BU67" s="257">
        <f>Отд.4!AP67+Отд.4!AR67</f>
        <v>1</v>
      </c>
      <c r="BV67" s="257">
        <f>Отд.4!AQ67+Отд.4!AS67</f>
        <v>0</v>
      </c>
      <c r="BW67" s="30">
        <f>Отд.3!AF67</f>
        <v>0</v>
      </c>
      <c r="BX67" s="30">
        <f>Отд.3!AG67</f>
        <v>0</v>
      </c>
      <c r="BY67" s="30">
        <f>Отд.3!AH67+Отд.3!AJ67+Отд.3!AL67</f>
        <v>0</v>
      </c>
      <c r="BZ67" s="30">
        <f>Отд.3!AI67+Отд.3!AK67+Отд.3!AM67</f>
        <v>0</v>
      </c>
      <c r="CA67" s="257">
        <f>Отд.3!AN67+Отд.3!AP67+Отд.3!AR67</f>
        <v>0</v>
      </c>
      <c r="CB67" s="257">
        <f>Отд.3!AO67+Отд.3!AQ67+Отд.3!AS67</f>
        <v>0</v>
      </c>
      <c r="CC67" s="257">
        <f>Отд.4!AT67</f>
        <v>0</v>
      </c>
      <c r="CD67" s="257">
        <f>Отд.4!AU67</f>
        <v>0</v>
      </c>
      <c r="CE67" s="257">
        <f>Отд.3!AT67</f>
        <v>0</v>
      </c>
      <c r="CF67" s="257">
        <f>Отд.3!AU67</f>
        <v>0</v>
      </c>
      <c r="CG67" s="257">
        <f>Отд.3!AV67+Отд.3!AX67+Отд.3!AZ67</f>
        <v>2</v>
      </c>
      <c r="CH67" s="257">
        <f>Отд.3!AW67+Отд.3!AY67+Отд.3!BA67</f>
        <v>0</v>
      </c>
      <c r="CI67" s="257">
        <f>Отд.2!BF67+Отд.2!BH67+Отд.2!BJ67</f>
        <v>0</v>
      </c>
      <c r="CJ67" s="257">
        <f>Отд.2!BG67+Отд.2!BI67+Отд.2!BK67</f>
        <v>0</v>
      </c>
      <c r="CK67" s="257">
        <f>Отд.2!BL67</f>
        <v>0</v>
      </c>
      <c r="CL67" s="257">
        <f>Отд.2!BM67</f>
        <v>0</v>
      </c>
      <c r="CM67" s="257">
        <f>Отд.4!AV67</f>
        <v>0</v>
      </c>
      <c r="CN67" s="257">
        <f>Отд.4!AW67</f>
        <v>1</v>
      </c>
      <c r="CO67" s="257">
        <f>Отд.4!AX67</f>
        <v>0</v>
      </c>
      <c r="CP67" s="257">
        <f>Отд.4!AY67</f>
        <v>0</v>
      </c>
      <c r="CQ67" s="257">
        <f>Отд.4!AZ67</f>
        <v>0</v>
      </c>
      <c r="CR67" s="257">
        <f>Отд.4!BA67</f>
        <v>0</v>
      </c>
      <c r="CS67" s="257">
        <f>Отд.4!BB67</f>
        <v>0</v>
      </c>
      <c r="CT67" s="257">
        <f>Отд.4!BC67</f>
        <v>0</v>
      </c>
      <c r="CU67" s="257">
        <f>Отд.2!BN67+Отд.2!BP67</f>
        <v>0</v>
      </c>
      <c r="CV67" s="257">
        <f>Отд.2!BO67+Отд.2!BQ67</f>
        <v>1</v>
      </c>
      <c r="CW67" s="257">
        <f>Отд.2!BR67+Отд.2!BT67+Отд.2!BV67+Отд.2!BX67</f>
        <v>1</v>
      </c>
      <c r="CX67" s="257">
        <f>Отд.2!BS67+Отд.2!BU67+Отд.2!BW67+Отд.2!BY67</f>
        <v>0</v>
      </c>
      <c r="CY67" s="60">
        <f>Отд.4!BD67+Отд.4!BF67</f>
        <v>1</v>
      </c>
      <c r="CZ67" s="60">
        <f>Отд.4!BE67+Отд.4!BG67</f>
        <v>0</v>
      </c>
      <c r="DA67" s="257">
        <f>Отд.3!BB67</f>
        <v>0</v>
      </c>
      <c r="DB67" s="257">
        <f>Отд.3!BC67</f>
        <v>0</v>
      </c>
      <c r="DC67" s="257">
        <f>Отд.3!BD67</f>
        <v>0</v>
      </c>
      <c r="DD67" s="257">
        <f>Отд.3!BE67</f>
        <v>0</v>
      </c>
      <c r="DE67" s="257">
        <f>Отд.3!BF67+Отд.3!BH67</f>
        <v>0</v>
      </c>
      <c r="DF67" s="257">
        <f>Отд.3!BG67+Отд.3!BI67</f>
        <v>0</v>
      </c>
      <c r="DG67" s="257">
        <f>Отд.3!BJ67</f>
        <v>0</v>
      </c>
      <c r="DH67" s="257">
        <f>Отд.3!BK67</f>
        <v>0</v>
      </c>
      <c r="DI67" s="257">
        <f>Отд.3!BL67+Отд.3!BN67+Отд.3!BP67</f>
        <v>0</v>
      </c>
      <c r="DJ67" s="257">
        <f>Отд.3!BM67+Отд.3!BO67+Отд.3!BQ67</f>
        <v>0</v>
      </c>
      <c r="DK67" s="257">
        <f>Отд.2!BZ67</f>
        <v>0</v>
      </c>
      <c r="DL67" s="257">
        <f>Отд.2!CA67</f>
        <v>0</v>
      </c>
      <c r="DM67" s="501">
        <f>Отд.4!BH67</f>
        <v>1</v>
      </c>
      <c r="DN67" s="501">
        <f>Отд.4!BI67</f>
        <v>0</v>
      </c>
      <c r="DO67" s="14">
        <f t="shared" si="9"/>
        <v>7</v>
      </c>
      <c r="DP67" s="14">
        <f t="shared" si="10"/>
        <v>2</v>
      </c>
      <c r="DQ67" s="37"/>
      <c r="DR67" s="6"/>
      <c r="DS67" s="992">
        <f>Отд.4!BP67</f>
        <v>0</v>
      </c>
      <c r="DT67" s="992">
        <f>Отд.4!BQ67</f>
        <v>0</v>
      </c>
      <c r="DU67" s="501">
        <f>Отд.4!BR67</f>
        <v>0</v>
      </c>
      <c r="DV67" s="501">
        <f>Отд.4!BS67</f>
        <v>0</v>
      </c>
      <c r="DW67" s="501">
        <f>Отд.4!BT67</f>
        <v>0</v>
      </c>
      <c r="DX67" s="501">
        <f>Отд.4!BU67</f>
        <v>0</v>
      </c>
      <c r="DY67" s="992">
        <f>Отд.4!BV67</f>
        <v>0</v>
      </c>
      <c r="DZ67" s="992">
        <f>Отд.4!BW67</f>
        <v>0</v>
      </c>
      <c r="EA67" s="992">
        <f>Отд.4!BX67</f>
        <v>0</v>
      </c>
      <c r="EB67" s="992">
        <f>Отд.4!BY67</f>
        <v>0</v>
      </c>
      <c r="EC67" s="992">
        <f>Отд.2!CE67</f>
        <v>0</v>
      </c>
      <c r="ED67" s="992">
        <f>Отд.2!CF67</f>
        <v>0</v>
      </c>
      <c r="EE67" s="501">
        <f>Отд.2!CG67</f>
        <v>0</v>
      </c>
      <c r="EF67" s="501">
        <f>Отд.2!CH67</f>
        <v>0</v>
      </c>
      <c r="EG67" s="5">
        <f t="shared" si="8"/>
        <v>0</v>
      </c>
      <c r="EH67" s="95">
        <f t="shared" si="8"/>
        <v>0</v>
      </c>
    </row>
    <row r="68" spans="1:138" s="28" customFormat="1" ht="27.6" thickBot="1" x14ac:dyDescent="0.35">
      <c r="A68" s="8">
        <v>19</v>
      </c>
      <c r="B68" s="990" t="s">
        <v>25</v>
      </c>
      <c r="C68" s="501">
        <f>Отд.1!D68+Отд.1!F68+Отд.4!D68+Отд.4!F68</f>
        <v>0</v>
      </c>
      <c r="D68" s="501">
        <f>Отд.1!E68+Отд.1!G68+Отд.4!E68+Отд.4!G68</f>
        <v>0</v>
      </c>
      <c r="E68" s="701">
        <f>Отд.1!H68</f>
        <v>0</v>
      </c>
      <c r="F68" s="701">
        <f>Отд.1!I68</f>
        <v>0</v>
      </c>
      <c r="G68" s="30">
        <f>Отд.1!J68+Отд.1!L68</f>
        <v>0</v>
      </c>
      <c r="H68" s="30">
        <f>Отд.1!K68+Отд.1!M68</f>
        <v>0</v>
      </c>
      <c r="I68" s="257">
        <f>Отд.1!N68+Отд.1!P68+Отд.1!R68+Отд.1!T68+Отд.1!V68</f>
        <v>0</v>
      </c>
      <c r="J68" s="257">
        <f>Отд.1!O68+Отд.1!Q68+Отд.1!S68+Отд.1!U68+Отд.1!W68</f>
        <v>0</v>
      </c>
      <c r="K68" s="257">
        <f>Отд.1!X68+Отд.1!Z68</f>
        <v>0</v>
      </c>
      <c r="L68" s="257">
        <f>Отд.1!Y68+Отд.1!AA68</f>
        <v>0</v>
      </c>
      <c r="M68" s="256">
        <f>Отд.1!AB68</f>
        <v>0</v>
      </c>
      <c r="N68" s="256">
        <f>Отд.1!AC68</f>
        <v>0</v>
      </c>
      <c r="O68" s="257">
        <f>Отд.1!AD68+Отд.1!AF68+Отд.3!D68</f>
        <v>0</v>
      </c>
      <c r="P68" s="257">
        <f>Отд.1!AE68+Отд.1!AG68+Отд.3!E68</f>
        <v>0</v>
      </c>
      <c r="Q68" s="257">
        <f>Отд.1!AH68+Отд.3!F68</f>
        <v>0</v>
      </c>
      <c r="R68" s="257">
        <f>Отд.1!AI68+Отд.3!G68</f>
        <v>0</v>
      </c>
      <c r="S68" s="257">
        <f>Отд.1!AJ68+Отд.4!H68</f>
        <v>0</v>
      </c>
      <c r="T68" s="257">
        <f>Отд.1!AK68+Отд.4!I68</f>
        <v>0</v>
      </c>
      <c r="U68" s="257">
        <f>Отд.1!AL68</f>
        <v>0</v>
      </c>
      <c r="V68" s="257">
        <f>Отд.1!AM68</f>
        <v>0</v>
      </c>
      <c r="W68" s="257">
        <f>Отд.1!AN68+Отд.1!AP68+Отд.3!H68</f>
        <v>0</v>
      </c>
      <c r="X68" s="257">
        <f>Отд.1!AO68+Отд.1!AQ68+Отд.3!I68</f>
        <v>0</v>
      </c>
      <c r="Y68" s="257">
        <f>Отд.1!AR68+Отд.1!AT68+Отд.2!D68</f>
        <v>0</v>
      </c>
      <c r="Z68" s="257">
        <f>Отд.1!AS68+Отд.1!AU68+Отд.2!E68</f>
        <v>0</v>
      </c>
      <c r="AA68" s="257">
        <f>Отд.1!AV68</f>
        <v>0</v>
      </c>
      <c r="AB68" s="257">
        <f>Отд.1!AW68</f>
        <v>0</v>
      </c>
      <c r="AC68" s="257">
        <f>Отд.1!AX68+Отд.4!J68</f>
        <v>0</v>
      </c>
      <c r="AD68" s="257">
        <f>Отд.1!AY68+Отд.4!K68</f>
        <v>0</v>
      </c>
      <c r="AE68" s="257">
        <f>Отд.1!AZ68</f>
        <v>0</v>
      </c>
      <c r="AF68" s="257">
        <f>Отд.1!BA68</f>
        <v>0</v>
      </c>
      <c r="AG68" s="257">
        <f>Отд.1!BB68</f>
        <v>0</v>
      </c>
      <c r="AH68" s="257">
        <f>Отд.1!BC68</f>
        <v>0</v>
      </c>
      <c r="AI68" s="501">
        <f>Отд.4!L68+Отд.4!N68</f>
        <v>0</v>
      </c>
      <c r="AJ68" s="501">
        <f>Отд.4!M68+Отд.4!O68</f>
        <v>0</v>
      </c>
      <c r="AK68" s="257">
        <f>Отд.4!P68</f>
        <v>0</v>
      </c>
      <c r="AL68" s="257">
        <f>Отд.4!Q68</f>
        <v>0</v>
      </c>
      <c r="AM68" s="257">
        <f>Отд.2!F68+Отд.2!H68+Отд.2!J68+Отд.2!L68</f>
        <v>0</v>
      </c>
      <c r="AN68" s="257">
        <f>Отд.2!G68+Отд.2!I68+Отд.2!K68+Отд.2!M68</f>
        <v>0</v>
      </c>
      <c r="AO68" s="257">
        <f>Отд.2!N68+Отд.2!P68+Отд.2!R68+Отд.2!T68+Отд.2!V68+Отд.2!X68+Отд.2!Z68+Отд.2!AB68+Отд.2!AD68</f>
        <v>0</v>
      </c>
      <c r="AP68" s="257">
        <f>Отд.2!O68+Отд.2!Q68+Отд.2!S68+Отд.2!U68+Отд.2!W68+Отд.2!Y68+Отд.2!AA68+Отд.2!AC68+Отд.2!AE68</f>
        <v>0</v>
      </c>
      <c r="AQ68" s="257">
        <f>Отд.4!R68+Отд.4!T68+Отд.4!V68+Отд.4!X68</f>
        <v>0</v>
      </c>
      <c r="AR68" s="257">
        <f>Отд.4!S68+Отд.4!U68+Отд.4!W68+Отд.4!Y68</f>
        <v>0</v>
      </c>
      <c r="AS68" s="257">
        <f>Отд.3!J68+Отд.3!L68</f>
        <v>0</v>
      </c>
      <c r="AT68" s="257">
        <f>Отд.3!K68+Отд.3!M68</f>
        <v>0</v>
      </c>
      <c r="AU68" s="257">
        <f>Отд.3!N68+Отд.3!P68+Отд.3!R68</f>
        <v>0</v>
      </c>
      <c r="AV68" s="257">
        <f>Отд.3!O68+Отд.3!Q68+Отд.3!S68</f>
        <v>0</v>
      </c>
      <c r="AW68" s="257">
        <f>Отд.3!T68+Отд.3!V68</f>
        <v>0</v>
      </c>
      <c r="AX68" s="257">
        <f>Отд.3!U68+Отд.3!W68</f>
        <v>0</v>
      </c>
      <c r="AY68" s="177">
        <f>Отд.4!Z68+Отд.4!AB68</f>
        <v>0</v>
      </c>
      <c r="AZ68" s="177">
        <f>Отд.4!AA68+Отд.4!AC68</f>
        <v>0</v>
      </c>
      <c r="BA68" s="114">
        <f>Отд.3!X68+Отд.3!Z68</f>
        <v>0</v>
      </c>
      <c r="BB68" s="114">
        <f>Отд.3!Y68+Отд.3!AA68</f>
        <v>0</v>
      </c>
      <c r="BC68" s="257">
        <f>Отд.3!AB68+Отд.3!AD68</f>
        <v>0</v>
      </c>
      <c r="BD68" s="257">
        <f>Отд.3!AC68+Отд.3!AE68</f>
        <v>0</v>
      </c>
      <c r="BE68" s="257">
        <f>Отд.2!AF68+Отд.2!AH68+Отд.2!AJ68</f>
        <v>0</v>
      </c>
      <c r="BF68" s="257">
        <f>Отд.2!AG68+Отд.2!AI68+Отд.2!AK68</f>
        <v>0</v>
      </c>
      <c r="BG68" s="257">
        <f>Отд.2!AL68+Отд.2!AN68+Отд.2!AP68</f>
        <v>0</v>
      </c>
      <c r="BH68" s="257">
        <f>Отд.2!AM68+Отд.2!AO68+Отд.2!AQ68</f>
        <v>0</v>
      </c>
      <c r="BI68" s="257">
        <f>Отд.4!AD68+Отд.4!AF68</f>
        <v>0</v>
      </c>
      <c r="BJ68" s="257">
        <f>Отд.4!AE68+Отд.4!AG68</f>
        <v>0</v>
      </c>
      <c r="BK68" s="257">
        <f>Отд.4!AH68+Отд.4!AJ68</f>
        <v>0</v>
      </c>
      <c r="BL68" s="257">
        <f>Отд.4!AI68+Отд.4!AK68</f>
        <v>0</v>
      </c>
      <c r="BM68" s="501">
        <f>Отд.4!AL68</f>
        <v>0</v>
      </c>
      <c r="BN68" s="501">
        <f>Отд.4!AM68</f>
        <v>0</v>
      </c>
      <c r="BO68" s="257">
        <f>Отд.4!AN68</f>
        <v>0</v>
      </c>
      <c r="BP68" s="257">
        <f>Отд.4!AO68</f>
        <v>0</v>
      </c>
      <c r="BQ68" s="30">
        <f>Отд.2!AR68+Отд.2!AT68</f>
        <v>0</v>
      </c>
      <c r="BR68" s="30">
        <f>Отд.2!AS68+Отд.2!AU68</f>
        <v>0</v>
      </c>
      <c r="BS68" s="257">
        <f>Отд.2!AV68+Отд.2!AX68+Отд.2!AZ68+Отд.2!BB68+Отд.2!BD68</f>
        <v>0</v>
      </c>
      <c r="BT68" s="257">
        <f>Отд.2!AW68+Отд.2!AY68+Отд.2!BA68+Отд.2!BC68+Отд.2!BE68</f>
        <v>0</v>
      </c>
      <c r="BU68" s="257">
        <f>Отд.4!AP68+Отд.4!AR68</f>
        <v>0</v>
      </c>
      <c r="BV68" s="257">
        <f>Отд.4!AQ68+Отд.4!AS68</f>
        <v>0</v>
      </c>
      <c r="BW68" s="30">
        <f>Отд.3!AF68</f>
        <v>0</v>
      </c>
      <c r="BX68" s="30">
        <f>Отд.3!AG68</f>
        <v>0</v>
      </c>
      <c r="BY68" s="30">
        <f>Отд.3!AH68+Отд.3!AJ68+Отд.3!AL68</f>
        <v>0</v>
      </c>
      <c r="BZ68" s="30">
        <f>Отд.3!AI68+Отд.3!AK68+Отд.3!AM68</f>
        <v>0</v>
      </c>
      <c r="CA68" s="257">
        <f>Отд.3!AN68+Отд.3!AP68+Отд.3!AR68</f>
        <v>0</v>
      </c>
      <c r="CB68" s="257">
        <f>Отд.3!AO68+Отд.3!AQ68+Отд.3!AS68</f>
        <v>0</v>
      </c>
      <c r="CC68" s="257">
        <f>Отд.4!AT68</f>
        <v>0</v>
      </c>
      <c r="CD68" s="257">
        <f>Отд.4!AU68</f>
        <v>0</v>
      </c>
      <c r="CE68" s="257">
        <f>Отд.3!AT68</f>
        <v>0</v>
      </c>
      <c r="CF68" s="257">
        <f>Отд.3!AU68</f>
        <v>0</v>
      </c>
      <c r="CG68" s="257">
        <f>Отд.3!AV68+Отд.3!AX68+Отд.3!AZ68</f>
        <v>0</v>
      </c>
      <c r="CH68" s="257">
        <f>Отд.3!AW68+Отд.3!AY68+Отд.3!BA68</f>
        <v>0</v>
      </c>
      <c r="CI68" s="257">
        <f>Отд.2!BF68+Отд.2!BH68+Отд.2!BJ68</f>
        <v>0</v>
      </c>
      <c r="CJ68" s="257">
        <f>Отд.2!BG68+Отд.2!BI68+Отд.2!BK68</f>
        <v>0</v>
      </c>
      <c r="CK68" s="257">
        <f>Отд.2!BL68</f>
        <v>0</v>
      </c>
      <c r="CL68" s="257">
        <f>Отд.2!BM68</f>
        <v>0</v>
      </c>
      <c r="CM68" s="257">
        <f>Отд.4!AV68</f>
        <v>0</v>
      </c>
      <c r="CN68" s="257">
        <f>Отд.4!AW68</f>
        <v>0</v>
      </c>
      <c r="CO68" s="257">
        <f>Отд.4!AX68</f>
        <v>0</v>
      </c>
      <c r="CP68" s="257">
        <f>Отд.4!AY68</f>
        <v>0</v>
      </c>
      <c r="CQ68" s="257">
        <f>Отд.4!AZ68</f>
        <v>0</v>
      </c>
      <c r="CR68" s="257">
        <f>Отд.4!BA68</f>
        <v>0</v>
      </c>
      <c r="CS68" s="257">
        <f>Отд.4!BB68</f>
        <v>0</v>
      </c>
      <c r="CT68" s="257">
        <f>Отд.4!BC68</f>
        <v>0</v>
      </c>
      <c r="CU68" s="257">
        <f>Отд.2!BN68+Отд.2!BP68</f>
        <v>0</v>
      </c>
      <c r="CV68" s="257">
        <f>Отд.2!BO68+Отд.2!BQ68</f>
        <v>0</v>
      </c>
      <c r="CW68" s="257">
        <f>Отд.2!BR68+Отд.2!BT68+Отд.2!BV68+Отд.2!BX68</f>
        <v>0</v>
      </c>
      <c r="CX68" s="257">
        <f>Отд.2!BS68+Отд.2!BU68+Отд.2!BW68+Отд.2!BY68</f>
        <v>0</v>
      </c>
      <c r="CY68" s="60">
        <f>Отд.4!BD68+Отд.4!BF68</f>
        <v>0</v>
      </c>
      <c r="CZ68" s="60">
        <f>Отд.4!BE68+Отд.4!BG68</f>
        <v>0</v>
      </c>
      <c r="DA68" s="257">
        <f>Отд.3!BB68</f>
        <v>0</v>
      </c>
      <c r="DB68" s="257">
        <f>Отд.3!BC68</f>
        <v>0</v>
      </c>
      <c r="DC68" s="257">
        <f>Отд.3!BD68</f>
        <v>0</v>
      </c>
      <c r="DD68" s="257">
        <f>Отд.3!BE68</f>
        <v>0</v>
      </c>
      <c r="DE68" s="257">
        <f>Отд.3!BF68+Отд.3!BH68</f>
        <v>0</v>
      </c>
      <c r="DF68" s="257">
        <f>Отд.3!BG68+Отд.3!BI68</f>
        <v>0</v>
      </c>
      <c r="DG68" s="257">
        <f>Отд.3!BJ68</f>
        <v>0</v>
      </c>
      <c r="DH68" s="257">
        <f>Отд.3!BK68</f>
        <v>0</v>
      </c>
      <c r="DI68" s="257">
        <f>Отд.3!BL68+Отд.3!BN68+Отд.3!BP68</f>
        <v>0</v>
      </c>
      <c r="DJ68" s="257">
        <f>Отд.3!BM68+Отд.3!BO68+Отд.3!BQ68</f>
        <v>0</v>
      </c>
      <c r="DK68" s="257">
        <f>Отд.2!BZ68</f>
        <v>0</v>
      </c>
      <c r="DL68" s="257">
        <f>Отд.2!CA68</f>
        <v>0</v>
      </c>
      <c r="DM68" s="501">
        <f>Отд.4!BH68</f>
        <v>0</v>
      </c>
      <c r="DN68" s="501">
        <f>Отд.4!BI68</f>
        <v>0</v>
      </c>
      <c r="DO68" s="14">
        <f t="shared" si="9"/>
        <v>0</v>
      </c>
      <c r="DP68" s="14">
        <f t="shared" si="10"/>
        <v>0</v>
      </c>
      <c r="DQ68" s="37"/>
      <c r="DR68" s="6"/>
      <c r="DS68" s="992">
        <f>Отд.4!BP68</f>
        <v>0</v>
      </c>
      <c r="DT68" s="992">
        <f>Отд.4!BQ68</f>
        <v>0</v>
      </c>
      <c r="DU68" s="501">
        <f>Отд.4!BR68</f>
        <v>0</v>
      </c>
      <c r="DV68" s="501">
        <f>Отд.4!BS68</f>
        <v>0</v>
      </c>
      <c r="DW68" s="501">
        <f>Отд.4!BT68</f>
        <v>0</v>
      </c>
      <c r="DX68" s="501">
        <f>Отд.4!BU68</f>
        <v>0</v>
      </c>
      <c r="DY68" s="992">
        <f>Отд.4!BV68</f>
        <v>0</v>
      </c>
      <c r="DZ68" s="992">
        <f>Отд.4!BW68</f>
        <v>0</v>
      </c>
      <c r="EA68" s="992">
        <f>Отд.4!BX68</f>
        <v>0</v>
      </c>
      <c r="EB68" s="992">
        <f>Отд.4!BY68</f>
        <v>0</v>
      </c>
      <c r="EC68" s="992">
        <f>Отд.2!CE68</f>
        <v>0</v>
      </c>
      <c r="ED68" s="992">
        <f>Отд.2!CF68</f>
        <v>0</v>
      </c>
      <c r="EE68" s="501">
        <f>Отд.2!CG68</f>
        <v>0</v>
      </c>
      <c r="EF68" s="501">
        <f>Отд.2!CH68</f>
        <v>0</v>
      </c>
      <c r="EG68" s="5">
        <f t="shared" si="8"/>
        <v>0</v>
      </c>
      <c r="EH68" s="95">
        <f t="shared" si="8"/>
        <v>0</v>
      </c>
    </row>
    <row r="69" spans="1:138" s="28" customFormat="1" ht="16.2" thickBot="1" x14ac:dyDescent="0.35">
      <c r="A69" s="8">
        <v>20</v>
      </c>
      <c r="B69" s="990" t="s">
        <v>26</v>
      </c>
      <c r="C69" s="501">
        <f>Отд.1!D69+Отд.1!F69+Отд.4!D69+Отд.4!F69</f>
        <v>0</v>
      </c>
      <c r="D69" s="501">
        <f>Отд.1!E69+Отд.1!G69+Отд.4!E69+Отд.4!G69</f>
        <v>0</v>
      </c>
      <c r="E69" s="701">
        <f>Отд.1!H69</f>
        <v>0</v>
      </c>
      <c r="F69" s="701">
        <f>Отд.1!I69</f>
        <v>0</v>
      </c>
      <c r="G69" s="30">
        <f>Отд.1!J69+Отд.1!L69</f>
        <v>0</v>
      </c>
      <c r="H69" s="30">
        <f>Отд.1!K69+Отд.1!M69</f>
        <v>0</v>
      </c>
      <c r="I69" s="257">
        <f>Отд.1!N69+Отд.1!P69+Отд.1!R69+Отд.1!T69+Отд.1!V69</f>
        <v>0</v>
      </c>
      <c r="J69" s="257">
        <f>Отд.1!O69+Отд.1!Q69+Отд.1!S69+Отд.1!U69+Отд.1!W69</f>
        <v>0</v>
      </c>
      <c r="K69" s="257">
        <f>Отд.1!X69+Отд.1!Z69</f>
        <v>0</v>
      </c>
      <c r="L69" s="257">
        <f>Отд.1!Y69+Отд.1!AA69</f>
        <v>0</v>
      </c>
      <c r="M69" s="256">
        <f>Отд.1!AB69</f>
        <v>0</v>
      </c>
      <c r="N69" s="256">
        <f>Отд.1!AC69</f>
        <v>0</v>
      </c>
      <c r="O69" s="257">
        <f>Отд.1!AD69+Отд.1!AF69+Отд.3!D69</f>
        <v>0</v>
      </c>
      <c r="P69" s="257">
        <f>Отд.1!AE69+Отд.1!AG69+Отд.3!E69</f>
        <v>0</v>
      </c>
      <c r="Q69" s="257">
        <f>Отд.1!AH69+Отд.3!F69</f>
        <v>0</v>
      </c>
      <c r="R69" s="257">
        <f>Отд.1!AI69+Отд.3!G69</f>
        <v>0</v>
      </c>
      <c r="S69" s="257">
        <f>Отд.1!AJ69+Отд.4!H69</f>
        <v>0</v>
      </c>
      <c r="T69" s="257">
        <f>Отд.1!AK69+Отд.4!I69</f>
        <v>0</v>
      </c>
      <c r="U69" s="257">
        <f>Отд.1!AL69</f>
        <v>0</v>
      </c>
      <c r="V69" s="257">
        <f>Отд.1!AM69</f>
        <v>0</v>
      </c>
      <c r="W69" s="257">
        <f>Отд.1!AN69+Отд.1!AP69+Отд.3!H69</f>
        <v>0</v>
      </c>
      <c r="X69" s="257">
        <f>Отд.1!AO69+Отд.1!AQ69+Отд.3!I69</f>
        <v>0</v>
      </c>
      <c r="Y69" s="257">
        <f>Отд.1!AR69+Отд.1!AT69+Отд.2!D69</f>
        <v>0</v>
      </c>
      <c r="Z69" s="257">
        <f>Отд.1!AS69+Отд.1!AU69+Отд.2!E69</f>
        <v>0</v>
      </c>
      <c r="AA69" s="257">
        <f>Отд.1!AV69</f>
        <v>0</v>
      </c>
      <c r="AB69" s="257">
        <f>Отд.1!AW69</f>
        <v>0</v>
      </c>
      <c r="AC69" s="257">
        <f>Отд.1!AX69+Отд.4!J69</f>
        <v>0</v>
      </c>
      <c r="AD69" s="257">
        <f>Отд.1!AY69+Отд.4!K69</f>
        <v>0</v>
      </c>
      <c r="AE69" s="257">
        <f>Отд.1!AZ69</f>
        <v>0</v>
      </c>
      <c r="AF69" s="257">
        <f>Отд.1!BA69</f>
        <v>0</v>
      </c>
      <c r="AG69" s="257">
        <f>Отд.1!BB69</f>
        <v>0</v>
      </c>
      <c r="AH69" s="257">
        <f>Отд.1!BC69</f>
        <v>0</v>
      </c>
      <c r="AI69" s="501">
        <f>Отд.4!L69+Отд.4!N69</f>
        <v>0</v>
      </c>
      <c r="AJ69" s="501">
        <f>Отд.4!M69+Отд.4!O69</f>
        <v>0</v>
      </c>
      <c r="AK69" s="257">
        <f>Отд.4!P69</f>
        <v>0</v>
      </c>
      <c r="AL69" s="257">
        <f>Отд.4!Q69</f>
        <v>0</v>
      </c>
      <c r="AM69" s="257">
        <f>Отд.2!F69+Отд.2!H69+Отд.2!J69+Отд.2!L69</f>
        <v>0</v>
      </c>
      <c r="AN69" s="257">
        <f>Отд.2!G69+Отд.2!I69+Отд.2!K69+Отд.2!M69</f>
        <v>0</v>
      </c>
      <c r="AO69" s="257">
        <f>Отд.2!N69+Отд.2!P69+Отд.2!R69+Отд.2!T69+Отд.2!V69+Отд.2!X69+Отд.2!Z69+Отд.2!AB69+Отд.2!AD69</f>
        <v>0</v>
      </c>
      <c r="AP69" s="257">
        <f>Отд.2!O69+Отд.2!Q69+Отд.2!S69+Отд.2!U69+Отд.2!W69+Отд.2!Y69+Отд.2!AA69+Отд.2!AC69+Отд.2!AE69</f>
        <v>0</v>
      </c>
      <c r="AQ69" s="257">
        <f>Отд.4!R69+Отд.4!T69+Отд.4!V69+Отд.4!X69</f>
        <v>0</v>
      </c>
      <c r="AR69" s="257">
        <f>Отд.4!S69+Отд.4!U69+Отд.4!W69+Отд.4!Y69</f>
        <v>0</v>
      </c>
      <c r="AS69" s="257">
        <f>Отд.3!J69+Отд.3!L69</f>
        <v>0</v>
      </c>
      <c r="AT69" s="257">
        <f>Отд.3!K69+Отд.3!M69</f>
        <v>0</v>
      </c>
      <c r="AU69" s="257">
        <f>Отд.3!N69+Отд.3!P69+Отд.3!R69</f>
        <v>0</v>
      </c>
      <c r="AV69" s="257">
        <f>Отд.3!O69+Отд.3!Q69+Отд.3!S69</f>
        <v>0</v>
      </c>
      <c r="AW69" s="257">
        <f>Отд.3!T69+Отд.3!V69</f>
        <v>0</v>
      </c>
      <c r="AX69" s="257">
        <f>Отд.3!U69+Отд.3!W69</f>
        <v>0</v>
      </c>
      <c r="AY69" s="177">
        <f>Отд.4!Z69+Отд.4!AB69</f>
        <v>0</v>
      </c>
      <c r="AZ69" s="177">
        <f>Отд.4!AA69+Отд.4!AC69</f>
        <v>0</v>
      </c>
      <c r="BA69" s="114">
        <f>Отд.3!X69+Отд.3!Z69</f>
        <v>0</v>
      </c>
      <c r="BB69" s="114">
        <f>Отд.3!Y69+Отд.3!AA69</f>
        <v>0</v>
      </c>
      <c r="BC69" s="257">
        <f>Отд.3!AB69+Отд.3!AD69</f>
        <v>0</v>
      </c>
      <c r="BD69" s="257">
        <f>Отд.3!AC69+Отд.3!AE69</f>
        <v>0</v>
      </c>
      <c r="BE69" s="257">
        <f>Отд.2!AF69+Отд.2!AH69+Отд.2!AJ69</f>
        <v>0</v>
      </c>
      <c r="BF69" s="257">
        <f>Отд.2!AG69+Отд.2!AI69+Отд.2!AK69</f>
        <v>0</v>
      </c>
      <c r="BG69" s="257">
        <f>Отд.2!AL69+Отд.2!AN69+Отд.2!AP69</f>
        <v>0</v>
      </c>
      <c r="BH69" s="257">
        <f>Отд.2!AM69+Отд.2!AO69+Отд.2!AQ69</f>
        <v>0</v>
      </c>
      <c r="BI69" s="257">
        <f>Отд.4!AD69+Отд.4!AF69</f>
        <v>0</v>
      </c>
      <c r="BJ69" s="257">
        <f>Отд.4!AE69+Отд.4!AG69</f>
        <v>0</v>
      </c>
      <c r="BK69" s="257">
        <f>Отд.4!AH69+Отд.4!AJ69</f>
        <v>0</v>
      </c>
      <c r="BL69" s="257">
        <f>Отд.4!AI69+Отд.4!AK69</f>
        <v>0</v>
      </c>
      <c r="BM69" s="501">
        <f>Отд.4!AL69</f>
        <v>0</v>
      </c>
      <c r="BN69" s="501">
        <f>Отд.4!AM69</f>
        <v>0</v>
      </c>
      <c r="BO69" s="257">
        <f>Отд.4!AN69</f>
        <v>0</v>
      </c>
      <c r="BP69" s="257">
        <f>Отд.4!AO69</f>
        <v>0</v>
      </c>
      <c r="BQ69" s="30">
        <f>Отд.2!AR69+Отд.2!AT69</f>
        <v>0</v>
      </c>
      <c r="BR69" s="30">
        <f>Отд.2!AS69+Отд.2!AU69</f>
        <v>0</v>
      </c>
      <c r="BS69" s="257">
        <f>Отд.2!AV69+Отд.2!AX69+Отд.2!AZ69+Отд.2!BB69+Отд.2!BD69</f>
        <v>0</v>
      </c>
      <c r="BT69" s="257">
        <f>Отд.2!AW69+Отд.2!AY69+Отд.2!BA69+Отд.2!BC69+Отд.2!BE69</f>
        <v>0</v>
      </c>
      <c r="BU69" s="257">
        <f>Отд.4!AP69+Отд.4!AR69</f>
        <v>0</v>
      </c>
      <c r="BV69" s="257">
        <f>Отд.4!AQ69+Отд.4!AS69</f>
        <v>0</v>
      </c>
      <c r="BW69" s="30">
        <f>Отд.3!AF69</f>
        <v>0</v>
      </c>
      <c r="BX69" s="30">
        <f>Отд.3!AG69</f>
        <v>0</v>
      </c>
      <c r="BY69" s="30">
        <f>Отд.3!AH69+Отд.3!AJ69+Отд.3!AL69</f>
        <v>0</v>
      </c>
      <c r="BZ69" s="30">
        <f>Отд.3!AI69+Отд.3!AK69+Отд.3!AM69</f>
        <v>0</v>
      </c>
      <c r="CA69" s="257">
        <f>Отд.3!AN69+Отд.3!AP69+Отд.3!AR69</f>
        <v>0</v>
      </c>
      <c r="CB69" s="257">
        <f>Отд.3!AO69+Отд.3!AQ69+Отд.3!AS69</f>
        <v>0</v>
      </c>
      <c r="CC69" s="257">
        <f>Отд.4!AT69</f>
        <v>0</v>
      </c>
      <c r="CD69" s="257">
        <f>Отд.4!AU69</f>
        <v>0</v>
      </c>
      <c r="CE69" s="257">
        <f>Отд.3!AT69</f>
        <v>0</v>
      </c>
      <c r="CF69" s="257">
        <f>Отд.3!AU69</f>
        <v>0</v>
      </c>
      <c r="CG69" s="257">
        <f>Отд.3!AV69+Отд.3!AX69+Отд.3!AZ69</f>
        <v>0</v>
      </c>
      <c r="CH69" s="257">
        <f>Отд.3!AW69+Отд.3!AY69+Отд.3!BA69</f>
        <v>0</v>
      </c>
      <c r="CI69" s="257">
        <f>Отд.2!BF69+Отд.2!BH69+Отд.2!BJ69</f>
        <v>0</v>
      </c>
      <c r="CJ69" s="257">
        <f>Отд.2!BG69+Отд.2!BI69+Отд.2!BK69</f>
        <v>0</v>
      </c>
      <c r="CK69" s="257">
        <f>Отд.2!BL69</f>
        <v>0</v>
      </c>
      <c r="CL69" s="257">
        <f>Отд.2!BM69</f>
        <v>0</v>
      </c>
      <c r="CM69" s="257">
        <f>Отд.4!AV69</f>
        <v>0</v>
      </c>
      <c r="CN69" s="257">
        <f>Отд.4!AW69</f>
        <v>0</v>
      </c>
      <c r="CO69" s="257">
        <f>Отд.4!AX69</f>
        <v>0</v>
      </c>
      <c r="CP69" s="257">
        <f>Отд.4!AY69</f>
        <v>0</v>
      </c>
      <c r="CQ69" s="257">
        <f>Отд.4!AZ69</f>
        <v>0</v>
      </c>
      <c r="CR69" s="257">
        <f>Отд.4!BA69</f>
        <v>0</v>
      </c>
      <c r="CS69" s="257">
        <f>Отд.4!BB69</f>
        <v>0</v>
      </c>
      <c r="CT69" s="257">
        <f>Отд.4!BC69</f>
        <v>0</v>
      </c>
      <c r="CU69" s="257">
        <f>Отд.2!BN69+Отд.2!BP69</f>
        <v>0</v>
      </c>
      <c r="CV69" s="257">
        <f>Отд.2!BO69+Отд.2!BQ69</f>
        <v>0</v>
      </c>
      <c r="CW69" s="257">
        <f>Отд.2!BR69+Отд.2!BT69+Отд.2!BV69+Отд.2!BX69</f>
        <v>0</v>
      </c>
      <c r="CX69" s="257">
        <f>Отд.2!BS69+Отд.2!BU69+Отд.2!BW69+Отд.2!BY69</f>
        <v>0</v>
      </c>
      <c r="CY69" s="60">
        <f>Отд.4!BD69+Отд.4!BF69</f>
        <v>0</v>
      </c>
      <c r="CZ69" s="60">
        <f>Отд.4!BE69+Отд.4!BG69</f>
        <v>0</v>
      </c>
      <c r="DA69" s="257">
        <f>Отд.3!BB69</f>
        <v>0</v>
      </c>
      <c r="DB69" s="257">
        <f>Отд.3!BC69</f>
        <v>0</v>
      </c>
      <c r="DC69" s="257">
        <f>Отд.3!BD69</f>
        <v>0</v>
      </c>
      <c r="DD69" s="257">
        <f>Отд.3!BE69</f>
        <v>0</v>
      </c>
      <c r="DE69" s="257">
        <f>Отд.3!BF69+Отд.3!BH69</f>
        <v>0</v>
      </c>
      <c r="DF69" s="257">
        <f>Отд.3!BG69+Отд.3!BI69</f>
        <v>0</v>
      </c>
      <c r="DG69" s="257">
        <f>Отд.3!BJ69</f>
        <v>0</v>
      </c>
      <c r="DH69" s="257">
        <f>Отд.3!BK69</f>
        <v>0</v>
      </c>
      <c r="DI69" s="257">
        <f>Отд.3!BL69+Отд.3!BN69+Отд.3!BP69</f>
        <v>0</v>
      </c>
      <c r="DJ69" s="257">
        <f>Отд.3!BM69+Отд.3!BO69+Отд.3!BQ69</f>
        <v>0</v>
      </c>
      <c r="DK69" s="257">
        <f>Отд.2!BZ69</f>
        <v>0</v>
      </c>
      <c r="DL69" s="257">
        <f>Отд.2!CA69</f>
        <v>0</v>
      </c>
      <c r="DM69" s="501">
        <f>Отд.4!BH69</f>
        <v>0</v>
      </c>
      <c r="DN69" s="501">
        <f>Отд.4!BI69</f>
        <v>0</v>
      </c>
      <c r="DO69" s="14">
        <f t="shared" si="9"/>
        <v>0</v>
      </c>
      <c r="DP69" s="14">
        <f t="shared" si="10"/>
        <v>0</v>
      </c>
      <c r="DQ69" s="37"/>
      <c r="DR69" s="6"/>
      <c r="DS69" s="992">
        <f>Отд.4!BP69</f>
        <v>0</v>
      </c>
      <c r="DT69" s="992">
        <f>Отд.4!BQ69</f>
        <v>0</v>
      </c>
      <c r="DU69" s="501">
        <f>Отд.4!BR69</f>
        <v>0</v>
      </c>
      <c r="DV69" s="501">
        <f>Отд.4!BS69</f>
        <v>0</v>
      </c>
      <c r="DW69" s="501">
        <f>Отд.4!BT69</f>
        <v>0</v>
      </c>
      <c r="DX69" s="501">
        <f>Отд.4!BU69</f>
        <v>0</v>
      </c>
      <c r="DY69" s="992">
        <f>Отд.4!BV69</f>
        <v>0</v>
      </c>
      <c r="DZ69" s="992">
        <f>Отд.4!BW69</f>
        <v>0</v>
      </c>
      <c r="EA69" s="992">
        <f>Отд.4!BX69</f>
        <v>0</v>
      </c>
      <c r="EB69" s="992">
        <f>Отд.4!BY69</f>
        <v>0</v>
      </c>
      <c r="EC69" s="992">
        <f>Отд.2!CE69</f>
        <v>0</v>
      </c>
      <c r="ED69" s="992">
        <f>Отд.2!CF69</f>
        <v>0</v>
      </c>
      <c r="EE69" s="501">
        <f>Отд.2!CG69</f>
        <v>0</v>
      </c>
      <c r="EF69" s="501">
        <f>Отд.2!CH69</f>
        <v>0</v>
      </c>
      <c r="EG69" s="5">
        <f t="shared" si="8"/>
        <v>0</v>
      </c>
      <c r="EH69" s="95">
        <f t="shared" si="8"/>
        <v>0</v>
      </c>
    </row>
    <row r="70" spans="1:138" s="28" customFormat="1" ht="16.2" thickBot="1" x14ac:dyDescent="0.35">
      <c r="A70" s="8">
        <v>21</v>
      </c>
      <c r="B70" s="990" t="s">
        <v>27</v>
      </c>
      <c r="C70" s="501">
        <f>Отд.1!D70+Отд.1!F70+Отд.4!D70+Отд.4!F70</f>
        <v>0</v>
      </c>
      <c r="D70" s="501">
        <f>Отд.1!E70+Отд.1!G70+Отд.4!E70+Отд.4!G70</f>
        <v>1</v>
      </c>
      <c r="E70" s="701">
        <f>Отд.1!H70</f>
        <v>0</v>
      </c>
      <c r="F70" s="701">
        <f>Отд.1!I70</f>
        <v>1</v>
      </c>
      <c r="G70" s="30">
        <f>Отд.1!J70+Отд.1!L70</f>
        <v>0</v>
      </c>
      <c r="H70" s="30">
        <f>Отд.1!K70+Отд.1!M70</f>
        <v>2</v>
      </c>
      <c r="I70" s="257">
        <f>Отд.1!N70+Отд.1!P70+Отд.1!R70+Отд.1!T70+Отд.1!V70</f>
        <v>0</v>
      </c>
      <c r="J70" s="257">
        <f>Отд.1!O70+Отд.1!Q70+Отд.1!S70+Отд.1!U70+Отд.1!W70</f>
        <v>1</v>
      </c>
      <c r="K70" s="257">
        <f>Отд.1!X70+Отд.1!Z70</f>
        <v>0</v>
      </c>
      <c r="L70" s="257">
        <f>Отд.1!Y70+Отд.1!AA70</f>
        <v>0</v>
      </c>
      <c r="M70" s="256">
        <f>Отд.1!AB70</f>
        <v>0</v>
      </c>
      <c r="N70" s="256">
        <f>Отд.1!AC70</f>
        <v>0</v>
      </c>
      <c r="O70" s="257">
        <f>Отд.1!AD70+Отд.1!AF70+Отд.3!D70</f>
        <v>0</v>
      </c>
      <c r="P70" s="257">
        <f>Отд.1!AE70+Отд.1!AG70+Отд.3!E70</f>
        <v>0</v>
      </c>
      <c r="Q70" s="257">
        <f>Отд.1!AH70+Отд.3!F70</f>
        <v>0</v>
      </c>
      <c r="R70" s="257">
        <f>Отд.1!AI70+Отд.3!G70</f>
        <v>0</v>
      </c>
      <c r="S70" s="257">
        <f>Отд.1!AJ70+Отд.4!H70</f>
        <v>0</v>
      </c>
      <c r="T70" s="257">
        <f>Отд.1!AK70+Отд.4!I70</f>
        <v>0</v>
      </c>
      <c r="U70" s="257">
        <f>Отд.1!AL70</f>
        <v>0</v>
      </c>
      <c r="V70" s="257">
        <f>Отд.1!AM70</f>
        <v>0</v>
      </c>
      <c r="W70" s="257">
        <f>Отд.1!AN70+Отд.1!AP70+Отд.3!H70</f>
        <v>0</v>
      </c>
      <c r="X70" s="257">
        <f>Отд.1!AO70+Отд.1!AQ70+Отд.3!I70</f>
        <v>0</v>
      </c>
      <c r="Y70" s="257">
        <f>Отд.1!AR70+Отд.1!AT70+Отд.2!D70</f>
        <v>0</v>
      </c>
      <c r="Z70" s="257">
        <f>Отд.1!AS70+Отд.1!AU70+Отд.2!E70</f>
        <v>0</v>
      </c>
      <c r="AA70" s="257">
        <f>Отд.1!AV70</f>
        <v>0</v>
      </c>
      <c r="AB70" s="257">
        <f>Отд.1!AW70</f>
        <v>2</v>
      </c>
      <c r="AC70" s="257">
        <f>Отд.1!AX70+Отд.4!J70</f>
        <v>0</v>
      </c>
      <c r="AD70" s="257">
        <f>Отд.1!AY70+Отд.4!K70</f>
        <v>0</v>
      </c>
      <c r="AE70" s="257">
        <f>Отд.1!AZ70</f>
        <v>0</v>
      </c>
      <c r="AF70" s="257">
        <f>Отд.1!BA70</f>
        <v>1</v>
      </c>
      <c r="AG70" s="257">
        <f>Отд.1!BB70</f>
        <v>0</v>
      </c>
      <c r="AH70" s="257">
        <f>Отд.1!BC70</f>
        <v>1</v>
      </c>
      <c r="AI70" s="501">
        <f>Отд.4!L70+Отд.4!N70</f>
        <v>1</v>
      </c>
      <c r="AJ70" s="501">
        <f>Отд.4!M70+Отд.4!O70</f>
        <v>0</v>
      </c>
      <c r="AK70" s="257">
        <f>Отд.4!P70</f>
        <v>0</v>
      </c>
      <c r="AL70" s="257">
        <f>Отд.4!Q70</f>
        <v>0</v>
      </c>
      <c r="AM70" s="257">
        <f>Отд.2!F70+Отд.2!H70+Отд.2!J70+Отд.2!L70</f>
        <v>1</v>
      </c>
      <c r="AN70" s="257">
        <f>Отд.2!G70+Отд.2!I70+Отд.2!K70+Отд.2!M70</f>
        <v>0</v>
      </c>
      <c r="AO70" s="257">
        <f>Отд.2!N70+Отд.2!P70+Отд.2!R70+Отд.2!T70+Отд.2!V70+Отд.2!X70+Отд.2!Z70+Отд.2!AB70+Отд.2!AD70</f>
        <v>0</v>
      </c>
      <c r="AP70" s="257">
        <f>Отд.2!O70+Отд.2!Q70+Отд.2!S70+Отд.2!U70+Отд.2!W70+Отд.2!Y70+Отд.2!AA70+Отд.2!AC70+Отд.2!AE70</f>
        <v>0</v>
      </c>
      <c r="AQ70" s="257">
        <f>Отд.4!R70+Отд.4!T70+Отд.4!V70+Отд.4!X70</f>
        <v>0</v>
      </c>
      <c r="AR70" s="257">
        <f>Отд.4!S70+Отд.4!U70+Отд.4!W70+Отд.4!Y70</f>
        <v>0</v>
      </c>
      <c r="AS70" s="257">
        <f>Отд.3!J70+Отд.3!L70</f>
        <v>0</v>
      </c>
      <c r="AT70" s="257">
        <f>Отд.3!K70+Отд.3!M70</f>
        <v>0</v>
      </c>
      <c r="AU70" s="257">
        <f>Отд.3!N70+Отд.3!P70+Отд.3!R70</f>
        <v>1</v>
      </c>
      <c r="AV70" s="257">
        <f>Отд.3!O70+Отд.3!Q70+Отд.3!S70</f>
        <v>0</v>
      </c>
      <c r="AW70" s="257">
        <f>Отд.3!T70+Отд.3!V70</f>
        <v>0</v>
      </c>
      <c r="AX70" s="257">
        <f>Отд.3!U70+Отд.3!W70</f>
        <v>0</v>
      </c>
      <c r="AY70" s="177">
        <f>Отд.4!Z70+Отд.4!AB70</f>
        <v>0</v>
      </c>
      <c r="AZ70" s="177">
        <f>Отд.4!AA70+Отд.4!AC70</f>
        <v>0</v>
      </c>
      <c r="BA70" s="114">
        <f>Отд.3!X70+Отд.3!Z70</f>
        <v>0</v>
      </c>
      <c r="BB70" s="114">
        <f>Отд.3!Y70+Отд.3!AA70</f>
        <v>0</v>
      </c>
      <c r="BC70" s="257">
        <f>Отд.3!AB70+Отд.3!AD70</f>
        <v>0</v>
      </c>
      <c r="BD70" s="257">
        <f>Отд.3!AC70+Отд.3!AE70</f>
        <v>1</v>
      </c>
      <c r="BE70" s="257">
        <f>Отд.2!AF70+Отд.2!AH70+Отд.2!AJ70</f>
        <v>0</v>
      </c>
      <c r="BF70" s="257">
        <f>Отд.2!AG70+Отд.2!AI70+Отд.2!AK70</f>
        <v>0</v>
      </c>
      <c r="BG70" s="257">
        <f>Отд.2!AL70+Отд.2!AN70+Отд.2!AP70</f>
        <v>0</v>
      </c>
      <c r="BH70" s="257">
        <f>Отд.2!AM70+Отд.2!AO70+Отд.2!AQ70</f>
        <v>0</v>
      </c>
      <c r="BI70" s="257">
        <f>Отд.4!AD70+Отд.4!AF70</f>
        <v>0</v>
      </c>
      <c r="BJ70" s="257">
        <f>Отд.4!AE70+Отд.4!AG70</f>
        <v>0</v>
      </c>
      <c r="BK70" s="257">
        <f>Отд.4!AH70+Отд.4!AJ70</f>
        <v>0</v>
      </c>
      <c r="BL70" s="257">
        <f>Отд.4!AI70+Отд.4!AK70</f>
        <v>0</v>
      </c>
      <c r="BM70" s="501">
        <f>Отд.4!AL70</f>
        <v>0</v>
      </c>
      <c r="BN70" s="501">
        <f>Отд.4!AM70</f>
        <v>0</v>
      </c>
      <c r="BO70" s="257">
        <f>Отд.4!AN70</f>
        <v>0</v>
      </c>
      <c r="BP70" s="257">
        <f>Отд.4!AO70</f>
        <v>0</v>
      </c>
      <c r="BQ70" s="30">
        <f>Отд.2!AR70+Отд.2!AT70</f>
        <v>0</v>
      </c>
      <c r="BR70" s="30">
        <f>Отд.2!AS70+Отд.2!AU70</f>
        <v>0</v>
      </c>
      <c r="BS70" s="257">
        <f>Отд.2!AV70+Отд.2!AX70+Отд.2!AZ70+Отд.2!BB70+Отд.2!BD70</f>
        <v>1</v>
      </c>
      <c r="BT70" s="257">
        <f>Отд.2!AW70+Отд.2!AY70+Отд.2!BA70+Отд.2!BC70+Отд.2!BE70</f>
        <v>0</v>
      </c>
      <c r="BU70" s="257">
        <f>Отд.4!AP70+Отд.4!AR70</f>
        <v>1</v>
      </c>
      <c r="BV70" s="257">
        <f>Отд.4!AQ70+Отд.4!AS70</f>
        <v>1</v>
      </c>
      <c r="BW70" s="30">
        <f>Отд.3!AF70</f>
        <v>0</v>
      </c>
      <c r="BX70" s="30">
        <f>Отд.3!AG70</f>
        <v>0</v>
      </c>
      <c r="BY70" s="30">
        <f>Отд.3!AH70+Отд.3!AJ70+Отд.3!AL70</f>
        <v>3</v>
      </c>
      <c r="BZ70" s="30">
        <f>Отд.3!AI70+Отд.3!AK70+Отд.3!AM70</f>
        <v>0</v>
      </c>
      <c r="CA70" s="257">
        <f>Отд.3!AN70+Отд.3!AP70+Отд.3!AR70</f>
        <v>0</v>
      </c>
      <c r="CB70" s="257">
        <f>Отд.3!AO70+Отд.3!AQ70+Отд.3!AS70</f>
        <v>0</v>
      </c>
      <c r="CC70" s="257">
        <f>Отд.4!AT70</f>
        <v>0</v>
      </c>
      <c r="CD70" s="257">
        <f>Отд.4!AU70</f>
        <v>0</v>
      </c>
      <c r="CE70" s="257">
        <f>Отд.3!AT70</f>
        <v>0</v>
      </c>
      <c r="CF70" s="257">
        <f>Отд.3!AU70</f>
        <v>0</v>
      </c>
      <c r="CG70" s="257">
        <f>Отд.3!AV70+Отд.3!AX70+Отд.3!AZ70</f>
        <v>0</v>
      </c>
      <c r="CH70" s="257">
        <f>Отд.3!AW70+Отд.3!AY70+Отд.3!BA70</f>
        <v>0</v>
      </c>
      <c r="CI70" s="257">
        <f>Отд.2!BF70+Отд.2!BH70+Отд.2!BJ70</f>
        <v>0</v>
      </c>
      <c r="CJ70" s="257">
        <f>Отд.2!BG70+Отд.2!BI70+Отд.2!BK70</f>
        <v>0</v>
      </c>
      <c r="CK70" s="257">
        <f>Отд.2!BL70</f>
        <v>0</v>
      </c>
      <c r="CL70" s="257">
        <f>Отд.2!BM70</f>
        <v>0</v>
      </c>
      <c r="CM70" s="257">
        <f>Отд.4!AV70</f>
        <v>0</v>
      </c>
      <c r="CN70" s="257">
        <f>Отд.4!AW70</f>
        <v>0</v>
      </c>
      <c r="CO70" s="257">
        <f>Отд.4!AX70</f>
        <v>1</v>
      </c>
      <c r="CP70" s="257">
        <f>Отд.4!AY70</f>
        <v>0</v>
      </c>
      <c r="CQ70" s="257">
        <f>Отд.4!AZ70</f>
        <v>0</v>
      </c>
      <c r="CR70" s="257">
        <f>Отд.4!BA70</f>
        <v>0</v>
      </c>
      <c r="CS70" s="257">
        <f>Отд.4!BB70</f>
        <v>0</v>
      </c>
      <c r="CT70" s="257">
        <f>Отд.4!BC70</f>
        <v>0</v>
      </c>
      <c r="CU70" s="257">
        <f>Отд.2!BN70+Отд.2!BP70</f>
        <v>0</v>
      </c>
      <c r="CV70" s="257">
        <f>Отд.2!BO70+Отд.2!BQ70</f>
        <v>0</v>
      </c>
      <c r="CW70" s="257">
        <f>Отд.2!BR70+Отд.2!BT70+Отд.2!BV70+Отд.2!BX70</f>
        <v>1</v>
      </c>
      <c r="CX70" s="257">
        <f>Отд.2!BS70+Отд.2!BU70+Отд.2!BW70+Отд.2!BY70</f>
        <v>0</v>
      </c>
      <c r="CY70" s="60">
        <f>Отд.4!BD70+Отд.4!BF70</f>
        <v>0</v>
      </c>
      <c r="CZ70" s="60">
        <f>Отд.4!BE70+Отд.4!BG70</f>
        <v>0</v>
      </c>
      <c r="DA70" s="257">
        <f>Отд.3!BB70</f>
        <v>0</v>
      </c>
      <c r="DB70" s="257">
        <f>Отд.3!BC70</f>
        <v>0</v>
      </c>
      <c r="DC70" s="257">
        <f>Отд.3!BD70</f>
        <v>1</v>
      </c>
      <c r="DD70" s="257">
        <f>Отд.3!BE70</f>
        <v>0</v>
      </c>
      <c r="DE70" s="257">
        <f>Отд.3!BF70+Отд.3!BH70</f>
        <v>0</v>
      </c>
      <c r="DF70" s="257">
        <f>Отд.3!BG70+Отд.3!BI70</f>
        <v>0</v>
      </c>
      <c r="DG70" s="257">
        <f>Отд.3!BJ70</f>
        <v>1</v>
      </c>
      <c r="DH70" s="257">
        <f>Отд.3!BK70</f>
        <v>0</v>
      </c>
      <c r="DI70" s="257">
        <f>Отд.3!BL70+Отд.3!BN70+Отд.3!BP70</f>
        <v>1</v>
      </c>
      <c r="DJ70" s="257">
        <f>Отд.3!BM70+Отд.3!BO70+Отд.3!BQ70</f>
        <v>1</v>
      </c>
      <c r="DK70" s="257">
        <f>Отд.2!BZ70</f>
        <v>0</v>
      </c>
      <c r="DL70" s="257">
        <f>Отд.2!CA70</f>
        <v>0</v>
      </c>
      <c r="DM70" s="501">
        <f>Отд.4!BH70</f>
        <v>0</v>
      </c>
      <c r="DN70" s="501">
        <f>Отд.4!BI70</f>
        <v>0</v>
      </c>
      <c r="DO70" s="14">
        <f t="shared" si="9"/>
        <v>13</v>
      </c>
      <c r="DP70" s="14">
        <f t="shared" si="10"/>
        <v>12</v>
      </c>
      <c r="DQ70" s="37"/>
      <c r="DR70" s="6"/>
      <c r="DS70" s="992">
        <f>Отд.4!BP70</f>
        <v>0</v>
      </c>
      <c r="DT70" s="992">
        <f>Отд.4!BQ70</f>
        <v>0</v>
      </c>
      <c r="DU70" s="501">
        <f>Отд.4!BR70</f>
        <v>0</v>
      </c>
      <c r="DV70" s="501">
        <f>Отд.4!BS70</f>
        <v>0</v>
      </c>
      <c r="DW70" s="501">
        <f>Отд.4!BT70</f>
        <v>0</v>
      </c>
      <c r="DX70" s="501">
        <f>Отд.4!BU70</f>
        <v>0</v>
      </c>
      <c r="DY70" s="992">
        <f>Отд.4!BV70</f>
        <v>0</v>
      </c>
      <c r="DZ70" s="992">
        <f>Отд.4!BW70</f>
        <v>0</v>
      </c>
      <c r="EA70" s="992">
        <f>Отд.4!BX70</f>
        <v>0</v>
      </c>
      <c r="EB70" s="992">
        <f>Отд.4!BY70</f>
        <v>0</v>
      </c>
      <c r="EC70" s="992">
        <f>Отд.2!CE70</f>
        <v>0</v>
      </c>
      <c r="ED70" s="992">
        <f>Отд.2!CF70</f>
        <v>0</v>
      </c>
      <c r="EE70" s="501">
        <f>Отд.2!CG70</f>
        <v>0</v>
      </c>
      <c r="EF70" s="501">
        <f>Отд.2!CH70</f>
        <v>0</v>
      </c>
      <c r="EG70" s="5">
        <f t="shared" si="8"/>
        <v>0</v>
      </c>
      <c r="EH70" s="95">
        <f t="shared" si="8"/>
        <v>0</v>
      </c>
    </row>
    <row r="71" spans="1:138" s="28" customFormat="1" ht="16.2" thickBot="1" x14ac:dyDescent="0.35">
      <c r="A71" s="89">
        <v>22</v>
      </c>
      <c r="B71" s="90" t="s">
        <v>28</v>
      </c>
      <c r="C71" s="501">
        <f>Отд.1!D71+Отд.1!F71+Отд.4!D71+Отд.4!F71</f>
        <v>25</v>
      </c>
      <c r="D71" s="501">
        <f>Отд.1!E71+Отд.1!G71+Отд.4!E71+Отд.4!G71</f>
        <v>25</v>
      </c>
      <c r="E71" s="701">
        <f>Отд.1!H71</f>
        <v>25</v>
      </c>
      <c r="F71" s="701">
        <f>Отд.1!I71</f>
        <v>8</v>
      </c>
      <c r="G71" s="30">
        <f>Отд.1!J71+Отд.1!L71</f>
        <v>25</v>
      </c>
      <c r="H71" s="30">
        <f>Отд.1!K71+Отд.1!M71</f>
        <v>23</v>
      </c>
      <c r="I71" s="257">
        <f>Отд.1!N71+Отд.1!P71+Отд.1!R71+Отд.1!T71+Отд.1!V71</f>
        <v>75</v>
      </c>
      <c r="J71" s="257">
        <f>Отд.1!O71+Отд.1!Q71+Отд.1!S71+Отд.1!U71+Отд.1!W71</f>
        <v>53</v>
      </c>
      <c r="K71" s="257">
        <f>Отд.1!X71+Отд.1!Z71</f>
        <v>50</v>
      </c>
      <c r="L71" s="257">
        <f>Отд.1!Y71+Отд.1!AA71</f>
        <v>0</v>
      </c>
      <c r="M71" s="256">
        <f>Отд.1!AB71</f>
        <v>25</v>
      </c>
      <c r="N71" s="256">
        <f>Отд.1!AC71</f>
        <v>9</v>
      </c>
      <c r="O71" s="257">
        <f>Отд.1!AD71+Отд.1!AF71+Отд.3!D71</f>
        <v>50</v>
      </c>
      <c r="P71" s="257">
        <f>Отд.1!AE71+Отд.1!AG71+Отд.3!E71</f>
        <v>2</v>
      </c>
      <c r="Q71" s="257">
        <f>Отд.1!AH71+Отд.3!F71</f>
        <v>25</v>
      </c>
      <c r="R71" s="257">
        <f>Отд.1!AI71+Отд.3!G71</f>
        <v>17</v>
      </c>
      <c r="S71" s="257">
        <f>Отд.1!AJ71+Отд.4!H71</f>
        <v>0</v>
      </c>
      <c r="T71" s="257">
        <f>Отд.1!AK71+Отд.4!I71</f>
        <v>49</v>
      </c>
      <c r="U71" s="257">
        <f>Отд.1!AL71</f>
        <v>25</v>
      </c>
      <c r="V71" s="257">
        <f>Отд.1!AM71</f>
        <v>0</v>
      </c>
      <c r="W71" s="257">
        <f>Отд.1!AN71+Отд.1!AP71+Отд.3!H71</f>
        <v>50</v>
      </c>
      <c r="X71" s="257">
        <f>Отд.1!AO71+Отд.1!AQ71+Отд.3!I71</f>
        <v>17</v>
      </c>
      <c r="Y71" s="257">
        <f>Отд.1!AR71+Отд.1!AT71+Отд.2!D71</f>
        <v>50</v>
      </c>
      <c r="Z71" s="257">
        <f>Отд.1!AS71+Отд.1!AU71+Отд.2!E71</f>
        <v>12</v>
      </c>
      <c r="AA71" s="257">
        <f>Отд.1!AV71</f>
        <v>25</v>
      </c>
      <c r="AB71" s="257">
        <f>Отд.1!AW71</f>
        <v>6</v>
      </c>
      <c r="AC71" s="257">
        <f>Отд.1!AX71+Отд.4!J71</f>
        <v>0</v>
      </c>
      <c r="AD71" s="257">
        <f>Отд.1!AY71+Отд.4!K71</f>
        <v>41</v>
      </c>
      <c r="AE71" s="257">
        <f>Отд.1!AZ71</f>
        <v>20</v>
      </c>
      <c r="AF71" s="257">
        <f>Отд.1!BA71</f>
        <v>10</v>
      </c>
      <c r="AG71" s="257">
        <f>Отд.1!BB71</f>
        <v>0</v>
      </c>
      <c r="AH71" s="257">
        <f>Отд.1!BC71</f>
        <v>17</v>
      </c>
      <c r="AI71" s="501">
        <f>Отд.4!L71+Отд.4!N71</f>
        <v>29</v>
      </c>
      <c r="AJ71" s="501">
        <f>Отд.4!M71+Отд.4!O71</f>
        <v>14</v>
      </c>
      <c r="AK71" s="257">
        <f>Отд.4!P71</f>
        <v>20</v>
      </c>
      <c r="AL71" s="257">
        <f>Отд.4!Q71</f>
        <v>4</v>
      </c>
      <c r="AM71" s="257">
        <f>Отд.2!F71+Отд.2!H71+Отд.2!J71+Отд.2!L71</f>
        <v>23</v>
      </c>
      <c r="AN71" s="257">
        <f>Отд.2!G71+Отд.2!I71+Отд.2!K71+Отд.2!M71</f>
        <v>34</v>
      </c>
      <c r="AO71" s="257">
        <f>Отд.2!N71+Отд.2!P71+Отд.2!R71+Отд.2!T71+Отд.2!V71+Отд.2!X71+Отд.2!Z71+Отд.2!AB71+Отд.2!AD71</f>
        <v>75</v>
      </c>
      <c r="AP71" s="257">
        <f>Отд.2!O71+Отд.2!Q71+Отд.2!S71+Отд.2!U71+Отд.2!W71+Отд.2!Y71+Отд.2!AA71+Отд.2!AC71+Отд.2!AE71</f>
        <v>49</v>
      </c>
      <c r="AQ71" s="257">
        <f>Отд.4!R71+Отд.4!T71+Отд.4!V71+Отд.4!X71</f>
        <v>50</v>
      </c>
      <c r="AR71" s="257">
        <f>Отд.4!S71+Отд.4!U71+Отд.4!W71+Отд.4!Y71</f>
        <v>11</v>
      </c>
      <c r="AS71" s="257">
        <f>Отд.3!J71+Отд.3!L71</f>
        <v>23</v>
      </c>
      <c r="AT71" s="257">
        <f>Отд.3!K71+Отд.3!M71</f>
        <v>14</v>
      </c>
      <c r="AU71" s="257">
        <f>Отд.3!N71+Отд.3!P71+Отд.3!R71</f>
        <v>47</v>
      </c>
      <c r="AV71" s="257">
        <f>Отд.3!O71+Отд.3!Q71+Отд.3!S71</f>
        <v>10</v>
      </c>
      <c r="AW71" s="257">
        <f>Отд.3!T71+Отд.3!V71</f>
        <v>24</v>
      </c>
      <c r="AX71" s="257">
        <f>Отд.3!U71+Отд.3!W71</f>
        <v>12</v>
      </c>
      <c r="AY71" s="177">
        <f>Отд.4!Z71+Отд.4!AB71</f>
        <v>0</v>
      </c>
      <c r="AZ71" s="177">
        <f>Отд.4!AA71+Отд.4!AC71</f>
        <v>56</v>
      </c>
      <c r="BA71" s="114">
        <f>Отд.3!X71+Отд.3!Z71</f>
        <v>24</v>
      </c>
      <c r="BB71" s="114">
        <f>Отд.3!Y71+Отд.3!AA71</f>
        <v>18</v>
      </c>
      <c r="BC71" s="257">
        <f>Отд.3!AB71+Отд.3!AD71</f>
        <v>50</v>
      </c>
      <c r="BD71" s="257">
        <f>Отд.3!AC71+Отд.3!AE71</f>
        <v>12</v>
      </c>
      <c r="BE71" s="257">
        <f>Отд.2!AF71+Отд.2!AH71+Отд.2!AJ71</f>
        <v>47</v>
      </c>
      <c r="BF71" s="257">
        <f>Отд.2!AG71+Отд.2!AI71+Отд.2!AK71</f>
        <v>4</v>
      </c>
      <c r="BG71" s="257">
        <f>Отд.2!AL71+Отд.2!AN71+Отд.2!AP71</f>
        <v>24</v>
      </c>
      <c r="BH71" s="257">
        <f>Отд.2!AM71+Отд.2!AO71+Отд.2!AQ71</f>
        <v>22</v>
      </c>
      <c r="BI71" s="257">
        <f>Отд.4!AD71+Отд.4!AF71</f>
        <v>0</v>
      </c>
      <c r="BJ71" s="257">
        <f>Отд.4!AE71+Отд.4!AG71</f>
        <v>56</v>
      </c>
      <c r="BK71" s="257">
        <f>Отд.4!AH71+Отд.4!AJ71</f>
        <v>19</v>
      </c>
      <c r="BL71" s="257">
        <f>Отд.4!AI71+Отд.4!AK71</f>
        <v>19</v>
      </c>
      <c r="BM71" s="501">
        <f>Отд.4!AL71</f>
        <v>22</v>
      </c>
      <c r="BN71" s="501">
        <f>Отд.4!AM71</f>
        <v>11</v>
      </c>
      <c r="BO71" s="257">
        <f>Отд.4!AN71</f>
        <v>20</v>
      </c>
      <c r="BP71" s="257">
        <f>Отд.4!AO71</f>
        <v>3</v>
      </c>
      <c r="BQ71" s="30">
        <f>Отд.2!AR71+Отд.2!AT71</f>
        <v>24</v>
      </c>
      <c r="BR71" s="30">
        <f>Отд.2!AS71+Отд.2!AU71</f>
        <v>17</v>
      </c>
      <c r="BS71" s="257">
        <f>Отд.2!AV71+Отд.2!AX71+Отд.2!AZ71+Отд.2!BB71+Отд.2!BD71</f>
        <v>95</v>
      </c>
      <c r="BT71" s="257">
        <f>Отд.2!AW71+Отд.2!AY71+Отд.2!BA71+Отд.2!BC71+Отд.2!BE71</f>
        <v>25</v>
      </c>
      <c r="BU71" s="257">
        <f>Отд.4!AP71+Отд.4!AR71</f>
        <v>45</v>
      </c>
      <c r="BV71" s="257">
        <f>Отд.4!AQ71+Отд.4!AS71</f>
        <v>1</v>
      </c>
      <c r="BW71" s="30">
        <f>Отд.3!AF71</f>
        <v>19</v>
      </c>
      <c r="BX71" s="30">
        <f>Отд.3!AG71</f>
        <v>0</v>
      </c>
      <c r="BY71" s="30">
        <f>Отд.3!AH71+Отд.3!AJ71+Отд.3!AL71</f>
        <v>60</v>
      </c>
      <c r="BZ71" s="30">
        <f>Отд.3!AI71+Отд.3!AK71+Отд.3!AM71</f>
        <v>3</v>
      </c>
      <c r="CA71" s="257">
        <f>Отд.3!AN71+Отд.3!AP71+Отд.3!AR71</f>
        <v>20</v>
      </c>
      <c r="CB71" s="257">
        <f>Отд.3!AO71+Отд.3!AQ71+Отд.3!AS71</f>
        <v>19</v>
      </c>
      <c r="CC71" s="257">
        <f>Отд.4!AT71</f>
        <v>1</v>
      </c>
      <c r="CD71" s="257">
        <f>Отд.4!AU71</f>
        <v>24</v>
      </c>
      <c r="CE71" s="257">
        <f>Отд.3!AT71</f>
        <v>19</v>
      </c>
      <c r="CF71" s="257">
        <f>Отд.3!AU71</f>
        <v>6</v>
      </c>
      <c r="CG71" s="257">
        <f>Отд.3!AV71+Отд.3!AX71+Отд.3!AZ71</f>
        <v>34</v>
      </c>
      <c r="CH71" s="257">
        <f>Отд.3!AW71+Отд.3!AY71+Отд.3!BA71</f>
        <v>26</v>
      </c>
      <c r="CI71" s="257">
        <f>Отд.2!BF71+Отд.2!BH71+Отд.2!BJ71</f>
        <v>62</v>
      </c>
      <c r="CJ71" s="257">
        <f>Отд.2!BG71+Отд.2!BI71+Отд.2!BK71</f>
        <v>5</v>
      </c>
      <c r="CK71" s="257">
        <f>Отд.2!BL71</f>
        <v>17</v>
      </c>
      <c r="CL71" s="257">
        <f>Отд.2!BM71</f>
        <v>2</v>
      </c>
      <c r="CM71" s="257">
        <f>Отд.4!AV71</f>
        <v>0</v>
      </c>
      <c r="CN71" s="257">
        <f>Отд.4!AW71</f>
        <v>22</v>
      </c>
      <c r="CO71" s="257">
        <f>Отд.4!AX71</f>
        <v>17</v>
      </c>
      <c r="CP71" s="257">
        <f>Отд.4!AY71</f>
        <v>7</v>
      </c>
      <c r="CQ71" s="257">
        <f>Отд.4!AZ71</f>
        <v>20</v>
      </c>
      <c r="CR71" s="257">
        <f>Отд.4!BA71</f>
        <v>6</v>
      </c>
      <c r="CS71" s="257">
        <f>Отд.4!BB71</f>
        <v>21</v>
      </c>
      <c r="CT71" s="257">
        <f>Отд.4!BC71</f>
        <v>2</v>
      </c>
      <c r="CU71" s="257">
        <f>Отд.2!BN71+Отд.2!BP71</f>
        <v>21</v>
      </c>
      <c r="CV71" s="257">
        <f>Отд.2!BO71+Отд.2!BQ71</f>
        <v>21</v>
      </c>
      <c r="CW71" s="257">
        <f>Отд.2!BR71+Отд.2!BT71+Отд.2!BV71+Отд.2!BX71</f>
        <v>52</v>
      </c>
      <c r="CX71" s="257">
        <f>Отд.2!BS71+Отд.2!BU71+Отд.2!BW71+Отд.2!BY71</f>
        <v>21</v>
      </c>
      <c r="CY71" s="60">
        <f>Отд.4!BD71+Отд.4!BF71</f>
        <v>48</v>
      </c>
      <c r="CZ71" s="60">
        <f>Отд.4!BE71+Отд.4!BG71</f>
        <v>1</v>
      </c>
      <c r="DA71" s="257">
        <f>Отд.3!BB71</f>
        <v>0</v>
      </c>
      <c r="DB71" s="257">
        <f>Отд.3!BC71</f>
        <v>20</v>
      </c>
      <c r="DC71" s="257">
        <f>Отд.3!BD71</f>
        <v>19</v>
      </c>
      <c r="DD71" s="257">
        <f>Отд.3!BE71</f>
        <v>4</v>
      </c>
      <c r="DE71" s="257">
        <f>Отд.3!BF71+Отд.3!BH71</f>
        <v>19</v>
      </c>
      <c r="DF71" s="257">
        <f>Отд.3!BG71+Отд.3!BI71</f>
        <v>17</v>
      </c>
      <c r="DG71" s="257">
        <f>Отд.3!BJ71</f>
        <v>19</v>
      </c>
      <c r="DH71" s="257">
        <f>Отд.3!BK71</f>
        <v>5</v>
      </c>
      <c r="DI71" s="257">
        <f>Отд.3!BL71+Отд.3!BN71+Отд.3!BP71</f>
        <v>37</v>
      </c>
      <c r="DJ71" s="257">
        <f>Отд.3!BM71+Отд.3!BO71+Отд.3!BQ71</f>
        <v>9</v>
      </c>
      <c r="DK71" s="257">
        <f>Отд.2!BZ71</f>
        <v>21</v>
      </c>
      <c r="DL71" s="257">
        <f>Отд.2!CA71</f>
        <v>8</v>
      </c>
      <c r="DM71" s="501">
        <f>Отд.4!BH71</f>
        <v>17</v>
      </c>
      <c r="DN71" s="501">
        <f>Отд.4!BI71</f>
        <v>6</v>
      </c>
      <c r="DO71" s="14">
        <f t="shared" si="9"/>
        <v>1674</v>
      </c>
      <c r="DP71" s="14">
        <f t="shared" si="10"/>
        <v>915</v>
      </c>
      <c r="DQ71" s="97"/>
      <c r="DR71" s="98"/>
      <c r="DS71" s="992">
        <f>Отд.4!BP71</f>
        <v>0</v>
      </c>
      <c r="DT71" s="992">
        <f>Отд.4!BQ71</f>
        <v>14</v>
      </c>
      <c r="DU71" s="501">
        <f>Отд.4!BR71</f>
        <v>0</v>
      </c>
      <c r="DV71" s="501">
        <f>Отд.4!BS71</f>
        <v>15</v>
      </c>
      <c r="DW71" s="501">
        <f>Отд.4!BT71</f>
        <v>0</v>
      </c>
      <c r="DX71" s="501">
        <f>Отд.4!BU71</f>
        <v>8</v>
      </c>
      <c r="DY71" s="992">
        <f>Отд.4!BV71</f>
        <v>0</v>
      </c>
      <c r="DZ71" s="992">
        <f>Отд.4!BW71</f>
        <v>15</v>
      </c>
      <c r="EA71" s="992">
        <f>Отд.4!BX71</f>
        <v>0</v>
      </c>
      <c r="EB71" s="992">
        <f>Отд.4!BY71</f>
        <v>11</v>
      </c>
      <c r="EC71" s="992">
        <f>Отд.2!CE71</f>
        <v>1</v>
      </c>
      <c r="ED71" s="992">
        <f>Отд.2!CF71</f>
        <v>1</v>
      </c>
      <c r="EE71" s="501">
        <f>Отд.2!CG71</f>
        <v>12</v>
      </c>
      <c r="EF71" s="501">
        <f>Отд.2!CH71</f>
        <v>3</v>
      </c>
      <c r="EG71" s="522">
        <f t="shared" si="8"/>
        <v>13</v>
      </c>
      <c r="EH71" s="173">
        <f t="shared" si="8"/>
        <v>67</v>
      </c>
    </row>
    <row r="72" spans="1:138" s="28" customFormat="1" ht="16.2" thickBot="1" x14ac:dyDescent="0.35">
      <c r="A72" s="6"/>
      <c r="B72" s="6"/>
      <c r="C72" s="1730">
        <f>SUM(C71:AH71)</f>
        <v>759</v>
      </c>
      <c r="D72" s="1731"/>
      <c r="E72" s="1731"/>
      <c r="F72" s="1731"/>
      <c r="G72" s="1731"/>
      <c r="H72" s="1731"/>
      <c r="I72" s="1731"/>
      <c r="J72" s="1731"/>
      <c r="K72" s="1731"/>
      <c r="L72" s="1731"/>
      <c r="M72" s="1731"/>
      <c r="N72" s="1731"/>
      <c r="O72" s="1731"/>
      <c r="P72" s="1731"/>
      <c r="Q72" s="1271"/>
      <c r="R72" s="1271"/>
      <c r="S72" s="1271"/>
      <c r="T72" s="1271"/>
      <c r="U72" s="1271"/>
      <c r="V72" s="1271"/>
      <c r="W72" s="1271"/>
      <c r="X72" s="1271"/>
      <c r="Y72" s="1271"/>
      <c r="Z72" s="1271"/>
      <c r="AA72" s="1271"/>
      <c r="AB72" s="1271"/>
      <c r="AC72" s="1271"/>
      <c r="AD72" s="1271"/>
      <c r="AE72" s="1271"/>
      <c r="AF72" s="1271"/>
      <c r="AG72" s="1271"/>
      <c r="AH72" s="1272"/>
      <c r="AI72" s="1690">
        <f>SUM(AI71:BL71)</f>
        <v>790</v>
      </c>
      <c r="AJ72" s="1690"/>
      <c r="AK72" s="1690"/>
      <c r="AL72" s="1690"/>
      <c r="AM72" s="1690"/>
      <c r="AN72" s="1690"/>
      <c r="AO72" s="1690"/>
      <c r="AP72" s="1690"/>
      <c r="AQ72" s="1690"/>
      <c r="AR72" s="1690"/>
      <c r="AS72" s="1690"/>
      <c r="AT72" s="1690"/>
      <c r="AU72" s="1690"/>
      <c r="AV72" s="1690"/>
      <c r="AW72" s="1690"/>
      <c r="AX72" s="1690"/>
      <c r="AY72" s="1691"/>
      <c r="AZ72" s="1691"/>
      <c r="BA72" s="1691"/>
      <c r="BB72" s="1691"/>
      <c r="BC72" s="1691"/>
      <c r="BD72" s="1691"/>
      <c r="BE72" s="1691"/>
      <c r="BF72" s="1691"/>
      <c r="BG72" s="1691"/>
      <c r="BH72" s="1691"/>
      <c r="BI72" s="1691"/>
      <c r="BJ72" s="1691"/>
      <c r="BK72" s="1691"/>
      <c r="BL72" s="1691"/>
      <c r="BM72" s="1787">
        <f>SUM(BM71:CP71)</f>
        <v>626</v>
      </c>
      <c r="BN72" s="1787"/>
      <c r="BO72" s="1787"/>
      <c r="BP72" s="1787"/>
      <c r="BQ72" s="1787"/>
      <c r="BR72" s="1787"/>
      <c r="BS72" s="1787"/>
      <c r="BT72" s="1787"/>
      <c r="BU72" s="1787"/>
      <c r="BV72" s="1787"/>
      <c r="BW72" s="1787"/>
      <c r="BX72" s="1787"/>
      <c r="BY72" s="1787"/>
      <c r="BZ72" s="1787"/>
      <c r="CA72" s="1787"/>
      <c r="CB72" s="1787"/>
      <c r="CC72" s="1787"/>
      <c r="CD72" s="1787"/>
      <c r="CE72" s="1787"/>
      <c r="CF72" s="1787"/>
      <c r="CG72" s="1787"/>
      <c r="CH72" s="1787"/>
      <c r="CI72" s="1787"/>
      <c r="CJ72" s="1787"/>
      <c r="CK72" s="1787"/>
      <c r="CL72" s="1787"/>
      <c r="CM72" s="1787"/>
      <c r="CN72" s="1787"/>
      <c r="CO72" s="1787"/>
      <c r="CP72" s="1787"/>
      <c r="CQ72" s="1728">
        <f>SUM(CQ71:DN71)</f>
        <v>414</v>
      </c>
      <c r="CR72" s="1729"/>
      <c r="CS72" s="1729"/>
      <c r="CT72" s="1729"/>
      <c r="CU72" s="1729"/>
      <c r="CV72" s="1729"/>
      <c r="CW72" s="1729"/>
      <c r="CX72" s="1729"/>
      <c r="CY72" s="1729"/>
      <c r="CZ72" s="1729"/>
      <c r="DA72" s="1729"/>
      <c r="DB72" s="1729"/>
      <c r="DC72" s="1729"/>
      <c r="DD72" s="1729"/>
      <c r="DE72" s="1729"/>
      <c r="DF72" s="1729"/>
      <c r="DG72" s="1729"/>
      <c r="DH72" s="1729"/>
      <c r="DI72" s="1729"/>
      <c r="DJ72" s="1729"/>
      <c r="DK72" s="1729"/>
      <c r="DL72" s="1729"/>
      <c r="DM72" s="1271"/>
      <c r="DN72" s="1272"/>
      <c r="DO72" s="1730">
        <f>SUM(C72:DN72)</f>
        <v>2589</v>
      </c>
      <c r="DP72" s="1786"/>
      <c r="DQ72" s="22"/>
      <c r="DR72" s="6"/>
      <c r="DS72" s="1596">
        <f>SUM(DS71:DT71)</f>
        <v>14</v>
      </c>
      <c r="DT72" s="1272"/>
      <c r="DU72" s="1271">
        <f>SUM(DU71:DX71)</f>
        <v>23</v>
      </c>
      <c r="DV72" s="1271"/>
      <c r="DW72" s="1271"/>
      <c r="DX72" s="1272"/>
      <c r="DY72" s="1596">
        <f>SUM(DY71:EB71)</f>
        <v>26</v>
      </c>
      <c r="DZ72" s="1271"/>
      <c r="EA72" s="1271"/>
      <c r="EB72" s="1272"/>
      <c r="EC72" s="1596">
        <f>SUM(EC71:ED71)</f>
        <v>2</v>
      </c>
      <c r="ED72" s="1272"/>
      <c r="EE72" s="1596">
        <f>SUM(EE71:EF71)</f>
        <v>15</v>
      </c>
      <c r="EF72" s="1272"/>
      <c r="EG72" s="1511">
        <f>SUM(DS72:EF72)</f>
        <v>80</v>
      </c>
      <c r="EH72" s="1513"/>
    </row>
    <row r="73" spans="1:138" s="28" customFormat="1" ht="15" thickBot="1" x14ac:dyDescent="0.35">
      <c r="A73" s="6"/>
      <c r="B73" s="6"/>
      <c r="C73" s="6"/>
      <c r="D73" s="6"/>
      <c r="AA73" s="307"/>
      <c r="AB73" s="307"/>
      <c r="AC73" s="306"/>
      <c r="AD73" s="178" t="s">
        <v>75</v>
      </c>
      <c r="AE73" s="178"/>
      <c r="AF73" s="326"/>
      <c r="AG73" s="326"/>
      <c r="AH73" s="326"/>
      <c r="AI73" s="6"/>
      <c r="AJ73" s="6"/>
      <c r="BM73" s="6"/>
      <c r="BN73" s="6"/>
      <c r="CQ73" s="6"/>
      <c r="CR73" s="6"/>
      <c r="CS73" s="6"/>
      <c r="CT73" s="6"/>
      <c r="CU73" s="6"/>
      <c r="CV73" s="6"/>
      <c r="DM73" s="6"/>
      <c r="DN73" s="6"/>
      <c r="DO73" s="6"/>
      <c r="DP73" s="20"/>
      <c r="DQ73" s="20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</row>
    <row r="74" spans="1:138" s="28" customFormat="1" ht="16.2" thickBot="1" x14ac:dyDescent="0.35">
      <c r="A74" s="21"/>
      <c r="B74" s="6"/>
      <c r="C74" s="1746" t="s">
        <v>71</v>
      </c>
      <c r="D74" s="1747"/>
      <c r="E74" s="1747"/>
      <c r="F74" s="6"/>
      <c r="G74" s="1746" t="s">
        <v>72</v>
      </c>
      <c r="H74" s="1747"/>
      <c r="I74" s="1747"/>
      <c r="J74" s="584"/>
      <c r="K74" s="584"/>
      <c r="L74" s="584"/>
      <c r="M74" s="584"/>
      <c r="N74" s="584"/>
      <c r="O74" s="584"/>
      <c r="P74" s="584"/>
      <c r="Q74" s="1695" t="s">
        <v>53</v>
      </c>
      <c r="R74" s="1695"/>
      <c r="T74" s="307" t="s">
        <v>53</v>
      </c>
      <c r="U74" s="307"/>
      <c r="V74" s="584"/>
      <c r="AA74" s="584"/>
      <c r="AB74" s="584"/>
      <c r="AC74" s="396" t="s">
        <v>3</v>
      </c>
      <c r="AD74" s="33">
        <f>AE74+AF74</f>
        <v>14</v>
      </c>
      <c r="AE74" s="33">
        <f>SUM(DS71)</f>
        <v>0</v>
      </c>
      <c r="AF74" s="33">
        <f>SUM(DT71)</f>
        <v>14</v>
      </c>
      <c r="AG74" s="584"/>
      <c r="AH74" s="584"/>
      <c r="AI74" s="584"/>
      <c r="AJ74" s="987"/>
      <c r="AK74" s="584"/>
      <c r="AL74" s="991"/>
      <c r="AM74" s="1738" t="s">
        <v>35</v>
      </c>
      <c r="AN74" s="1398"/>
      <c r="AO74" s="112">
        <f>DO71+EG71</f>
        <v>1687</v>
      </c>
      <c r="AP74" s="584"/>
      <c r="AQ74" s="109"/>
      <c r="AR74" s="109"/>
      <c r="AS74" s="109"/>
      <c r="AT74" s="109"/>
      <c r="AU74" s="109"/>
      <c r="AV74" s="109"/>
      <c r="AW74" s="109"/>
      <c r="AX74" s="109"/>
      <c r="AY74" s="584"/>
      <c r="AZ74" s="584"/>
      <c r="BA74" s="584"/>
      <c r="BB74" s="584"/>
      <c r="BC74" s="584"/>
      <c r="BD74" s="584"/>
      <c r="BE74" s="584"/>
      <c r="BF74" s="584"/>
      <c r="BG74" s="584"/>
      <c r="BH74" s="584"/>
      <c r="BI74" s="584"/>
      <c r="BJ74" s="584"/>
      <c r="BK74" s="584"/>
      <c r="BL74" s="584"/>
      <c r="BM74" s="987"/>
      <c r="BN74" s="987"/>
      <c r="BO74" s="584"/>
      <c r="BP74" s="584"/>
      <c r="BQ74" s="584"/>
      <c r="BR74" s="584"/>
      <c r="BS74" s="584"/>
      <c r="BT74" s="584"/>
      <c r="BU74" s="584"/>
      <c r="BV74" s="584"/>
      <c r="BW74" s="584"/>
      <c r="BX74" s="584"/>
      <c r="BY74" s="584"/>
      <c r="BZ74" s="584"/>
      <c r="CA74" s="584"/>
      <c r="CB74" s="584"/>
      <c r="CC74" s="584"/>
      <c r="CD74" s="584"/>
      <c r="CE74" s="584"/>
      <c r="CF74" s="584"/>
      <c r="CG74" s="584"/>
      <c r="CH74" s="584"/>
      <c r="CI74" s="584"/>
      <c r="CJ74" s="584"/>
      <c r="CK74" s="584"/>
      <c r="CL74" s="584"/>
      <c r="CM74" s="584"/>
      <c r="CN74" s="584"/>
      <c r="CO74" s="584"/>
      <c r="CP74" s="584"/>
      <c r="CQ74" s="987"/>
      <c r="CR74" s="987"/>
      <c r="CS74" s="987"/>
      <c r="CT74" s="987"/>
      <c r="CU74" s="987"/>
      <c r="CV74" s="987"/>
      <c r="CW74" s="584"/>
      <c r="CX74" s="584"/>
      <c r="CY74" s="584"/>
      <c r="CZ74" s="584"/>
      <c r="DA74" s="584"/>
      <c r="DB74" s="584"/>
      <c r="DC74" s="584"/>
      <c r="DD74" s="584"/>
      <c r="DE74" s="584"/>
      <c r="DF74" s="584"/>
      <c r="DG74" s="1401" t="s">
        <v>31</v>
      </c>
      <c r="DH74" s="1473"/>
      <c r="DI74" s="1473"/>
      <c r="DJ74" s="1734">
        <f>DO72</f>
        <v>2589</v>
      </c>
      <c r="DK74" s="1735"/>
      <c r="DL74" s="584"/>
      <c r="DM74" s="1688" t="s">
        <v>35</v>
      </c>
      <c r="DN74" s="1689"/>
      <c r="DO74" s="1703">
        <f>DO71+EG71</f>
        <v>1687</v>
      </c>
      <c r="DP74" s="1704"/>
      <c r="DQ74" s="988"/>
      <c r="DR74" s="986"/>
      <c r="DS74" s="986"/>
      <c r="DT74" s="986"/>
      <c r="DU74" s="986"/>
      <c r="DV74" s="986"/>
      <c r="DW74" s="986"/>
      <c r="DX74" s="986"/>
      <c r="DY74" s="986"/>
      <c r="DZ74" s="986"/>
      <c r="EA74" s="27"/>
      <c r="EB74" s="987"/>
      <c r="EC74" s="987"/>
      <c r="ED74" s="987"/>
      <c r="EE74" s="987"/>
      <c r="EF74" s="987"/>
      <c r="EG74" s="23"/>
      <c r="EH74" s="23"/>
    </row>
    <row r="75" spans="1:138" s="28" customFormat="1" ht="16.2" thickBot="1" x14ac:dyDescent="0.35">
      <c r="A75" s="21"/>
      <c r="B75" s="93" t="s">
        <v>69</v>
      </c>
      <c r="C75" s="250">
        <f>DO62+DP62</f>
        <v>164</v>
      </c>
      <c r="D75" s="1399">
        <f>C75/(DO50+DP50)</f>
        <v>6.2262718299164771E-2</v>
      </c>
      <c r="E75" s="1400"/>
      <c r="F75" s="6"/>
      <c r="G75" s="250">
        <f>EG62+EH62</f>
        <v>7</v>
      </c>
      <c r="H75" s="1744">
        <f>G75/(EG50+EH50)</f>
        <v>0.10294117647058823</v>
      </c>
      <c r="I75" s="1745"/>
      <c r="J75" s="584"/>
      <c r="K75" s="584"/>
      <c r="L75" s="584"/>
      <c r="M75" s="584"/>
      <c r="N75" s="584"/>
      <c r="O75" s="584"/>
      <c r="P75" s="381" t="s">
        <v>78</v>
      </c>
      <c r="Q75" s="381" t="s">
        <v>30</v>
      </c>
      <c r="R75" s="382" t="s">
        <v>8</v>
      </c>
      <c r="T75" s="381" t="s">
        <v>78</v>
      </c>
      <c r="U75" s="381" t="s">
        <v>30</v>
      </c>
      <c r="V75" s="382" t="s">
        <v>8</v>
      </c>
      <c r="W75" s="383"/>
      <c r="X75" s="96"/>
      <c r="Y75" s="96"/>
      <c r="Z75" s="96"/>
      <c r="AA75" s="247"/>
      <c r="AB75" s="214"/>
      <c r="AC75" s="33" t="s">
        <v>4</v>
      </c>
      <c r="AD75" s="33">
        <f t="shared" ref="AD75:AD78" si="11">AE75+AF75</f>
        <v>23</v>
      </c>
      <c r="AE75" s="33">
        <f>DU71+DW71</f>
        <v>0</v>
      </c>
      <c r="AF75" s="33">
        <f>DV71+DX71</f>
        <v>23</v>
      </c>
      <c r="AG75" s="584"/>
      <c r="AH75" s="584"/>
      <c r="AI75" s="584"/>
      <c r="AJ75" s="987"/>
      <c r="AK75" s="584"/>
      <c r="AL75" s="113"/>
      <c r="AM75" s="1696" t="s">
        <v>76</v>
      </c>
      <c r="AN75" s="1697"/>
      <c r="AO75" s="112">
        <f>DP71+EH71</f>
        <v>982</v>
      </c>
      <c r="AP75" s="584"/>
      <c r="AQ75" s="584"/>
      <c r="AR75" s="584"/>
      <c r="AS75" s="584"/>
      <c r="AT75" s="584"/>
      <c r="AU75" s="584"/>
      <c r="AV75" s="584"/>
      <c r="AW75" s="584"/>
      <c r="AX75" s="584"/>
      <c r="AY75" s="584"/>
      <c r="AZ75" s="584"/>
      <c r="BA75" s="584"/>
      <c r="BB75" s="584"/>
      <c r="BC75" s="584"/>
      <c r="BD75" s="584"/>
      <c r="BE75" s="584"/>
      <c r="BF75" s="584"/>
      <c r="BG75" s="584"/>
      <c r="BH75" s="584"/>
      <c r="BI75" s="584"/>
      <c r="BJ75" s="584"/>
      <c r="BK75" s="584"/>
      <c r="BL75" s="584"/>
      <c r="BM75" s="987"/>
      <c r="BN75" s="987"/>
      <c r="BO75" s="584"/>
      <c r="BP75" s="584"/>
      <c r="BQ75" s="584"/>
      <c r="BR75" s="584"/>
      <c r="BS75" s="584"/>
      <c r="BT75" s="584"/>
      <c r="BU75" s="584"/>
      <c r="BV75" s="584"/>
      <c r="BW75" s="584"/>
      <c r="BX75" s="584"/>
      <c r="BY75" s="584"/>
      <c r="BZ75" s="584"/>
      <c r="CA75" s="584"/>
      <c r="CB75" s="584"/>
      <c r="CC75" s="584"/>
      <c r="CD75" s="584"/>
      <c r="CE75" s="584"/>
      <c r="CF75" s="584"/>
      <c r="CG75" s="584"/>
      <c r="CH75" s="584"/>
      <c r="CI75" s="584"/>
      <c r="CJ75" s="584"/>
      <c r="CK75" s="584"/>
      <c r="CL75" s="584"/>
      <c r="CM75" s="584"/>
      <c r="CN75" s="584"/>
      <c r="CO75" s="584"/>
      <c r="CP75" s="584"/>
      <c r="CQ75" s="987"/>
      <c r="CR75" s="987"/>
      <c r="CS75" s="987"/>
      <c r="CT75" s="987"/>
      <c r="CU75" s="987"/>
      <c r="CV75" s="987"/>
      <c r="CW75" s="584"/>
      <c r="CX75" s="584"/>
      <c r="CY75" s="584"/>
      <c r="CZ75" s="584"/>
      <c r="DA75" s="584"/>
      <c r="DB75" s="584"/>
      <c r="DC75" s="584"/>
      <c r="DD75" s="584"/>
      <c r="DE75" s="584"/>
      <c r="DF75" s="584"/>
      <c r="DG75" s="1401" t="s">
        <v>32</v>
      </c>
      <c r="DH75" s="1473"/>
      <c r="DI75" s="1473"/>
      <c r="DJ75" s="1734">
        <f>EG72</f>
        <v>80</v>
      </c>
      <c r="DK75" s="1735"/>
      <c r="DL75" s="584"/>
      <c r="DM75" s="1688" t="s">
        <v>36</v>
      </c>
      <c r="DN75" s="1689"/>
      <c r="DO75" s="993">
        <f>DP71+EH71</f>
        <v>982</v>
      </c>
      <c r="DP75" s="988"/>
      <c r="DQ75" s="988"/>
      <c r="DR75" s="986"/>
      <c r="DS75" s="986"/>
      <c r="DT75" s="986"/>
      <c r="DU75" s="986"/>
      <c r="DV75" s="986"/>
      <c r="DW75" s="986"/>
      <c r="DX75" s="986"/>
      <c r="DY75" s="986"/>
      <c r="DZ75" s="986"/>
      <c r="EA75" s="27"/>
      <c r="EB75" s="987"/>
      <c r="EC75" s="987"/>
      <c r="ED75" s="987"/>
      <c r="EE75" s="987"/>
      <c r="EF75" s="987"/>
      <c r="EG75" s="23"/>
      <c r="EH75" s="23"/>
    </row>
    <row r="76" spans="1:138" s="28" customFormat="1" ht="16.2" thickBot="1" x14ac:dyDescent="0.35">
      <c r="A76" s="21"/>
      <c r="B76" s="297" t="s">
        <v>70</v>
      </c>
      <c r="C76" s="312">
        <f>DO56+DP56</f>
        <v>119</v>
      </c>
      <c r="D76" s="1740">
        <f>C76/(DO50+DP50)</f>
        <v>4.5178435839028093E-2</v>
      </c>
      <c r="E76" s="1741"/>
      <c r="F76" s="6"/>
      <c r="G76" s="312">
        <f>EG56+EH56</f>
        <v>19</v>
      </c>
      <c r="H76" s="1742">
        <f>G76/(EG50+EH50)</f>
        <v>0.27941176470588236</v>
      </c>
      <c r="I76" s="1743"/>
      <c r="J76" s="584"/>
      <c r="K76" s="584"/>
      <c r="M76" s="584"/>
      <c r="N76" s="584"/>
      <c r="O76" s="304" t="s">
        <v>82</v>
      </c>
      <c r="P76" s="384">
        <f>SUM(Q76:R76)</f>
        <v>759</v>
      </c>
      <c r="Q76" s="33">
        <f>C71+E71+G71+I71+K71+M71+O71+Q71+S71+U71+W71+Y71+AA71+AC71+AE71+AG71</f>
        <v>470</v>
      </c>
      <c r="R76" s="33">
        <f>D71+F71+H71+J71+L71+N71+P71+R71+T71+V71+X71+Z71+AB71+AD71+AF71+AH71</f>
        <v>289</v>
      </c>
      <c r="S76" s="584" t="s">
        <v>88</v>
      </c>
      <c r="T76" s="319">
        <f>U76+V76</f>
        <v>414</v>
      </c>
      <c r="U76" s="319">
        <f>SUM(CQ71+CS71+CU71+CW71+CY71+DA71+DC71+DE71+DG71+DI71+DK71+DM71)</f>
        <v>294</v>
      </c>
      <c r="V76" s="319">
        <f>SUM(CR71+CT71+CV71+CX71+CZ71+DB71+DD71+DF71+DH71+DJ71+DL71+DN71)</f>
        <v>120</v>
      </c>
      <c r="W76" s="584"/>
      <c r="X76" s="96"/>
      <c r="Y76" s="96"/>
      <c r="Z76" s="96"/>
      <c r="AA76" s="247"/>
      <c r="AB76" s="214"/>
      <c r="AC76" s="33" t="s">
        <v>5</v>
      </c>
      <c r="AD76" s="33">
        <f t="shared" si="11"/>
        <v>26</v>
      </c>
      <c r="AE76" s="33">
        <f>DY71+EA71</f>
        <v>0</v>
      </c>
      <c r="AF76" s="33">
        <f>DZ71+EB71</f>
        <v>26</v>
      </c>
      <c r="AG76" s="584"/>
      <c r="AH76" s="584"/>
      <c r="AI76" s="584"/>
      <c r="AJ76" s="987"/>
      <c r="AK76" s="584"/>
      <c r="AL76" s="584"/>
      <c r="AM76" s="584"/>
      <c r="AN76" s="584"/>
      <c r="AO76" s="584"/>
      <c r="AP76" s="584"/>
      <c r="AQ76" s="584"/>
      <c r="AR76" s="584"/>
      <c r="AS76" s="584"/>
      <c r="AT76" s="584"/>
      <c r="AU76" s="584"/>
      <c r="AV76" s="584"/>
      <c r="AW76" s="584"/>
      <c r="AX76" s="584"/>
      <c r="AY76" s="584"/>
      <c r="AZ76" s="584"/>
      <c r="BA76" s="584"/>
      <c r="BB76" s="584"/>
      <c r="BC76" s="584"/>
      <c r="BD76" s="584"/>
      <c r="BE76" s="584"/>
      <c r="BF76" s="584"/>
      <c r="BG76" s="584"/>
      <c r="BH76" s="584"/>
      <c r="BI76" s="584"/>
      <c r="BJ76" s="584"/>
      <c r="BK76" s="584"/>
      <c r="BL76" s="584"/>
      <c r="BM76" s="987"/>
      <c r="BN76" s="987"/>
      <c r="BO76" s="584"/>
      <c r="BP76" s="584"/>
      <c r="BQ76" s="584"/>
      <c r="BR76" s="584"/>
      <c r="BS76" s="584"/>
      <c r="BT76" s="584"/>
      <c r="BU76" s="584"/>
      <c r="BV76" s="584"/>
      <c r="BW76" s="584"/>
      <c r="BX76" s="584"/>
      <c r="BY76" s="584"/>
      <c r="BZ76" s="584"/>
      <c r="CA76" s="584">
        <f>SUM(BM48:CP48)</f>
        <v>141</v>
      </c>
      <c r="CB76" s="584"/>
      <c r="CC76" s="584"/>
      <c r="CD76" s="584"/>
      <c r="CE76" s="584"/>
      <c r="CF76" s="584"/>
      <c r="CG76" s="584"/>
      <c r="CH76" s="584"/>
      <c r="CI76" s="584"/>
      <c r="CJ76" s="584"/>
      <c r="CK76" s="584"/>
      <c r="CL76" s="584"/>
      <c r="CM76" s="584"/>
      <c r="CN76" s="584"/>
      <c r="CO76" s="584"/>
      <c r="CP76" s="584"/>
      <c r="CQ76" s="987"/>
      <c r="CR76" s="987"/>
      <c r="CS76" s="987"/>
      <c r="CT76" s="987"/>
      <c r="CU76" s="987"/>
      <c r="CV76" s="987"/>
      <c r="CW76" s="584"/>
      <c r="CX76" s="584"/>
      <c r="CY76" s="584"/>
      <c r="CZ76" s="584"/>
      <c r="DA76" s="584"/>
      <c r="DB76" s="584"/>
      <c r="DC76" s="584"/>
      <c r="DD76" s="584"/>
      <c r="DE76" s="584"/>
      <c r="DF76" s="584"/>
      <c r="DG76" s="1733" t="s">
        <v>33</v>
      </c>
      <c r="DH76" s="1473"/>
      <c r="DI76" s="1473"/>
      <c r="DJ76" s="1734">
        <f>DJ74+DJ75</f>
        <v>2669</v>
      </c>
      <c r="DK76" s="1735"/>
      <c r="DL76" s="584"/>
      <c r="DM76" s="1703" t="s">
        <v>33</v>
      </c>
      <c r="DN76" s="1732"/>
      <c r="DO76" s="1703">
        <f>DO74+DO75</f>
        <v>2669</v>
      </c>
      <c r="DP76" s="1473"/>
      <c r="DQ76" s="988"/>
      <c r="DR76" s="993"/>
      <c r="DS76" s="993"/>
      <c r="DT76" s="993"/>
      <c r="DU76" s="993"/>
      <c r="DV76" s="993"/>
      <c r="DW76" s="993"/>
      <c r="DX76" s="993"/>
      <c r="DY76" s="993"/>
      <c r="DZ76" s="993"/>
      <c r="EA76" s="27"/>
      <c r="EB76" s="987"/>
      <c r="EC76" s="987"/>
      <c r="ED76" s="987"/>
      <c r="EE76" s="987"/>
      <c r="EF76" s="987"/>
      <c r="EG76" s="23"/>
      <c r="EH76" s="23"/>
    </row>
    <row r="77" spans="1:138" s="28" customFormat="1" ht="15" thickBot="1" x14ac:dyDescent="0.35">
      <c r="A77" s="6"/>
      <c r="B77" s="313" t="s">
        <v>73</v>
      </c>
      <c r="C77" s="314">
        <f>SUM(Отд.2!BN71:CA71,Отд.3!BB71:BQ71,Отд.3!AP71:AS71,Отд.3!AZ71:BA71,Отд.4!AZ32:BI32,Отд.4!AT32:AW32,Отд.4!AF32:AG32,Отд.4!AB32:AC32)</f>
        <v>539</v>
      </c>
      <c r="D77" s="1736"/>
      <c r="E77" s="1737"/>
      <c r="F77" s="315"/>
      <c r="G77" s="496">
        <f>SUM(Отд.2!CE71:CH71,Отд.4!BY32)</f>
        <v>28</v>
      </c>
      <c r="H77" s="316"/>
      <c r="I77" s="317"/>
      <c r="J77" s="497">
        <f>C77+G77</f>
        <v>567</v>
      </c>
      <c r="O77" s="305" t="s">
        <v>83</v>
      </c>
      <c r="P77" s="394">
        <f>SUM(Q77:R77)</f>
        <v>790</v>
      </c>
      <c r="Q77" s="395">
        <f>AI71+AK71+AM71+AO71+AQ71+AS71+AU71+AW71+AY71+BA71+BC71+BE71+BG71+BI71+BK71</f>
        <v>455</v>
      </c>
      <c r="R77" s="395">
        <f>AJ71+AL71+AN71+AP71+AR71+AT71+AV71+AX71+AZ71+BB71+BD71+BF71+BH71+BJ71+BL71</f>
        <v>335</v>
      </c>
      <c r="S77" s="83" t="s">
        <v>74</v>
      </c>
      <c r="T77" s="319">
        <f>P76+P77+P78+T76</f>
        <v>2589</v>
      </c>
      <c r="U77" s="319">
        <f t="shared" ref="U77" si="12">Q76+Q77+Q78+U76</f>
        <v>1674</v>
      </c>
      <c r="V77" s="319">
        <f t="shared" ref="V77" si="13">R76+R77+R78+V76</f>
        <v>915</v>
      </c>
      <c r="W77" s="584"/>
      <c r="X77" s="83"/>
      <c r="Y77" s="83">
        <f>SUM(C48:AH48)</f>
        <v>657</v>
      </c>
      <c r="Z77" s="83"/>
      <c r="AA77" s="247"/>
      <c r="AB77" s="247"/>
      <c r="AC77" s="396" t="s">
        <v>6</v>
      </c>
      <c r="AD77" s="33">
        <f t="shared" si="11"/>
        <v>2</v>
      </c>
      <c r="AE77" s="33">
        <f>EC71</f>
        <v>1</v>
      </c>
      <c r="AF77" s="33">
        <f>ED71</f>
        <v>1</v>
      </c>
      <c r="AG77" s="584"/>
      <c r="AH77" s="584"/>
      <c r="AI77" s="83"/>
      <c r="AJ77" s="6"/>
      <c r="AM77" s="83" t="s">
        <v>77</v>
      </c>
      <c r="AN77" s="83"/>
      <c r="AO77" s="83">
        <f>AO74+AO75</f>
        <v>2669</v>
      </c>
      <c r="AT77" s="853">
        <f>SUM(AI48:BL48)</f>
        <v>580</v>
      </c>
      <c r="BM77" s="6"/>
      <c r="BN77" s="6"/>
      <c r="BS77" s="108"/>
      <c r="BT77" s="108"/>
      <c r="BU77" s="108" t="e">
        <f>SUM(BM71,BO71,BQ71,BS71,BU71,#REF!,#REF!,#REF!,CC71,CE71,CG71,#REF!,CK71,#REF!,CM71,#REF!,#REF!,#REF!,CO71,#REF!)</f>
        <v>#REF!</v>
      </c>
      <c r="BV77" s="108" t="e">
        <f>SUM(BN71,BP71,BR71,BT71,BV71,#REF!,#REF!,#REF!,CD71,CF71,CH71,#REF!,CL71,#REF!,CN71,#REF!,#REF!,#REF!,CP71,#REF!)</f>
        <v>#REF!</v>
      </c>
      <c r="BW77" s="108"/>
      <c r="BX77" s="108"/>
      <c r="BY77" s="108"/>
      <c r="BZ77" s="108"/>
      <c r="CA77" s="108"/>
      <c r="CB77" s="108"/>
      <c r="CQ77" s="6"/>
      <c r="CR77" s="6"/>
      <c r="CS77" s="6"/>
      <c r="CT77" s="6"/>
      <c r="CU77" s="6"/>
      <c r="CV77" s="6"/>
      <c r="CW77" s="108"/>
      <c r="CX77" s="108"/>
      <c r="CY77" s="108"/>
      <c r="CZ77" s="108"/>
      <c r="DA77" s="108"/>
      <c r="DB77" s="108"/>
      <c r="DC77" s="108"/>
      <c r="DD77" s="108"/>
      <c r="DE77" s="108"/>
      <c r="DF77" s="108"/>
      <c r="DM77" s="6"/>
      <c r="DN77" s="6"/>
      <c r="DO77" s="6"/>
      <c r="DP77" s="20"/>
      <c r="DQ77" s="20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</row>
    <row r="78" spans="1:138" s="28" customFormat="1" x14ac:dyDescent="0.3">
      <c r="A78" s="6"/>
      <c r="B78" s="6"/>
      <c r="C78" s="6"/>
      <c r="D78" s="6"/>
      <c r="O78" s="305" t="s">
        <v>84</v>
      </c>
      <c r="P78" s="384">
        <f t="shared" ref="P78" si="14">SUM(Q78:R78)</f>
        <v>626</v>
      </c>
      <c r="Q78" s="33">
        <f>BM71+BO71+BQ71+BS71+BU71+BW71+BY71+CA71+CC71+CE71+CG71+CI71+CK71+CM71+CO71</f>
        <v>455</v>
      </c>
      <c r="R78" s="33">
        <f>BN71+BP71+BR71+BT71+BV71+BX71+BZ71+CB71+CD71+CF71+CH71+CJ71+CL71+CN71+CP71</f>
        <v>171</v>
      </c>
      <c r="S78" s="247"/>
      <c r="T78" s="711"/>
      <c r="U78" s="711"/>
      <c r="V78" s="711"/>
      <c r="W78" s="83"/>
      <c r="AC78" s="396" t="s">
        <v>242</v>
      </c>
      <c r="AD78" s="33">
        <f t="shared" si="11"/>
        <v>15</v>
      </c>
      <c r="AE78" s="33">
        <f>EE71</f>
        <v>12</v>
      </c>
      <c r="AF78" s="33">
        <f>EF71</f>
        <v>3</v>
      </c>
      <c r="AG78" s="584"/>
      <c r="AH78" s="584"/>
      <c r="AI78" s="6"/>
      <c r="AJ78" s="6"/>
      <c r="BM78" s="6"/>
      <c r="BN78" s="6"/>
      <c r="CQ78" s="6"/>
      <c r="CR78" s="6"/>
      <c r="CS78" s="6"/>
      <c r="CT78" s="6"/>
      <c r="CU78" s="6"/>
      <c r="CV78" s="6"/>
      <c r="DM78" s="6"/>
      <c r="DN78" s="6"/>
      <c r="DO78" s="6"/>
      <c r="DP78" s="20"/>
      <c r="DQ78" s="20"/>
      <c r="DR78" s="6"/>
      <c r="DS78" s="105"/>
      <c r="DT78" s="105"/>
      <c r="DU78" s="105"/>
      <c r="DV78" s="105"/>
      <c r="DW78" s="105"/>
      <c r="DX78" s="105"/>
      <c r="DY78" s="105"/>
      <c r="DZ78" s="105"/>
      <c r="EA78" s="105"/>
      <c r="EB78" s="105"/>
      <c r="EC78" s="105"/>
      <c r="ED78" s="105"/>
      <c r="EE78" s="105"/>
      <c r="EF78" s="105"/>
      <c r="EG78" s="6"/>
      <c r="EH78" s="6"/>
    </row>
    <row r="79" spans="1:138" s="28" customFormat="1" x14ac:dyDescent="0.3">
      <c r="A79" s="6"/>
      <c r="B79" s="6"/>
      <c r="C79" s="6"/>
      <c r="D79" s="6"/>
      <c r="AC79" s="396" t="s">
        <v>33</v>
      </c>
      <c r="AD79" s="33">
        <f>SUM(AD74:AD78)</f>
        <v>80</v>
      </c>
      <c r="AE79" s="33">
        <f t="shared" ref="AE79:AF79" si="15">SUM(AE74:AE78)</f>
        <v>13</v>
      </c>
      <c r="AF79" s="33">
        <f t="shared" si="15"/>
        <v>67</v>
      </c>
      <c r="AG79" s="183"/>
      <c r="AH79" s="183"/>
      <c r="AI79" s="6"/>
      <c r="AJ79" s="6"/>
      <c r="BM79" s="6"/>
      <c r="BN79" s="6"/>
      <c r="CQ79" s="6"/>
      <c r="CR79" s="6"/>
      <c r="CS79" s="6"/>
      <c r="CT79" s="6"/>
      <c r="CU79" s="6"/>
      <c r="CV79" s="6"/>
      <c r="DM79" s="6"/>
      <c r="DN79" s="6"/>
      <c r="DO79" s="6"/>
      <c r="DP79" s="20"/>
      <c r="DQ79" s="20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</row>
    <row r="80" spans="1:138" s="28" customFormat="1" x14ac:dyDescent="0.3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  <c r="DB80" s="49"/>
      <c r="DC80" s="49"/>
      <c r="DD80" s="49"/>
      <c r="DE80" s="49"/>
      <c r="DF80" s="49"/>
      <c r="DG80" s="49"/>
      <c r="DH80" s="49"/>
      <c r="DI80" s="49"/>
      <c r="DJ80" s="49"/>
      <c r="DK80" s="49"/>
      <c r="DL80" s="49"/>
      <c r="DM80" s="49"/>
      <c r="DN80" s="49"/>
      <c r="DO80" s="49"/>
      <c r="DP80" s="49"/>
      <c r="DQ80" s="49"/>
      <c r="DR80" s="49"/>
      <c r="DS80" s="49"/>
      <c r="DT80" s="49"/>
      <c r="DU80" s="49"/>
      <c r="DV80" s="49"/>
      <c r="DW80" s="49"/>
      <c r="DX80" s="49"/>
      <c r="DY80" s="49"/>
      <c r="DZ80" s="49"/>
      <c r="EA80" s="49"/>
      <c r="EB80" s="49"/>
      <c r="EC80" s="49"/>
      <c r="ED80" s="49"/>
      <c r="EE80" s="49"/>
      <c r="EF80" s="49"/>
      <c r="EG80" s="49"/>
      <c r="EH80" s="49"/>
    </row>
    <row r="81" spans="1:138" s="28" customFormat="1" ht="21" x14ac:dyDescent="0.4">
      <c r="A81" s="6"/>
      <c r="B81" s="106">
        <v>44470</v>
      </c>
      <c r="C81" s="6"/>
      <c r="D81" s="6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X81" s="55"/>
      <c r="Y81" s="55"/>
      <c r="Z81" s="55"/>
      <c r="AA81" s="55"/>
      <c r="AB81" s="55"/>
      <c r="AD81" s="55"/>
      <c r="AE81" s="55"/>
      <c r="AF81" s="324"/>
      <c r="AG81" s="324"/>
      <c r="AH81" s="324"/>
      <c r="AI81" s="6"/>
      <c r="AJ81" s="6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D81" s="55"/>
      <c r="BE81" s="55"/>
      <c r="BF81" s="55"/>
      <c r="BG81" s="55"/>
      <c r="BH81" s="55"/>
      <c r="BJ81" s="55"/>
      <c r="BL81" s="55"/>
      <c r="BM81" s="6"/>
      <c r="BN81" s="6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N81" s="55"/>
      <c r="CP81" s="55"/>
      <c r="CQ81" s="6"/>
      <c r="CR81" s="6"/>
      <c r="CS81" s="6"/>
      <c r="CT81" s="6"/>
      <c r="CU81" s="6"/>
      <c r="CV81" s="6"/>
      <c r="DG81" s="55"/>
      <c r="DH81" s="55"/>
      <c r="DI81" s="55"/>
      <c r="DJ81" s="55"/>
      <c r="DK81" s="55"/>
      <c r="DL81" s="55"/>
      <c r="DM81" s="6"/>
      <c r="DN81" s="6"/>
      <c r="DO81" s="6"/>
      <c r="DP81" s="20"/>
      <c r="DQ81" s="20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</row>
    <row r="82" spans="1:138" s="28" customFormat="1" ht="16.2" thickBot="1" x14ac:dyDescent="0.35">
      <c r="A82" s="12"/>
      <c r="B82" s="13" t="s">
        <v>53</v>
      </c>
      <c r="C82" s="13"/>
      <c r="D82" s="13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321"/>
      <c r="AG82" s="321"/>
      <c r="AH82" s="321"/>
      <c r="AI82" s="13"/>
      <c r="AJ82" s="13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13"/>
      <c r="BN82" s="13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13"/>
      <c r="CR82" s="13"/>
      <c r="CS82" s="13"/>
      <c r="CT82" s="13"/>
      <c r="CU82" s="13"/>
      <c r="CV82" s="13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7"/>
      <c r="DN82" s="7"/>
      <c r="DO82" s="7"/>
      <c r="DP82" s="41"/>
      <c r="DQ82" s="41"/>
      <c r="DR82" s="6"/>
      <c r="DS82" s="1779"/>
      <c r="DT82" s="1779"/>
      <c r="DU82" s="1779"/>
      <c r="DV82" s="1779"/>
      <c r="DW82" s="1779"/>
      <c r="DX82" s="1779"/>
      <c r="DY82" s="1070"/>
      <c r="DZ82" s="1070"/>
      <c r="EA82" s="1070"/>
      <c r="EB82" s="1070"/>
      <c r="EC82" s="1070"/>
      <c r="ED82" s="1070"/>
      <c r="EE82" s="1070"/>
      <c r="EF82" s="1070"/>
      <c r="EG82" s="7"/>
      <c r="EH82" s="7"/>
    </row>
    <row r="83" spans="1:138" s="28" customFormat="1" ht="15" thickBot="1" x14ac:dyDescent="0.35">
      <c r="A83" s="1328" t="s">
        <v>1</v>
      </c>
      <c r="B83" s="1331" t="s">
        <v>2</v>
      </c>
      <c r="C83" s="1699" t="s">
        <v>3</v>
      </c>
      <c r="D83" s="1700"/>
      <c r="E83" s="1700"/>
      <c r="F83" s="1700"/>
      <c r="G83" s="1700"/>
      <c r="H83" s="1700"/>
      <c r="I83" s="1700"/>
      <c r="J83" s="1700"/>
      <c r="K83" s="1700"/>
      <c r="L83" s="1700"/>
      <c r="M83" s="1700"/>
      <c r="N83" s="1700"/>
      <c r="O83" s="1700"/>
      <c r="P83" s="1700"/>
      <c r="Q83" s="1701"/>
      <c r="R83" s="1701"/>
      <c r="S83" s="1701"/>
      <c r="T83" s="1701"/>
      <c r="U83" s="1701"/>
      <c r="V83" s="1701"/>
      <c r="W83" s="1701"/>
      <c r="X83" s="1701"/>
      <c r="Y83" s="1701"/>
      <c r="Z83" s="1701"/>
      <c r="AA83" s="1701"/>
      <c r="AB83" s="1701"/>
      <c r="AC83" s="1701"/>
      <c r="AD83" s="1701"/>
      <c r="AE83" s="1701"/>
      <c r="AF83" s="1701"/>
      <c r="AG83" s="1372"/>
      <c r="AH83" s="1702"/>
      <c r="AI83" s="1751" t="s">
        <v>56</v>
      </c>
      <c r="AJ83" s="1752"/>
      <c r="AK83" s="1752"/>
      <c r="AL83" s="1752"/>
      <c r="AM83" s="1752"/>
      <c r="AN83" s="1752"/>
      <c r="AO83" s="1752"/>
      <c r="AP83" s="1752"/>
      <c r="AQ83" s="1752"/>
      <c r="AR83" s="1752"/>
      <c r="AS83" s="1752"/>
      <c r="AT83" s="1752"/>
      <c r="AU83" s="1752"/>
      <c r="AV83" s="1752"/>
      <c r="AW83" s="1752"/>
      <c r="AX83" s="1752"/>
      <c r="AY83" s="1753"/>
      <c r="AZ83" s="1753"/>
      <c r="BA83" s="1753"/>
      <c r="BB83" s="1753"/>
      <c r="BC83" s="1753"/>
      <c r="BD83" s="1753"/>
      <c r="BE83" s="1753"/>
      <c r="BF83" s="1753"/>
      <c r="BG83" s="1753"/>
      <c r="BH83" s="1753"/>
      <c r="BI83" s="1753"/>
      <c r="BJ83" s="1753"/>
      <c r="BK83" s="1753"/>
      <c r="BL83" s="1753"/>
      <c r="BM83" s="1754" t="s">
        <v>57</v>
      </c>
      <c r="BN83" s="1754"/>
      <c r="BO83" s="1754"/>
      <c r="BP83" s="1754"/>
      <c r="BQ83" s="1754"/>
      <c r="BR83" s="1754"/>
      <c r="BS83" s="1754"/>
      <c r="BT83" s="1754"/>
      <c r="BU83" s="1754"/>
      <c r="BV83" s="1754"/>
      <c r="BW83" s="1754"/>
      <c r="BX83" s="1754"/>
      <c r="BY83" s="1754"/>
      <c r="BZ83" s="1754"/>
      <c r="CA83" s="1754"/>
      <c r="CB83" s="1754"/>
      <c r="CC83" s="1754"/>
      <c r="CD83" s="1754"/>
      <c r="CE83" s="1754"/>
      <c r="CF83" s="1754"/>
      <c r="CG83" s="1754"/>
      <c r="CH83" s="1754"/>
      <c r="CI83" s="1754"/>
      <c r="CJ83" s="1754"/>
      <c r="CK83" s="1754"/>
      <c r="CL83" s="1754"/>
      <c r="CM83" s="1754"/>
      <c r="CN83" s="1754"/>
      <c r="CO83" s="1754"/>
      <c r="CP83" s="1754"/>
      <c r="CQ83" s="1698" t="s">
        <v>6</v>
      </c>
      <c r="CR83" s="1698"/>
      <c r="CS83" s="1698"/>
      <c r="CT83" s="1698"/>
      <c r="CU83" s="1698"/>
      <c r="CV83" s="1698"/>
      <c r="CW83" s="1698"/>
      <c r="CX83" s="1698"/>
      <c r="CY83" s="1698"/>
      <c r="CZ83" s="1698"/>
      <c r="DA83" s="1698"/>
      <c r="DB83" s="1698"/>
      <c r="DC83" s="1698"/>
      <c r="DD83" s="1698"/>
      <c r="DE83" s="1698"/>
      <c r="DF83" s="1698"/>
      <c r="DG83" s="1698"/>
      <c r="DH83" s="1698"/>
      <c r="DI83" s="1698"/>
      <c r="DJ83" s="1698"/>
      <c r="DK83" s="1698"/>
      <c r="DL83" s="1698"/>
      <c r="DM83" s="1372"/>
      <c r="DN83" s="1373"/>
      <c r="DO83" s="1788" t="s">
        <v>7</v>
      </c>
      <c r="DP83" s="1789"/>
      <c r="DQ83" s="1057"/>
      <c r="DR83" s="6"/>
      <c r="DS83" s="1511" t="s">
        <v>3</v>
      </c>
      <c r="DT83" s="1513"/>
      <c r="DU83" s="1770" t="s">
        <v>4</v>
      </c>
      <c r="DV83" s="1770"/>
      <c r="DW83" s="1771"/>
      <c r="DX83" s="1772"/>
      <c r="DY83" s="1778" t="s">
        <v>5</v>
      </c>
      <c r="DZ83" s="1271"/>
      <c r="EA83" s="1271"/>
      <c r="EB83" s="1272"/>
      <c r="EC83" s="1777" t="s">
        <v>6</v>
      </c>
      <c r="ED83" s="1272"/>
      <c r="EE83" s="1777" t="s">
        <v>242</v>
      </c>
      <c r="EF83" s="1272"/>
      <c r="EG83" s="1438" t="s">
        <v>7</v>
      </c>
      <c r="EH83" s="1769"/>
    </row>
    <row r="84" spans="1:138" s="28" customFormat="1" x14ac:dyDescent="0.3">
      <c r="A84" s="1329"/>
      <c r="B84" s="1333"/>
      <c r="C84" s="1709" t="s">
        <v>46</v>
      </c>
      <c r="D84" s="1710"/>
      <c r="E84" s="1705" t="s">
        <v>47</v>
      </c>
      <c r="F84" s="1706"/>
      <c r="G84" s="1705" t="s">
        <v>39</v>
      </c>
      <c r="H84" s="1706"/>
      <c r="I84" s="1705" t="s">
        <v>91</v>
      </c>
      <c r="J84" s="1706"/>
      <c r="K84" s="1705" t="s">
        <v>48</v>
      </c>
      <c r="L84" s="1706"/>
      <c r="M84" s="1705" t="s">
        <v>43</v>
      </c>
      <c r="N84" s="1706"/>
      <c r="O84" s="1705" t="s">
        <v>93</v>
      </c>
      <c r="P84" s="1706"/>
      <c r="Q84" s="1705" t="s">
        <v>94</v>
      </c>
      <c r="R84" s="1706"/>
      <c r="S84" s="1705" t="s">
        <v>49</v>
      </c>
      <c r="T84" s="1706"/>
      <c r="U84" s="1705" t="s">
        <v>42</v>
      </c>
      <c r="V84" s="1706"/>
      <c r="W84" s="1705" t="s">
        <v>41</v>
      </c>
      <c r="X84" s="1706"/>
      <c r="Y84" s="1705" t="s">
        <v>45</v>
      </c>
      <c r="Z84" s="1706"/>
      <c r="AA84" s="1705" t="s">
        <v>97</v>
      </c>
      <c r="AB84" s="1706"/>
      <c r="AC84" s="1705" t="s">
        <v>50</v>
      </c>
      <c r="AD84" s="1706"/>
      <c r="AE84" s="1705" t="s">
        <v>98</v>
      </c>
      <c r="AF84" s="1706"/>
      <c r="AG84" s="1705" t="s">
        <v>40</v>
      </c>
      <c r="AH84" s="1706"/>
      <c r="AI84" s="1709" t="s">
        <v>46</v>
      </c>
      <c r="AJ84" s="1710"/>
      <c r="AK84" s="1705" t="s">
        <v>47</v>
      </c>
      <c r="AL84" s="1706"/>
      <c r="AM84" s="1705" t="s">
        <v>39</v>
      </c>
      <c r="AN84" s="1706"/>
      <c r="AO84" s="1705" t="s">
        <v>91</v>
      </c>
      <c r="AP84" s="1706"/>
      <c r="AQ84" s="1705" t="s">
        <v>48</v>
      </c>
      <c r="AR84" s="1706"/>
      <c r="AS84" s="1720" t="s">
        <v>99</v>
      </c>
      <c r="AT84" s="1721"/>
      <c r="AU84" s="1720" t="s">
        <v>123</v>
      </c>
      <c r="AV84" s="1721"/>
      <c r="AW84" s="1720" t="s">
        <v>124</v>
      </c>
      <c r="AX84" s="1721"/>
      <c r="AY84" s="1705" t="s">
        <v>49</v>
      </c>
      <c r="AZ84" s="1706"/>
      <c r="BA84" s="1705" t="s">
        <v>42</v>
      </c>
      <c r="BB84" s="1706"/>
      <c r="BC84" s="1705" t="s">
        <v>41</v>
      </c>
      <c r="BD84" s="1706"/>
      <c r="BE84" s="1705" t="s">
        <v>45</v>
      </c>
      <c r="BF84" s="1706"/>
      <c r="BG84" s="1705" t="s">
        <v>97</v>
      </c>
      <c r="BH84" s="1706"/>
      <c r="BI84" s="1705" t="s">
        <v>50</v>
      </c>
      <c r="BJ84" s="1706"/>
      <c r="BK84" s="1705" t="s">
        <v>98</v>
      </c>
      <c r="BL84" s="1706"/>
      <c r="BM84" s="1709" t="s">
        <v>46</v>
      </c>
      <c r="BN84" s="1710"/>
      <c r="BO84" s="1705" t="s">
        <v>47</v>
      </c>
      <c r="BP84" s="1706"/>
      <c r="BQ84" s="1757" t="s">
        <v>39</v>
      </c>
      <c r="BR84" s="1758"/>
      <c r="BS84" s="1705" t="s">
        <v>91</v>
      </c>
      <c r="BT84" s="1706"/>
      <c r="BU84" s="1705" t="s">
        <v>48</v>
      </c>
      <c r="BV84" s="1706"/>
      <c r="BW84" s="1705" t="s">
        <v>43</v>
      </c>
      <c r="BX84" s="1706"/>
      <c r="BY84" s="1705" t="s">
        <v>93</v>
      </c>
      <c r="BZ84" s="1706"/>
      <c r="CA84" s="1705" t="s">
        <v>94</v>
      </c>
      <c r="CB84" s="1706"/>
      <c r="CC84" s="1705" t="s">
        <v>49</v>
      </c>
      <c r="CD84" s="1706"/>
      <c r="CE84" s="1705" t="s">
        <v>42</v>
      </c>
      <c r="CF84" s="1706"/>
      <c r="CG84" s="1705" t="s">
        <v>41</v>
      </c>
      <c r="CH84" s="1706"/>
      <c r="CI84" s="1705" t="s">
        <v>45</v>
      </c>
      <c r="CJ84" s="1706"/>
      <c r="CK84" s="1705" t="s">
        <v>97</v>
      </c>
      <c r="CL84" s="1706"/>
      <c r="CM84" s="1705" t="s">
        <v>50</v>
      </c>
      <c r="CN84" s="1706"/>
      <c r="CO84" s="1705" t="s">
        <v>98</v>
      </c>
      <c r="CP84" s="1706"/>
      <c r="CQ84" s="1705" t="s">
        <v>46</v>
      </c>
      <c r="CR84" s="1706"/>
      <c r="CS84" s="1705" t="s">
        <v>47</v>
      </c>
      <c r="CT84" s="1706"/>
      <c r="CU84" s="1705" t="s">
        <v>39</v>
      </c>
      <c r="CV84" s="1706"/>
      <c r="CW84" s="1705" t="s">
        <v>91</v>
      </c>
      <c r="CX84" s="1706"/>
      <c r="CY84" s="1705" t="s">
        <v>48</v>
      </c>
      <c r="CZ84" s="1706"/>
      <c r="DA84" s="1705" t="s">
        <v>43</v>
      </c>
      <c r="DB84" s="1706"/>
      <c r="DC84" s="1705" t="s">
        <v>93</v>
      </c>
      <c r="DD84" s="1706"/>
      <c r="DE84" s="1705" t="s">
        <v>94</v>
      </c>
      <c r="DF84" s="1706"/>
      <c r="DG84" s="1705" t="s">
        <v>42</v>
      </c>
      <c r="DH84" s="1706"/>
      <c r="DI84" s="1705" t="s">
        <v>41</v>
      </c>
      <c r="DJ84" s="1706"/>
      <c r="DK84" s="1705" t="s">
        <v>97</v>
      </c>
      <c r="DL84" s="1706"/>
      <c r="DM84" s="1773" t="s">
        <v>98</v>
      </c>
      <c r="DN84" s="1774"/>
      <c r="DO84" s="1459" t="s">
        <v>30</v>
      </c>
      <c r="DP84" s="1790" t="s">
        <v>8</v>
      </c>
      <c r="DQ84" s="47"/>
      <c r="DS84" s="1761" t="s">
        <v>50</v>
      </c>
      <c r="DT84" s="1762"/>
      <c r="DU84" s="1761" t="s">
        <v>46</v>
      </c>
      <c r="DV84" s="1762"/>
      <c r="DW84" s="1761" t="s">
        <v>50</v>
      </c>
      <c r="DX84" s="1762"/>
      <c r="DY84" s="1761" t="s">
        <v>46</v>
      </c>
      <c r="DZ84" s="1762"/>
      <c r="EA84" s="1757" t="s">
        <v>50</v>
      </c>
      <c r="EB84" s="1758"/>
      <c r="EC84" s="1705" t="s">
        <v>44</v>
      </c>
      <c r="ED84" s="1706"/>
      <c r="EE84" s="1705" t="s">
        <v>44</v>
      </c>
      <c r="EF84" s="1706"/>
      <c r="EG84" s="1303" t="s">
        <v>30</v>
      </c>
      <c r="EH84" s="1303" t="s">
        <v>8</v>
      </c>
    </row>
    <row r="85" spans="1:138" s="28" customFormat="1" ht="15" thickBot="1" x14ac:dyDescent="0.35">
      <c r="A85" s="1330"/>
      <c r="B85" s="1335"/>
      <c r="C85" s="1711"/>
      <c r="D85" s="1712"/>
      <c r="E85" s="1707"/>
      <c r="F85" s="1708"/>
      <c r="G85" s="1707"/>
      <c r="H85" s="1708"/>
      <c r="I85" s="1707"/>
      <c r="J85" s="1708"/>
      <c r="K85" s="1707"/>
      <c r="L85" s="1708"/>
      <c r="M85" s="1707"/>
      <c r="N85" s="1708"/>
      <c r="O85" s="1755"/>
      <c r="P85" s="1756"/>
      <c r="Q85" s="1707"/>
      <c r="R85" s="1708"/>
      <c r="S85" s="1707"/>
      <c r="T85" s="1708"/>
      <c r="U85" s="1707"/>
      <c r="V85" s="1708"/>
      <c r="W85" s="1707"/>
      <c r="X85" s="1708"/>
      <c r="Y85" s="1707"/>
      <c r="Z85" s="1708"/>
      <c r="AA85" s="1707"/>
      <c r="AB85" s="1708"/>
      <c r="AC85" s="1707"/>
      <c r="AD85" s="1708"/>
      <c r="AE85" s="1707"/>
      <c r="AF85" s="1708"/>
      <c r="AG85" s="1707"/>
      <c r="AH85" s="1708"/>
      <c r="AI85" s="1711"/>
      <c r="AJ85" s="1712"/>
      <c r="AK85" s="1707"/>
      <c r="AL85" s="1708"/>
      <c r="AM85" s="1707"/>
      <c r="AN85" s="1708"/>
      <c r="AO85" s="1707"/>
      <c r="AP85" s="1708"/>
      <c r="AQ85" s="1707"/>
      <c r="AR85" s="1708"/>
      <c r="AS85" s="1722"/>
      <c r="AT85" s="1723"/>
      <c r="AU85" s="1722"/>
      <c r="AV85" s="1723"/>
      <c r="AW85" s="1722"/>
      <c r="AX85" s="1723"/>
      <c r="AY85" s="1707"/>
      <c r="AZ85" s="1708"/>
      <c r="BA85" s="1707"/>
      <c r="BB85" s="1708"/>
      <c r="BC85" s="1707"/>
      <c r="BD85" s="1708"/>
      <c r="BE85" s="1707"/>
      <c r="BF85" s="1708"/>
      <c r="BG85" s="1707"/>
      <c r="BH85" s="1708"/>
      <c r="BI85" s="1707"/>
      <c r="BJ85" s="1708"/>
      <c r="BK85" s="1707"/>
      <c r="BL85" s="1708"/>
      <c r="BM85" s="1711"/>
      <c r="BN85" s="1712"/>
      <c r="BO85" s="1707"/>
      <c r="BP85" s="1708"/>
      <c r="BQ85" s="1759"/>
      <c r="BR85" s="1760"/>
      <c r="BS85" s="1707"/>
      <c r="BT85" s="1708"/>
      <c r="BU85" s="1707"/>
      <c r="BV85" s="1708"/>
      <c r="BW85" s="1707"/>
      <c r="BX85" s="1708"/>
      <c r="BY85" s="1707"/>
      <c r="BZ85" s="1708"/>
      <c r="CA85" s="1707"/>
      <c r="CB85" s="1708"/>
      <c r="CC85" s="1707"/>
      <c r="CD85" s="1708"/>
      <c r="CE85" s="1707"/>
      <c r="CF85" s="1708"/>
      <c r="CG85" s="1707"/>
      <c r="CH85" s="1708"/>
      <c r="CI85" s="1707"/>
      <c r="CJ85" s="1708"/>
      <c r="CK85" s="1707"/>
      <c r="CL85" s="1708"/>
      <c r="CM85" s="1707"/>
      <c r="CN85" s="1708"/>
      <c r="CO85" s="1707"/>
      <c r="CP85" s="1708"/>
      <c r="CQ85" s="1707"/>
      <c r="CR85" s="1708"/>
      <c r="CS85" s="1707"/>
      <c r="CT85" s="1708"/>
      <c r="CU85" s="1707"/>
      <c r="CV85" s="1708"/>
      <c r="CW85" s="1707"/>
      <c r="CX85" s="1708"/>
      <c r="CY85" s="1707"/>
      <c r="CZ85" s="1708"/>
      <c r="DA85" s="1707"/>
      <c r="DB85" s="1708"/>
      <c r="DC85" s="1707"/>
      <c r="DD85" s="1708"/>
      <c r="DE85" s="1707"/>
      <c r="DF85" s="1708"/>
      <c r="DG85" s="1707"/>
      <c r="DH85" s="1708"/>
      <c r="DI85" s="1707"/>
      <c r="DJ85" s="1708"/>
      <c r="DK85" s="1707"/>
      <c r="DL85" s="1708"/>
      <c r="DM85" s="1775"/>
      <c r="DN85" s="1776"/>
      <c r="DO85" s="1460"/>
      <c r="DP85" s="1716"/>
      <c r="DQ85" s="47"/>
      <c r="DS85" s="1767"/>
      <c r="DT85" s="1768"/>
      <c r="DU85" s="1763"/>
      <c r="DV85" s="1764"/>
      <c r="DW85" s="1765"/>
      <c r="DX85" s="1766"/>
      <c r="DY85" s="1763"/>
      <c r="DZ85" s="1764"/>
      <c r="EA85" s="1759"/>
      <c r="EB85" s="1760"/>
      <c r="EC85" s="1707"/>
      <c r="ED85" s="1708"/>
      <c r="EE85" s="1707"/>
      <c r="EF85" s="1708"/>
      <c r="EG85" s="1304"/>
      <c r="EH85" s="1304"/>
    </row>
    <row r="86" spans="1:138" s="28" customFormat="1" ht="16.2" thickBot="1" x14ac:dyDescent="0.35">
      <c r="A86" s="1076"/>
      <c r="B86" s="1039"/>
      <c r="C86" s="17" t="s">
        <v>9</v>
      </c>
      <c r="D86" s="18" t="s">
        <v>10</v>
      </c>
      <c r="E86" s="446" t="s">
        <v>9</v>
      </c>
      <c r="F86" s="447" t="s">
        <v>10</v>
      </c>
      <c r="G86" s="50" t="s">
        <v>9</v>
      </c>
      <c r="H86" s="131" t="s">
        <v>10</v>
      </c>
      <c r="I86" s="50" t="s">
        <v>9</v>
      </c>
      <c r="J86" s="131" t="s">
        <v>10</v>
      </c>
      <c r="K86" s="130" t="s">
        <v>9</v>
      </c>
      <c r="L86" s="249" t="s">
        <v>10</v>
      </c>
      <c r="M86" s="252" t="s">
        <v>9</v>
      </c>
      <c r="N86" s="253" t="s">
        <v>10</v>
      </c>
      <c r="O86" s="303" t="s">
        <v>9</v>
      </c>
      <c r="P86" s="712" t="s">
        <v>10</v>
      </c>
      <c r="Q86" s="446" t="s">
        <v>9</v>
      </c>
      <c r="R86" s="447" t="s">
        <v>10</v>
      </c>
      <c r="S86" s="79" t="s">
        <v>9</v>
      </c>
      <c r="T86" s="56" t="s">
        <v>10</v>
      </c>
      <c r="U86" s="79" t="s">
        <v>9</v>
      </c>
      <c r="V86" s="56" t="s">
        <v>10</v>
      </c>
      <c r="W86" s="130" t="s">
        <v>9</v>
      </c>
      <c r="X86" s="131" t="s">
        <v>10</v>
      </c>
      <c r="Y86" s="130" t="s">
        <v>9</v>
      </c>
      <c r="Z86" s="131" t="s">
        <v>10</v>
      </c>
      <c r="AA86" s="79" t="s">
        <v>9</v>
      </c>
      <c r="AB86" s="56" t="s">
        <v>10</v>
      </c>
      <c r="AC86" s="130" t="s">
        <v>9</v>
      </c>
      <c r="AD86" s="131" t="s">
        <v>10</v>
      </c>
      <c r="AE86" s="79" t="s">
        <v>9</v>
      </c>
      <c r="AF86" s="325" t="s">
        <v>10</v>
      </c>
      <c r="AG86" s="79" t="s">
        <v>9</v>
      </c>
      <c r="AH86" s="325" t="s">
        <v>10</v>
      </c>
      <c r="AI86" s="17" t="s">
        <v>9</v>
      </c>
      <c r="AJ86" s="18" t="s">
        <v>10</v>
      </c>
      <c r="AK86" s="130" t="s">
        <v>9</v>
      </c>
      <c r="AL86" s="131" t="s">
        <v>10</v>
      </c>
      <c r="AM86" s="718" t="s">
        <v>9</v>
      </c>
      <c r="AN86" s="719" t="s">
        <v>10</v>
      </c>
      <c r="AO86" s="50" t="s">
        <v>9</v>
      </c>
      <c r="AP86" s="131" t="s">
        <v>10</v>
      </c>
      <c r="AQ86" s="130" t="s">
        <v>9</v>
      </c>
      <c r="AR86" s="131" t="s">
        <v>10</v>
      </c>
      <c r="AS86" s="130" t="s">
        <v>9</v>
      </c>
      <c r="AT86" s="131" t="s">
        <v>10</v>
      </c>
      <c r="AU86" s="260" t="s">
        <v>9</v>
      </c>
      <c r="AV86" s="261" t="s">
        <v>10</v>
      </c>
      <c r="AW86" s="260" t="s">
        <v>9</v>
      </c>
      <c r="AX86" s="261" t="s">
        <v>10</v>
      </c>
      <c r="AY86" s="446" t="s">
        <v>9</v>
      </c>
      <c r="AZ86" s="447" t="s">
        <v>10</v>
      </c>
      <c r="BA86" s="176" t="s">
        <v>9</v>
      </c>
      <c r="BB86" s="56" t="s">
        <v>10</v>
      </c>
      <c r="BC86" s="130" t="s">
        <v>9</v>
      </c>
      <c r="BD86" s="131" t="s">
        <v>10</v>
      </c>
      <c r="BE86" s="130" t="s">
        <v>9</v>
      </c>
      <c r="BF86" s="131" t="s">
        <v>10</v>
      </c>
      <c r="BG86" s="79" t="s">
        <v>9</v>
      </c>
      <c r="BH86" s="56" t="s">
        <v>10</v>
      </c>
      <c r="BI86" s="130" t="s">
        <v>9</v>
      </c>
      <c r="BJ86" s="131" t="s">
        <v>10</v>
      </c>
      <c r="BK86" s="130" t="s">
        <v>9</v>
      </c>
      <c r="BL86" s="131" t="s">
        <v>10</v>
      </c>
      <c r="BM86" s="17" t="s">
        <v>9</v>
      </c>
      <c r="BN86" s="18" t="s">
        <v>10</v>
      </c>
      <c r="BO86" s="130" t="s">
        <v>9</v>
      </c>
      <c r="BP86" s="131" t="s">
        <v>10</v>
      </c>
      <c r="BQ86" s="50" t="s">
        <v>9</v>
      </c>
      <c r="BR86" s="131" t="s">
        <v>10</v>
      </c>
      <c r="BS86" s="50" t="s">
        <v>9</v>
      </c>
      <c r="BT86" s="131" t="s">
        <v>10</v>
      </c>
      <c r="BU86" s="130" t="s">
        <v>9</v>
      </c>
      <c r="BV86" s="131" t="s">
        <v>10</v>
      </c>
      <c r="BW86" s="50" t="s">
        <v>9</v>
      </c>
      <c r="BX86" s="131" t="s">
        <v>10</v>
      </c>
      <c r="BY86" s="50" t="s">
        <v>9</v>
      </c>
      <c r="BZ86" s="131" t="s">
        <v>10</v>
      </c>
      <c r="CA86" s="50" t="s">
        <v>9</v>
      </c>
      <c r="CB86" s="131" t="s">
        <v>10</v>
      </c>
      <c r="CC86" s="79" t="s">
        <v>9</v>
      </c>
      <c r="CD86" s="56" t="s">
        <v>10</v>
      </c>
      <c r="CE86" s="79" t="s">
        <v>9</v>
      </c>
      <c r="CF86" s="56" t="s">
        <v>10</v>
      </c>
      <c r="CG86" s="79" t="s">
        <v>9</v>
      </c>
      <c r="CH86" s="56" t="s">
        <v>10</v>
      </c>
      <c r="CI86" s="79" t="s">
        <v>9</v>
      </c>
      <c r="CJ86" s="56" t="s">
        <v>10</v>
      </c>
      <c r="CK86" s="79" t="s">
        <v>9</v>
      </c>
      <c r="CL86" s="56" t="s">
        <v>10</v>
      </c>
      <c r="CM86" s="130" t="s">
        <v>9</v>
      </c>
      <c r="CN86" s="131" t="s">
        <v>10</v>
      </c>
      <c r="CO86" s="130" t="s">
        <v>9</v>
      </c>
      <c r="CP86" s="131" t="s">
        <v>10</v>
      </c>
      <c r="CQ86" s="17" t="s">
        <v>9</v>
      </c>
      <c r="CR86" s="18" t="s">
        <v>10</v>
      </c>
      <c r="CS86" s="17" t="s">
        <v>9</v>
      </c>
      <c r="CT86" s="18" t="s">
        <v>10</v>
      </c>
      <c r="CU86" s="17" t="s">
        <v>9</v>
      </c>
      <c r="CV86" s="18" t="s">
        <v>10</v>
      </c>
      <c r="CW86" s="50" t="s">
        <v>9</v>
      </c>
      <c r="CX86" s="131" t="s">
        <v>10</v>
      </c>
      <c r="CY86" s="446" t="s">
        <v>9</v>
      </c>
      <c r="CZ86" s="447" t="s">
        <v>10</v>
      </c>
      <c r="DA86" s="79" t="s">
        <v>9</v>
      </c>
      <c r="DB86" s="56" t="s">
        <v>10</v>
      </c>
      <c r="DC86" s="79" t="s">
        <v>9</v>
      </c>
      <c r="DD86" s="56" t="s">
        <v>10</v>
      </c>
      <c r="DE86" s="79" t="s">
        <v>9</v>
      </c>
      <c r="DF86" s="56" t="s">
        <v>10</v>
      </c>
      <c r="DG86" s="79" t="s">
        <v>9</v>
      </c>
      <c r="DH86" s="56" t="s">
        <v>10</v>
      </c>
      <c r="DI86" s="79" t="s">
        <v>9</v>
      </c>
      <c r="DJ86" s="56" t="s">
        <v>10</v>
      </c>
      <c r="DK86" s="79" t="s">
        <v>9</v>
      </c>
      <c r="DL86" s="56" t="s">
        <v>10</v>
      </c>
      <c r="DM86" s="130" t="s">
        <v>9</v>
      </c>
      <c r="DN86" s="269" t="s">
        <v>10</v>
      </c>
      <c r="DO86" s="1719"/>
      <c r="DP86" s="1717"/>
      <c r="DQ86" s="45"/>
      <c r="DR86" s="6"/>
      <c r="DS86" s="303" t="s">
        <v>9</v>
      </c>
      <c r="DT86" s="439" t="s">
        <v>10</v>
      </c>
      <c r="DU86" s="260" t="s">
        <v>9</v>
      </c>
      <c r="DV86" s="379" t="s">
        <v>10</v>
      </c>
      <c r="DW86" s="303" t="s">
        <v>9</v>
      </c>
      <c r="DX86" s="380" t="s">
        <v>10</v>
      </c>
      <c r="DY86" s="260" t="s">
        <v>9</v>
      </c>
      <c r="DZ86" s="379" t="s">
        <v>10</v>
      </c>
      <c r="EA86" s="440" t="s">
        <v>9</v>
      </c>
      <c r="EB86" s="126" t="s">
        <v>10</v>
      </c>
      <c r="EC86" s="303" t="s">
        <v>9</v>
      </c>
      <c r="ED86" s="380" t="s">
        <v>10</v>
      </c>
      <c r="EE86" s="440" t="s">
        <v>9</v>
      </c>
      <c r="EF86" s="126" t="s">
        <v>10</v>
      </c>
      <c r="EG86" s="1305"/>
      <c r="EH86" s="1305"/>
    </row>
    <row r="87" spans="1:138" s="28" customFormat="1" ht="16.2" thickBot="1" x14ac:dyDescent="0.35">
      <c r="A87" s="8">
        <v>1</v>
      </c>
      <c r="B87" s="1072" t="s">
        <v>11</v>
      </c>
      <c r="C87" s="1692">
        <v>2</v>
      </c>
      <c r="D87" s="1694"/>
      <c r="E87" s="1692">
        <v>1</v>
      </c>
      <c r="F87" s="1694"/>
      <c r="G87" s="1693">
        <v>2</v>
      </c>
      <c r="H87" s="1694"/>
      <c r="I87" s="1692">
        <v>5</v>
      </c>
      <c r="J87" s="1694"/>
      <c r="K87" s="1692">
        <v>2</v>
      </c>
      <c r="L87" s="1694"/>
      <c r="M87" s="1724">
        <v>1</v>
      </c>
      <c r="N87" s="1725"/>
      <c r="O87" s="1724">
        <v>2</v>
      </c>
      <c r="P87" s="1739"/>
      <c r="Q87" s="1692">
        <v>1</v>
      </c>
      <c r="R87" s="1694"/>
      <c r="S87" s="1692">
        <v>2</v>
      </c>
      <c r="T87" s="1694"/>
      <c r="U87" s="1692">
        <v>1</v>
      </c>
      <c r="V87" s="1694"/>
      <c r="W87" s="1692">
        <v>2</v>
      </c>
      <c r="X87" s="1694"/>
      <c r="Y87" s="1724">
        <v>2</v>
      </c>
      <c r="Z87" s="1725"/>
      <c r="AA87" s="1692">
        <v>1</v>
      </c>
      <c r="AB87" s="1694"/>
      <c r="AC87" s="1692">
        <v>2</v>
      </c>
      <c r="AD87" s="1694"/>
      <c r="AE87" s="1692">
        <v>1</v>
      </c>
      <c r="AF87" s="1694"/>
      <c r="AG87" s="1692">
        <v>1</v>
      </c>
      <c r="AH87" s="1694"/>
      <c r="AI87" s="1692">
        <v>2</v>
      </c>
      <c r="AJ87" s="1694"/>
      <c r="AK87" s="1692">
        <v>1</v>
      </c>
      <c r="AL87" s="1693"/>
      <c r="AM87" s="1415">
        <v>2</v>
      </c>
      <c r="AN87" s="1750"/>
      <c r="AO87" s="1692">
        <v>4</v>
      </c>
      <c r="AP87" s="1694"/>
      <c r="AQ87" s="1692">
        <v>2</v>
      </c>
      <c r="AR87" s="1694"/>
      <c r="AS87" s="1724">
        <v>1</v>
      </c>
      <c r="AT87" s="1725"/>
      <c r="AU87" s="1724">
        <v>2</v>
      </c>
      <c r="AV87" s="1725"/>
      <c r="AW87" s="1724">
        <v>2</v>
      </c>
      <c r="AX87" s="1725"/>
      <c r="AY87" s="1692">
        <v>2</v>
      </c>
      <c r="AZ87" s="1694"/>
      <c r="BA87" s="1693">
        <v>1</v>
      </c>
      <c r="BB87" s="1694"/>
      <c r="BC87" s="1692">
        <v>2</v>
      </c>
      <c r="BD87" s="1694"/>
      <c r="BE87" s="1724">
        <v>2</v>
      </c>
      <c r="BF87" s="1725"/>
      <c r="BG87" s="1692">
        <v>2</v>
      </c>
      <c r="BH87" s="1694"/>
      <c r="BI87" s="1692">
        <v>2</v>
      </c>
      <c r="BJ87" s="1694"/>
      <c r="BK87" s="1692">
        <v>1</v>
      </c>
      <c r="BL87" s="1694"/>
      <c r="BM87" s="1726">
        <v>1</v>
      </c>
      <c r="BN87" s="1727"/>
      <c r="BO87" s="1726">
        <v>1</v>
      </c>
      <c r="BP87" s="1727"/>
      <c r="BQ87" s="1726">
        <v>2</v>
      </c>
      <c r="BR87" s="1727"/>
      <c r="BS87" s="1692">
        <v>5</v>
      </c>
      <c r="BT87" s="1694"/>
      <c r="BU87" s="1726">
        <v>2</v>
      </c>
      <c r="BV87" s="1727"/>
      <c r="BW87" s="1784">
        <v>1</v>
      </c>
      <c r="BX87" s="1785"/>
      <c r="BY87" s="1724">
        <v>3</v>
      </c>
      <c r="BZ87" s="1725"/>
      <c r="CA87" s="1724">
        <v>1</v>
      </c>
      <c r="CB87" s="1725"/>
      <c r="CC87" s="1692">
        <v>1</v>
      </c>
      <c r="CD87" s="1694"/>
      <c r="CE87" s="1780">
        <v>1</v>
      </c>
      <c r="CF87" s="1781"/>
      <c r="CG87" s="1782">
        <v>2</v>
      </c>
      <c r="CH87" s="1783"/>
      <c r="CI87" s="1692">
        <v>3</v>
      </c>
      <c r="CJ87" s="1694"/>
      <c r="CK87" s="1692">
        <v>1</v>
      </c>
      <c r="CL87" s="1694"/>
      <c r="CM87" s="1692">
        <v>1</v>
      </c>
      <c r="CN87" s="1694"/>
      <c r="CO87" s="1692">
        <v>1</v>
      </c>
      <c r="CP87" s="1694"/>
      <c r="CQ87" s="1692">
        <v>1</v>
      </c>
      <c r="CR87" s="1694"/>
      <c r="CS87" s="1724">
        <v>1</v>
      </c>
      <c r="CT87" s="1725"/>
      <c r="CU87" s="1724">
        <v>2</v>
      </c>
      <c r="CV87" s="1725"/>
      <c r="CW87" s="1692">
        <v>3</v>
      </c>
      <c r="CX87" s="1694"/>
      <c r="CY87" s="1724">
        <v>2</v>
      </c>
      <c r="CZ87" s="1725"/>
      <c r="DA87" s="1724">
        <v>1</v>
      </c>
      <c r="DB87" s="1725"/>
      <c r="DC87" s="1724">
        <v>1</v>
      </c>
      <c r="DD87" s="1725"/>
      <c r="DE87" s="1724">
        <v>2</v>
      </c>
      <c r="DF87" s="1725"/>
      <c r="DG87" s="1724">
        <v>1</v>
      </c>
      <c r="DH87" s="1725"/>
      <c r="DI87" s="1692">
        <v>2</v>
      </c>
      <c r="DJ87" s="1694"/>
      <c r="DK87" s="1692">
        <v>1</v>
      </c>
      <c r="DL87" s="1694"/>
      <c r="DM87" s="1692">
        <v>1</v>
      </c>
      <c r="DN87" s="1694"/>
      <c r="DO87" s="1692">
        <f>SUM(C87:DN87)</f>
        <v>100</v>
      </c>
      <c r="DP87" s="1694"/>
      <c r="DQ87" s="45"/>
      <c r="DR87" s="6"/>
      <c r="DS87" s="1724">
        <v>1</v>
      </c>
      <c r="DT87" s="1725"/>
      <c r="DU87" s="1724">
        <v>1</v>
      </c>
      <c r="DV87" s="1725"/>
      <c r="DW87" s="1724">
        <v>1</v>
      </c>
      <c r="DX87" s="1725"/>
      <c r="DY87" s="1724">
        <v>1</v>
      </c>
      <c r="DZ87" s="1725"/>
      <c r="EA87" s="1692">
        <v>1</v>
      </c>
      <c r="EB87" s="1725"/>
      <c r="EC87" s="1724">
        <v>0</v>
      </c>
      <c r="ED87" s="1725"/>
      <c r="EE87" s="1692">
        <v>1</v>
      </c>
      <c r="EF87" s="1725"/>
      <c r="EG87" s="1415">
        <f>SUM(DS87:EF87)</f>
        <v>6</v>
      </c>
      <c r="EH87" s="1750"/>
    </row>
    <row r="88" spans="1:138" s="28" customFormat="1" ht="27.6" thickBot="1" x14ac:dyDescent="0.35">
      <c r="A88" s="8">
        <v>2</v>
      </c>
      <c r="B88" s="1072" t="s">
        <v>52</v>
      </c>
      <c r="C88" s="1692">
        <f>SUM(Отд.1!D88:G88,Отд.4!D88:G88)</f>
        <v>43</v>
      </c>
      <c r="D88" s="1694"/>
      <c r="E88" s="1692">
        <f>SUM(Отд.1!H88:I88)</f>
        <v>33</v>
      </c>
      <c r="F88" s="1694"/>
      <c r="G88" s="1693">
        <f>SUM(Отд.1!J88:M88)</f>
        <v>45</v>
      </c>
      <c r="H88" s="1694"/>
      <c r="I88" s="1692">
        <f>SUM(Отд.1!N88:W88)</f>
        <v>121</v>
      </c>
      <c r="J88" s="1694"/>
      <c r="K88" s="1692">
        <f>SUM(Отд.1!X88:AA88)</f>
        <v>45</v>
      </c>
      <c r="L88" s="1694"/>
      <c r="M88" s="1692">
        <f>SUM(Отд.1!AB88:AC88)</f>
        <v>32</v>
      </c>
      <c r="N88" s="1694"/>
      <c r="O88" s="1692">
        <f>SUM(Отд.1!AD88:AG88,Отд.3!D88:E88)</f>
        <v>47</v>
      </c>
      <c r="P88" s="1693"/>
      <c r="Q88" s="1692">
        <f>SUM(Отд.1!AH88:AI88,Отд.3!F88:G88)</f>
        <v>28</v>
      </c>
      <c r="R88" s="1694"/>
      <c r="S88" s="1692">
        <f>SUM(Отд.1!AJ88:AK88,Отд.4!H88:I88)</f>
        <v>31</v>
      </c>
      <c r="T88" s="1694"/>
      <c r="U88" s="1692">
        <f>SUM(Отд.1!AL88:AM88)</f>
        <v>22</v>
      </c>
      <c r="V88" s="1694"/>
      <c r="W88" s="1692">
        <f>SUM(Отд.1!AN88:AQ88,Отд.3!H88:I88)</f>
        <v>61</v>
      </c>
      <c r="X88" s="1694"/>
      <c r="Y88" s="1692">
        <f>SUM(Отд.1!AR88:AU88,Отд.2!D88:E88)</f>
        <v>60</v>
      </c>
      <c r="Z88" s="1694"/>
      <c r="AA88" s="1692">
        <f>SUM(Отд.1!AV88:AW88)</f>
        <v>29</v>
      </c>
      <c r="AB88" s="1694"/>
      <c r="AC88" s="1726">
        <f>SUM(Отд.1!AX88:AY88,Отд.4!J88:K88)</f>
        <v>29</v>
      </c>
      <c r="AD88" s="1727"/>
      <c r="AE88" s="1692">
        <f>SUM(Отд.1!AZ88:BA88)</f>
        <v>25</v>
      </c>
      <c r="AF88" s="1694"/>
      <c r="AG88" s="1692">
        <f>SUM(Отд.1!BB88:BC88)</f>
        <v>18</v>
      </c>
      <c r="AH88" s="1725"/>
      <c r="AI88" s="1692">
        <f>SUM(Отд.4!L88:O88)</f>
        <v>30</v>
      </c>
      <c r="AJ88" s="1694"/>
      <c r="AK88" s="1692">
        <f>SUM(Отд.4!P88:Q88)</f>
        <v>18</v>
      </c>
      <c r="AL88" s="1693"/>
      <c r="AM88" s="1692">
        <f>SUM(Отд.2!F88:M88)</f>
        <v>37</v>
      </c>
      <c r="AN88" s="1694"/>
      <c r="AO88" s="1692">
        <f>SUM(Отд.2!N88:AE88)</f>
        <v>91</v>
      </c>
      <c r="AP88" s="1694"/>
      <c r="AQ88" s="1692">
        <f>SUM(Отд.4!R88:Y88)</f>
        <v>45</v>
      </c>
      <c r="AR88" s="1694"/>
      <c r="AS88" s="1692">
        <f>SUM(Отд.3!J88:M88)</f>
        <v>29</v>
      </c>
      <c r="AT88" s="1694"/>
      <c r="AU88" s="1692">
        <f>SUM(Отд.3!N88:S88)</f>
        <v>43</v>
      </c>
      <c r="AV88" s="1694"/>
      <c r="AW88" s="1692">
        <f>SUM(Отд.3!T88:W88)</f>
        <v>29</v>
      </c>
      <c r="AX88" s="1694"/>
      <c r="AY88" s="1692">
        <f>SUM(Отд.4!Z88:AC88)</f>
        <v>26</v>
      </c>
      <c r="AZ88" s="1694"/>
      <c r="BA88" s="1693">
        <f>SUM(Отд.3!X88:AA88)</f>
        <v>29</v>
      </c>
      <c r="BB88" s="1694"/>
      <c r="BC88" s="1692">
        <f>SUM(Отд.3!AB88:AE88)</f>
        <v>53</v>
      </c>
      <c r="BD88" s="1694"/>
      <c r="BE88" s="1692">
        <f>SUM(Отд.2!AF88:AK88)</f>
        <v>44</v>
      </c>
      <c r="BF88" s="1694"/>
      <c r="BG88" s="1692">
        <f>SUM(Отд.2!AL88:AQ88)</f>
        <v>34</v>
      </c>
      <c r="BH88" s="1694"/>
      <c r="BI88" s="1692">
        <f>SUM(Отд.4!AD88:AG88)</f>
        <v>27</v>
      </c>
      <c r="BJ88" s="1694"/>
      <c r="BK88" s="1726">
        <f>SUM(Отд.4!AH88:AK88)</f>
        <v>24</v>
      </c>
      <c r="BL88" s="1727"/>
      <c r="BM88" s="1692">
        <f>SUM(Отд.4!AL88:AM88)</f>
        <v>4</v>
      </c>
      <c r="BN88" s="1694"/>
      <c r="BO88" s="1692">
        <f>SUM(Отд.4!AN88:AO88)</f>
        <v>4</v>
      </c>
      <c r="BP88" s="1694"/>
      <c r="BQ88" s="1692">
        <f>SUM(Отд.2!AR88:AU88)</f>
        <v>4</v>
      </c>
      <c r="BR88" s="1694"/>
      <c r="BS88" s="1692">
        <f>SUM(Отд.2!AV88:BE88)</f>
        <v>16</v>
      </c>
      <c r="BT88" s="1694"/>
      <c r="BU88" s="1692">
        <f>SUM(Отд.4!AP88:AS88)</f>
        <v>12</v>
      </c>
      <c r="BV88" s="1694"/>
      <c r="BW88" s="1692">
        <f>SUM(Отд.3!AF88:AG88)</f>
        <v>2</v>
      </c>
      <c r="BX88" s="1694"/>
      <c r="BY88" s="1692">
        <f>SUM(Отд.3!AH88:AM88)</f>
        <v>7</v>
      </c>
      <c r="BZ88" s="1694"/>
      <c r="CA88" s="1692">
        <f>SUM(Отд.3!AN88:AS88)</f>
        <v>5</v>
      </c>
      <c r="CB88" s="1694"/>
      <c r="CC88" s="1692">
        <f>SUM(Отд.4!AT88:AU88)</f>
        <v>5</v>
      </c>
      <c r="CD88" s="1694"/>
      <c r="CE88" s="1692">
        <f>SUM(Отд.3!AT88:AU88)</f>
        <v>4</v>
      </c>
      <c r="CF88" s="1694"/>
      <c r="CG88" s="1692">
        <f>SUM(Отд.3!AV88:BA88)</f>
        <v>4</v>
      </c>
      <c r="CH88" s="1694"/>
      <c r="CI88" s="1692">
        <f>SUM(Отд.2!BF88:BK88)</f>
        <v>7</v>
      </c>
      <c r="CJ88" s="1694"/>
      <c r="CK88" s="1692">
        <f>SUM(Отд.2!BL88:BM88)</f>
        <v>2</v>
      </c>
      <c r="CL88" s="1694"/>
      <c r="CM88" s="1726">
        <f>SUM(Отд.4!AV88:AW88)</f>
        <v>5</v>
      </c>
      <c r="CN88" s="1727"/>
      <c r="CO88" s="1692">
        <f>SUM(Отд.4!AX88:AY88)</f>
        <v>6</v>
      </c>
      <c r="CP88" s="1694"/>
      <c r="CQ88" s="1692">
        <f>SUM(Отд.4!AZ88:BA88)</f>
        <v>0</v>
      </c>
      <c r="CR88" s="1694"/>
      <c r="CS88" s="1692">
        <f>SUM(Отд.4!BB88:BC88)</f>
        <v>0</v>
      </c>
      <c r="CT88" s="1694"/>
      <c r="CU88" s="1692">
        <f>SUM(Отд.2!BN88:BQ88)</f>
        <v>0</v>
      </c>
      <c r="CV88" s="1694"/>
      <c r="CW88" s="1692">
        <f>SUM(Отд.2!BR88:BY88)</f>
        <v>0</v>
      </c>
      <c r="CX88" s="1694"/>
      <c r="CY88" s="1692">
        <f>SUM(Отд.4!BD88:BG88)</f>
        <v>0</v>
      </c>
      <c r="CZ88" s="1694"/>
      <c r="DA88" s="1692">
        <f>SUM(Отд.3!BB88:BC88)</f>
        <v>0</v>
      </c>
      <c r="DB88" s="1694"/>
      <c r="DC88" s="1692">
        <f>SUM(Отд.3!BD88:BE88)</f>
        <v>0</v>
      </c>
      <c r="DD88" s="1694"/>
      <c r="DE88" s="1692">
        <f>SUM(Отд.3!BF88:BI88)</f>
        <v>0</v>
      </c>
      <c r="DF88" s="1694"/>
      <c r="DG88" s="1692">
        <f>SUM(Отд.3!BJ88:BK88)</f>
        <v>0</v>
      </c>
      <c r="DH88" s="1694"/>
      <c r="DI88" s="1692">
        <f>SUM(Отд.3!BL88:BQ88)</f>
        <v>0</v>
      </c>
      <c r="DJ88" s="1694"/>
      <c r="DK88" s="1692">
        <f>SUM(Отд.2!BZ88:CA88)</f>
        <v>0</v>
      </c>
      <c r="DL88" s="1694"/>
      <c r="DM88" s="1692">
        <f>SUM(Отд.4!BH88:BI88)</f>
        <v>0</v>
      </c>
      <c r="DN88" s="1694"/>
      <c r="DO88" s="1692">
        <f>SUM(C88:DN88)</f>
        <v>1315</v>
      </c>
      <c r="DP88" s="1694"/>
      <c r="DQ88" s="45"/>
      <c r="DR88" s="6"/>
      <c r="DS88" s="1692">
        <f>SUM(Отд.4!BP88:BQ88)</f>
        <v>1</v>
      </c>
      <c r="DT88" s="1694"/>
      <c r="DU88" s="1692">
        <f>SUM(Отд.4!BR88:BS88)</f>
        <v>6</v>
      </c>
      <c r="DV88" s="1694"/>
      <c r="DW88" s="1692">
        <f>SUM(Отд.4!BT88:BU88)</f>
        <v>0</v>
      </c>
      <c r="DX88" s="1694"/>
      <c r="DY88" s="1692">
        <f>SUM(Отд.4!BV88:BW88)</f>
        <v>0</v>
      </c>
      <c r="DZ88" s="1694"/>
      <c r="EA88" s="1692">
        <f>SUM(Отд.4!BX88:BY88)</f>
        <v>0</v>
      </c>
      <c r="EB88" s="1693"/>
      <c r="EC88" s="1692">
        <f>SUM(Отд.2!CE88:CF88)</f>
        <v>0</v>
      </c>
      <c r="ED88" s="1693"/>
      <c r="EE88" s="1692">
        <f>SUM(Отд.2!CG88:CH88)</f>
        <v>0</v>
      </c>
      <c r="EF88" s="1694"/>
      <c r="EG88" s="1415">
        <f>SUM(DS88:EF88)</f>
        <v>7</v>
      </c>
      <c r="EH88" s="1750"/>
    </row>
    <row r="89" spans="1:138" s="28" customFormat="1" ht="16.2" thickBot="1" x14ac:dyDescent="0.35">
      <c r="A89" s="8">
        <v>3</v>
      </c>
      <c r="B89" s="1072" t="s">
        <v>55</v>
      </c>
      <c r="C89" s="1692">
        <f>SUM(Отд.1!D89:G89,Отд.4!D89:G89)</f>
        <v>34</v>
      </c>
      <c r="D89" s="1694"/>
      <c r="E89" s="1748">
        <f>SUM(Отд.1!H89:I89)</f>
        <v>31</v>
      </c>
      <c r="F89" s="1749"/>
      <c r="G89" s="1693">
        <f>SUM(Отд.1!J89:M89)</f>
        <v>39</v>
      </c>
      <c r="H89" s="1694"/>
      <c r="I89" s="1692">
        <f>SUM(Отд.1!N89:W89)</f>
        <v>88</v>
      </c>
      <c r="J89" s="1694"/>
      <c r="K89" s="1692">
        <f>SUM(Отд.1!X89:AA90)</f>
        <v>94</v>
      </c>
      <c r="L89" s="1694"/>
      <c r="M89" s="1692">
        <f>SUM(Отд.1!AB89:AC89)</f>
        <v>31</v>
      </c>
      <c r="N89" s="1694"/>
      <c r="O89" s="1692">
        <f>SUM(Отд.1!AD89:AG89,Отд.3!D89:E89)</f>
        <v>47</v>
      </c>
      <c r="P89" s="1693"/>
      <c r="Q89" s="1692">
        <f>SUM(Отд.1!AH89:AI89,Отд.3!F89:G89)</f>
        <v>33</v>
      </c>
      <c r="R89" s="1694"/>
      <c r="S89" s="1692">
        <f>SUM(Отд.1!AJ89:AK89,Отд.4!H89:I89)</f>
        <v>25</v>
      </c>
      <c r="T89" s="1694"/>
      <c r="U89" s="1692">
        <f>SUM(Отд.1!AL89:AM89)</f>
        <v>18</v>
      </c>
      <c r="V89" s="1694"/>
      <c r="W89" s="1692">
        <f>SUM(Отд.1!AN89:AQ89,Отд.3!H89:I89)</f>
        <v>57</v>
      </c>
      <c r="X89" s="1694"/>
      <c r="Y89" s="1692">
        <f>SUM(Отд.1!AR89:AU89,Отд.2!D89:E89)</f>
        <v>60</v>
      </c>
      <c r="Z89" s="1694"/>
      <c r="AA89" s="1692">
        <f>SUM(Отд.1!AV89:AW89)</f>
        <v>31</v>
      </c>
      <c r="AB89" s="1694"/>
      <c r="AC89" s="1726">
        <f>SUM(Отд.1!AX89:AY89,Отд.4!J89:K89)</f>
        <v>10</v>
      </c>
      <c r="AD89" s="1727"/>
      <c r="AE89" s="1692">
        <f>SUM(Отд.1!AZ89:BA89)</f>
        <v>8</v>
      </c>
      <c r="AF89" s="1694"/>
      <c r="AG89" s="1692">
        <f>SUM(Отд.1!BB89:BC89)</f>
        <v>0</v>
      </c>
      <c r="AH89" s="1725"/>
      <c r="AI89" s="1692">
        <f>SUM(Отд.4!L89:O89)</f>
        <v>25</v>
      </c>
      <c r="AJ89" s="1694"/>
      <c r="AK89" s="1692">
        <f>SUM(Отд.4!P89:Q89)</f>
        <v>22</v>
      </c>
      <c r="AL89" s="1693"/>
      <c r="AM89" s="1692">
        <f>SUM(Отд.2!F89:M89)</f>
        <v>49</v>
      </c>
      <c r="AN89" s="1694"/>
      <c r="AO89" s="1692">
        <f>SUM(Отд.2!N89:AE89)</f>
        <v>85</v>
      </c>
      <c r="AP89" s="1694"/>
      <c r="AQ89" s="1692">
        <f>SUM(Отд.4!R89:Y89)</f>
        <v>55</v>
      </c>
      <c r="AR89" s="1694"/>
      <c r="AS89" s="1692">
        <f>SUM(Отд.3!J89:M89)</f>
        <v>35</v>
      </c>
      <c r="AT89" s="1694"/>
      <c r="AU89" s="1692">
        <f>SUM(Отд.3!N89:S89)</f>
        <v>54</v>
      </c>
      <c r="AV89" s="1694"/>
      <c r="AW89" s="1692">
        <f>SUM(Отд.3!T89:W89)</f>
        <v>31</v>
      </c>
      <c r="AX89" s="1694"/>
      <c r="AY89" s="1692">
        <f>SUM(Отд.4!Z89:AC89)</f>
        <v>25</v>
      </c>
      <c r="AZ89" s="1694"/>
      <c r="BA89" s="1693">
        <f>SUM(Отд.3!X89:AA89)</f>
        <v>38</v>
      </c>
      <c r="BB89" s="1694"/>
      <c r="BC89" s="1692">
        <f>SUM(Отд.3!AB89:AE89)</f>
        <v>57</v>
      </c>
      <c r="BD89" s="1694"/>
      <c r="BE89" s="1692">
        <f>SUM(Отд.2!AF89:AK89)</f>
        <v>50</v>
      </c>
      <c r="BF89" s="1694"/>
      <c r="BG89" s="1692">
        <f>SUM(Отд.2!AL89:AQ89)</f>
        <v>42</v>
      </c>
      <c r="BH89" s="1694"/>
      <c r="BI89" s="1692">
        <f>SUM(Отд.4!AD89:AG89)</f>
        <v>12</v>
      </c>
      <c r="BJ89" s="1694"/>
      <c r="BK89" s="1726">
        <f>SUM(Отд.4!AH89:AK89)</f>
        <v>10</v>
      </c>
      <c r="BL89" s="1727"/>
      <c r="BM89" s="1692">
        <f>SUM(Отд.4!AL89:AM89)</f>
        <v>17</v>
      </c>
      <c r="BN89" s="1694"/>
      <c r="BO89" s="1692">
        <f>SUM(Отд.4!AN89:AO89)</f>
        <v>20</v>
      </c>
      <c r="BP89" s="1694"/>
      <c r="BQ89" s="1692">
        <f>SUM(Отд.2!AR89:AU89)</f>
        <v>36</v>
      </c>
      <c r="BR89" s="1694"/>
      <c r="BS89" s="1692">
        <f>SUM(Отд.2!AV89:BE89)</f>
        <v>90</v>
      </c>
      <c r="BT89" s="1694"/>
      <c r="BU89" s="1692">
        <f>SUM(Отд.4!AP89:AS89)</f>
        <v>38</v>
      </c>
      <c r="BV89" s="1694"/>
      <c r="BW89" s="1692">
        <f>SUM(Отд.3!AF89:AG89)</f>
        <v>19</v>
      </c>
      <c r="BX89" s="1694"/>
      <c r="BY89" s="1692">
        <f>SUM(Отд.3!AH89:AM89)</f>
        <v>56</v>
      </c>
      <c r="BZ89" s="1694"/>
      <c r="CA89" s="1692">
        <f>SUM(Отд.3!AN89:AS89)</f>
        <v>37</v>
      </c>
      <c r="CB89" s="1694"/>
      <c r="CC89" s="1692">
        <f>SUM(Отд.4!AT89:AU89)</f>
        <v>5</v>
      </c>
      <c r="CD89" s="1694"/>
      <c r="CE89" s="1692">
        <f>SUM(Отд.3!AT89:AU89)</f>
        <v>23</v>
      </c>
      <c r="CF89" s="1694"/>
      <c r="CG89" s="1692">
        <f>SUM(Отд.3!AV89:BA89)</f>
        <v>51</v>
      </c>
      <c r="CH89" s="1694"/>
      <c r="CI89" s="1692">
        <f>SUM(Отд.2!BF89:BK89)</f>
        <v>65</v>
      </c>
      <c r="CJ89" s="1694"/>
      <c r="CK89" s="1692">
        <f>SUM(Отд.2!BL89:BM89)</f>
        <v>18</v>
      </c>
      <c r="CL89" s="1694"/>
      <c r="CM89" s="1726">
        <f>SUM(Отд.4!AV89:AW89)</f>
        <v>3</v>
      </c>
      <c r="CN89" s="1727"/>
      <c r="CO89" s="1692">
        <f>SUM(Отд.4!AX89:AY89)</f>
        <v>6</v>
      </c>
      <c r="CP89" s="1694"/>
      <c r="CQ89" s="1692">
        <f>SUM(Отд.4!AZ89:BA89)</f>
        <v>14</v>
      </c>
      <c r="CR89" s="1694"/>
      <c r="CS89" s="1692">
        <f>SUM(Отд.4!BB89:BC89)</f>
        <v>20</v>
      </c>
      <c r="CT89" s="1694"/>
      <c r="CU89" s="1692">
        <f>SUM(Отд.2!BN89:BQ89)</f>
        <v>34</v>
      </c>
      <c r="CV89" s="1694"/>
      <c r="CW89" s="1692">
        <f>SUM(Отд.2!BR89:BY89)</f>
        <v>51</v>
      </c>
      <c r="CX89" s="1694"/>
      <c r="CY89" s="1692">
        <f>SUM(Отд.4!BD89:BG89)</f>
        <v>46</v>
      </c>
      <c r="CZ89" s="1694"/>
      <c r="DA89" s="1692">
        <f>SUM(Отд.3!BB89:BC89)</f>
        <v>19</v>
      </c>
      <c r="DB89" s="1694"/>
      <c r="DC89" s="1692">
        <f>SUM(Отд.3!BD89:BE89)</f>
        <v>23</v>
      </c>
      <c r="DD89" s="1694"/>
      <c r="DE89" s="1692">
        <f>SUM(Отд.3!BF89:BI89)</f>
        <v>35</v>
      </c>
      <c r="DF89" s="1694"/>
      <c r="DG89" s="1692">
        <f>SUM(Отд.3!BJ89:BK89)</f>
        <v>23</v>
      </c>
      <c r="DH89" s="1694"/>
      <c r="DI89" s="1692">
        <f>SUM(Отд.3!BL89:BQ89)</f>
        <v>37</v>
      </c>
      <c r="DJ89" s="1694"/>
      <c r="DK89" s="1692">
        <f>SUM(Отд.2!BZ89:CA89)</f>
        <v>26</v>
      </c>
      <c r="DL89" s="1694"/>
      <c r="DM89" s="1692">
        <f>SUM(Отд.4!BH89:BI89)</f>
        <v>5</v>
      </c>
      <c r="DN89" s="1694"/>
      <c r="DO89" s="1692">
        <f>SUM(C89:DN89)</f>
        <v>2013</v>
      </c>
      <c r="DP89" s="1694"/>
      <c r="DQ89" s="45"/>
      <c r="DR89" s="6"/>
      <c r="DS89" s="1692">
        <f>SUM(Отд.4!BP89:BQ89)</f>
        <v>5</v>
      </c>
      <c r="DT89" s="1694"/>
      <c r="DU89" s="1692">
        <f>SUM(Отд.4!BR89:BS89)</f>
        <v>11</v>
      </c>
      <c r="DV89" s="1694"/>
      <c r="DW89" s="1692">
        <f>SUM(Отд.4!BT89:BU89)</f>
        <v>4</v>
      </c>
      <c r="DX89" s="1694"/>
      <c r="DY89" s="1692">
        <f>SUM(Отд.4!BV89:BW89)</f>
        <v>12</v>
      </c>
      <c r="DZ89" s="1694"/>
      <c r="EA89" s="1692">
        <f>SUM(Отд.4!BX89:BY89)</f>
        <v>3</v>
      </c>
      <c r="EB89" s="1693"/>
      <c r="EC89" s="1692">
        <f>SUM(Отд.2!CE89:CF89)</f>
        <v>1</v>
      </c>
      <c r="ED89" s="1693"/>
      <c r="EE89" s="1692">
        <f>SUM(Отд.2!CG89:CH89)</f>
        <v>12</v>
      </c>
      <c r="EF89" s="1694"/>
      <c r="EG89" s="1415">
        <f>SUM(DS89:EF89)</f>
        <v>48</v>
      </c>
      <c r="EH89" s="1750"/>
    </row>
    <row r="90" spans="1:138" s="28" customFormat="1" ht="16.2" thickBot="1" x14ac:dyDescent="0.35">
      <c r="A90" s="8">
        <v>4</v>
      </c>
      <c r="B90" s="1072" t="s">
        <v>12</v>
      </c>
      <c r="C90" s="501">
        <f>Отд.1!D90+Отд.1!F90+Отд.4!D90+Отд.4!F90</f>
        <v>25</v>
      </c>
      <c r="D90" s="501">
        <f>Отд.1!E90+Отд.1!G90+Отд.4!E90+Отд.4!G90</f>
        <v>25</v>
      </c>
      <c r="E90" s="701">
        <f>Отд.1!H90</f>
        <v>25</v>
      </c>
      <c r="F90" s="701">
        <f>Отд.1!I90</f>
        <v>8</v>
      </c>
      <c r="G90" s="30">
        <f>Отд.1!J90+Отд.1!L90</f>
        <v>25</v>
      </c>
      <c r="H90" s="30">
        <f>Отд.1!K90+Отд.1!M90</f>
        <v>23</v>
      </c>
      <c r="I90" s="257">
        <f>Отд.1!N90+Отд.1!P90+Отд.1!R90+Отд.1!T90+Отд.1!V90</f>
        <v>75</v>
      </c>
      <c r="J90" s="257">
        <f>Отд.1!O90+Отд.1!Q90+Отд.1!S90+Отд.1!U90+Отд.1!W90</f>
        <v>53</v>
      </c>
      <c r="K90" s="257">
        <f>Отд.1!X90+Отд.1!Z90</f>
        <v>50</v>
      </c>
      <c r="L90" s="257">
        <f>Отд.1!Y90+Отд.1!AA90</f>
        <v>0</v>
      </c>
      <c r="M90" s="256">
        <f>Отд.1!AB90</f>
        <v>25</v>
      </c>
      <c r="N90" s="256">
        <f>Отд.1!AC90</f>
        <v>9</v>
      </c>
      <c r="O90" s="257">
        <f>Отд.1!AD90+Отд.1!AF90+Отд.3!D90</f>
        <v>50</v>
      </c>
      <c r="P90" s="257">
        <f>Отд.1!AE90+Отд.1!AG90+Отд.3!E90</f>
        <v>2</v>
      </c>
      <c r="Q90" s="257">
        <f>Отд.1!AH90+Отд.3!F90</f>
        <v>25</v>
      </c>
      <c r="R90" s="257">
        <f>Отд.1!AI90+Отд.3!G90</f>
        <v>17</v>
      </c>
      <c r="S90" s="257">
        <f>Отд.1!AJ90+Отд.4!H90</f>
        <v>0</v>
      </c>
      <c r="T90" s="257">
        <f>Отд.1!AK90+Отд.4!I90</f>
        <v>49</v>
      </c>
      <c r="U90" s="257">
        <f>Отд.1!AL90</f>
        <v>25</v>
      </c>
      <c r="V90" s="257">
        <f>Отд.1!AM90</f>
        <v>0</v>
      </c>
      <c r="W90" s="257">
        <f>Отд.1!AN90+Отд.1!AP90+Отд.3!H90</f>
        <v>50</v>
      </c>
      <c r="X90" s="257">
        <f>Отд.1!AO90+Отд.1!AQ90+Отд.3!I90</f>
        <v>17</v>
      </c>
      <c r="Y90" s="257">
        <f>Отд.1!AR90+Отд.1!AT90+Отд.2!D90</f>
        <v>50</v>
      </c>
      <c r="Z90" s="257">
        <f>Отд.1!AS90+Отд.1!AU90+Отд.2!E90</f>
        <v>12</v>
      </c>
      <c r="AA90" s="257">
        <f>Отд.1!AV90</f>
        <v>25</v>
      </c>
      <c r="AB90" s="257">
        <f>Отд.1!AW90</f>
        <v>6</v>
      </c>
      <c r="AC90" s="257">
        <f>Отд.1!AX90+Отд.4!J90</f>
        <v>0</v>
      </c>
      <c r="AD90" s="257">
        <f>Отд.1!AY90+Отд.4!K90</f>
        <v>41</v>
      </c>
      <c r="AE90" s="257">
        <f>Отд.1!AZ90</f>
        <v>20</v>
      </c>
      <c r="AF90" s="257">
        <f>Отд.1!BA90</f>
        <v>10</v>
      </c>
      <c r="AG90" s="257">
        <f>Отд.1!BB90</f>
        <v>0</v>
      </c>
      <c r="AH90" s="257">
        <f>Отд.1!BC90</f>
        <v>17</v>
      </c>
      <c r="AI90" s="501">
        <f>Отд.4!L90+Отд.4!N90</f>
        <v>29</v>
      </c>
      <c r="AJ90" s="501">
        <f>Отд.4!M90+Отд.4!O90</f>
        <v>14</v>
      </c>
      <c r="AK90" s="257">
        <f>Отд.4!P90</f>
        <v>20</v>
      </c>
      <c r="AL90" s="257">
        <f>Отд.4!Q90</f>
        <v>4</v>
      </c>
      <c r="AM90" s="257">
        <f>Отд.2!F90+Отд.2!H90+Отд.2!J90+Отд.2!L90</f>
        <v>23</v>
      </c>
      <c r="AN90" s="257">
        <f>Отд.2!G90+Отд.2!I90+Отд.2!K90+Отд.2!M90</f>
        <v>34</v>
      </c>
      <c r="AO90" s="257">
        <f>Отд.2!N90+Отд.2!P90+Отд.2!R90+Отд.2!T90+Отд.2!V90+Отд.2!X90+Отд.2!Z90+Отд.2!AB90+Отд.2!AD90</f>
        <v>75</v>
      </c>
      <c r="AP90" s="257">
        <f>Отд.2!O90+Отд.2!Q90+Отд.2!S90+Отд.2!U90+Отд.2!W90+Отд.2!Y90+Отд.2!AA90+Отд.2!AC90+Отд.2!AE90</f>
        <v>49</v>
      </c>
      <c r="AQ90" s="257">
        <f>Отд.4!R90+Отд.4!T90+Отд.4!V90+Отд.4!X90</f>
        <v>50</v>
      </c>
      <c r="AR90" s="257">
        <f>Отд.4!S90+Отд.4!U90+Отд.4!W90+Отд.4!Y90</f>
        <v>11</v>
      </c>
      <c r="AS90" s="257">
        <f>Отд.3!J90+Отд.3!L90</f>
        <v>23</v>
      </c>
      <c r="AT90" s="257">
        <f>Отд.3!K90+Отд.3!M90</f>
        <v>14</v>
      </c>
      <c r="AU90" s="257">
        <f>Отд.3!N90+Отд.3!P90+Отд.3!R90</f>
        <v>47</v>
      </c>
      <c r="AV90" s="257">
        <f>Отд.3!O90+Отд.3!Q90+Отд.3!S90</f>
        <v>10</v>
      </c>
      <c r="AW90" s="257">
        <f>Отд.3!T90+Отд.3!V90</f>
        <v>24</v>
      </c>
      <c r="AX90" s="257">
        <f>Отд.3!U90+Отд.3!W90</f>
        <v>12</v>
      </c>
      <c r="AY90" s="177">
        <f>Отд.4!Z90+Отд.4!AB90</f>
        <v>0</v>
      </c>
      <c r="AZ90" s="177">
        <f>Отд.4!AA90+Отд.4!AC90</f>
        <v>56</v>
      </c>
      <c r="BA90" s="114">
        <f>Отд.3!X90+Отд.3!Z90</f>
        <v>24</v>
      </c>
      <c r="BB90" s="114">
        <f>Отд.3!Y90+Отд.3!AA90</f>
        <v>18</v>
      </c>
      <c r="BC90" s="257">
        <f>Отд.3!AB90+Отд.3!AD90</f>
        <v>50</v>
      </c>
      <c r="BD90" s="257">
        <f>Отд.3!AC90+Отд.3!AE90</f>
        <v>12</v>
      </c>
      <c r="BE90" s="257">
        <f>Отд.2!AF90+Отд.2!AH90+Отд.2!AJ90</f>
        <v>47</v>
      </c>
      <c r="BF90" s="257">
        <f>Отд.2!AG90+Отд.2!AI90+Отд.2!AK90</f>
        <v>4</v>
      </c>
      <c r="BG90" s="257">
        <f>Отд.2!AL90+Отд.2!AN90+Отд.2!AP90</f>
        <v>24</v>
      </c>
      <c r="BH90" s="257">
        <f>Отд.2!AM90+Отд.2!AO90+Отд.2!AQ90</f>
        <v>22</v>
      </c>
      <c r="BI90" s="257">
        <f>Отд.4!AD90+Отд.4!AF90</f>
        <v>0</v>
      </c>
      <c r="BJ90" s="257">
        <f>Отд.4!AE90+Отд.4!AG90</f>
        <v>56</v>
      </c>
      <c r="BK90" s="257">
        <f>Отд.4!AH90+Отд.4!AJ90</f>
        <v>19</v>
      </c>
      <c r="BL90" s="257">
        <f>Отд.4!AI90+Отд.4!AK90</f>
        <v>19</v>
      </c>
      <c r="BM90" s="501">
        <f>Отд.4!AL90</f>
        <v>22</v>
      </c>
      <c r="BN90" s="501">
        <f>Отд.4!AM90</f>
        <v>11</v>
      </c>
      <c r="BO90" s="257">
        <f>Отд.4!AN90</f>
        <v>20</v>
      </c>
      <c r="BP90" s="257">
        <f>Отд.4!AO90</f>
        <v>3</v>
      </c>
      <c r="BQ90" s="30">
        <f>Отд.2!AR90+Отд.2!AT90</f>
        <v>24</v>
      </c>
      <c r="BR90" s="30">
        <f>Отд.2!AS90+Отд.2!AU90</f>
        <v>17</v>
      </c>
      <c r="BS90" s="257">
        <f>Отд.2!AV90+Отд.2!AX90+Отд.2!AZ90+Отд.2!BB90+Отд.2!BD90</f>
        <v>95</v>
      </c>
      <c r="BT90" s="257">
        <f>Отд.2!AW90+Отд.2!AY90+Отд.2!BA90+Отд.2!BC90+Отд.2!BE90</f>
        <v>25</v>
      </c>
      <c r="BU90" s="257">
        <f>Отд.4!AP90+Отд.4!AR90</f>
        <v>45</v>
      </c>
      <c r="BV90" s="257">
        <f>Отд.4!AQ90+Отд.4!AS90</f>
        <v>1</v>
      </c>
      <c r="BW90" s="30">
        <f>Отд.3!AF90</f>
        <v>19</v>
      </c>
      <c r="BX90" s="30">
        <f>Отд.3!AG90</f>
        <v>0</v>
      </c>
      <c r="BY90" s="30">
        <f>Отд.3!AH90+Отд.3!AJ90+Отд.3!AL90</f>
        <v>60</v>
      </c>
      <c r="BZ90" s="30">
        <f>Отд.3!AI90+Отд.3!AK90+Отд.3!AM90</f>
        <v>3</v>
      </c>
      <c r="CA90" s="257">
        <f>Отд.3!AN90+Отд.3!AP90+Отд.3!AR90</f>
        <v>20</v>
      </c>
      <c r="CB90" s="257">
        <f>Отд.3!AO90+Отд.3!AQ90+Отд.3!AS90</f>
        <v>19</v>
      </c>
      <c r="CC90" s="257">
        <f>Отд.4!AT90</f>
        <v>1</v>
      </c>
      <c r="CD90" s="257">
        <f>Отд.4!AU90</f>
        <v>24</v>
      </c>
      <c r="CE90" s="257">
        <f>Отд.3!AT90</f>
        <v>19</v>
      </c>
      <c r="CF90" s="257">
        <f>Отд.3!AU90</f>
        <v>6</v>
      </c>
      <c r="CG90" s="257">
        <f>Отд.3!AV90+Отд.3!AX90+Отд.3!AZ90</f>
        <v>34</v>
      </c>
      <c r="CH90" s="257">
        <f>Отд.3!AW90+Отд.3!AY90+Отд.3!BA90</f>
        <v>26</v>
      </c>
      <c r="CI90" s="257">
        <f>Отд.2!BF90+Отд.2!BH90+Отд.2!BJ90</f>
        <v>62</v>
      </c>
      <c r="CJ90" s="257">
        <f>Отд.2!BG90+Отд.2!BI90+Отд.2!BK90</f>
        <v>5</v>
      </c>
      <c r="CK90" s="257">
        <f>Отд.2!BL90</f>
        <v>17</v>
      </c>
      <c r="CL90" s="257">
        <f>Отд.2!BM90</f>
        <v>2</v>
      </c>
      <c r="CM90" s="257">
        <f>Отд.4!AV90</f>
        <v>0</v>
      </c>
      <c r="CN90" s="257">
        <f>Отд.4!AW90</f>
        <v>22</v>
      </c>
      <c r="CO90" s="257">
        <f>Отд.4!AX90</f>
        <v>17</v>
      </c>
      <c r="CP90" s="257">
        <f>Отд.4!AY90</f>
        <v>7</v>
      </c>
      <c r="CQ90" s="257">
        <f>Отд.4!AZ90</f>
        <v>20</v>
      </c>
      <c r="CR90" s="257">
        <f>Отд.4!BA90</f>
        <v>6</v>
      </c>
      <c r="CS90" s="257">
        <f>Отд.4!BB90</f>
        <v>21</v>
      </c>
      <c r="CT90" s="257">
        <f>Отд.4!BC90</f>
        <v>2</v>
      </c>
      <c r="CU90" s="257">
        <f>Отд.2!BN90+Отд.2!BP90</f>
        <v>21</v>
      </c>
      <c r="CV90" s="257">
        <f>Отд.2!BO90+Отд.2!BQ90</f>
        <v>21</v>
      </c>
      <c r="CW90" s="257">
        <f>Отд.2!BR90+Отд.2!BT90+Отд.2!BV90+Отд.2!BX90</f>
        <v>52</v>
      </c>
      <c r="CX90" s="257">
        <f>Отд.2!BS90+Отд.2!BU90+Отд.2!BW90+Отд.2!BY90</f>
        <v>21</v>
      </c>
      <c r="CY90" s="60">
        <f>Отд.4!BD90+Отд.4!BF90</f>
        <v>48</v>
      </c>
      <c r="CZ90" s="60">
        <f>Отд.4!BE90+Отд.4!BG90</f>
        <v>1</v>
      </c>
      <c r="DA90" s="257">
        <f>Отд.3!BB90</f>
        <v>0</v>
      </c>
      <c r="DB90" s="257">
        <f>Отд.3!BC90</f>
        <v>20</v>
      </c>
      <c r="DC90" s="257">
        <f>Отд.3!BD90</f>
        <v>19</v>
      </c>
      <c r="DD90" s="257">
        <f>Отд.3!BE90</f>
        <v>4</v>
      </c>
      <c r="DE90" s="257">
        <f>Отд.3!BF90+Отд.3!BH90</f>
        <v>19</v>
      </c>
      <c r="DF90" s="257">
        <f>Отд.3!BG90+Отд.3!BI90</f>
        <v>17</v>
      </c>
      <c r="DG90" s="257">
        <f>Отд.3!BJ90</f>
        <v>19</v>
      </c>
      <c r="DH90" s="257">
        <f>Отд.3!BK90</f>
        <v>5</v>
      </c>
      <c r="DI90" s="257">
        <f>Отд.3!BL90+Отд.3!BN90+Отд.3!BP90</f>
        <v>37</v>
      </c>
      <c r="DJ90" s="257">
        <f>Отд.3!BM90+Отд.3!BO90+Отд.3!BQ90</f>
        <v>9</v>
      </c>
      <c r="DK90" s="257">
        <f>Отд.2!BZ90</f>
        <v>21</v>
      </c>
      <c r="DL90" s="257">
        <f>Отд.2!CA90</f>
        <v>8</v>
      </c>
      <c r="DM90" s="501">
        <f>Отд.4!BH90</f>
        <v>17</v>
      </c>
      <c r="DN90" s="501">
        <f>Отд.4!BI90</f>
        <v>6</v>
      </c>
      <c r="DO90" s="14">
        <f>SUM(C90+E90+G90+I90+K90+M90+O90+Q90+S90+U90+W90+Y90+AA90+AC90+AE90+AG90+AI90+AK90+AM90+AO90+AQ90+AS90+AU90+AW90+AY90+BA90+BC90+BE90+BG90+BI90+BK90+BM90+BO90+BQ90+BS90+BU90+BW90+BY90+CA90+CC90+CE90+CG90+CI90+CK90+CM90+CO90+CQ90+CS90+CU90+CW90+CY90+DA90+DC90+DE90+DG90+DI90+DK90+DM90)</f>
        <v>1674</v>
      </c>
      <c r="DP90" s="95">
        <f>SUM(D90+F90+H90+J90+L90+N90+P90+R90+T90+V90+X90+Z90+AB90+AD90+AF90+AH90+AJ90+AL90+AN90+AP90+AR90+AT90+AV90+AX90+AZ90+BB90+BD90+BF90+BH90+BJ90+BL90+BN90+BP90+BR90+BT90+BV90+BX90+BZ90+CB90+CD90+CF90+CH90+CJ90+CL90+CN90+CP90+CR90+CT90+CV90+CX90+CZ90+DB90+DD90+DF90+DH90+DJ90+DL90+DN90)</f>
        <v>915</v>
      </c>
      <c r="DQ90" s="37"/>
      <c r="DR90" s="6"/>
      <c r="DS90" s="1069">
        <f>Отд.4!BP90</f>
        <v>0</v>
      </c>
      <c r="DT90" s="1069">
        <f>Отд.4!BQ90</f>
        <v>14</v>
      </c>
      <c r="DU90" s="501">
        <f>Отд.4!BR90</f>
        <v>0</v>
      </c>
      <c r="DV90" s="501">
        <f>Отд.4!BS90</f>
        <v>15</v>
      </c>
      <c r="DW90" s="501">
        <f>Отд.4!BT90</f>
        <v>0</v>
      </c>
      <c r="DX90" s="501">
        <f>Отд.4!BU90</f>
        <v>8</v>
      </c>
      <c r="DY90" s="1069">
        <f>Отд.4!BV90</f>
        <v>0</v>
      </c>
      <c r="DZ90" s="1069">
        <f>Отд.4!BW90</f>
        <v>15</v>
      </c>
      <c r="EA90" s="1069">
        <f>Отд.4!BX90</f>
        <v>0</v>
      </c>
      <c r="EB90" s="1069">
        <f>Отд.4!BY90</f>
        <v>11</v>
      </c>
      <c r="EC90" s="1069">
        <f>Отд.2!CE90</f>
        <v>1</v>
      </c>
      <c r="ED90" s="1069">
        <f>Отд.2!CF90</f>
        <v>1</v>
      </c>
      <c r="EE90" s="501">
        <f>Отд.2!CG90</f>
        <v>12</v>
      </c>
      <c r="EF90" s="501">
        <f>Отд.2!CH90</f>
        <v>3</v>
      </c>
      <c r="EG90" s="5">
        <f t="shared" ref="EG90:EG111" si="16">SUM(DS90+DU90+DW90+DY90+EA90+EC90+EE90)</f>
        <v>13</v>
      </c>
      <c r="EH90" s="95">
        <f t="shared" ref="EH90:EH111" si="17">SUM(DT90+DV90+DX90+DZ90+EB90+ED90+EF90)</f>
        <v>67</v>
      </c>
    </row>
    <row r="91" spans="1:138" s="28" customFormat="1" ht="16.2" thickBot="1" x14ac:dyDescent="0.35">
      <c r="A91" s="8"/>
      <c r="B91" s="1073" t="s">
        <v>13</v>
      </c>
      <c r="C91" s="501">
        <f>Отд.1!D91+Отд.1!F91+Отд.4!D91+Отд.4!F91</f>
        <v>0</v>
      </c>
      <c r="D91" s="501">
        <f>Отд.1!E91+Отд.1!G91+Отд.4!E91+Отд.4!G91</f>
        <v>0</v>
      </c>
      <c r="E91" s="701">
        <f>Отд.1!H91</f>
        <v>0</v>
      </c>
      <c r="F91" s="701">
        <f>Отд.1!I91</f>
        <v>0</v>
      </c>
      <c r="G91" s="30">
        <f>Отд.1!J91+Отд.1!L91</f>
        <v>0</v>
      </c>
      <c r="H91" s="30">
        <f>Отд.1!K91+Отд.1!M91</f>
        <v>0</v>
      </c>
      <c r="I91" s="257">
        <f>Отд.1!N91+Отд.1!P91+Отд.1!R91+Отд.1!T91+Отд.1!V91</f>
        <v>0</v>
      </c>
      <c r="J91" s="257">
        <f>Отд.1!O91+Отд.1!Q91+Отд.1!S91+Отд.1!U91+Отд.1!W91</f>
        <v>0</v>
      </c>
      <c r="K91" s="257">
        <f>Отд.1!X91+Отд.1!Z91</f>
        <v>0</v>
      </c>
      <c r="L91" s="257">
        <f>Отд.1!Y91+Отд.1!AA91</f>
        <v>0</v>
      </c>
      <c r="M91" s="256">
        <f>Отд.1!AB91</f>
        <v>0</v>
      </c>
      <c r="N91" s="256">
        <f>Отд.1!AC91</f>
        <v>0</v>
      </c>
      <c r="O91" s="257">
        <f>Отд.1!AD91+Отд.1!AF91+Отд.3!D91</f>
        <v>0</v>
      </c>
      <c r="P91" s="257">
        <f>Отд.1!AE91+Отд.1!AG91+Отд.3!E91</f>
        <v>0</v>
      </c>
      <c r="Q91" s="257">
        <f>Отд.1!AH91+Отд.3!F91</f>
        <v>0</v>
      </c>
      <c r="R91" s="257">
        <f>Отд.1!AI91+Отд.3!G91</f>
        <v>0</v>
      </c>
      <c r="S91" s="257">
        <f>Отд.1!AJ91+Отд.4!H91</f>
        <v>0</v>
      </c>
      <c r="T91" s="257">
        <f>Отд.1!AK91+Отд.4!I91</f>
        <v>0</v>
      </c>
      <c r="U91" s="257">
        <f>Отд.1!AL91</f>
        <v>0</v>
      </c>
      <c r="V91" s="257">
        <f>Отд.1!AM91</f>
        <v>0</v>
      </c>
      <c r="W91" s="257">
        <f>Отд.1!AN91+Отд.1!AP91+Отд.3!H91</f>
        <v>0</v>
      </c>
      <c r="X91" s="257">
        <f>Отд.1!AO91+Отд.1!AQ91+Отд.3!I91</f>
        <v>0</v>
      </c>
      <c r="Y91" s="257">
        <f>Отд.1!AR91+Отд.1!AT91+Отд.2!D91</f>
        <v>0</v>
      </c>
      <c r="Z91" s="257">
        <f>Отд.1!AS91+Отд.1!AU91+Отд.2!E91</f>
        <v>0</v>
      </c>
      <c r="AA91" s="257">
        <f>Отд.1!AV91</f>
        <v>0</v>
      </c>
      <c r="AB91" s="257">
        <f>Отд.1!AW91</f>
        <v>0</v>
      </c>
      <c r="AC91" s="257">
        <f>Отд.1!AX91+Отд.4!J91</f>
        <v>0</v>
      </c>
      <c r="AD91" s="257">
        <f>Отд.1!AY91+Отд.4!K91</f>
        <v>0</v>
      </c>
      <c r="AE91" s="257">
        <f>Отд.1!AZ91</f>
        <v>0</v>
      </c>
      <c r="AF91" s="257">
        <f>Отд.1!BA91</f>
        <v>0</v>
      </c>
      <c r="AG91" s="257">
        <f>Отд.1!BB91</f>
        <v>0</v>
      </c>
      <c r="AH91" s="257">
        <f>Отд.1!BC91</f>
        <v>0</v>
      </c>
      <c r="AI91" s="501">
        <f>Отд.4!L91+Отд.4!N91</f>
        <v>0</v>
      </c>
      <c r="AJ91" s="501">
        <f>Отд.4!M91+Отд.4!O91</f>
        <v>0</v>
      </c>
      <c r="AK91" s="257">
        <f>Отд.4!P91</f>
        <v>0</v>
      </c>
      <c r="AL91" s="257">
        <f>Отд.4!Q91</f>
        <v>0</v>
      </c>
      <c r="AM91" s="257">
        <f>Отд.2!F91+Отд.2!H91+Отд.2!J91+Отд.2!L91</f>
        <v>0</v>
      </c>
      <c r="AN91" s="257">
        <f>Отд.2!G91+Отд.2!I91+Отд.2!K91+Отд.2!M91</f>
        <v>0</v>
      </c>
      <c r="AO91" s="257">
        <f>Отд.2!N91+Отд.2!P91+Отд.2!R91+Отд.2!T91+Отд.2!V91+Отд.2!X91+Отд.2!Z91+Отд.2!AB91+Отд.2!AD91</f>
        <v>1</v>
      </c>
      <c r="AP91" s="257">
        <f>Отд.2!O91+Отд.2!Q91+Отд.2!S91+Отд.2!U91+Отд.2!W91+Отд.2!Y91+Отд.2!AA91+Отд.2!AC91+Отд.2!AE91</f>
        <v>0</v>
      </c>
      <c r="AQ91" s="257">
        <f>Отд.4!R91+Отд.4!T91+Отд.4!V91+Отд.4!X91</f>
        <v>1</v>
      </c>
      <c r="AR91" s="257">
        <f>Отд.4!S91+Отд.4!U91+Отд.4!W91+Отд.4!Y91</f>
        <v>0</v>
      </c>
      <c r="AS91" s="257">
        <f>Отд.3!J91+Отд.3!L91</f>
        <v>0</v>
      </c>
      <c r="AT91" s="257">
        <f>Отд.3!K91+Отд.3!M91</f>
        <v>0</v>
      </c>
      <c r="AU91" s="257">
        <f>Отд.3!N91+Отд.3!P91+Отд.3!R91</f>
        <v>0</v>
      </c>
      <c r="AV91" s="257">
        <f>Отд.3!O91+Отд.3!Q91+Отд.3!S91</f>
        <v>0</v>
      </c>
      <c r="AW91" s="257">
        <f>Отд.3!T91+Отд.3!V91</f>
        <v>0</v>
      </c>
      <c r="AX91" s="257">
        <f>Отд.3!U91+Отд.3!W91</f>
        <v>0</v>
      </c>
      <c r="AY91" s="177">
        <f>Отд.4!Z91+Отд.4!AB91</f>
        <v>0</v>
      </c>
      <c r="AZ91" s="177">
        <f>Отд.4!AA91+Отд.4!AC91</f>
        <v>1</v>
      </c>
      <c r="BA91" s="114">
        <f>Отд.3!X91+Отд.3!Z91</f>
        <v>0</v>
      </c>
      <c r="BB91" s="114">
        <f>Отд.3!Y91+Отд.3!AA91</f>
        <v>0</v>
      </c>
      <c r="BC91" s="257">
        <f>Отд.3!AB91+Отд.3!AD91</f>
        <v>0</v>
      </c>
      <c r="BD91" s="257">
        <f>Отд.3!AC91+Отд.3!AE91</f>
        <v>0</v>
      </c>
      <c r="BE91" s="257">
        <f>Отд.2!AF91+Отд.2!AH91+Отд.2!AJ91</f>
        <v>1</v>
      </c>
      <c r="BF91" s="257">
        <f>Отд.2!AG91+Отд.2!AI91+Отд.2!AK91</f>
        <v>0</v>
      </c>
      <c r="BG91" s="257">
        <f>Отд.2!AL91+Отд.2!AN91+Отд.2!AP91</f>
        <v>0</v>
      </c>
      <c r="BH91" s="257">
        <f>Отд.2!AM91+Отд.2!AO91+Отд.2!AQ91</f>
        <v>0</v>
      </c>
      <c r="BI91" s="257">
        <f>Отд.4!AD91+Отд.4!AF91</f>
        <v>0</v>
      </c>
      <c r="BJ91" s="257">
        <f>Отд.4!AE91+Отд.4!AG91</f>
        <v>0</v>
      </c>
      <c r="BK91" s="257">
        <f>Отд.4!AH91+Отд.4!AJ91</f>
        <v>0</v>
      </c>
      <c r="BL91" s="257">
        <f>Отд.4!AI91+Отд.4!AK91</f>
        <v>0</v>
      </c>
      <c r="BM91" s="501">
        <f>Отд.4!AL91</f>
        <v>2</v>
      </c>
      <c r="BN91" s="501">
        <f>Отд.4!AM91</f>
        <v>1</v>
      </c>
      <c r="BO91" s="257">
        <f>Отд.4!AN91</f>
        <v>0</v>
      </c>
      <c r="BP91" s="257">
        <f>Отд.4!AO91</f>
        <v>0</v>
      </c>
      <c r="BQ91" s="30">
        <f>Отд.2!AR91+Отд.2!AT91</f>
        <v>1</v>
      </c>
      <c r="BR91" s="30">
        <f>Отд.2!AS91+Отд.2!AU91</f>
        <v>0</v>
      </c>
      <c r="BS91" s="257">
        <f>Отд.2!AV91+Отд.2!AX91+Отд.2!AZ91+Отд.2!BB91+Отд.2!BD91</f>
        <v>4</v>
      </c>
      <c r="BT91" s="257">
        <f>Отд.2!AW91+Отд.2!AY91+Отд.2!BA91+Отд.2!BC91+Отд.2!BE91</f>
        <v>2</v>
      </c>
      <c r="BU91" s="257">
        <f>Отд.4!AP91+Отд.4!AR91</f>
        <v>1</v>
      </c>
      <c r="BV91" s="257">
        <f>Отд.4!AQ91+Отд.4!AS91</f>
        <v>0</v>
      </c>
      <c r="BW91" s="30">
        <f>Отд.3!AF91</f>
        <v>0</v>
      </c>
      <c r="BX91" s="30">
        <f>Отд.3!AG91</f>
        <v>0</v>
      </c>
      <c r="BY91" s="30">
        <f>Отд.3!AH91+Отд.3!AJ91+Отд.3!AL91</f>
        <v>1</v>
      </c>
      <c r="BZ91" s="30">
        <f>Отд.3!AI91+Отд.3!AK91+Отд.3!AM91</f>
        <v>0</v>
      </c>
      <c r="CA91" s="257">
        <f>Отд.3!AN91+Отд.3!AP91+Отд.3!AR91</f>
        <v>0</v>
      </c>
      <c r="CB91" s="257">
        <f>Отд.3!AO91+Отд.3!AQ91+Отд.3!AS91</f>
        <v>0</v>
      </c>
      <c r="CC91" s="257">
        <f>Отд.4!AT91</f>
        <v>1</v>
      </c>
      <c r="CD91" s="257">
        <f>Отд.4!AU91</f>
        <v>1</v>
      </c>
      <c r="CE91" s="257">
        <f>Отд.3!AT91</f>
        <v>0</v>
      </c>
      <c r="CF91" s="257">
        <f>Отд.3!AU91</f>
        <v>1</v>
      </c>
      <c r="CG91" s="257">
        <f>Отд.3!AV91+Отд.3!AX91+Отд.3!AZ91</f>
        <v>0</v>
      </c>
      <c r="CH91" s="257">
        <f>Отд.3!AW91+Отд.3!AY91+Отд.3!BA91</f>
        <v>1</v>
      </c>
      <c r="CI91" s="257">
        <f>Отд.2!BF91+Отд.2!BH91+Отд.2!BJ91</f>
        <v>0</v>
      </c>
      <c r="CJ91" s="257">
        <f>Отд.2!BG91+Отд.2!BI91+Отд.2!BK91</f>
        <v>0</v>
      </c>
      <c r="CK91" s="257">
        <f>Отд.2!BL91</f>
        <v>0</v>
      </c>
      <c r="CL91" s="257">
        <f>Отд.2!BM91</f>
        <v>0</v>
      </c>
      <c r="CM91" s="257">
        <f>Отд.4!AV91</f>
        <v>0</v>
      </c>
      <c r="CN91" s="257">
        <f>Отд.4!AW91</f>
        <v>0</v>
      </c>
      <c r="CO91" s="257">
        <f>Отд.4!AX91</f>
        <v>0</v>
      </c>
      <c r="CP91" s="257">
        <f>Отд.4!AY91</f>
        <v>0</v>
      </c>
      <c r="CQ91" s="257">
        <f>Отд.4!AZ91</f>
        <v>1</v>
      </c>
      <c r="CR91" s="257">
        <f>Отд.4!BA91</f>
        <v>0</v>
      </c>
      <c r="CS91" s="257">
        <f>Отд.4!BB91</f>
        <v>1</v>
      </c>
      <c r="CT91" s="257">
        <f>Отд.4!BC91</f>
        <v>0</v>
      </c>
      <c r="CU91" s="257">
        <f>Отд.2!BN91+Отд.2!BP91</f>
        <v>0</v>
      </c>
      <c r="CV91" s="257">
        <f>Отд.2!BO91+Отд.2!BQ91</f>
        <v>2</v>
      </c>
      <c r="CW91" s="257">
        <f>Отд.2!BR91+Отд.2!BT91+Отд.2!BV91+Отд.2!BX91</f>
        <v>0</v>
      </c>
      <c r="CX91" s="257">
        <f>Отд.2!BS91+Отд.2!BU91+Отд.2!BW91+Отд.2!BY91</f>
        <v>0</v>
      </c>
      <c r="CY91" s="60">
        <f>Отд.4!BD91+Отд.4!BF91</f>
        <v>2</v>
      </c>
      <c r="CZ91" s="60">
        <f>Отд.4!BE91+Отд.4!BG91</f>
        <v>0</v>
      </c>
      <c r="DA91" s="257">
        <f>Отд.3!BB91</f>
        <v>0</v>
      </c>
      <c r="DB91" s="257">
        <f>Отд.3!BC91</f>
        <v>0</v>
      </c>
      <c r="DC91" s="257">
        <f>Отд.3!BD91</f>
        <v>0</v>
      </c>
      <c r="DD91" s="257">
        <f>Отд.3!BE91</f>
        <v>0</v>
      </c>
      <c r="DE91" s="257">
        <f>Отд.3!BF91+Отд.3!BH91</f>
        <v>0</v>
      </c>
      <c r="DF91" s="257">
        <f>Отд.3!BG91+Отд.3!BI91</f>
        <v>0</v>
      </c>
      <c r="DG91" s="257">
        <f>Отд.3!BJ91</f>
        <v>0</v>
      </c>
      <c r="DH91" s="257">
        <f>Отд.3!BK91</f>
        <v>0</v>
      </c>
      <c r="DI91" s="257">
        <f>Отд.3!BL91+Отд.3!BN91+Отд.3!BP91</f>
        <v>1</v>
      </c>
      <c r="DJ91" s="257">
        <f>Отд.3!BM91+Отд.3!BO91+Отд.3!BQ91</f>
        <v>0</v>
      </c>
      <c r="DK91" s="257">
        <f>Отд.2!BZ91</f>
        <v>2</v>
      </c>
      <c r="DL91" s="257">
        <f>Отд.2!CA91</f>
        <v>0</v>
      </c>
      <c r="DM91" s="501">
        <f>Отд.4!BH91</f>
        <v>1</v>
      </c>
      <c r="DN91" s="501">
        <f>Отд.4!BI91</f>
        <v>0</v>
      </c>
      <c r="DO91" s="14">
        <f t="shared" ref="DO91:DO111" si="18">SUM(C91+E91+G91+I91+K91+M91+O91+Q91+S91+U91+W91+Y91+AA91+AC91+AE91+AG91+AI91+AK91+AM91+AO91+AQ91+AS91+AU91+AW91+AY91+BA91+BC91+BE91+BG91+BI91+BK91+BM91+BO91+BQ91+BS91+BU91+BW91+BY91+CA91+CC91+CE91+CG91+CI91+CK91+CM91+CO91+CQ91+CS91+CU91+CW91+CY91+DA91+DC91+DE91+DG91+DI91+DK91+DM91)</f>
        <v>21</v>
      </c>
      <c r="DP91" s="95">
        <f t="shared" ref="DP91:DP111" si="19">SUM(D91+F91+H91+J91+L91+N91+P91+R91+T91+V91+X91+Z91+AB91+AD91+AF91+AH91+AJ91+AL91+AN91+AP91+AR91+AT91+AV91+AX91+AZ91+BB91+BD91+BF91+BH91+BJ91+BL91+BN91+BP91+BR91+BT91+BV91+BX91+BZ91+CB91+CD91+CF91+CH91+CJ91+CL91+CN91+CP91+CR91+CT91+CV91+CX91+CZ91+DB91+DD91+DF91+DH91+DJ91+DL91+DN91)</f>
        <v>9</v>
      </c>
      <c r="DQ91" s="37"/>
      <c r="DR91" s="6"/>
      <c r="DS91" s="1069">
        <f>Отд.4!BP91</f>
        <v>0</v>
      </c>
      <c r="DT91" s="1069">
        <f>Отд.4!BQ91</f>
        <v>0</v>
      </c>
      <c r="DU91" s="501">
        <f>Отд.4!BR91</f>
        <v>0</v>
      </c>
      <c r="DV91" s="501">
        <f>Отд.4!BS91</f>
        <v>0</v>
      </c>
      <c r="DW91" s="501">
        <f>Отд.4!BT91</f>
        <v>0</v>
      </c>
      <c r="DX91" s="501">
        <f>Отд.4!BU91</f>
        <v>0</v>
      </c>
      <c r="DY91" s="1069">
        <f>Отд.4!BV91</f>
        <v>0</v>
      </c>
      <c r="DZ91" s="1069">
        <f>Отд.4!BW91</f>
        <v>0</v>
      </c>
      <c r="EA91" s="1069">
        <f>Отд.4!BX91</f>
        <v>0</v>
      </c>
      <c r="EB91" s="1069">
        <f>Отд.4!BY91</f>
        <v>0</v>
      </c>
      <c r="EC91" s="1069">
        <f>Отд.2!CE91</f>
        <v>0</v>
      </c>
      <c r="ED91" s="1069">
        <f>Отд.2!CF91</f>
        <v>0</v>
      </c>
      <c r="EE91" s="501">
        <f>Отд.2!CG91</f>
        <v>0</v>
      </c>
      <c r="EF91" s="501">
        <f>Отд.2!CH91</f>
        <v>0</v>
      </c>
      <c r="EG91" s="5">
        <f t="shared" si="16"/>
        <v>0</v>
      </c>
      <c r="EH91" s="95">
        <f t="shared" si="17"/>
        <v>0</v>
      </c>
    </row>
    <row r="92" spans="1:138" s="28" customFormat="1" ht="16.2" thickBot="1" x14ac:dyDescent="0.35">
      <c r="A92" s="8">
        <v>5</v>
      </c>
      <c r="B92" s="1058" t="s">
        <v>14</v>
      </c>
      <c r="C92" s="501">
        <f>Отд.1!D92+Отд.1!F92+Отд.4!D92+Отд.4!F92</f>
        <v>0</v>
      </c>
      <c r="D92" s="501">
        <f>Отд.1!E92+Отд.1!G92+Отд.4!E92+Отд.4!G92</f>
        <v>0</v>
      </c>
      <c r="E92" s="701">
        <f>Отд.1!H92</f>
        <v>0</v>
      </c>
      <c r="F92" s="701">
        <f>Отд.1!I92</f>
        <v>0</v>
      </c>
      <c r="G92" s="30">
        <f>Отд.1!J92+Отд.1!L92</f>
        <v>0</v>
      </c>
      <c r="H92" s="30">
        <f>Отд.1!K92+Отд.1!M92</f>
        <v>0</v>
      </c>
      <c r="I92" s="257">
        <f>Отд.1!N92+Отд.1!P92+Отд.1!R92+Отд.1!T92+Отд.1!V92</f>
        <v>0</v>
      </c>
      <c r="J92" s="257">
        <f>Отд.1!O92+Отд.1!Q92+Отд.1!S92+Отд.1!U92+Отд.1!W92</f>
        <v>0</v>
      </c>
      <c r="K92" s="257">
        <f>Отд.1!X92+Отд.1!Z92</f>
        <v>0</v>
      </c>
      <c r="L92" s="257">
        <f>Отд.1!Y92+Отд.1!AA92</f>
        <v>0</v>
      </c>
      <c r="M92" s="256">
        <f>Отд.1!AB92</f>
        <v>0</v>
      </c>
      <c r="N92" s="256">
        <f>Отд.1!AC92</f>
        <v>0</v>
      </c>
      <c r="O92" s="257">
        <f>Отд.1!AD92+Отд.1!AF92+Отд.3!D92</f>
        <v>0</v>
      </c>
      <c r="P92" s="257">
        <f>Отд.1!AE92+Отд.1!AG92+Отд.3!E92</f>
        <v>0</v>
      </c>
      <c r="Q92" s="257">
        <f>Отд.1!AH92+Отд.3!F92</f>
        <v>0</v>
      </c>
      <c r="R92" s="257">
        <f>Отд.1!AI92+Отд.3!G92</f>
        <v>0</v>
      </c>
      <c r="S92" s="257">
        <f>Отд.1!AJ92+Отд.4!H92</f>
        <v>0</v>
      </c>
      <c r="T92" s="257">
        <f>Отд.1!AK92+Отд.4!I92</f>
        <v>0</v>
      </c>
      <c r="U92" s="257">
        <f>Отд.1!AL92</f>
        <v>0</v>
      </c>
      <c r="V92" s="257">
        <f>Отд.1!AM92</f>
        <v>0</v>
      </c>
      <c r="W92" s="257">
        <f>Отд.1!AN92+Отд.1!AP92+Отд.3!H92</f>
        <v>0</v>
      </c>
      <c r="X92" s="257">
        <f>Отд.1!AO92+Отд.1!AQ92+Отд.3!I92</f>
        <v>0</v>
      </c>
      <c r="Y92" s="257">
        <f>Отд.1!AR92+Отд.1!AT92+Отд.2!D92</f>
        <v>0</v>
      </c>
      <c r="Z92" s="257">
        <f>Отд.1!AS92+Отд.1!AU92+Отд.2!E92</f>
        <v>0</v>
      </c>
      <c r="AA92" s="257">
        <f>Отд.1!AV92</f>
        <v>0</v>
      </c>
      <c r="AB92" s="257">
        <f>Отд.1!AW92</f>
        <v>0</v>
      </c>
      <c r="AC92" s="257">
        <f>Отд.1!AX92+Отд.4!J92</f>
        <v>0</v>
      </c>
      <c r="AD92" s="257">
        <f>Отд.1!AY92+Отд.4!K92</f>
        <v>0</v>
      </c>
      <c r="AE92" s="257">
        <f>Отд.1!AZ92</f>
        <v>0</v>
      </c>
      <c r="AF92" s="257">
        <f>Отд.1!BA92</f>
        <v>0</v>
      </c>
      <c r="AG92" s="257">
        <f>Отд.1!BB92</f>
        <v>0</v>
      </c>
      <c r="AH92" s="257">
        <f>Отд.1!BC92</f>
        <v>0</v>
      </c>
      <c r="AI92" s="501">
        <f>Отд.4!L92+Отд.4!N92</f>
        <v>0</v>
      </c>
      <c r="AJ92" s="501">
        <f>Отд.4!M92+Отд.4!O92</f>
        <v>0</v>
      </c>
      <c r="AK92" s="257">
        <f>Отд.4!P92</f>
        <v>0</v>
      </c>
      <c r="AL92" s="257">
        <f>Отд.4!Q92</f>
        <v>0</v>
      </c>
      <c r="AM92" s="257">
        <f>Отд.2!F92+Отд.2!H92+Отд.2!J92+Отд.2!L92</f>
        <v>0</v>
      </c>
      <c r="AN92" s="257">
        <f>Отд.2!G92+Отд.2!I92+Отд.2!K92+Отд.2!M92</f>
        <v>0</v>
      </c>
      <c r="AO92" s="257">
        <f>Отд.2!N92+Отд.2!P92+Отд.2!R92+Отд.2!T92+Отд.2!V92+Отд.2!X92+Отд.2!Z92+Отд.2!AB92+Отд.2!AD92</f>
        <v>0</v>
      </c>
      <c r="AP92" s="257">
        <f>Отд.2!O92+Отд.2!Q92+Отд.2!S92+Отд.2!U92+Отд.2!W92+Отд.2!Y92+Отд.2!AA92+Отд.2!AC92+Отд.2!AE92</f>
        <v>0</v>
      </c>
      <c r="AQ92" s="257">
        <f>Отд.4!R92+Отд.4!T92+Отд.4!V92+Отд.4!X92</f>
        <v>0</v>
      </c>
      <c r="AR92" s="257">
        <f>Отд.4!S92+Отд.4!U92+Отд.4!W92+Отд.4!Y92</f>
        <v>0</v>
      </c>
      <c r="AS92" s="257">
        <f>Отд.3!J92+Отд.3!L92</f>
        <v>0</v>
      </c>
      <c r="AT92" s="257">
        <f>Отд.3!K92+Отд.3!M92</f>
        <v>0</v>
      </c>
      <c r="AU92" s="257">
        <f>Отд.3!N92+Отд.3!P92+Отд.3!R92</f>
        <v>0</v>
      </c>
      <c r="AV92" s="257">
        <f>Отд.3!O92+Отд.3!Q92+Отд.3!S92</f>
        <v>0</v>
      </c>
      <c r="AW92" s="257">
        <f>Отд.3!T92+Отд.3!V92</f>
        <v>0</v>
      </c>
      <c r="AX92" s="257">
        <f>Отд.3!U92+Отд.3!W92</f>
        <v>0</v>
      </c>
      <c r="AY92" s="177">
        <f>Отд.4!Z92+Отд.4!AB92</f>
        <v>0</v>
      </c>
      <c r="AZ92" s="177">
        <f>Отд.4!AA92+Отд.4!AC92</f>
        <v>0</v>
      </c>
      <c r="BA92" s="114">
        <f>Отд.3!X92+Отд.3!Z92</f>
        <v>0</v>
      </c>
      <c r="BB92" s="114">
        <f>Отд.3!Y92+Отд.3!AA92</f>
        <v>0</v>
      </c>
      <c r="BC92" s="257">
        <f>Отд.3!AB92+Отд.3!AD92</f>
        <v>0</v>
      </c>
      <c r="BD92" s="257">
        <f>Отд.3!AC92+Отд.3!AE92</f>
        <v>0</v>
      </c>
      <c r="BE92" s="257">
        <f>Отд.2!AF92+Отд.2!AH92+Отд.2!AJ92</f>
        <v>0</v>
      </c>
      <c r="BF92" s="257">
        <f>Отд.2!AG92+Отд.2!AI92+Отд.2!AK92</f>
        <v>0</v>
      </c>
      <c r="BG92" s="257">
        <f>Отд.2!AL92+Отд.2!AN92+Отд.2!AP92</f>
        <v>0</v>
      </c>
      <c r="BH92" s="257">
        <f>Отд.2!AM92+Отд.2!AO92+Отд.2!AQ92</f>
        <v>0</v>
      </c>
      <c r="BI92" s="257">
        <f>Отд.4!AD92+Отд.4!AF92</f>
        <v>0</v>
      </c>
      <c r="BJ92" s="257">
        <f>Отд.4!AE92+Отд.4!AG92</f>
        <v>0</v>
      </c>
      <c r="BK92" s="257">
        <f>Отд.4!AH92+Отд.4!AJ92</f>
        <v>0</v>
      </c>
      <c r="BL92" s="257">
        <f>Отд.4!AI92+Отд.4!AK92</f>
        <v>0</v>
      </c>
      <c r="BM92" s="501">
        <f>Отд.4!AL92</f>
        <v>0</v>
      </c>
      <c r="BN92" s="501">
        <f>Отд.4!AM92</f>
        <v>0</v>
      </c>
      <c r="BO92" s="257">
        <f>Отд.4!AN92</f>
        <v>0</v>
      </c>
      <c r="BP92" s="257">
        <f>Отд.4!AO92</f>
        <v>0</v>
      </c>
      <c r="BQ92" s="30">
        <f>Отд.2!AR92+Отд.2!AT92</f>
        <v>1</v>
      </c>
      <c r="BR92" s="30">
        <f>Отд.2!AS92+Отд.2!AU92</f>
        <v>0</v>
      </c>
      <c r="BS92" s="257">
        <f>Отд.2!AV92+Отд.2!AX92+Отд.2!AZ92+Отд.2!BB92+Отд.2!BD92</f>
        <v>1</v>
      </c>
      <c r="BT92" s="257">
        <f>Отд.2!AW92+Отд.2!AY92+Отд.2!BA92+Отд.2!BC92+Отд.2!BE92</f>
        <v>0</v>
      </c>
      <c r="BU92" s="257">
        <f>Отд.4!AP92+Отд.4!AR92</f>
        <v>0</v>
      </c>
      <c r="BV92" s="257">
        <f>Отд.4!AQ92+Отд.4!AS92</f>
        <v>0</v>
      </c>
      <c r="BW92" s="30">
        <f>Отд.3!AF92</f>
        <v>0</v>
      </c>
      <c r="BX92" s="30">
        <f>Отд.3!AG92</f>
        <v>0</v>
      </c>
      <c r="BY92" s="30">
        <f>Отд.3!AH92+Отд.3!AJ92+Отд.3!AL92</f>
        <v>0</v>
      </c>
      <c r="BZ92" s="30">
        <f>Отд.3!AI92+Отд.3!AK92+Отд.3!AM92</f>
        <v>0</v>
      </c>
      <c r="CA92" s="257">
        <f>Отд.3!AN92+Отд.3!AP92+Отд.3!AR92</f>
        <v>0</v>
      </c>
      <c r="CB92" s="257">
        <f>Отд.3!AO92+Отд.3!AQ92+Отд.3!AS92</f>
        <v>0</v>
      </c>
      <c r="CC92" s="257">
        <f>Отд.4!AT92</f>
        <v>0</v>
      </c>
      <c r="CD92" s="257">
        <f>Отд.4!AU92</f>
        <v>0</v>
      </c>
      <c r="CE92" s="257">
        <f>Отд.3!AT92</f>
        <v>0</v>
      </c>
      <c r="CF92" s="257">
        <f>Отд.3!AU92</f>
        <v>1</v>
      </c>
      <c r="CG92" s="257">
        <f>Отд.3!AV92+Отд.3!AX92+Отд.3!AZ92</f>
        <v>0</v>
      </c>
      <c r="CH92" s="257">
        <f>Отд.3!AW92+Отд.3!AY92+Отд.3!BA92</f>
        <v>0</v>
      </c>
      <c r="CI92" s="257">
        <f>Отд.2!BF92+Отд.2!BH92+Отд.2!BJ92</f>
        <v>0</v>
      </c>
      <c r="CJ92" s="257">
        <f>Отд.2!BG92+Отд.2!BI92+Отд.2!BK92</f>
        <v>0</v>
      </c>
      <c r="CK92" s="257">
        <f>Отд.2!BL92</f>
        <v>0</v>
      </c>
      <c r="CL92" s="257">
        <f>Отд.2!BM92</f>
        <v>0</v>
      </c>
      <c r="CM92" s="257">
        <f>Отд.4!AV92</f>
        <v>0</v>
      </c>
      <c r="CN92" s="257">
        <f>Отд.4!AW92</f>
        <v>0</v>
      </c>
      <c r="CO92" s="257">
        <f>Отд.4!AX92</f>
        <v>0</v>
      </c>
      <c r="CP92" s="257">
        <f>Отд.4!AY92</f>
        <v>0</v>
      </c>
      <c r="CQ92" s="257">
        <f>Отд.4!AZ92</f>
        <v>0</v>
      </c>
      <c r="CR92" s="257">
        <f>Отд.4!BA92</f>
        <v>0</v>
      </c>
      <c r="CS92" s="257">
        <f>Отд.4!BB92</f>
        <v>1</v>
      </c>
      <c r="CT92" s="257">
        <f>Отд.4!BC92</f>
        <v>0</v>
      </c>
      <c r="CU92" s="257">
        <f>Отд.2!BN92+Отд.2!BP92</f>
        <v>0</v>
      </c>
      <c r="CV92" s="257">
        <f>Отд.2!BO92+Отд.2!BQ92</f>
        <v>1</v>
      </c>
      <c r="CW92" s="257">
        <f>Отд.2!BR92+Отд.2!BT92+Отд.2!BV92+Отд.2!BX92</f>
        <v>0</v>
      </c>
      <c r="CX92" s="257">
        <f>Отд.2!BS92+Отд.2!BU92+Отд.2!BW92+Отд.2!BY92</f>
        <v>0</v>
      </c>
      <c r="CY92" s="60">
        <f>Отд.4!BD92+Отд.4!BF92</f>
        <v>0</v>
      </c>
      <c r="CZ92" s="60">
        <f>Отд.4!BE92+Отд.4!BG92</f>
        <v>0</v>
      </c>
      <c r="DA92" s="257">
        <f>Отд.3!BB92</f>
        <v>0</v>
      </c>
      <c r="DB92" s="257">
        <f>Отд.3!BC92</f>
        <v>0</v>
      </c>
      <c r="DC92" s="257">
        <f>Отд.3!BD92</f>
        <v>0</v>
      </c>
      <c r="DD92" s="257">
        <f>Отд.3!BE92</f>
        <v>0</v>
      </c>
      <c r="DE92" s="257">
        <f>Отд.3!BF92+Отд.3!BH92</f>
        <v>0</v>
      </c>
      <c r="DF92" s="257">
        <f>Отд.3!BG92+Отд.3!BI92</f>
        <v>0</v>
      </c>
      <c r="DG92" s="257">
        <f>Отд.3!BJ92</f>
        <v>0</v>
      </c>
      <c r="DH92" s="257">
        <f>Отд.3!BK92</f>
        <v>0</v>
      </c>
      <c r="DI92" s="257">
        <f>Отд.3!BL92+Отд.3!BN92+Отд.3!BP92</f>
        <v>0</v>
      </c>
      <c r="DJ92" s="257">
        <f>Отд.3!BM92+Отд.3!BO92+Отд.3!BQ92</f>
        <v>0</v>
      </c>
      <c r="DK92" s="257">
        <f>Отд.2!BZ92</f>
        <v>0</v>
      </c>
      <c r="DL92" s="257">
        <f>Отд.2!CA92</f>
        <v>0</v>
      </c>
      <c r="DM92" s="501">
        <f>Отд.4!BH92</f>
        <v>0</v>
      </c>
      <c r="DN92" s="501">
        <f>Отд.4!BI92</f>
        <v>0</v>
      </c>
      <c r="DO92" s="14">
        <f t="shared" si="18"/>
        <v>3</v>
      </c>
      <c r="DP92" s="95">
        <f t="shared" si="19"/>
        <v>2</v>
      </c>
      <c r="DQ92" s="37"/>
      <c r="DR92" s="6"/>
      <c r="DS92" s="1069">
        <f>Отд.4!BP92</f>
        <v>0</v>
      </c>
      <c r="DT92" s="1069">
        <f>Отд.4!BQ92</f>
        <v>0</v>
      </c>
      <c r="DU92" s="501">
        <f>Отд.4!BR92</f>
        <v>0</v>
      </c>
      <c r="DV92" s="501">
        <f>Отд.4!BS92</f>
        <v>0</v>
      </c>
      <c r="DW92" s="501">
        <f>Отд.4!BT92</f>
        <v>0</v>
      </c>
      <c r="DX92" s="501">
        <f>Отд.4!BU92</f>
        <v>0</v>
      </c>
      <c r="DY92" s="1069">
        <f>Отд.4!BV92</f>
        <v>0</v>
      </c>
      <c r="DZ92" s="1069">
        <f>Отд.4!BW92</f>
        <v>0</v>
      </c>
      <c r="EA92" s="1069">
        <f>Отд.4!BX92</f>
        <v>0</v>
      </c>
      <c r="EB92" s="1069">
        <f>Отд.4!BY92</f>
        <v>0</v>
      </c>
      <c r="EC92" s="1069">
        <f>Отд.2!CE92</f>
        <v>0</v>
      </c>
      <c r="ED92" s="1069">
        <f>Отд.2!CF92</f>
        <v>0</v>
      </c>
      <c r="EE92" s="501">
        <f>Отд.2!CG92</f>
        <v>0</v>
      </c>
      <c r="EF92" s="501">
        <f>Отд.2!CH92</f>
        <v>0</v>
      </c>
      <c r="EG92" s="5">
        <f t="shared" si="16"/>
        <v>0</v>
      </c>
      <c r="EH92" s="95">
        <f t="shared" si="17"/>
        <v>0</v>
      </c>
    </row>
    <row r="93" spans="1:138" s="28" customFormat="1" ht="27.6" thickBot="1" x14ac:dyDescent="0.35">
      <c r="A93" s="8">
        <v>6</v>
      </c>
      <c r="B93" s="1058" t="s">
        <v>15</v>
      </c>
      <c r="C93" s="501">
        <f>Отд.1!D93+Отд.1!F93+Отд.4!D93+Отд.4!F93</f>
        <v>0</v>
      </c>
      <c r="D93" s="501">
        <f>Отд.1!E93+Отд.1!G93+Отд.4!E93+Отд.4!G93</f>
        <v>0</v>
      </c>
      <c r="E93" s="701">
        <f>Отд.1!H93</f>
        <v>0</v>
      </c>
      <c r="F93" s="701">
        <f>Отд.1!I93</f>
        <v>0</v>
      </c>
      <c r="G93" s="30">
        <f>Отд.1!J93+Отд.1!L93</f>
        <v>0</v>
      </c>
      <c r="H93" s="30">
        <f>Отд.1!K93+Отд.1!M93</f>
        <v>0</v>
      </c>
      <c r="I93" s="257">
        <f>Отд.1!N93+Отд.1!P93+Отд.1!R93+Отд.1!T93+Отд.1!V93</f>
        <v>0</v>
      </c>
      <c r="J93" s="257">
        <f>Отд.1!O93+Отд.1!Q93+Отд.1!S93+Отд.1!U93+Отд.1!W93</f>
        <v>0</v>
      </c>
      <c r="K93" s="257">
        <f>Отд.1!X93+Отд.1!Z93</f>
        <v>0</v>
      </c>
      <c r="L93" s="257">
        <f>Отд.1!Y93+Отд.1!AA93</f>
        <v>0</v>
      </c>
      <c r="M93" s="256">
        <f>Отд.1!AB93</f>
        <v>0</v>
      </c>
      <c r="N93" s="256">
        <f>Отд.1!AC93</f>
        <v>0</v>
      </c>
      <c r="O93" s="257">
        <f>Отд.1!AD93+Отд.1!AF93+Отд.3!D93</f>
        <v>0</v>
      </c>
      <c r="P93" s="257">
        <f>Отд.1!AE93+Отд.1!AG93+Отд.3!E93</f>
        <v>0</v>
      </c>
      <c r="Q93" s="257">
        <f>Отд.1!AH93+Отд.3!F93</f>
        <v>0</v>
      </c>
      <c r="R93" s="257">
        <f>Отд.1!AI93+Отд.3!G93</f>
        <v>0</v>
      </c>
      <c r="S93" s="257">
        <f>Отд.1!AJ93+Отд.4!H93</f>
        <v>0</v>
      </c>
      <c r="T93" s="257">
        <f>Отд.1!AK93+Отд.4!I93</f>
        <v>0</v>
      </c>
      <c r="U93" s="257">
        <f>Отд.1!AL93</f>
        <v>0</v>
      </c>
      <c r="V93" s="257">
        <f>Отд.1!AM93</f>
        <v>0</v>
      </c>
      <c r="W93" s="257">
        <f>Отд.1!AN93+Отд.1!AP93+Отд.3!H93</f>
        <v>0</v>
      </c>
      <c r="X93" s="257">
        <f>Отд.1!AO93+Отд.1!AQ93+Отд.3!I93</f>
        <v>0</v>
      </c>
      <c r="Y93" s="257">
        <f>Отд.1!AR93+Отд.1!AT93+Отд.2!D93</f>
        <v>0</v>
      </c>
      <c r="Z93" s="257">
        <f>Отд.1!AS93+Отд.1!AU93+Отд.2!E93</f>
        <v>0</v>
      </c>
      <c r="AA93" s="257">
        <f>Отд.1!AV93</f>
        <v>0</v>
      </c>
      <c r="AB93" s="257">
        <f>Отд.1!AW93</f>
        <v>0</v>
      </c>
      <c r="AC93" s="257">
        <f>Отд.1!AX93+Отд.4!J93</f>
        <v>0</v>
      </c>
      <c r="AD93" s="257">
        <f>Отд.1!AY93+Отд.4!K93</f>
        <v>0</v>
      </c>
      <c r="AE93" s="257">
        <f>Отд.1!AZ93</f>
        <v>0</v>
      </c>
      <c r="AF93" s="257">
        <f>Отд.1!BA93</f>
        <v>0</v>
      </c>
      <c r="AG93" s="257">
        <f>Отд.1!BB93</f>
        <v>0</v>
      </c>
      <c r="AH93" s="257">
        <f>Отд.1!BC93</f>
        <v>0</v>
      </c>
      <c r="AI93" s="501">
        <f>Отд.4!L93+Отд.4!N93</f>
        <v>0</v>
      </c>
      <c r="AJ93" s="501">
        <f>Отд.4!M93+Отд.4!O93</f>
        <v>0</v>
      </c>
      <c r="AK93" s="257">
        <f>Отд.4!P93</f>
        <v>0</v>
      </c>
      <c r="AL93" s="257">
        <f>Отд.4!Q93</f>
        <v>0</v>
      </c>
      <c r="AM93" s="257">
        <f>Отд.2!F93+Отд.2!H93+Отд.2!J93+Отд.2!L93</f>
        <v>0</v>
      </c>
      <c r="AN93" s="257">
        <f>Отд.2!G93+Отд.2!I93+Отд.2!K93+Отд.2!M93</f>
        <v>0</v>
      </c>
      <c r="AO93" s="257">
        <f>Отд.2!N93+Отд.2!P93+Отд.2!R93+Отд.2!T93+Отд.2!V93+Отд.2!X93+Отд.2!Z93+Отд.2!AB93+Отд.2!AD93</f>
        <v>1</v>
      </c>
      <c r="AP93" s="257">
        <f>Отд.2!O93+Отд.2!Q93+Отд.2!S93+Отд.2!U93+Отд.2!W93+Отд.2!Y93+Отд.2!AA93+Отд.2!AC93+Отд.2!AE93</f>
        <v>0</v>
      </c>
      <c r="AQ93" s="257">
        <f>Отд.4!R93+Отд.4!T93+Отд.4!V93+Отд.4!X93</f>
        <v>0</v>
      </c>
      <c r="AR93" s="257">
        <f>Отд.4!S93+Отд.4!U93+Отд.4!W93+Отд.4!Y93</f>
        <v>0</v>
      </c>
      <c r="AS93" s="257">
        <f>Отд.3!J93+Отд.3!L93</f>
        <v>0</v>
      </c>
      <c r="AT93" s="257">
        <f>Отд.3!K93+Отд.3!M93</f>
        <v>0</v>
      </c>
      <c r="AU93" s="257">
        <f>Отд.3!N93+Отд.3!P93+Отд.3!R93</f>
        <v>0</v>
      </c>
      <c r="AV93" s="257">
        <f>Отд.3!O93+Отд.3!Q93+Отд.3!S93</f>
        <v>0</v>
      </c>
      <c r="AW93" s="257">
        <f>Отд.3!T93+Отд.3!V93</f>
        <v>0</v>
      </c>
      <c r="AX93" s="257">
        <f>Отд.3!U93+Отд.3!W93</f>
        <v>0</v>
      </c>
      <c r="AY93" s="177">
        <f>Отд.4!Z93+Отд.4!AB93</f>
        <v>0</v>
      </c>
      <c r="AZ93" s="177">
        <f>Отд.4!AA93+Отд.4!AC93</f>
        <v>1</v>
      </c>
      <c r="BA93" s="114">
        <f>Отд.3!X93+Отд.3!Z93</f>
        <v>0</v>
      </c>
      <c r="BB93" s="114">
        <f>Отд.3!Y93+Отд.3!AA93</f>
        <v>0</v>
      </c>
      <c r="BC93" s="257">
        <f>Отд.3!AB93+Отд.3!AD93</f>
        <v>0</v>
      </c>
      <c r="BD93" s="257">
        <f>Отд.3!AC93+Отд.3!AE93</f>
        <v>0</v>
      </c>
      <c r="BE93" s="257">
        <f>Отд.2!AF93+Отд.2!AH93+Отд.2!AJ93</f>
        <v>0</v>
      </c>
      <c r="BF93" s="257">
        <f>Отд.2!AG93+Отд.2!AI93+Отд.2!AK93</f>
        <v>0</v>
      </c>
      <c r="BG93" s="257">
        <f>Отд.2!AL93+Отд.2!AN93+Отд.2!AP93</f>
        <v>0</v>
      </c>
      <c r="BH93" s="257">
        <f>Отд.2!AM93+Отд.2!AO93+Отд.2!AQ93</f>
        <v>0</v>
      </c>
      <c r="BI93" s="257">
        <f>Отд.4!AD93+Отд.4!AF93</f>
        <v>0</v>
      </c>
      <c r="BJ93" s="257">
        <f>Отд.4!AE93+Отд.4!AG93</f>
        <v>0</v>
      </c>
      <c r="BK93" s="257">
        <f>Отд.4!AH93+Отд.4!AJ93</f>
        <v>0</v>
      </c>
      <c r="BL93" s="257">
        <f>Отд.4!AI93+Отд.4!AK93</f>
        <v>0</v>
      </c>
      <c r="BM93" s="501">
        <f>Отд.4!AL93</f>
        <v>2</v>
      </c>
      <c r="BN93" s="501">
        <f>Отд.4!AM93</f>
        <v>0</v>
      </c>
      <c r="BO93" s="257">
        <f>Отд.4!AN93</f>
        <v>0</v>
      </c>
      <c r="BP93" s="257">
        <f>Отд.4!AO93</f>
        <v>0</v>
      </c>
      <c r="BQ93" s="30">
        <f>Отд.2!AR93+Отд.2!AT93</f>
        <v>0</v>
      </c>
      <c r="BR93" s="30">
        <f>Отд.2!AS93+Отд.2!AU93</f>
        <v>0</v>
      </c>
      <c r="BS93" s="257">
        <f>Отд.2!AV93+Отд.2!AX93+Отд.2!AZ93+Отд.2!BB93+Отд.2!BD93</f>
        <v>3</v>
      </c>
      <c r="BT93" s="257">
        <f>Отд.2!AW93+Отд.2!AY93+Отд.2!BA93+Отд.2!BC93+Отд.2!BE93</f>
        <v>0</v>
      </c>
      <c r="BU93" s="257">
        <f>Отд.4!AP93+Отд.4!AR93</f>
        <v>0</v>
      </c>
      <c r="BV93" s="257">
        <f>Отд.4!AQ93+Отд.4!AS93</f>
        <v>0</v>
      </c>
      <c r="BW93" s="30">
        <f>Отд.3!AF93</f>
        <v>0</v>
      </c>
      <c r="BX93" s="30">
        <f>Отд.3!AG93</f>
        <v>0</v>
      </c>
      <c r="BY93" s="30">
        <f>Отд.3!AH93+Отд.3!AJ93+Отд.3!AL93</f>
        <v>1</v>
      </c>
      <c r="BZ93" s="30">
        <f>Отд.3!AI93+Отд.3!AK93+Отд.3!AM93</f>
        <v>0</v>
      </c>
      <c r="CA93" s="257">
        <f>Отд.3!AN93+Отд.3!AP93+Отд.3!AR93</f>
        <v>0</v>
      </c>
      <c r="CB93" s="257">
        <f>Отд.3!AO93+Отд.3!AQ93+Отд.3!AS93</f>
        <v>0</v>
      </c>
      <c r="CC93" s="257">
        <f>Отд.4!AT93</f>
        <v>1</v>
      </c>
      <c r="CD93" s="257">
        <f>Отд.4!AU93</f>
        <v>1</v>
      </c>
      <c r="CE93" s="257">
        <f>Отд.3!AT93</f>
        <v>0</v>
      </c>
      <c r="CF93" s="257">
        <f>Отд.3!AU93</f>
        <v>0</v>
      </c>
      <c r="CG93" s="257">
        <f>Отд.3!AV93+Отд.3!AX93+Отд.3!AZ93</f>
        <v>0</v>
      </c>
      <c r="CH93" s="257">
        <f>Отд.3!AW93+Отд.3!AY93+Отд.3!BA93</f>
        <v>0</v>
      </c>
      <c r="CI93" s="257">
        <f>Отд.2!BF93+Отд.2!BH93+Отд.2!BJ93</f>
        <v>0</v>
      </c>
      <c r="CJ93" s="257">
        <f>Отд.2!BG93+Отд.2!BI93+Отд.2!BK93</f>
        <v>0</v>
      </c>
      <c r="CK93" s="257">
        <f>Отд.2!BL93</f>
        <v>0</v>
      </c>
      <c r="CL93" s="257">
        <f>Отд.2!BM93</f>
        <v>0</v>
      </c>
      <c r="CM93" s="257">
        <f>Отд.4!AV93</f>
        <v>0</v>
      </c>
      <c r="CN93" s="257">
        <f>Отд.4!AW93</f>
        <v>0</v>
      </c>
      <c r="CO93" s="257">
        <f>Отд.4!AX93</f>
        <v>0</v>
      </c>
      <c r="CP93" s="257">
        <f>Отд.4!AY93</f>
        <v>0</v>
      </c>
      <c r="CQ93" s="257">
        <f>Отд.4!AZ93</f>
        <v>1</v>
      </c>
      <c r="CR93" s="257">
        <f>Отд.4!BA93</f>
        <v>0</v>
      </c>
      <c r="CS93" s="257">
        <f>Отд.4!BB93</f>
        <v>0</v>
      </c>
      <c r="CT93" s="257">
        <f>Отд.4!BC93</f>
        <v>0</v>
      </c>
      <c r="CU93" s="257">
        <f>Отд.2!BN93+Отд.2!BP93</f>
        <v>0</v>
      </c>
      <c r="CV93" s="257">
        <f>Отд.2!BO93+Отд.2!BQ93</f>
        <v>0</v>
      </c>
      <c r="CW93" s="257">
        <f>Отд.2!BR93+Отд.2!BT93+Отд.2!BV93+Отд.2!BX93</f>
        <v>0</v>
      </c>
      <c r="CX93" s="257">
        <f>Отд.2!BS93+Отд.2!BU93+Отд.2!BW93+Отд.2!BY93</f>
        <v>0</v>
      </c>
      <c r="CY93" s="60">
        <f>Отд.4!BD93+Отд.4!BF93</f>
        <v>2</v>
      </c>
      <c r="CZ93" s="60">
        <f>Отд.4!BE93+Отд.4!BG93</f>
        <v>0</v>
      </c>
      <c r="DA93" s="257">
        <f>Отд.3!BB93</f>
        <v>0</v>
      </c>
      <c r="DB93" s="257">
        <f>Отд.3!BC93</f>
        <v>0</v>
      </c>
      <c r="DC93" s="257">
        <f>Отд.3!BD93</f>
        <v>0</v>
      </c>
      <c r="DD93" s="257">
        <f>Отд.3!BE93</f>
        <v>0</v>
      </c>
      <c r="DE93" s="257">
        <f>Отд.3!BF93+Отд.3!BH93</f>
        <v>0</v>
      </c>
      <c r="DF93" s="257">
        <f>Отд.3!BG93+Отд.3!BI93</f>
        <v>0</v>
      </c>
      <c r="DG93" s="257">
        <f>Отд.3!BJ93</f>
        <v>0</v>
      </c>
      <c r="DH93" s="257">
        <f>Отд.3!BK93</f>
        <v>0</v>
      </c>
      <c r="DI93" s="257">
        <f>Отд.3!BL93+Отд.3!BN93+Отд.3!BP93</f>
        <v>0</v>
      </c>
      <c r="DJ93" s="257">
        <f>Отд.3!BM93+Отд.3!BO93+Отд.3!BQ93</f>
        <v>0</v>
      </c>
      <c r="DK93" s="257">
        <f>Отд.2!BZ93</f>
        <v>0</v>
      </c>
      <c r="DL93" s="257">
        <f>Отд.2!CA93</f>
        <v>0</v>
      </c>
      <c r="DM93" s="501">
        <f>Отд.4!BH93</f>
        <v>1</v>
      </c>
      <c r="DN93" s="501">
        <f>Отд.4!BI93</f>
        <v>0</v>
      </c>
      <c r="DO93" s="14">
        <f t="shared" si="18"/>
        <v>12</v>
      </c>
      <c r="DP93" s="95">
        <f t="shared" si="19"/>
        <v>2</v>
      </c>
      <c r="DQ93" s="37"/>
      <c r="DR93" s="6"/>
      <c r="DS93" s="1069">
        <f>Отд.4!BP93</f>
        <v>0</v>
      </c>
      <c r="DT93" s="1069">
        <f>Отд.4!BQ93</f>
        <v>0</v>
      </c>
      <c r="DU93" s="501">
        <f>Отд.4!BR93</f>
        <v>0</v>
      </c>
      <c r="DV93" s="501">
        <f>Отд.4!BS93</f>
        <v>0</v>
      </c>
      <c r="DW93" s="501">
        <f>Отд.4!BT93</f>
        <v>0</v>
      </c>
      <c r="DX93" s="501">
        <f>Отд.4!BU93</f>
        <v>0</v>
      </c>
      <c r="DY93" s="1069">
        <f>Отд.4!BV93</f>
        <v>0</v>
      </c>
      <c r="DZ93" s="1069">
        <f>Отд.4!BW93</f>
        <v>0</v>
      </c>
      <c r="EA93" s="1069">
        <f>Отд.4!BX93</f>
        <v>0</v>
      </c>
      <c r="EB93" s="1069">
        <f>Отд.4!BY93</f>
        <v>0</v>
      </c>
      <c r="EC93" s="1069">
        <f>Отд.2!CE93</f>
        <v>0</v>
      </c>
      <c r="ED93" s="1069">
        <f>Отд.2!CF93</f>
        <v>0</v>
      </c>
      <c r="EE93" s="501">
        <f>Отд.2!CG93</f>
        <v>0</v>
      </c>
      <c r="EF93" s="501">
        <f>Отд.2!CH93</f>
        <v>0</v>
      </c>
      <c r="EG93" s="5">
        <f t="shared" si="16"/>
        <v>0</v>
      </c>
      <c r="EH93" s="95">
        <f t="shared" si="17"/>
        <v>0</v>
      </c>
    </row>
    <row r="94" spans="1:138" s="28" customFormat="1" ht="16.2" thickBot="1" x14ac:dyDescent="0.35">
      <c r="A94" s="8">
        <v>7</v>
      </c>
      <c r="B94" s="1058" t="s">
        <v>22</v>
      </c>
      <c r="C94" s="501">
        <f>Отд.1!D94+Отд.1!F94+Отд.4!D94+Отд.4!F94</f>
        <v>0</v>
      </c>
      <c r="D94" s="501">
        <f>Отд.1!E94+Отд.1!G94+Отд.4!E94+Отд.4!G94</f>
        <v>0</v>
      </c>
      <c r="E94" s="701">
        <f>Отд.1!H94</f>
        <v>0</v>
      </c>
      <c r="F94" s="701">
        <f>Отд.1!I94</f>
        <v>0</v>
      </c>
      <c r="G94" s="30">
        <f>Отд.1!J94+Отд.1!L94</f>
        <v>0</v>
      </c>
      <c r="H94" s="30">
        <f>Отд.1!K94+Отд.1!M94</f>
        <v>0</v>
      </c>
      <c r="I94" s="257">
        <f>Отд.1!N94+Отд.1!P94+Отд.1!R94+Отд.1!T94+Отд.1!V94</f>
        <v>0</v>
      </c>
      <c r="J94" s="257">
        <f>Отд.1!O94+Отд.1!Q94+Отд.1!S94+Отд.1!U94+Отд.1!W94</f>
        <v>0</v>
      </c>
      <c r="K94" s="257">
        <f>Отд.1!X94+Отд.1!Z94</f>
        <v>0</v>
      </c>
      <c r="L94" s="257">
        <f>Отд.1!Y94+Отд.1!AA94</f>
        <v>0</v>
      </c>
      <c r="M94" s="256">
        <f>Отд.1!AB94</f>
        <v>0</v>
      </c>
      <c r="N94" s="256">
        <f>Отд.1!AC94</f>
        <v>0</v>
      </c>
      <c r="O94" s="257">
        <f>Отд.1!AD94+Отд.1!AF94+Отд.3!D94</f>
        <v>0</v>
      </c>
      <c r="P94" s="257">
        <f>Отд.1!AE94+Отд.1!AG94+Отд.3!E94</f>
        <v>0</v>
      </c>
      <c r="Q94" s="257">
        <f>Отд.1!AH94+Отд.3!F94</f>
        <v>0</v>
      </c>
      <c r="R94" s="257">
        <f>Отд.1!AI94+Отд.3!G94</f>
        <v>0</v>
      </c>
      <c r="S94" s="257">
        <f>Отд.1!AJ94+Отд.4!H94</f>
        <v>0</v>
      </c>
      <c r="T94" s="257">
        <f>Отд.1!AK94+Отд.4!I94</f>
        <v>0</v>
      </c>
      <c r="U94" s="257">
        <f>Отд.1!AL94</f>
        <v>0</v>
      </c>
      <c r="V94" s="257">
        <f>Отд.1!AM94</f>
        <v>0</v>
      </c>
      <c r="W94" s="257">
        <f>Отд.1!AN94+Отд.1!AP94+Отд.3!H94</f>
        <v>0</v>
      </c>
      <c r="X94" s="257">
        <f>Отд.1!AO94+Отд.1!AQ94+Отд.3!I94</f>
        <v>0</v>
      </c>
      <c r="Y94" s="257">
        <f>Отд.1!AR94+Отд.1!AT94+Отд.2!D94</f>
        <v>0</v>
      </c>
      <c r="Z94" s="257">
        <f>Отд.1!AS94+Отд.1!AU94+Отд.2!E94</f>
        <v>0</v>
      </c>
      <c r="AA94" s="257">
        <f>Отд.1!AV94</f>
        <v>0</v>
      </c>
      <c r="AB94" s="257">
        <f>Отд.1!AW94</f>
        <v>0</v>
      </c>
      <c r="AC94" s="257">
        <f>Отд.1!AX94+Отд.4!J94</f>
        <v>0</v>
      </c>
      <c r="AD94" s="257">
        <f>Отд.1!AY94+Отд.4!K94</f>
        <v>0</v>
      </c>
      <c r="AE94" s="257">
        <f>Отд.1!AZ94</f>
        <v>0</v>
      </c>
      <c r="AF94" s="257">
        <f>Отд.1!BA94</f>
        <v>0</v>
      </c>
      <c r="AG94" s="257">
        <f>Отд.1!BB94</f>
        <v>0</v>
      </c>
      <c r="AH94" s="257">
        <f>Отд.1!BC94</f>
        <v>0</v>
      </c>
      <c r="AI94" s="501">
        <f>Отд.4!L94+Отд.4!N94</f>
        <v>0</v>
      </c>
      <c r="AJ94" s="501">
        <f>Отд.4!M94+Отд.4!O94</f>
        <v>0</v>
      </c>
      <c r="AK94" s="257">
        <f>Отд.4!P94</f>
        <v>0</v>
      </c>
      <c r="AL94" s="257">
        <f>Отд.4!Q94</f>
        <v>0</v>
      </c>
      <c r="AM94" s="257">
        <f>Отд.2!F94+Отд.2!H94+Отд.2!J94+Отд.2!L94</f>
        <v>0</v>
      </c>
      <c r="AN94" s="257">
        <f>Отд.2!G94+Отд.2!I94+Отд.2!K94+Отд.2!M94</f>
        <v>0</v>
      </c>
      <c r="AO94" s="257">
        <f>Отд.2!N94+Отд.2!P94+Отд.2!R94+Отд.2!T94+Отд.2!V94+Отд.2!X94+Отд.2!Z94+Отд.2!AB94+Отд.2!AD94</f>
        <v>0</v>
      </c>
      <c r="AP94" s="257">
        <f>Отд.2!O94+Отд.2!Q94+Отд.2!S94+Отд.2!U94+Отд.2!W94+Отд.2!Y94+Отд.2!AA94+Отд.2!AC94+Отд.2!AE94</f>
        <v>0</v>
      </c>
      <c r="AQ94" s="257">
        <f>Отд.4!R94+Отд.4!T94+Отд.4!V94+Отд.4!X94</f>
        <v>1</v>
      </c>
      <c r="AR94" s="257">
        <f>Отд.4!S94+Отд.4!U94+Отд.4!W94+Отд.4!Y94</f>
        <v>0</v>
      </c>
      <c r="AS94" s="257">
        <f>Отд.3!J94+Отд.3!L94</f>
        <v>0</v>
      </c>
      <c r="AT94" s="257">
        <f>Отд.3!K94+Отд.3!M94</f>
        <v>0</v>
      </c>
      <c r="AU94" s="257">
        <f>Отд.3!N94+Отд.3!P94+Отд.3!R94</f>
        <v>0</v>
      </c>
      <c r="AV94" s="257">
        <f>Отд.3!O94+Отд.3!Q94+Отд.3!S94</f>
        <v>0</v>
      </c>
      <c r="AW94" s="257">
        <f>Отд.3!T94+Отд.3!V94</f>
        <v>0</v>
      </c>
      <c r="AX94" s="257">
        <f>Отд.3!U94+Отд.3!W94</f>
        <v>0</v>
      </c>
      <c r="AY94" s="177">
        <f>Отд.4!Z94+Отд.4!AB94</f>
        <v>0</v>
      </c>
      <c r="AZ94" s="177">
        <f>Отд.4!AA94+Отд.4!AC94</f>
        <v>0</v>
      </c>
      <c r="BA94" s="114">
        <f>Отд.3!X94+Отд.3!Z94</f>
        <v>0</v>
      </c>
      <c r="BB94" s="114">
        <f>Отд.3!Y94+Отд.3!AA94</f>
        <v>0</v>
      </c>
      <c r="BC94" s="257">
        <f>Отд.3!AB94+Отд.3!AD94</f>
        <v>0</v>
      </c>
      <c r="BD94" s="257">
        <f>Отд.3!AC94+Отд.3!AE94</f>
        <v>0</v>
      </c>
      <c r="BE94" s="257">
        <f>Отд.2!AF94+Отд.2!AH94+Отд.2!AJ94</f>
        <v>1</v>
      </c>
      <c r="BF94" s="257">
        <f>Отд.2!AG94+Отд.2!AI94+Отд.2!AK94</f>
        <v>0</v>
      </c>
      <c r="BG94" s="257">
        <f>Отд.2!AL94+Отд.2!AN94+Отд.2!AP94</f>
        <v>0</v>
      </c>
      <c r="BH94" s="257">
        <f>Отд.2!AM94+Отд.2!AO94+Отд.2!AQ94</f>
        <v>0</v>
      </c>
      <c r="BI94" s="257">
        <f>Отд.4!AD94+Отд.4!AF94</f>
        <v>0</v>
      </c>
      <c r="BJ94" s="257">
        <f>Отд.4!AE94+Отд.4!AG94</f>
        <v>0</v>
      </c>
      <c r="BK94" s="257">
        <f>Отд.4!AH94+Отд.4!AJ94</f>
        <v>0</v>
      </c>
      <c r="BL94" s="257">
        <f>Отд.4!AI94+Отд.4!AK94</f>
        <v>0</v>
      </c>
      <c r="BM94" s="501">
        <f>Отд.4!AL94</f>
        <v>0</v>
      </c>
      <c r="BN94" s="501">
        <f>Отд.4!AM94</f>
        <v>1</v>
      </c>
      <c r="BO94" s="257">
        <f>Отд.4!AN94</f>
        <v>0</v>
      </c>
      <c r="BP94" s="257">
        <f>Отд.4!AO94</f>
        <v>0</v>
      </c>
      <c r="BQ94" s="30">
        <f>Отд.2!AR94+Отд.2!AT94</f>
        <v>0</v>
      </c>
      <c r="BR94" s="30">
        <f>Отд.2!AS94+Отд.2!AU94</f>
        <v>0</v>
      </c>
      <c r="BS94" s="257">
        <f>Отд.2!AV94+Отд.2!AX94+Отд.2!AZ94+Отд.2!BB94+Отд.2!BD94</f>
        <v>0</v>
      </c>
      <c r="BT94" s="257">
        <f>Отд.2!AW94+Отд.2!AY94+Отд.2!BA94+Отд.2!BC94+Отд.2!BE94</f>
        <v>2</v>
      </c>
      <c r="BU94" s="257">
        <f>Отд.4!AP94+Отд.4!AR94</f>
        <v>1</v>
      </c>
      <c r="BV94" s="257">
        <f>Отд.4!AQ94+Отд.4!AS94</f>
        <v>0</v>
      </c>
      <c r="BW94" s="30">
        <f>Отд.3!AF94</f>
        <v>0</v>
      </c>
      <c r="BX94" s="30">
        <f>Отд.3!AG94</f>
        <v>0</v>
      </c>
      <c r="BY94" s="30">
        <f>Отд.3!AH94+Отд.3!AJ94+Отд.3!AL94</f>
        <v>0</v>
      </c>
      <c r="BZ94" s="30">
        <f>Отд.3!AI94+Отд.3!AK94+Отд.3!AM94</f>
        <v>0</v>
      </c>
      <c r="CA94" s="257">
        <f>Отд.3!AN94+Отд.3!AP94+Отд.3!AR94</f>
        <v>0</v>
      </c>
      <c r="CB94" s="257">
        <f>Отд.3!AO94+Отд.3!AQ94+Отд.3!AS94</f>
        <v>0</v>
      </c>
      <c r="CC94" s="257">
        <f>Отд.4!AT94</f>
        <v>0</v>
      </c>
      <c r="CD94" s="257">
        <f>Отд.4!AU94</f>
        <v>0</v>
      </c>
      <c r="CE94" s="257">
        <f>Отд.3!AT94</f>
        <v>0</v>
      </c>
      <c r="CF94" s="257">
        <f>Отд.3!AU94</f>
        <v>0</v>
      </c>
      <c r="CG94" s="257">
        <f>Отд.3!AV94+Отд.3!AX94+Отд.3!AZ94</f>
        <v>0</v>
      </c>
      <c r="CH94" s="257">
        <f>Отд.3!AW94+Отд.3!AY94+Отд.3!BA94</f>
        <v>1</v>
      </c>
      <c r="CI94" s="257">
        <f>Отд.2!BF94+Отд.2!BH94+Отд.2!BJ94</f>
        <v>0</v>
      </c>
      <c r="CJ94" s="257">
        <f>Отд.2!BG94+Отд.2!BI94+Отд.2!BK94</f>
        <v>0</v>
      </c>
      <c r="CK94" s="257">
        <f>Отд.2!BL94</f>
        <v>0</v>
      </c>
      <c r="CL94" s="257">
        <f>Отд.2!BM94</f>
        <v>0</v>
      </c>
      <c r="CM94" s="257">
        <f>Отд.4!AV94</f>
        <v>0</v>
      </c>
      <c r="CN94" s="257">
        <f>Отд.4!AW94</f>
        <v>0</v>
      </c>
      <c r="CO94" s="257">
        <f>Отд.4!AX94</f>
        <v>0</v>
      </c>
      <c r="CP94" s="257">
        <f>Отд.4!AY94</f>
        <v>0</v>
      </c>
      <c r="CQ94" s="257">
        <f>Отд.4!AZ94</f>
        <v>0</v>
      </c>
      <c r="CR94" s="257">
        <f>Отд.4!BA94</f>
        <v>0</v>
      </c>
      <c r="CS94" s="257">
        <f>Отд.4!BB94</f>
        <v>0</v>
      </c>
      <c r="CT94" s="257">
        <f>Отд.4!BC94</f>
        <v>0</v>
      </c>
      <c r="CU94" s="257">
        <f>Отд.2!BN94+Отд.2!BP94</f>
        <v>0</v>
      </c>
      <c r="CV94" s="257">
        <f>Отд.2!BO94+Отд.2!BQ94</f>
        <v>1</v>
      </c>
      <c r="CW94" s="257">
        <f>Отд.2!BR94+Отд.2!BT94+Отд.2!BV94+Отд.2!BX94</f>
        <v>0</v>
      </c>
      <c r="CX94" s="257">
        <f>Отд.2!BS94+Отд.2!BU94+Отд.2!BW94+Отд.2!BY94</f>
        <v>0</v>
      </c>
      <c r="CY94" s="60">
        <f>Отд.4!BD94+Отд.4!BF94</f>
        <v>0</v>
      </c>
      <c r="CZ94" s="60">
        <f>Отд.4!BE94+Отд.4!BG94</f>
        <v>0</v>
      </c>
      <c r="DA94" s="257">
        <f>Отд.3!BB94</f>
        <v>0</v>
      </c>
      <c r="DB94" s="257">
        <f>Отд.3!BC94</f>
        <v>0</v>
      </c>
      <c r="DC94" s="257">
        <f>Отд.3!BD94</f>
        <v>0</v>
      </c>
      <c r="DD94" s="257">
        <f>Отд.3!BE94</f>
        <v>0</v>
      </c>
      <c r="DE94" s="257">
        <f>Отд.3!BF94+Отд.3!BH94</f>
        <v>0</v>
      </c>
      <c r="DF94" s="257">
        <f>Отд.3!BG94+Отд.3!BI94</f>
        <v>0</v>
      </c>
      <c r="DG94" s="257">
        <f>Отд.3!BJ94</f>
        <v>0</v>
      </c>
      <c r="DH94" s="257">
        <f>Отд.3!BK94</f>
        <v>0</v>
      </c>
      <c r="DI94" s="257">
        <f>Отд.3!BL94+Отд.3!BN94+Отд.3!BP94</f>
        <v>1</v>
      </c>
      <c r="DJ94" s="257">
        <f>Отд.3!BM94+Отд.3!BO94+Отд.3!BQ94</f>
        <v>0</v>
      </c>
      <c r="DK94" s="257">
        <f>Отд.2!BZ94</f>
        <v>2</v>
      </c>
      <c r="DL94" s="257">
        <f>Отд.2!CA94</f>
        <v>0</v>
      </c>
      <c r="DM94" s="501">
        <f>Отд.4!BH94</f>
        <v>0</v>
      </c>
      <c r="DN94" s="501">
        <f>Отд.4!BI94</f>
        <v>0</v>
      </c>
      <c r="DO94" s="14">
        <f t="shared" si="18"/>
        <v>6</v>
      </c>
      <c r="DP94" s="95">
        <f t="shared" si="19"/>
        <v>5</v>
      </c>
      <c r="DQ94" s="37"/>
      <c r="DR94" s="6"/>
      <c r="DS94" s="1069">
        <f>Отд.4!BP94</f>
        <v>0</v>
      </c>
      <c r="DT94" s="1069">
        <f>Отд.4!BQ94</f>
        <v>0</v>
      </c>
      <c r="DU94" s="501">
        <f>Отд.4!BR94</f>
        <v>0</v>
      </c>
      <c r="DV94" s="501">
        <f>Отд.4!BS94</f>
        <v>0</v>
      </c>
      <c r="DW94" s="501">
        <f>Отд.4!BT94</f>
        <v>0</v>
      </c>
      <c r="DX94" s="501">
        <f>Отд.4!BU94</f>
        <v>0</v>
      </c>
      <c r="DY94" s="1069">
        <f>Отд.4!BV94</f>
        <v>0</v>
      </c>
      <c r="DZ94" s="1069">
        <f>Отд.4!BW94</f>
        <v>0</v>
      </c>
      <c r="EA94" s="1069">
        <f>Отд.4!BX94</f>
        <v>0</v>
      </c>
      <c r="EB94" s="1069">
        <f>Отд.4!BY94</f>
        <v>0</v>
      </c>
      <c r="EC94" s="1069">
        <f>Отд.2!CE94</f>
        <v>0</v>
      </c>
      <c r="ED94" s="1069">
        <f>Отд.2!CF94</f>
        <v>0</v>
      </c>
      <c r="EE94" s="501">
        <f>Отд.2!CG94</f>
        <v>0</v>
      </c>
      <c r="EF94" s="501">
        <f>Отд.2!CH94</f>
        <v>0</v>
      </c>
      <c r="EG94" s="5">
        <f t="shared" si="16"/>
        <v>0</v>
      </c>
      <c r="EH94" s="95">
        <f t="shared" si="17"/>
        <v>0</v>
      </c>
    </row>
    <row r="95" spans="1:138" s="28" customFormat="1" ht="16.2" thickBot="1" x14ac:dyDescent="0.35">
      <c r="A95" s="89">
        <v>8</v>
      </c>
      <c r="B95" s="90" t="s">
        <v>16</v>
      </c>
      <c r="C95" s="501">
        <f>Отд.1!D95+Отд.1!F95+Отд.4!D95+Отд.4!F95</f>
        <v>0</v>
      </c>
      <c r="D95" s="501">
        <f>Отд.1!E95+Отд.1!G95+Отд.4!E95+Отд.4!G95</f>
        <v>0</v>
      </c>
      <c r="E95" s="701">
        <f>Отд.1!H95</f>
        <v>0</v>
      </c>
      <c r="F95" s="701">
        <f>Отд.1!I95</f>
        <v>0</v>
      </c>
      <c r="G95" s="30">
        <f>Отд.1!J95+Отд.1!L95</f>
        <v>0</v>
      </c>
      <c r="H95" s="30">
        <f>Отд.1!K95+Отд.1!M95</f>
        <v>0</v>
      </c>
      <c r="I95" s="257">
        <f>Отд.1!N95+Отд.1!P95+Отд.1!R95+Отд.1!T95+Отд.1!V95</f>
        <v>0</v>
      </c>
      <c r="J95" s="257">
        <f>Отд.1!O95+Отд.1!Q95+Отд.1!S95+Отд.1!U95+Отд.1!W95</f>
        <v>0</v>
      </c>
      <c r="K95" s="257">
        <f>Отд.1!X95+Отд.1!Z95</f>
        <v>0</v>
      </c>
      <c r="L95" s="257">
        <f>Отд.1!Y95+Отд.1!AA95</f>
        <v>0</v>
      </c>
      <c r="M95" s="256">
        <f>Отд.1!AB95</f>
        <v>0</v>
      </c>
      <c r="N95" s="256">
        <f>Отд.1!AC95</f>
        <v>0</v>
      </c>
      <c r="O95" s="257">
        <f>Отд.1!AD95+Отд.1!AF95+Отд.3!D95</f>
        <v>0</v>
      </c>
      <c r="P95" s="257">
        <f>Отд.1!AE95+Отд.1!AG95+Отд.3!E95</f>
        <v>0</v>
      </c>
      <c r="Q95" s="257">
        <f>Отд.1!AH95+Отд.3!F95</f>
        <v>0</v>
      </c>
      <c r="R95" s="257">
        <f>Отд.1!AI95+Отд.3!G95</f>
        <v>0</v>
      </c>
      <c r="S95" s="257">
        <f>Отд.1!AJ95+Отд.4!H95</f>
        <v>0</v>
      </c>
      <c r="T95" s="257">
        <f>Отд.1!AK95+Отд.4!I95</f>
        <v>0</v>
      </c>
      <c r="U95" s="257">
        <f>Отд.1!AL95</f>
        <v>0</v>
      </c>
      <c r="V95" s="257">
        <f>Отд.1!AM95</f>
        <v>0</v>
      </c>
      <c r="W95" s="257">
        <f>Отд.1!AN95+Отд.1!AP95+Отд.3!H95</f>
        <v>0</v>
      </c>
      <c r="X95" s="257">
        <f>Отд.1!AO95+Отд.1!AQ95+Отд.3!I95</f>
        <v>0</v>
      </c>
      <c r="Y95" s="257">
        <f>Отд.1!AR95+Отд.1!AT95+Отд.2!D95</f>
        <v>0</v>
      </c>
      <c r="Z95" s="257">
        <f>Отд.1!AS95+Отд.1!AU95+Отд.2!E95</f>
        <v>0</v>
      </c>
      <c r="AA95" s="257">
        <f>Отд.1!AV95</f>
        <v>0</v>
      </c>
      <c r="AB95" s="257">
        <f>Отд.1!AW95</f>
        <v>0</v>
      </c>
      <c r="AC95" s="257">
        <f>Отд.1!AX95+Отд.4!J95</f>
        <v>0</v>
      </c>
      <c r="AD95" s="257">
        <f>Отд.1!AY95+Отд.4!K95</f>
        <v>0</v>
      </c>
      <c r="AE95" s="257">
        <f>Отд.1!AZ95</f>
        <v>0</v>
      </c>
      <c r="AF95" s="257">
        <f>Отд.1!BA95</f>
        <v>0</v>
      </c>
      <c r="AG95" s="257">
        <f>Отд.1!BB95</f>
        <v>0</v>
      </c>
      <c r="AH95" s="257">
        <f>Отд.1!BC95</f>
        <v>0</v>
      </c>
      <c r="AI95" s="501">
        <f>Отд.4!L95+Отд.4!N95</f>
        <v>0</v>
      </c>
      <c r="AJ95" s="501">
        <f>Отд.4!M95+Отд.4!O95</f>
        <v>0</v>
      </c>
      <c r="AK95" s="257">
        <f>Отд.4!P95</f>
        <v>0</v>
      </c>
      <c r="AL95" s="257">
        <f>Отд.4!Q95</f>
        <v>0</v>
      </c>
      <c r="AM95" s="257">
        <f>Отд.2!F95+Отд.2!H95+Отд.2!J95+Отд.2!L95</f>
        <v>0</v>
      </c>
      <c r="AN95" s="257">
        <f>Отд.2!G95+Отд.2!I95+Отд.2!K95+Отд.2!M95</f>
        <v>0</v>
      </c>
      <c r="AO95" s="257">
        <f>Отд.2!N95+Отд.2!P95+Отд.2!R95+Отд.2!T95+Отд.2!V95+Отд.2!X95+Отд.2!Z95+Отд.2!AB95+Отд.2!AD95</f>
        <v>0</v>
      </c>
      <c r="AP95" s="257">
        <f>Отд.2!O95+Отд.2!Q95+Отд.2!S95+Отд.2!U95+Отд.2!W95+Отд.2!Y95+Отд.2!AA95+Отд.2!AC95+Отд.2!AE95</f>
        <v>0</v>
      </c>
      <c r="AQ95" s="257">
        <f>Отд.4!R95+Отд.4!T95+Отд.4!V95+Отд.4!X95</f>
        <v>0</v>
      </c>
      <c r="AR95" s="257">
        <f>Отд.4!S95+Отд.4!U95+Отд.4!W95+Отд.4!Y95</f>
        <v>0</v>
      </c>
      <c r="AS95" s="257">
        <f>Отд.3!J95+Отд.3!L95</f>
        <v>0</v>
      </c>
      <c r="AT95" s="257">
        <f>Отд.3!K95+Отд.3!M95</f>
        <v>0</v>
      </c>
      <c r="AU95" s="257">
        <f>Отд.3!N95+Отд.3!P95+Отд.3!R95</f>
        <v>0</v>
      </c>
      <c r="AV95" s="257">
        <f>Отд.3!O95+Отд.3!Q95+Отд.3!S95</f>
        <v>0</v>
      </c>
      <c r="AW95" s="257">
        <f>Отд.3!T95+Отд.3!V95</f>
        <v>0</v>
      </c>
      <c r="AX95" s="257">
        <f>Отд.3!U95+Отд.3!W95</f>
        <v>0</v>
      </c>
      <c r="AY95" s="177">
        <f>Отд.4!Z95+Отд.4!AB95</f>
        <v>0</v>
      </c>
      <c r="AZ95" s="177">
        <f>Отд.4!AA95+Отд.4!AC95</f>
        <v>0</v>
      </c>
      <c r="BA95" s="114">
        <f>Отд.3!X95+Отд.3!Z95</f>
        <v>0</v>
      </c>
      <c r="BB95" s="114">
        <f>Отд.3!Y95+Отд.3!AA95</f>
        <v>0</v>
      </c>
      <c r="BC95" s="257">
        <f>Отд.3!AB95+Отд.3!AD95</f>
        <v>0</v>
      </c>
      <c r="BD95" s="257">
        <f>Отд.3!AC95+Отд.3!AE95</f>
        <v>0</v>
      </c>
      <c r="BE95" s="257">
        <f>Отд.2!AF95+Отд.2!AH95+Отд.2!AJ95</f>
        <v>0</v>
      </c>
      <c r="BF95" s="257">
        <f>Отд.2!AG95+Отд.2!AI95+Отд.2!AK95</f>
        <v>0</v>
      </c>
      <c r="BG95" s="257">
        <f>Отд.2!AL95+Отд.2!AN95+Отд.2!AP95</f>
        <v>0</v>
      </c>
      <c r="BH95" s="257">
        <f>Отд.2!AM95+Отд.2!AO95+Отд.2!AQ95</f>
        <v>0</v>
      </c>
      <c r="BI95" s="257">
        <f>Отд.4!AD95+Отд.4!AF95</f>
        <v>0</v>
      </c>
      <c r="BJ95" s="257">
        <f>Отд.4!AE95+Отд.4!AG95</f>
        <v>0</v>
      </c>
      <c r="BK95" s="257">
        <f>Отд.4!AH95+Отд.4!AJ95</f>
        <v>0</v>
      </c>
      <c r="BL95" s="257">
        <f>Отд.4!AI95+Отд.4!AK95</f>
        <v>0</v>
      </c>
      <c r="BM95" s="501">
        <f>Отд.4!AL95</f>
        <v>0</v>
      </c>
      <c r="BN95" s="501">
        <f>Отд.4!AM95</f>
        <v>0</v>
      </c>
      <c r="BO95" s="257">
        <f>Отд.4!AN95</f>
        <v>0</v>
      </c>
      <c r="BP95" s="257">
        <f>Отд.4!AO95</f>
        <v>0</v>
      </c>
      <c r="BQ95" s="30">
        <f>Отд.2!AR95+Отд.2!AT95</f>
        <v>0</v>
      </c>
      <c r="BR95" s="30">
        <f>Отд.2!AS95+Отд.2!AU95</f>
        <v>0</v>
      </c>
      <c r="BS95" s="257">
        <f>Отд.2!AV95+Отд.2!AX95+Отд.2!AZ95+Отд.2!BB95+Отд.2!BD95</f>
        <v>0</v>
      </c>
      <c r="BT95" s="257">
        <f>Отд.2!AW95+Отд.2!AY95+Отд.2!BA95+Отд.2!BC95+Отд.2!BE95</f>
        <v>0</v>
      </c>
      <c r="BU95" s="257">
        <f>Отд.4!AP95+Отд.4!AR95</f>
        <v>0</v>
      </c>
      <c r="BV95" s="257">
        <f>Отд.4!AQ95+Отд.4!AS95</f>
        <v>0</v>
      </c>
      <c r="BW95" s="30">
        <f>Отд.3!AF95</f>
        <v>0</v>
      </c>
      <c r="BX95" s="30">
        <f>Отд.3!AG95</f>
        <v>0</v>
      </c>
      <c r="BY95" s="30">
        <f>Отд.3!AH95+Отд.3!AJ95+Отд.3!AL95</f>
        <v>0</v>
      </c>
      <c r="BZ95" s="30">
        <f>Отд.3!AI95+Отд.3!AK95+Отд.3!AM95</f>
        <v>0</v>
      </c>
      <c r="CA95" s="257">
        <f>Отд.3!AN95+Отд.3!AP95+Отд.3!AR95</f>
        <v>0</v>
      </c>
      <c r="CB95" s="257">
        <f>Отд.3!AO95+Отд.3!AQ95+Отд.3!AS95</f>
        <v>0</v>
      </c>
      <c r="CC95" s="257">
        <f>Отд.4!AT95</f>
        <v>0</v>
      </c>
      <c r="CD95" s="257">
        <f>Отд.4!AU95</f>
        <v>0</v>
      </c>
      <c r="CE95" s="257">
        <f>Отд.3!AT95</f>
        <v>0</v>
      </c>
      <c r="CF95" s="257">
        <f>Отд.3!AU95</f>
        <v>0</v>
      </c>
      <c r="CG95" s="257">
        <f>Отд.3!AV95+Отд.3!AX95+Отд.3!AZ95</f>
        <v>0</v>
      </c>
      <c r="CH95" s="257">
        <f>Отд.3!AW95+Отд.3!AY95+Отд.3!BA95</f>
        <v>0</v>
      </c>
      <c r="CI95" s="257">
        <f>Отд.2!BF95+Отд.2!BH95+Отд.2!BJ95</f>
        <v>0</v>
      </c>
      <c r="CJ95" s="257">
        <f>Отд.2!BG95+Отд.2!BI95+Отд.2!BK95</f>
        <v>0</v>
      </c>
      <c r="CK95" s="257">
        <f>Отд.2!BL95</f>
        <v>0</v>
      </c>
      <c r="CL95" s="257">
        <f>Отд.2!BM95</f>
        <v>0</v>
      </c>
      <c r="CM95" s="257">
        <f>Отд.4!AV95</f>
        <v>0</v>
      </c>
      <c r="CN95" s="257">
        <f>Отд.4!AW95</f>
        <v>0</v>
      </c>
      <c r="CO95" s="257">
        <f>Отд.4!AX95</f>
        <v>0</v>
      </c>
      <c r="CP95" s="257">
        <f>Отд.4!AY95</f>
        <v>0</v>
      </c>
      <c r="CQ95" s="257">
        <f>Отд.4!AZ95</f>
        <v>0</v>
      </c>
      <c r="CR95" s="257">
        <f>Отд.4!BA95</f>
        <v>0</v>
      </c>
      <c r="CS95" s="257">
        <f>Отд.4!BB95</f>
        <v>0</v>
      </c>
      <c r="CT95" s="257">
        <f>Отд.4!BC95</f>
        <v>0</v>
      </c>
      <c r="CU95" s="257">
        <f>Отд.2!BN95+Отд.2!BP95</f>
        <v>0</v>
      </c>
      <c r="CV95" s="257">
        <f>Отд.2!BO95+Отд.2!BQ95</f>
        <v>0</v>
      </c>
      <c r="CW95" s="257">
        <f>Отд.2!BR95+Отд.2!BT95+Отд.2!BV95+Отд.2!BX95</f>
        <v>0</v>
      </c>
      <c r="CX95" s="257">
        <f>Отд.2!BS95+Отд.2!BU95+Отд.2!BW95+Отд.2!BY95</f>
        <v>0</v>
      </c>
      <c r="CY95" s="60">
        <f>Отд.4!BD95+Отд.4!BF95</f>
        <v>0</v>
      </c>
      <c r="CZ95" s="60">
        <f>Отд.4!BE95+Отд.4!BG95</f>
        <v>0</v>
      </c>
      <c r="DA95" s="257">
        <f>Отд.3!BB95</f>
        <v>0</v>
      </c>
      <c r="DB95" s="257">
        <f>Отд.3!BC95</f>
        <v>0</v>
      </c>
      <c r="DC95" s="257">
        <f>Отд.3!BD95</f>
        <v>0</v>
      </c>
      <c r="DD95" s="257">
        <f>Отд.3!BE95</f>
        <v>0</v>
      </c>
      <c r="DE95" s="257">
        <f>Отд.3!BF95+Отд.3!BH95</f>
        <v>0</v>
      </c>
      <c r="DF95" s="257">
        <f>Отд.3!BG95+Отд.3!BI95</f>
        <v>0</v>
      </c>
      <c r="DG95" s="257">
        <f>Отд.3!BJ95</f>
        <v>0</v>
      </c>
      <c r="DH95" s="257">
        <f>Отд.3!BK95</f>
        <v>0</v>
      </c>
      <c r="DI95" s="257">
        <f>Отд.3!BL95+Отд.3!BN95+Отд.3!BP95</f>
        <v>0</v>
      </c>
      <c r="DJ95" s="257">
        <f>Отд.3!BM95+Отд.3!BO95+Отд.3!BQ95</f>
        <v>0</v>
      </c>
      <c r="DK95" s="257">
        <f>Отд.2!BZ95</f>
        <v>0</v>
      </c>
      <c r="DL95" s="257">
        <f>Отд.2!CA95</f>
        <v>0</v>
      </c>
      <c r="DM95" s="501">
        <f>Отд.4!BH95</f>
        <v>0</v>
      </c>
      <c r="DN95" s="501">
        <f>Отд.4!BI95</f>
        <v>0</v>
      </c>
      <c r="DO95" s="14">
        <f t="shared" si="18"/>
        <v>0</v>
      </c>
      <c r="DP95" s="95">
        <f t="shared" si="19"/>
        <v>0</v>
      </c>
      <c r="DQ95" s="97"/>
      <c r="DR95" s="98"/>
      <c r="DS95" s="1069">
        <f>Отд.4!BP95</f>
        <v>0</v>
      </c>
      <c r="DT95" s="1069">
        <f>Отд.4!BQ95</f>
        <v>0</v>
      </c>
      <c r="DU95" s="501">
        <f>Отд.4!BR95</f>
        <v>0</v>
      </c>
      <c r="DV95" s="501">
        <f>Отд.4!BS95</f>
        <v>0</v>
      </c>
      <c r="DW95" s="501">
        <f>Отд.4!BT95</f>
        <v>0</v>
      </c>
      <c r="DX95" s="501">
        <f>Отд.4!BU95</f>
        <v>0</v>
      </c>
      <c r="DY95" s="1069">
        <f>Отд.4!BV95</f>
        <v>0</v>
      </c>
      <c r="DZ95" s="1069">
        <f>Отд.4!BW95</f>
        <v>0</v>
      </c>
      <c r="EA95" s="1069">
        <f>Отд.4!BX95</f>
        <v>0</v>
      </c>
      <c r="EB95" s="1069">
        <f>Отд.4!BY95</f>
        <v>0</v>
      </c>
      <c r="EC95" s="1069">
        <f>Отд.2!CE95</f>
        <v>0</v>
      </c>
      <c r="ED95" s="1069">
        <f>Отд.2!CF95</f>
        <v>0</v>
      </c>
      <c r="EE95" s="501">
        <f>Отд.2!CG95</f>
        <v>0</v>
      </c>
      <c r="EF95" s="501">
        <f>Отд.2!CH95</f>
        <v>0</v>
      </c>
      <c r="EG95" s="5">
        <f t="shared" si="16"/>
        <v>0</v>
      </c>
      <c r="EH95" s="95">
        <f t="shared" si="17"/>
        <v>0</v>
      </c>
    </row>
    <row r="96" spans="1:138" s="28" customFormat="1" ht="16.2" thickBot="1" x14ac:dyDescent="0.35">
      <c r="A96" s="8"/>
      <c r="B96" s="167" t="s">
        <v>13</v>
      </c>
      <c r="C96" s="501">
        <f>Отд.1!D96+Отд.1!F96+Отд.4!D96+Отд.4!F96</f>
        <v>0</v>
      </c>
      <c r="D96" s="501">
        <f>Отд.1!E96+Отд.1!G96+Отд.4!E96+Отд.4!G96</f>
        <v>0</v>
      </c>
      <c r="E96" s="701">
        <f>Отд.1!H96</f>
        <v>0</v>
      </c>
      <c r="F96" s="701">
        <f>Отд.1!I96</f>
        <v>0</v>
      </c>
      <c r="G96" s="30">
        <f>Отд.1!J96+Отд.1!L96</f>
        <v>2</v>
      </c>
      <c r="H96" s="30">
        <f>Отд.1!K96+Отд.1!M96</f>
        <v>0</v>
      </c>
      <c r="I96" s="257">
        <f>Отд.1!N96+Отд.1!P96+Отд.1!R96+Отд.1!T96+Отд.1!V96</f>
        <v>0</v>
      </c>
      <c r="J96" s="257">
        <f>Отд.1!O96+Отд.1!Q96+Отд.1!S96+Отд.1!U96+Отд.1!W96</f>
        <v>0</v>
      </c>
      <c r="K96" s="257">
        <f>Отд.1!X96+Отд.1!Z96</f>
        <v>0</v>
      </c>
      <c r="L96" s="257">
        <f>Отд.1!Y96+Отд.1!AA96</f>
        <v>0</v>
      </c>
      <c r="M96" s="256">
        <f>Отд.1!AB96</f>
        <v>0</v>
      </c>
      <c r="N96" s="256">
        <f>Отд.1!AC96</f>
        <v>0</v>
      </c>
      <c r="O96" s="257">
        <f>Отд.1!AD96+Отд.1!AF96+Отд.3!D96</f>
        <v>0</v>
      </c>
      <c r="P96" s="257">
        <f>Отд.1!AE96+Отд.1!AG96+Отд.3!E96</f>
        <v>0</v>
      </c>
      <c r="Q96" s="257">
        <f>Отд.1!AH96+Отд.3!F96</f>
        <v>0</v>
      </c>
      <c r="R96" s="257">
        <f>Отд.1!AI96+Отд.3!G96</f>
        <v>0</v>
      </c>
      <c r="S96" s="257">
        <f>Отд.1!AJ96+Отд.4!H96</f>
        <v>0</v>
      </c>
      <c r="T96" s="257">
        <f>Отд.1!AK96+Отд.4!I96</f>
        <v>0</v>
      </c>
      <c r="U96" s="257">
        <f>Отд.1!AL96</f>
        <v>0</v>
      </c>
      <c r="V96" s="257">
        <f>Отд.1!AM96</f>
        <v>0</v>
      </c>
      <c r="W96" s="257">
        <f>Отд.1!AN96+Отд.1!AP96+Отд.3!H96</f>
        <v>0</v>
      </c>
      <c r="X96" s="257">
        <f>Отд.1!AO96+Отд.1!AQ96+Отд.3!I96</f>
        <v>0</v>
      </c>
      <c r="Y96" s="257">
        <f>Отд.1!AR96+Отд.1!AT96+Отд.2!D96</f>
        <v>1</v>
      </c>
      <c r="Z96" s="257">
        <f>Отд.1!AS96+Отд.1!AU96+Отд.2!E96</f>
        <v>0</v>
      </c>
      <c r="AA96" s="257">
        <f>Отд.1!AV96</f>
        <v>0</v>
      </c>
      <c r="AB96" s="257">
        <f>Отд.1!AW96</f>
        <v>0</v>
      </c>
      <c r="AC96" s="257">
        <f>Отд.1!AX96+Отд.4!J96</f>
        <v>0</v>
      </c>
      <c r="AD96" s="257">
        <f>Отд.1!AY96+Отд.4!K96</f>
        <v>0</v>
      </c>
      <c r="AE96" s="257">
        <f>Отд.1!AZ96</f>
        <v>0</v>
      </c>
      <c r="AF96" s="257">
        <f>Отд.1!BA96</f>
        <v>0</v>
      </c>
      <c r="AG96" s="257">
        <f>Отд.1!BB96</f>
        <v>0</v>
      </c>
      <c r="AH96" s="257">
        <f>Отд.1!BC96</f>
        <v>0</v>
      </c>
      <c r="AI96" s="501">
        <f>Отд.4!L96+Отд.4!N96</f>
        <v>0</v>
      </c>
      <c r="AJ96" s="501">
        <f>Отд.4!M96+Отд.4!O96</f>
        <v>0</v>
      </c>
      <c r="AK96" s="257">
        <f>Отд.4!P96</f>
        <v>0</v>
      </c>
      <c r="AL96" s="257">
        <f>Отд.4!Q96</f>
        <v>0</v>
      </c>
      <c r="AM96" s="257">
        <f>Отд.2!F96+Отд.2!H96+Отд.2!J96+Отд.2!L96</f>
        <v>0</v>
      </c>
      <c r="AN96" s="257">
        <f>Отд.2!G96+Отд.2!I96+Отд.2!K96+Отд.2!M96</f>
        <v>0</v>
      </c>
      <c r="AO96" s="257">
        <f>Отд.2!N96+Отд.2!P96+Отд.2!R96+Отд.2!T96+Отд.2!V96+Отд.2!X96+Отд.2!Z96+Отд.2!AB96+Отд.2!AD96</f>
        <v>0</v>
      </c>
      <c r="AP96" s="257">
        <f>Отд.2!O96+Отд.2!Q96+Отд.2!S96+Отд.2!U96+Отд.2!W96+Отд.2!Y96+Отд.2!AA96+Отд.2!AC96+Отд.2!AE96</f>
        <v>0</v>
      </c>
      <c r="AQ96" s="257">
        <f>Отд.4!R96+Отд.4!T96+Отд.4!V96+Отд.4!X96</f>
        <v>0</v>
      </c>
      <c r="AR96" s="257">
        <f>Отд.4!S96+Отд.4!U96+Отд.4!W96+Отд.4!Y96</f>
        <v>0</v>
      </c>
      <c r="AS96" s="257">
        <f>Отд.3!J96+Отд.3!L96</f>
        <v>0</v>
      </c>
      <c r="AT96" s="257">
        <f>Отд.3!K96+Отд.3!M96</f>
        <v>0</v>
      </c>
      <c r="AU96" s="257">
        <f>Отд.3!N96+Отд.3!P96+Отд.3!R96</f>
        <v>1</v>
      </c>
      <c r="AV96" s="257">
        <f>Отд.3!O96+Отд.3!Q96+Отд.3!S96</f>
        <v>0</v>
      </c>
      <c r="AW96" s="257">
        <f>Отд.3!T96+Отд.3!V96</f>
        <v>0</v>
      </c>
      <c r="AX96" s="257">
        <f>Отд.3!U96+Отд.3!W96</f>
        <v>0</v>
      </c>
      <c r="AY96" s="177">
        <f>Отд.4!Z96+Отд.4!AB96</f>
        <v>0</v>
      </c>
      <c r="AZ96" s="177">
        <f>Отд.4!AA96+Отд.4!AC96</f>
        <v>1</v>
      </c>
      <c r="BA96" s="114">
        <f>Отд.3!X96+Отд.3!Z96</f>
        <v>0</v>
      </c>
      <c r="BB96" s="114">
        <f>Отд.3!Y96+Отд.3!AA96</f>
        <v>0</v>
      </c>
      <c r="BC96" s="257">
        <f>Отд.3!AB96+Отд.3!AD96</f>
        <v>0</v>
      </c>
      <c r="BD96" s="257">
        <f>Отд.3!AC96+Отд.3!AE96</f>
        <v>0</v>
      </c>
      <c r="BE96" s="257">
        <f>Отд.2!AF96+Отд.2!AH96+Отд.2!AJ96</f>
        <v>0</v>
      </c>
      <c r="BF96" s="257">
        <f>Отд.2!AG96+Отд.2!AI96+Отд.2!AK96</f>
        <v>0</v>
      </c>
      <c r="BG96" s="257">
        <f>Отд.2!AL96+Отд.2!AN96+Отд.2!AP96</f>
        <v>0</v>
      </c>
      <c r="BH96" s="257">
        <f>Отд.2!AM96+Отд.2!AO96+Отд.2!AQ96</f>
        <v>0</v>
      </c>
      <c r="BI96" s="257">
        <f>Отд.4!AD96+Отд.4!AF96</f>
        <v>0</v>
      </c>
      <c r="BJ96" s="257">
        <f>Отд.4!AE96+Отд.4!AG96</f>
        <v>1</v>
      </c>
      <c r="BK96" s="257">
        <f>Отд.4!AH96+Отд.4!AJ96</f>
        <v>0</v>
      </c>
      <c r="BL96" s="257">
        <f>Отд.4!AI96+Отд.4!AK96</f>
        <v>1</v>
      </c>
      <c r="BM96" s="501">
        <f>Отд.4!AL96</f>
        <v>0</v>
      </c>
      <c r="BN96" s="501">
        <f>Отд.4!AM96</f>
        <v>0</v>
      </c>
      <c r="BO96" s="257">
        <f>Отд.4!AN96</f>
        <v>0</v>
      </c>
      <c r="BP96" s="257">
        <f>Отд.4!AO96</f>
        <v>0</v>
      </c>
      <c r="BQ96" s="30">
        <f>Отд.2!AR96+Отд.2!AT96</f>
        <v>0</v>
      </c>
      <c r="BR96" s="30">
        <f>Отд.2!AS96+Отд.2!AU96</f>
        <v>0</v>
      </c>
      <c r="BS96" s="257">
        <f>Отд.2!AV96+Отд.2!AX96+Отд.2!AZ96+Отд.2!BB96+Отд.2!BD96</f>
        <v>0</v>
      </c>
      <c r="BT96" s="257">
        <f>Отд.2!AW96+Отд.2!AY96+Отд.2!BA96+Отд.2!BC96+Отд.2!BE96</f>
        <v>0</v>
      </c>
      <c r="BU96" s="257">
        <f>Отд.4!AP96+Отд.4!AR96</f>
        <v>1</v>
      </c>
      <c r="BV96" s="257">
        <f>Отд.4!AQ96+Отд.4!AS96</f>
        <v>0</v>
      </c>
      <c r="BW96" s="30">
        <f>Отд.3!AF96</f>
        <v>0</v>
      </c>
      <c r="BX96" s="30">
        <f>Отд.3!AG96</f>
        <v>0</v>
      </c>
      <c r="BY96" s="30">
        <f>Отд.3!AH96+Отд.3!AJ96+Отд.3!AL96</f>
        <v>0</v>
      </c>
      <c r="BZ96" s="30">
        <f>Отд.3!AI96+Отд.3!AK96+Отд.3!AM96</f>
        <v>0</v>
      </c>
      <c r="CA96" s="257">
        <f>Отд.3!AN96+Отд.3!AP96+Отд.3!AR96</f>
        <v>0</v>
      </c>
      <c r="CB96" s="257">
        <f>Отд.3!AO96+Отд.3!AQ96+Отд.3!AS96</f>
        <v>0</v>
      </c>
      <c r="CC96" s="257">
        <f>Отд.4!AT96</f>
        <v>0</v>
      </c>
      <c r="CD96" s="257">
        <f>Отд.4!AU96</f>
        <v>0</v>
      </c>
      <c r="CE96" s="257">
        <f>Отд.3!AT96</f>
        <v>0</v>
      </c>
      <c r="CF96" s="257">
        <f>Отд.3!AU96</f>
        <v>0</v>
      </c>
      <c r="CG96" s="257">
        <f>Отд.3!AV96+Отд.3!AX96+Отд.3!AZ96</f>
        <v>0</v>
      </c>
      <c r="CH96" s="257">
        <f>Отд.3!AW96+Отд.3!AY96+Отд.3!BA96</f>
        <v>0</v>
      </c>
      <c r="CI96" s="257">
        <f>Отд.2!BF96+Отд.2!BH96+Отд.2!BJ96</f>
        <v>0</v>
      </c>
      <c r="CJ96" s="257">
        <f>Отд.2!BG96+Отд.2!BI96+Отд.2!BK96</f>
        <v>0</v>
      </c>
      <c r="CK96" s="257">
        <f>Отд.2!BL96</f>
        <v>0</v>
      </c>
      <c r="CL96" s="257">
        <f>Отд.2!BM96</f>
        <v>0</v>
      </c>
      <c r="CM96" s="257">
        <f>Отд.4!AV96</f>
        <v>0</v>
      </c>
      <c r="CN96" s="257">
        <f>Отд.4!AW96</f>
        <v>0</v>
      </c>
      <c r="CO96" s="257">
        <f>Отд.4!AX96</f>
        <v>0</v>
      </c>
      <c r="CP96" s="257">
        <f>Отд.4!AY96</f>
        <v>0</v>
      </c>
      <c r="CQ96" s="257">
        <f>Отд.4!AZ96</f>
        <v>0</v>
      </c>
      <c r="CR96" s="257">
        <f>Отд.4!BA96</f>
        <v>0</v>
      </c>
      <c r="CS96" s="257">
        <f>Отд.4!BB96</f>
        <v>0</v>
      </c>
      <c r="CT96" s="257">
        <f>Отд.4!BC96</f>
        <v>0</v>
      </c>
      <c r="CU96" s="257">
        <f>Отд.2!BN96+Отд.2!BP96</f>
        <v>0</v>
      </c>
      <c r="CV96" s="257">
        <f>Отд.2!BO96+Отд.2!BQ96</f>
        <v>0</v>
      </c>
      <c r="CW96" s="257">
        <f>Отд.2!BR96+Отд.2!BT96+Отд.2!BV96+Отд.2!BX96</f>
        <v>0</v>
      </c>
      <c r="CX96" s="257">
        <f>Отд.2!BS96+Отд.2!BU96+Отд.2!BW96+Отд.2!BY96</f>
        <v>0</v>
      </c>
      <c r="CY96" s="60">
        <f>Отд.4!BD96+Отд.4!BF96</f>
        <v>0</v>
      </c>
      <c r="CZ96" s="60">
        <f>Отд.4!BE96+Отд.4!BG96</f>
        <v>0</v>
      </c>
      <c r="DA96" s="257">
        <f>Отд.3!BB96</f>
        <v>0</v>
      </c>
      <c r="DB96" s="257">
        <f>Отд.3!BC96</f>
        <v>0</v>
      </c>
      <c r="DC96" s="257">
        <f>Отд.3!BD96</f>
        <v>0</v>
      </c>
      <c r="DD96" s="257">
        <f>Отд.3!BE96</f>
        <v>0</v>
      </c>
      <c r="DE96" s="257">
        <f>Отд.3!BF96+Отд.3!BH96</f>
        <v>0</v>
      </c>
      <c r="DF96" s="257">
        <f>Отд.3!BG96+Отд.3!BI96</f>
        <v>0</v>
      </c>
      <c r="DG96" s="257">
        <f>Отд.3!BJ96</f>
        <v>0</v>
      </c>
      <c r="DH96" s="257">
        <f>Отд.3!BK96</f>
        <v>0</v>
      </c>
      <c r="DI96" s="257">
        <f>Отд.3!BL96+Отд.3!BN96+Отд.3!BP96</f>
        <v>0</v>
      </c>
      <c r="DJ96" s="257">
        <f>Отд.3!BM96+Отд.3!BO96+Отд.3!BQ96</f>
        <v>0</v>
      </c>
      <c r="DK96" s="257">
        <f>Отд.2!BZ96</f>
        <v>0</v>
      </c>
      <c r="DL96" s="257">
        <f>Отд.2!CA96</f>
        <v>0</v>
      </c>
      <c r="DM96" s="501">
        <f>Отд.4!BH96</f>
        <v>0</v>
      </c>
      <c r="DN96" s="501">
        <f>Отд.4!BI96</f>
        <v>0</v>
      </c>
      <c r="DO96" s="14">
        <f t="shared" si="18"/>
        <v>5</v>
      </c>
      <c r="DP96" s="95">
        <f t="shared" si="19"/>
        <v>3</v>
      </c>
      <c r="DQ96" s="37"/>
      <c r="DR96" s="6"/>
      <c r="DS96" s="1069">
        <f>Отд.4!BP96</f>
        <v>0</v>
      </c>
      <c r="DT96" s="1069">
        <f>Отд.4!BQ96</f>
        <v>0</v>
      </c>
      <c r="DU96" s="501">
        <f>Отд.4!BR96</f>
        <v>0</v>
      </c>
      <c r="DV96" s="501">
        <f>Отд.4!BS96</f>
        <v>1</v>
      </c>
      <c r="DW96" s="501">
        <f>Отд.4!BT96</f>
        <v>0</v>
      </c>
      <c r="DX96" s="501">
        <f>Отд.4!BU96</f>
        <v>1</v>
      </c>
      <c r="DY96" s="1069">
        <f>Отд.4!BV96</f>
        <v>0</v>
      </c>
      <c r="DZ96" s="1069">
        <f>Отд.4!BW96</f>
        <v>0</v>
      </c>
      <c r="EA96" s="1069">
        <f>Отд.4!BX96</f>
        <v>0</v>
      </c>
      <c r="EB96" s="1069">
        <f>Отд.4!BY96</f>
        <v>0</v>
      </c>
      <c r="EC96" s="1069">
        <f>Отд.2!CE96</f>
        <v>0</v>
      </c>
      <c r="ED96" s="1069">
        <f>Отд.2!CF96</f>
        <v>0</v>
      </c>
      <c r="EE96" s="501">
        <f>Отд.2!CG96</f>
        <v>0</v>
      </c>
      <c r="EF96" s="501">
        <f>Отд.2!CH96</f>
        <v>0</v>
      </c>
      <c r="EG96" s="5">
        <f t="shared" si="16"/>
        <v>0</v>
      </c>
      <c r="EH96" s="95">
        <f t="shared" si="17"/>
        <v>2</v>
      </c>
    </row>
    <row r="97" spans="1:138" s="28" customFormat="1" ht="16.2" thickBot="1" x14ac:dyDescent="0.35">
      <c r="A97" s="190">
        <v>9</v>
      </c>
      <c r="B97" s="1074" t="s">
        <v>17</v>
      </c>
      <c r="C97" s="501">
        <f>Отд.1!D97+Отд.1!F97+Отд.4!D97+Отд.4!F97</f>
        <v>0</v>
      </c>
      <c r="D97" s="501">
        <f>Отд.1!E97+Отд.1!G97+Отд.4!E97+Отд.4!G97</f>
        <v>0</v>
      </c>
      <c r="E97" s="701">
        <f>Отд.1!H97</f>
        <v>0</v>
      </c>
      <c r="F97" s="701">
        <f>Отд.1!I97</f>
        <v>0</v>
      </c>
      <c r="G97" s="30">
        <f>Отд.1!J97+Отд.1!L97</f>
        <v>0</v>
      </c>
      <c r="H97" s="30">
        <f>Отд.1!K97+Отд.1!M97</f>
        <v>0</v>
      </c>
      <c r="I97" s="257">
        <f>Отд.1!N97+Отд.1!P97+Отд.1!R97+Отд.1!T97+Отд.1!V97</f>
        <v>0</v>
      </c>
      <c r="J97" s="257">
        <f>Отд.1!O97+Отд.1!Q97+Отд.1!S97+Отд.1!U97+Отд.1!W97</f>
        <v>0</v>
      </c>
      <c r="K97" s="257">
        <f>Отд.1!X97+Отд.1!Z97</f>
        <v>0</v>
      </c>
      <c r="L97" s="257">
        <f>Отд.1!Y97+Отд.1!AA97</f>
        <v>0</v>
      </c>
      <c r="M97" s="256">
        <f>Отд.1!AB97</f>
        <v>0</v>
      </c>
      <c r="N97" s="256">
        <f>Отд.1!AC97</f>
        <v>0</v>
      </c>
      <c r="O97" s="257">
        <f>Отд.1!AD97+Отд.1!AF97+Отд.3!D97</f>
        <v>0</v>
      </c>
      <c r="P97" s="257">
        <f>Отд.1!AE97+Отд.1!AG97+Отд.3!E97</f>
        <v>0</v>
      </c>
      <c r="Q97" s="257">
        <f>Отд.1!AH97+Отд.3!F97</f>
        <v>0</v>
      </c>
      <c r="R97" s="257">
        <f>Отд.1!AI97+Отд.3!G97</f>
        <v>0</v>
      </c>
      <c r="S97" s="257">
        <f>Отд.1!AJ97+Отд.4!H97</f>
        <v>0</v>
      </c>
      <c r="T97" s="257">
        <f>Отд.1!AK97+Отд.4!I97</f>
        <v>0</v>
      </c>
      <c r="U97" s="257">
        <f>Отд.1!AL97</f>
        <v>0</v>
      </c>
      <c r="V97" s="257">
        <f>Отд.1!AM97</f>
        <v>0</v>
      </c>
      <c r="W97" s="257">
        <f>Отд.1!AN97+Отд.1!AP97+Отд.3!H97</f>
        <v>0</v>
      </c>
      <c r="X97" s="257">
        <f>Отд.1!AO97+Отд.1!AQ97+Отд.3!I97</f>
        <v>0</v>
      </c>
      <c r="Y97" s="257">
        <f>Отд.1!AR97+Отд.1!AT97+Отд.2!D97</f>
        <v>0</v>
      </c>
      <c r="Z97" s="257">
        <f>Отд.1!AS97+Отд.1!AU97+Отд.2!E97</f>
        <v>0</v>
      </c>
      <c r="AA97" s="257">
        <f>Отд.1!AV97</f>
        <v>0</v>
      </c>
      <c r="AB97" s="257">
        <f>Отд.1!AW97</f>
        <v>0</v>
      </c>
      <c r="AC97" s="257">
        <f>Отд.1!AX97+Отд.4!J97</f>
        <v>0</v>
      </c>
      <c r="AD97" s="257">
        <f>Отд.1!AY97+Отд.4!K97</f>
        <v>0</v>
      </c>
      <c r="AE97" s="257">
        <f>Отд.1!AZ97</f>
        <v>0</v>
      </c>
      <c r="AF97" s="257">
        <f>Отд.1!BA97</f>
        <v>0</v>
      </c>
      <c r="AG97" s="257">
        <f>Отд.1!BB97</f>
        <v>0</v>
      </c>
      <c r="AH97" s="257">
        <f>Отд.1!BC97</f>
        <v>0</v>
      </c>
      <c r="AI97" s="501">
        <f>Отд.4!L97+Отд.4!N97</f>
        <v>0</v>
      </c>
      <c r="AJ97" s="501">
        <f>Отд.4!M97+Отд.4!O97</f>
        <v>0</v>
      </c>
      <c r="AK97" s="257">
        <f>Отд.4!P97</f>
        <v>0</v>
      </c>
      <c r="AL97" s="257">
        <f>Отд.4!Q97</f>
        <v>0</v>
      </c>
      <c r="AM97" s="257">
        <f>Отд.2!F97+Отд.2!H97+Отд.2!J97+Отд.2!L97</f>
        <v>0</v>
      </c>
      <c r="AN97" s="257">
        <f>Отд.2!G97+Отд.2!I97+Отд.2!K97+Отд.2!M97</f>
        <v>0</v>
      </c>
      <c r="AO97" s="257">
        <f>Отд.2!N97+Отд.2!P97+Отд.2!R97+Отд.2!T97+Отд.2!V97+Отд.2!X97+Отд.2!Z97+Отд.2!AB97+Отд.2!AD97</f>
        <v>0</v>
      </c>
      <c r="AP97" s="257">
        <f>Отд.2!O97+Отд.2!Q97+Отд.2!S97+Отд.2!U97+Отд.2!W97+Отд.2!Y97+Отд.2!AA97+Отд.2!AC97+Отд.2!AE97</f>
        <v>0</v>
      </c>
      <c r="AQ97" s="257">
        <f>Отд.4!R97+Отд.4!T97+Отд.4!V97+Отд.4!X97</f>
        <v>0</v>
      </c>
      <c r="AR97" s="257">
        <f>Отд.4!S97+Отд.4!U97+Отд.4!W97+Отд.4!Y97</f>
        <v>0</v>
      </c>
      <c r="AS97" s="257">
        <f>Отд.3!J97+Отд.3!L97</f>
        <v>0</v>
      </c>
      <c r="AT97" s="257">
        <f>Отд.3!K97+Отд.3!M97</f>
        <v>0</v>
      </c>
      <c r="AU97" s="257">
        <f>Отд.3!N97+Отд.3!P97+Отд.3!R97</f>
        <v>0</v>
      </c>
      <c r="AV97" s="257">
        <f>Отд.3!O97+Отд.3!Q97+Отд.3!S97</f>
        <v>0</v>
      </c>
      <c r="AW97" s="257">
        <f>Отд.3!T97+Отд.3!V97</f>
        <v>0</v>
      </c>
      <c r="AX97" s="257">
        <f>Отд.3!U97+Отд.3!W97</f>
        <v>0</v>
      </c>
      <c r="AY97" s="177">
        <f>Отд.4!Z97+Отд.4!AB97</f>
        <v>0</v>
      </c>
      <c r="AZ97" s="177">
        <f>Отд.4!AA97+Отд.4!AC97</f>
        <v>0</v>
      </c>
      <c r="BA97" s="114">
        <f>Отд.3!X97+Отд.3!Z97</f>
        <v>0</v>
      </c>
      <c r="BB97" s="114">
        <f>Отд.3!Y97+Отд.3!AA97</f>
        <v>0</v>
      </c>
      <c r="BC97" s="257">
        <f>Отд.3!AB97+Отд.3!AD97</f>
        <v>0</v>
      </c>
      <c r="BD97" s="257">
        <f>Отд.3!AC97+Отд.3!AE97</f>
        <v>0</v>
      </c>
      <c r="BE97" s="257">
        <f>Отд.2!AF97+Отд.2!AH97+Отд.2!AJ97</f>
        <v>0</v>
      </c>
      <c r="BF97" s="257">
        <f>Отд.2!AG97+Отд.2!AI97+Отд.2!AK97</f>
        <v>0</v>
      </c>
      <c r="BG97" s="257">
        <f>Отд.2!AL97+Отд.2!AN97+Отд.2!AP97</f>
        <v>0</v>
      </c>
      <c r="BH97" s="257">
        <f>Отд.2!AM97+Отд.2!AO97+Отд.2!AQ97</f>
        <v>0</v>
      </c>
      <c r="BI97" s="257">
        <f>Отд.4!AD97+Отд.4!AF97</f>
        <v>0</v>
      </c>
      <c r="BJ97" s="257">
        <f>Отд.4!AE97+Отд.4!AG97</f>
        <v>0</v>
      </c>
      <c r="BK97" s="257">
        <f>Отд.4!AH97+Отд.4!AJ97</f>
        <v>0</v>
      </c>
      <c r="BL97" s="257">
        <f>Отд.4!AI97+Отд.4!AK97</f>
        <v>0</v>
      </c>
      <c r="BM97" s="501">
        <f>Отд.4!AL97</f>
        <v>0</v>
      </c>
      <c r="BN97" s="501">
        <f>Отд.4!AM97</f>
        <v>0</v>
      </c>
      <c r="BO97" s="257">
        <f>Отд.4!AN97</f>
        <v>0</v>
      </c>
      <c r="BP97" s="257">
        <f>Отд.4!AO97</f>
        <v>0</v>
      </c>
      <c r="BQ97" s="30">
        <f>Отд.2!AR97+Отд.2!AT97</f>
        <v>0</v>
      </c>
      <c r="BR97" s="30">
        <f>Отд.2!AS97+Отд.2!AU97</f>
        <v>0</v>
      </c>
      <c r="BS97" s="257">
        <f>Отд.2!AV97+Отд.2!AX97+Отд.2!AZ97+Отд.2!BB97+Отд.2!BD97</f>
        <v>0</v>
      </c>
      <c r="BT97" s="257">
        <f>Отд.2!AW97+Отд.2!AY97+Отд.2!BA97+Отд.2!BC97+Отд.2!BE97</f>
        <v>0</v>
      </c>
      <c r="BU97" s="257">
        <f>Отд.4!AP97+Отд.4!AR97</f>
        <v>0</v>
      </c>
      <c r="BV97" s="257">
        <f>Отд.4!AQ97+Отд.4!AS97</f>
        <v>0</v>
      </c>
      <c r="BW97" s="30">
        <f>Отд.3!AF97</f>
        <v>0</v>
      </c>
      <c r="BX97" s="30">
        <f>Отд.3!AG97</f>
        <v>0</v>
      </c>
      <c r="BY97" s="30">
        <f>Отд.3!AH97+Отд.3!AJ97+Отд.3!AL97</f>
        <v>0</v>
      </c>
      <c r="BZ97" s="30">
        <f>Отд.3!AI97+Отд.3!AK97+Отд.3!AM97</f>
        <v>0</v>
      </c>
      <c r="CA97" s="257">
        <f>Отд.3!AN97+Отд.3!AP97+Отд.3!AR97</f>
        <v>0</v>
      </c>
      <c r="CB97" s="257">
        <f>Отд.3!AO97+Отд.3!AQ97+Отд.3!AS97</f>
        <v>0</v>
      </c>
      <c r="CC97" s="257">
        <f>Отд.4!AT97</f>
        <v>0</v>
      </c>
      <c r="CD97" s="257">
        <f>Отд.4!AU97</f>
        <v>0</v>
      </c>
      <c r="CE97" s="257">
        <f>Отд.3!AT97</f>
        <v>0</v>
      </c>
      <c r="CF97" s="257">
        <f>Отд.3!AU97</f>
        <v>0</v>
      </c>
      <c r="CG97" s="257">
        <f>Отд.3!AV97+Отд.3!AX97+Отд.3!AZ97</f>
        <v>0</v>
      </c>
      <c r="CH97" s="257">
        <f>Отд.3!AW97+Отд.3!AY97+Отд.3!BA97</f>
        <v>0</v>
      </c>
      <c r="CI97" s="257">
        <f>Отд.2!BF97+Отд.2!BH97+Отд.2!BJ97</f>
        <v>0</v>
      </c>
      <c r="CJ97" s="257">
        <f>Отд.2!BG97+Отд.2!BI97+Отд.2!BK97</f>
        <v>0</v>
      </c>
      <c r="CK97" s="257">
        <f>Отд.2!BL97</f>
        <v>0</v>
      </c>
      <c r="CL97" s="257">
        <f>Отд.2!BM97</f>
        <v>0</v>
      </c>
      <c r="CM97" s="257">
        <f>Отд.4!AV97</f>
        <v>0</v>
      </c>
      <c r="CN97" s="257">
        <f>Отд.4!AW97</f>
        <v>0</v>
      </c>
      <c r="CO97" s="257">
        <f>Отд.4!AX97</f>
        <v>0</v>
      </c>
      <c r="CP97" s="257">
        <f>Отд.4!AY97</f>
        <v>0</v>
      </c>
      <c r="CQ97" s="257">
        <f>Отд.4!AZ97</f>
        <v>0</v>
      </c>
      <c r="CR97" s="257">
        <f>Отд.4!BA97</f>
        <v>0</v>
      </c>
      <c r="CS97" s="257">
        <f>Отд.4!BB97</f>
        <v>0</v>
      </c>
      <c r="CT97" s="257">
        <f>Отд.4!BC97</f>
        <v>0</v>
      </c>
      <c r="CU97" s="257">
        <f>Отд.2!BN97+Отд.2!BP97</f>
        <v>0</v>
      </c>
      <c r="CV97" s="257">
        <f>Отд.2!BO97+Отд.2!BQ97</f>
        <v>0</v>
      </c>
      <c r="CW97" s="257">
        <f>Отд.2!BR97+Отд.2!BT97+Отд.2!BV97+Отд.2!BX97</f>
        <v>0</v>
      </c>
      <c r="CX97" s="257">
        <f>Отд.2!BS97+Отд.2!BU97+Отд.2!BW97+Отд.2!BY97</f>
        <v>0</v>
      </c>
      <c r="CY97" s="60">
        <f>Отд.4!BD97+Отд.4!BF97</f>
        <v>0</v>
      </c>
      <c r="CZ97" s="60">
        <f>Отд.4!BE97+Отд.4!BG97</f>
        <v>0</v>
      </c>
      <c r="DA97" s="257">
        <f>Отд.3!BB97</f>
        <v>0</v>
      </c>
      <c r="DB97" s="257">
        <f>Отд.3!BC97</f>
        <v>0</v>
      </c>
      <c r="DC97" s="257">
        <f>Отд.3!BD97</f>
        <v>0</v>
      </c>
      <c r="DD97" s="257">
        <f>Отд.3!BE97</f>
        <v>0</v>
      </c>
      <c r="DE97" s="257">
        <f>Отд.3!BF97+Отд.3!BH97</f>
        <v>0</v>
      </c>
      <c r="DF97" s="257">
        <f>Отд.3!BG97+Отд.3!BI97</f>
        <v>0</v>
      </c>
      <c r="DG97" s="257">
        <f>Отд.3!BJ97</f>
        <v>0</v>
      </c>
      <c r="DH97" s="257">
        <f>Отд.3!BK97</f>
        <v>0</v>
      </c>
      <c r="DI97" s="257">
        <f>Отд.3!BL97+Отд.3!BN97+Отд.3!BP97</f>
        <v>0</v>
      </c>
      <c r="DJ97" s="257">
        <f>Отд.3!BM97+Отд.3!BO97+Отд.3!BQ97</f>
        <v>0</v>
      </c>
      <c r="DK97" s="257">
        <f>Отд.2!BZ97</f>
        <v>0</v>
      </c>
      <c r="DL97" s="257">
        <f>Отд.2!CA97</f>
        <v>0</v>
      </c>
      <c r="DM97" s="501">
        <f>Отд.4!BH97</f>
        <v>0</v>
      </c>
      <c r="DN97" s="501">
        <f>Отд.4!BI97</f>
        <v>0</v>
      </c>
      <c r="DO97" s="14">
        <f t="shared" si="18"/>
        <v>0</v>
      </c>
      <c r="DP97" s="95">
        <f t="shared" si="19"/>
        <v>0</v>
      </c>
      <c r="DQ97" s="246"/>
      <c r="DR97" s="181"/>
      <c r="DS97" s="1069">
        <f>Отд.4!BP97</f>
        <v>0</v>
      </c>
      <c r="DT97" s="1069">
        <f>Отд.4!BQ97</f>
        <v>0</v>
      </c>
      <c r="DU97" s="501">
        <f>Отд.4!BR97</f>
        <v>0</v>
      </c>
      <c r="DV97" s="501">
        <f>Отд.4!BS97</f>
        <v>0</v>
      </c>
      <c r="DW97" s="501">
        <f>Отд.4!BT97</f>
        <v>0</v>
      </c>
      <c r="DX97" s="501">
        <f>Отд.4!BU97</f>
        <v>0</v>
      </c>
      <c r="DY97" s="1069">
        <f>Отд.4!BV97</f>
        <v>0</v>
      </c>
      <c r="DZ97" s="1069">
        <f>Отд.4!BW97</f>
        <v>0</v>
      </c>
      <c r="EA97" s="1069">
        <f>Отд.4!BX97</f>
        <v>0</v>
      </c>
      <c r="EB97" s="1069">
        <f>Отд.4!BY97</f>
        <v>0</v>
      </c>
      <c r="EC97" s="1069">
        <f>Отд.2!CE97</f>
        <v>0</v>
      </c>
      <c r="ED97" s="1069">
        <f>Отд.2!CF97</f>
        <v>0</v>
      </c>
      <c r="EE97" s="501">
        <f>Отд.2!CG97</f>
        <v>0</v>
      </c>
      <c r="EF97" s="501">
        <f>Отд.2!CH97</f>
        <v>0</v>
      </c>
      <c r="EG97" s="5">
        <f t="shared" si="16"/>
        <v>0</v>
      </c>
      <c r="EH97" s="95">
        <f t="shared" si="17"/>
        <v>0</v>
      </c>
    </row>
    <row r="98" spans="1:138" s="28" customFormat="1" ht="27.6" thickBot="1" x14ac:dyDescent="0.35">
      <c r="A98" s="8">
        <v>10</v>
      </c>
      <c r="B98" s="1058" t="s">
        <v>18</v>
      </c>
      <c r="C98" s="501">
        <f>Отд.1!D98+Отд.1!F98+Отд.4!D98+Отд.4!F98</f>
        <v>0</v>
      </c>
      <c r="D98" s="501">
        <f>Отд.1!E98+Отд.1!G98+Отд.4!E98+Отд.4!G98</f>
        <v>0</v>
      </c>
      <c r="E98" s="701">
        <f>Отд.1!H98</f>
        <v>0</v>
      </c>
      <c r="F98" s="701">
        <f>Отд.1!I98</f>
        <v>0</v>
      </c>
      <c r="G98" s="30">
        <f>Отд.1!J98+Отд.1!L98</f>
        <v>0</v>
      </c>
      <c r="H98" s="30">
        <f>Отд.1!K98+Отд.1!M98</f>
        <v>0</v>
      </c>
      <c r="I98" s="257">
        <f>Отд.1!N98+Отд.1!P98+Отд.1!R98+Отд.1!T98+Отд.1!V98</f>
        <v>0</v>
      </c>
      <c r="J98" s="257">
        <f>Отд.1!O98+Отд.1!Q98+Отд.1!S98+Отд.1!U98+Отд.1!W98</f>
        <v>0</v>
      </c>
      <c r="K98" s="257">
        <f>Отд.1!X98+Отд.1!Z98</f>
        <v>0</v>
      </c>
      <c r="L98" s="257">
        <f>Отд.1!Y98+Отд.1!AA98</f>
        <v>0</v>
      </c>
      <c r="M98" s="256">
        <f>Отд.1!AB98</f>
        <v>0</v>
      </c>
      <c r="N98" s="256">
        <f>Отд.1!AC98</f>
        <v>0</v>
      </c>
      <c r="O98" s="257">
        <f>Отд.1!AD98+Отд.1!AF98+Отд.3!D98</f>
        <v>0</v>
      </c>
      <c r="P98" s="257">
        <f>Отд.1!AE98+Отд.1!AG98+Отд.3!E98</f>
        <v>0</v>
      </c>
      <c r="Q98" s="257">
        <f>Отд.1!AH98+Отд.3!F98</f>
        <v>0</v>
      </c>
      <c r="R98" s="257">
        <f>Отд.1!AI98+Отд.3!G98</f>
        <v>0</v>
      </c>
      <c r="S98" s="257">
        <f>Отд.1!AJ98+Отд.4!H98</f>
        <v>0</v>
      </c>
      <c r="T98" s="257">
        <f>Отд.1!AK98+Отд.4!I98</f>
        <v>0</v>
      </c>
      <c r="U98" s="257">
        <f>Отд.1!AL98</f>
        <v>0</v>
      </c>
      <c r="V98" s="257">
        <f>Отд.1!AM98</f>
        <v>0</v>
      </c>
      <c r="W98" s="257">
        <f>Отд.1!AN98+Отд.1!AP98+Отд.3!H98</f>
        <v>0</v>
      </c>
      <c r="X98" s="257">
        <f>Отд.1!AO98+Отд.1!AQ98+Отд.3!I98</f>
        <v>0</v>
      </c>
      <c r="Y98" s="257">
        <f>Отд.1!AR98+Отд.1!AT98+Отд.2!D98</f>
        <v>0</v>
      </c>
      <c r="Z98" s="257">
        <f>Отд.1!AS98+Отд.1!AU98+Отд.2!E98</f>
        <v>0</v>
      </c>
      <c r="AA98" s="257">
        <f>Отд.1!AV98</f>
        <v>0</v>
      </c>
      <c r="AB98" s="257">
        <f>Отд.1!AW98</f>
        <v>0</v>
      </c>
      <c r="AC98" s="257">
        <f>Отд.1!AX98+Отд.4!J98</f>
        <v>0</v>
      </c>
      <c r="AD98" s="257">
        <f>Отд.1!AY98+Отд.4!K98</f>
        <v>0</v>
      </c>
      <c r="AE98" s="257">
        <f>Отд.1!AZ98</f>
        <v>0</v>
      </c>
      <c r="AF98" s="257">
        <f>Отд.1!BA98</f>
        <v>0</v>
      </c>
      <c r="AG98" s="257">
        <f>Отд.1!BB98</f>
        <v>0</v>
      </c>
      <c r="AH98" s="257">
        <f>Отд.1!BC98</f>
        <v>0</v>
      </c>
      <c r="AI98" s="501">
        <f>Отд.4!L98+Отд.4!N98</f>
        <v>0</v>
      </c>
      <c r="AJ98" s="501">
        <f>Отд.4!M98+Отд.4!O98</f>
        <v>0</v>
      </c>
      <c r="AK98" s="257">
        <f>Отд.4!P98</f>
        <v>0</v>
      </c>
      <c r="AL98" s="257">
        <f>Отд.4!Q98</f>
        <v>0</v>
      </c>
      <c r="AM98" s="257">
        <f>Отд.2!F98+Отд.2!H98+Отд.2!J98+Отд.2!L98</f>
        <v>0</v>
      </c>
      <c r="AN98" s="257">
        <f>Отд.2!G98+Отд.2!I98+Отд.2!K98+Отд.2!M98</f>
        <v>0</v>
      </c>
      <c r="AO98" s="257">
        <f>Отд.2!N98+Отд.2!P98+Отд.2!R98+Отд.2!T98+Отд.2!V98+Отд.2!X98+Отд.2!Z98+Отд.2!AB98+Отд.2!AD98</f>
        <v>0</v>
      </c>
      <c r="AP98" s="257">
        <f>Отд.2!O98+Отд.2!Q98+Отд.2!S98+Отд.2!U98+Отд.2!W98+Отд.2!Y98+Отд.2!AA98+Отд.2!AC98+Отд.2!AE98</f>
        <v>0</v>
      </c>
      <c r="AQ98" s="257">
        <f>Отд.4!R98+Отд.4!T98+Отд.4!V98+Отд.4!X98</f>
        <v>0</v>
      </c>
      <c r="AR98" s="257">
        <f>Отд.4!S98+Отд.4!U98+Отд.4!W98+Отд.4!Y98</f>
        <v>0</v>
      </c>
      <c r="AS98" s="257">
        <f>Отд.3!J98+Отд.3!L98</f>
        <v>0</v>
      </c>
      <c r="AT98" s="257">
        <f>Отд.3!K98+Отд.3!M98</f>
        <v>0</v>
      </c>
      <c r="AU98" s="257">
        <f>Отд.3!N98+Отд.3!P98+Отд.3!R98</f>
        <v>1</v>
      </c>
      <c r="AV98" s="257">
        <f>Отд.3!O98+Отд.3!Q98+Отд.3!S98</f>
        <v>0</v>
      </c>
      <c r="AW98" s="257">
        <f>Отд.3!T98+Отд.3!V98</f>
        <v>0</v>
      </c>
      <c r="AX98" s="257">
        <f>Отд.3!U98+Отд.3!W98</f>
        <v>0</v>
      </c>
      <c r="AY98" s="177">
        <f>Отд.4!Z98+Отд.4!AB98</f>
        <v>0</v>
      </c>
      <c r="AZ98" s="177">
        <f>Отд.4!AA98+Отд.4!AC98</f>
        <v>0</v>
      </c>
      <c r="BA98" s="114">
        <f>Отд.3!X98+Отд.3!Z98</f>
        <v>0</v>
      </c>
      <c r="BB98" s="114">
        <f>Отд.3!Y98+Отд.3!AA98</f>
        <v>0</v>
      </c>
      <c r="BC98" s="257">
        <f>Отд.3!AB98+Отд.3!AD98</f>
        <v>0</v>
      </c>
      <c r="BD98" s="257">
        <f>Отд.3!AC98+Отд.3!AE98</f>
        <v>0</v>
      </c>
      <c r="BE98" s="257">
        <f>Отд.2!AF98+Отд.2!AH98+Отд.2!AJ98</f>
        <v>0</v>
      </c>
      <c r="BF98" s="257">
        <f>Отд.2!AG98+Отд.2!AI98+Отд.2!AK98</f>
        <v>0</v>
      </c>
      <c r="BG98" s="257">
        <f>Отд.2!AL98+Отд.2!AN98+Отд.2!AP98</f>
        <v>0</v>
      </c>
      <c r="BH98" s="257">
        <f>Отд.2!AM98+Отд.2!AO98+Отд.2!AQ98</f>
        <v>0</v>
      </c>
      <c r="BI98" s="257">
        <f>Отд.4!AD98+Отд.4!AF98</f>
        <v>0</v>
      </c>
      <c r="BJ98" s="257">
        <f>Отд.4!AE98+Отд.4!AG98</f>
        <v>1</v>
      </c>
      <c r="BK98" s="257">
        <f>Отд.4!AH98+Отд.4!AJ98</f>
        <v>0</v>
      </c>
      <c r="BL98" s="257">
        <f>Отд.4!AI98+Отд.4!AK98</f>
        <v>0</v>
      </c>
      <c r="BM98" s="501">
        <f>Отд.4!AL98</f>
        <v>0</v>
      </c>
      <c r="BN98" s="501">
        <f>Отд.4!AM98</f>
        <v>0</v>
      </c>
      <c r="BO98" s="257">
        <f>Отд.4!AN98</f>
        <v>0</v>
      </c>
      <c r="BP98" s="257">
        <f>Отд.4!AO98</f>
        <v>0</v>
      </c>
      <c r="BQ98" s="30">
        <f>Отд.2!AR98+Отд.2!AT98</f>
        <v>0</v>
      </c>
      <c r="BR98" s="30">
        <f>Отд.2!AS98+Отд.2!AU98</f>
        <v>0</v>
      </c>
      <c r="BS98" s="257">
        <f>Отд.2!AV98+Отд.2!AX98+Отд.2!AZ98+Отд.2!BB98+Отд.2!BD98</f>
        <v>0</v>
      </c>
      <c r="BT98" s="257">
        <f>Отд.2!AW98+Отд.2!AY98+Отд.2!BA98+Отд.2!BC98+Отд.2!BE98</f>
        <v>0</v>
      </c>
      <c r="BU98" s="257">
        <f>Отд.4!AP98+Отд.4!AR98</f>
        <v>0</v>
      </c>
      <c r="BV98" s="257">
        <f>Отд.4!AQ98+Отд.4!AS98</f>
        <v>0</v>
      </c>
      <c r="BW98" s="30">
        <f>Отд.3!AF98</f>
        <v>0</v>
      </c>
      <c r="BX98" s="30">
        <f>Отд.3!AG98</f>
        <v>0</v>
      </c>
      <c r="BY98" s="30">
        <f>Отд.3!AH98+Отд.3!AJ98+Отд.3!AL98</f>
        <v>0</v>
      </c>
      <c r="BZ98" s="30">
        <f>Отд.3!AI98+Отд.3!AK98+Отд.3!AM98</f>
        <v>0</v>
      </c>
      <c r="CA98" s="257">
        <f>Отд.3!AN98+Отд.3!AP98+Отд.3!AR98</f>
        <v>0</v>
      </c>
      <c r="CB98" s="257">
        <f>Отд.3!AO98+Отд.3!AQ98+Отд.3!AS98</f>
        <v>0</v>
      </c>
      <c r="CC98" s="257">
        <f>Отд.4!AT98</f>
        <v>0</v>
      </c>
      <c r="CD98" s="257">
        <f>Отд.4!AU98</f>
        <v>0</v>
      </c>
      <c r="CE98" s="257">
        <f>Отд.3!AT98</f>
        <v>0</v>
      </c>
      <c r="CF98" s="257">
        <f>Отд.3!AU98</f>
        <v>0</v>
      </c>
      <c r="CG98" s="257">
        <f>Отд.3!AV98+Отд.3!AX98+Отд.3!AZ98</f>
        <v>0</v>
      </c>
      <c r="CH98" s="257">
        <f>Отд.3!AW98+Отд.3!AY98+Отд.3!BA98</f>
        <v>0</v>
      </c>
      <c r="CI98" s="257">
        <f>Отд.2!BF98+Отд.2!BH98+Отд.2!BJ98</f>
        <v>0</v>
      </c>
      <c r="CJ98" s="257">
        <f>Отд.2!BG98+Отд.2!BI98+Отд.2!BK98</f>
        <v>0</v>
      </c>
      <c r="CK98" s="257">
        <f>Отд.2!BL98</f>
        <v>0</v>
      </c>
      <c r="CL98" s="257">
        <f>Отд.2!BM98</f>
        <v>0</v>
      </c>
      <c r="CM98" s="257">
        <f>Отд.4!AV98</f>
        <v>0</v>
      </c>
      <c r="CN98" s="257">
        <f>Отд.4!AW98</f>
        <v>0</v>
      </c>
      <c r="CO98" s="257">
        <f>Отд.4!AX98</f>
        <v>0</v>
      </c>
      <c r="CP98" s="257">
        <f>Отд.4!AY98</f>
        <v>0</v>
      </c>
      <c r="CQ98" s="257">
        <f>Отд.4!AZ98</f>
        <v>0</v>
      </c>
      <c r="CR98" s="257">
        <f>Отд.4!BA98</f>
        <v>0</v>
      </c>
      <c r="CS98" s="257">
        <f>Отд.4!BB98</f>
        <v>0</v>
      </c>
      <c r="CT98" s="257">
        <f>Отд.4!BC98</f>
        <v>0</v>
      </c>
      <c r="CU98" s="257">
        <f>Отд.2!BN98+Отд.2!BP98</f>
        <v>0</v>
      </c>
      <c r="CV98" s="257">
        <f>Отд.2!BO98+Отд.2!BQ98</f>
        <v>0</v>
      </c>
      <c r="CW98" s="257">
        <f>Отд.2!BR98+Отд.2!BT98+Отд.2!BV98+Отд.2!BX98</f>
        <v>0</v>
      </c>
      <c r="CX98" s="257">
        <f>Отд.2!BS98+Отд.2!BU98+Отд.2!BW98+Отд.2!BY98</f>
        <v>0</v>
      </c>
      <c r="CY98" s="60">
        <f>Отд.4!BD98+Отд.4!BF98</f>
        <v>0</v>
      </c>
      <c r="CZ98" s="60">
        <f>Отд.4!BE98+Отд.4!BG98</f>
        <v>0</v>
      </c>
      <c r="DA98" s="257">
        <f>Отд.3!BB98</f>
        <v>0</v>
      </c>
      <c r="DB98" s="257">
        <f>Отд.3!BC98</f>
        <v>0</v>
      </c>
      <c r="DC98" s="257">
        <f>Отд.3!BD98</f>
        <v>0</v>
      </c>
      <c r="DD98" s="257">
        <f>Отд.3!BE98</f>
        <v>0</v>
      </c>
      <c r="DE98" s="257">
        <f>Отд.3!BF98+Отд.3!BH98</f>
        <v>0</v>
      </c>
      <c r="DF98" s="257">
        <f>Отд.3!BG98+Отд.3!BI98</f>
        <v>0</v>
      </c>
      <c r="DG98" s="257">
        <f>Отд.3!BJ98</f>
        <v>0</v>
      </c>
      <c r="DH98" s="257">
        <f>Отд.3!BK98</f>
        <v>0</v>
      </c>
      <c r="DI98" s="257">
        <f>Отд.3!BL98+Отд.3!BN98+Отд.3!BP98</f>
        <v>0</v>
      </c>
      <c r="DJ98" s="257">
        <f>Отд.3!BM98+Отд.3!BO98+Отд.3!BQ98</f>
        <v>0</v>
      </c>
      <c r="DK98" s="257">
        <f>Отд.2!BZ98</f>
        <v>0</v>
      </c>
      <c r="DL98" s="257">
        <f>Отд.2!CA98</f>
        <v>0</v>
      </c>
      <c r="DM98" s="501">
        <f>Отд.4!BH98</f>
        <v>0</v>
      </c>
      <c r="DN98" s="501">
        <f>Отд.4!BI98</f>
        <v>0</v>
      </c>
      <c r="DO98" s="14">
        <f t="shared" si="18"/>
        <v>1</v>
      </c>
      <c r="DP98" s="95">
        <f t="shared" si="19"/>
        <v>1</v>
      </c>
      <c r="DQ98" s="246"/>
      <c r="DR98" s="181"/>
      <c r="DS98" s="1069">
        <f>Отд.4!BP98</f>
        <v>0</v>
      </c>
      <c r="DT98" s="1069">
        <f>Отд.4!BQ98</f>
        <v>0</v>
      </c>
      <c r="DU98" s="501">
        <f>Отд.4!BR98</f>
        <v>0</v>
      </c>
      <c r="DV98" s="501">
        <f>Отд.4!BS98</f>
        <v>0</v>
      </c>
      <c r="DW98" s="501">
        <f>Отд.4!BT98</f>
        <v>0</v>
      </c>
      <c r="DX98" s="501">
        <f>Отд.4!BU98</f>
        <v>0</v>
      </c>
      <c r="DY98" s="1069">
        <f>Отд.4!BV98</f>
        <v>0</v>
      </c>
      <c r="DZ98" s="1069">
        <f>Отд.4!BW98</f>
        <v>0</v>
      </c>
      <c r="EA98" s="1069">
        <f>Отд.4!BX98</f>
        <v>0</v>
      </c>
      <c r="EB98" s="1069">
        <f>Отд.4!BY98</f>
        <v>0</v>
      </c>
      <c r="EC98" s="1069">
        <f>Отд.2!CE98</f>
        <v>0</v>
      </c>
      <c r="ED98" s="1069">
        <f>Отд.2!CF98</f>
        <v>0</v>
      </c>
      <c r="EE98" s="501">
        <f>Отд.2!CG98</f>
        <v>0</v>
      </c>
      <c r="EF98" s="501">
        <f>Отд.2!CH98</f>
        <v>0</v>
      </c>
      <c r="EG98" s="5">
        <f t="shared" si="16"/>
        <v>0</v>
      </c>
      <c r="EH98" s="95">
        <f t="shared" si="17"/>
        <v>0</v>
      </c>
    </row>
    <row r="99" spans="1:138" s="28" customFormat="1" ht="27.6" thickBot="1" x14ac:dyDescent="0.35">
      <c r="A99" s="8">
        <v>11</v>
      </c>
      <c r="B99" s="1058" t="s">
        <v>19</v>
      </c>
      <c r="C99" s="501">
        <f>Отд.1!D99+Отд.1!F99+Отд.4!D99+Отд.4!F99</f>
        <v>0</v>
      </c>
      <c r="D99" s="501">
        <f>Отд.1!E99+Отд.1!G99+Отд.4!E99+Отд.4!G99</f>
        <v>0</v>
      </c>
      <c r="E99" s="701">
        <f>Отд.1!H99</f>
        <v>0</v>
      </c>
      <c r="F99" s="701">
        <f>Отд.1!I99</f>
        <v>0</v>
      </c>
      <c r="G99" s="30">
        <f>Отд.1!J99+Отд.1!L99</f>
        <v>2</v>
      </c>
      <c r="H99" s="30">
        <f>Отд.1!K99+Отд.1!M99</f>
        <v>0</v>
      </c>
      <c r="I99" s="257">
        <f>Отд.1!N99+Отд.1!P99+Отд.1!R99+Отд.1!T99+Отд.1!V99</f>
        <v>0</v>
      </c>
      <c r="J99" s="257">
        <f>Отд.1!O99+Отд.1!Q99+Отд.1!S99+Отд.1!U99+Отд.1!W99</f>
        <v>0</v>
      </c>
      <c r="K99" s="257">
        <f>Отд.1!X99+Отд.1!Z99</f>
        <v>0</v>
      </c>
      <c r="L99" s="257">
        <f>Отд.1!Y99+Отд.1!AA99</f>
        <v>0</v>
      </c>
      <c r="M99" s="256">
        <f>Отд.1!AB99</f>
        <v>0</v>
      </c>
      <c r="N99" s="256">
        <f>Отд.1!AC99</f>
        <v>0</v>
      </c>
      <c r="O99" s="257">
        <f>Отд.1!AD99+Отд.1!AF99+Отд.3!D99</f>
        <v>0</v>
      </c>
      <c r="P99" s="257">
        <f>Отд.1!AE99+Отд.1!AG99+Отд.3!E99</f>
        <v>0</v>
      </c>
      <c r="Q99" s="257">
        <f>Отд.1!AH99+Отд.3!F99</f>
        <v>0</v>
      </c>
      <c r="R99" s="257">
        <f>Отд.1!AI99+Отд.3!G99</f>
        <v>0</v>
      </c>
      <c r="S99" s="257">
        <f>Отд.1!AJ99+Отд.4!H99</f>
        <v>0</v>
      </c>
      <c r="T99" s="257">
        <f>Отд.1!AK99+Отд.4!I99</f>
        <v>0</v>
      </c>
      <c r="U99" s="257">
        <f>Отд.1!AL99</f>
        <v>0</v>
      </c>
      <c r="V99" s="257">
        <f>Отд.1!AM99</f>
        <v>0</v>
      </c>
      <c r="W99" s="257">
        <f>Отд.1!AN99+Отд.1!AP99+Отд.3!H99</f>
        <v>0</v>
      </c>
      <c r="X99" s="257">
        <f>Отд.1!AO99+Отд.1!AQ99+Отд.3!I99</f>
        <v>0</v>
      </c>
      <c r="Y99" s="257">
        <f>Отд.1!AR99+Отд.1!AT99+Отд.2!D99</f>
        <v>1</v>
      </c>
      <c r="Z99" s="257">
        <f>Отд.1!AS99+Отд.1!AU99+Отд.2!E99</f>
        <v>0</v>
      </c>
      <c r="AA99" s="257">
        <f>Отд.1!AV99</f>
        <v>0</v>
      </c>
      <c r="AB99" s="257">
        <f>Отд.1!AW99</f>
        <v>0</v>
      </c>
      <c r="AC99" s="257">
        <f>Отд.1!AX99+Отд.4!J99</f>
        <v>0</v>
      </c>
      <c r="AD99" s="257">
        <f>Отд.1!AY99+Отд.4!K99</f>
        <v>0</v>
      </c>
      <c r="AE99" s="257">
        <f>Отд.1!AZ99</f>
        <v>0</v>
      </c>
      <c r="AF99" s="257">
        <f>Отд.1!BA99</f>
        <v>0</v>
      </c>
      <c r="AG99" s="257">
        <f>Отд.1!BB99</f>
        <v>0</v>
      </c>
      <c r="AH99" s="257">
        <f>Отд.1!BC99</f>
        <v>0</v>
      </c>
      <c r="AI99" s="501">
        <f>Отд.4!L99+Отд.4!N99</f>
        <v>0</v>
      </c>
      <c r="AJ99" s="501">
        <f>Отд.4!M99+Отд.4!O99</f>
        <v>0</v>
      </c>
      <c r="AK99" s="257">
        <f>Отд.4!P99</f>
        <v>0</v>
      </c>
      <c r="AL99" s="257">
        <f>Отд.4!Q99</f>
        <v>0</v>
      </c>
      <c r="AM99" s="257">
        <f>Отд.2!F99+Отд.2!H99+Отд.2!J99+Отд.2!L99</f>
        <v>0</v>
      </c>
      <c r="AN99" s="257">
        <f>Отд.2!G99+Отд.2!I99+Отд.2!K99+Отд.2!M99</f>
        <v>0</v>
      </c>
      <c r="AO99" s="257">
        <f>Отд.2!N99+Отд.2!P99+Отд.2!R99+Отд.2!T99+Отд.2!V99+Отд.2!X99+Отд.2!Z99+Отд.2!AB99+Отд.2!AD99</f>
        <v>0</v>
      </c>
      <c r="AP99" s="257">
        <f>Отд.2!O99+Отд.2!Q99+Отд.2!S99+Отд.2!U99+Отд.2!W99+Отд.2!Y99+Отд.2!AA99+Отд.2!AC99+Отд.2!AE99</f>
        <v>0</v>
      </c>
      <c r="AQ99" s="257">
        <f>Отд.4!R99+Отд.4!T99+Отд.4!V99+Отд.4!X99</f>
        <v>0</v>
      </c>
      <c r="AR99" s="257">
        <f>Отд.4!S99+Отд.4!U99+Отд.4!W99+Отд.4!Y99</f>
        <v>0</v>
      </c>
      <c r="AS99" s="257">
        <f>Отд.3!J99+Отд.3!L99</f>
        <v>0</v>
      </c>
      <c r="AT99" s="257">
        <f>Отд.3!K99+Отд.3!M99</f>
        <v>0</v>
      </c>
      <c r="AU99" s="257">
        <f>Отд.3!N99+Отд.3!P99+Отд.3!R99</f>
        <v>0</v>
      </c>
      <c r="AV99" s="257">
        <f>Отд.3!O99+Отд.3!Q99+Отд.3!S99</f>
        <v>0</v>
      </c>
      <c r="AW99" s="257">
        <f>Отд.3!T99+Отд.3!V99</f>
        <v>0</v>
      </c>
      <c r="AX99" s="257">
        <f>Отд.3!U99+Отд.3!W99</f>
        <v>0</v>
      </c>
      <c r="AY99" s="177">
        <f>Отд.4!Z99+Отд.4!AB99</f>
        <v>0</v>
      </c>
      <c r="AZ99" s="177">
        <f>Отд.4!AA99+Отд.4!AC99</f>
        <v>0</v>
      </c>
      <c r="BA99" s="114">
        <f>Отд.3!X99+Отд.3!Z99</f>
        <v>0</v>
      </c>
      <c r="BB99" s="114">
        <f>Отд.3!Y99+Отд.3!AA99</f>
        <v>0</v>
      </c>
      <c r="BC99" s="257">
        <f>Отд.3!AB99+Отд.3!AD99</f>
        <v>0</v>
      </c>
      <c r="BD99" s="257">
        <f>Отд.3!AC99+Отд.3!AE99</f>
        <v>0</v>
      </c>
      <c r="BE99" s="257">
        <f>Отд.2!AF99+Отд.2!AH99+Отд.2!AJ99</f>
        <v>0</v>
      </c>
      <c r="BF99" s="257">
        <f>Отд.2!AG99+Отд.2!AI99+Отд.2!AK99</f>
        <v>0</v>
      </c>
      <c r="BG99" s="257">
        <f>Отд.2!AL99+Отд.2!AN99+Отд.2!AP99</f>
        <v>0</v>
      </c>
      <c r="BH99" s="257">
        <f>Отд.2!AM99+Отд.2!AO99+Отд.2!AQ99</f>
        <v>0</v>
      </c>
      <c r="BI99" s="257">
        <f>Отд.4!AD99+Отд.4!AF99</f>
        <v>0</v>
      </c>
      <c r="BJ99" s="257">
        <f>Отд.4!AE99+Отд.4!AG99</f>
        <v>0</v>
      </c>
      <c r="BK99" s="257">
        <f>Отд.4!AH99+Отд.4!AJ99</f>
        <v>0</v>
      </c>
      <c r="BL99" s="257">
        <f>Отд.4!AI99+Отд.4!AK99</f>
        <v>0</v>
      </c>
      <c r="BM99" s="501">
        <f>Отд.4!AL99</f>
        <v>0</v>
      </c>
      <c r="BN99" s="501">
        <f>Отд.4!AM99</f>
        <v>0</v>
      </c>
      <c r="BO99" s="257">
        <f>Отд.4!AN99</f>
        <v>0</v>
      </c>
      <c r="BP99" s="257">
        <f>Отд.4!AO99</f>
        <v>0</v>
      </c>
      <c r="BQ99" s="30">
        <f>Отд.2!AR99+Отд.2!AT99</f>
        <v>0</v>
      </c>
      <c r="BR99" s="30">
        <f>Отд.2!AS99+Отд.2!AU99</f>
        <v>0</v>
      </c>
      <c r="BS99" s="257">
        <f>Отд.2!AV99+Отд.2!AX99+Отд.2!AZ99+Отд.2!BB99+Отд.2!BD99</f>
        <v>0</v>
      </c>
      <c r="BT99" s="257">
        <f>Отд.2!AW99+Отд.2!AY99+Отд.2!BA99+Отд.2!BC99+Отд.2!BE99</f>
        <v>0</v>
      </c>
      <c r="BU99" s="257">
        <f>Отд.4!AP99+Отд.4!AR99</f>
        <v>0</v>
      </c>
      <c r="BV99" s="257">
        <f>Отд.4!AQ99+Отд.4!AS99</f>
        <v>0</v>
      </c>
      <c r="BW99" s="30">
        <f>Отд.3!AF99</f>
        <v>0</v>
      </c>
      <c r="BX99" s="30">
        <f>Отд.3!AG99</f>
        <v>0</v>
      </c>
      <c r="BY99" s="30">
        <f>Отд.3!AH99+Отд.3!AJ99+Отд.3!AL99</f>
        <v>0</v>
      </c>
      <c r="BZ99" s="30">
        <f>Отд.3!AI99+Отд.3!AK99+Отд.3!AM99</f>
        <v>0</v>
      </c>
      <c r="CA99" s="257">
        <f>Отд.3!AN99+Отд.3!AP99+Отд.3!AR99</f>
        <v>0</v>
      </c>
      <c r="CB99" s="257">
        <f>Отд.3!AO99+Отд.3!AQ99+Отд.3!AS99</f>
        <v>0</v>
      </c>
      <c r="CC99" s="257">
        <f>Отд.4!AT99</f>
        <v>0</v>
      </c>
      <c r="CD99" s="257">
        <f>Отд.4!AU99</f>
        <v>0</v>
      </c>
      <c r="CE99" s="257">
        <f>Отд.3!AT99</f>
        <v>0</v>
      </c>
      <c r="CF99" s="257">
        <f>Отд.3!AU99</f>
        <v>0</v>
      </c>
      <c r="CG99" s="257">
        <f>Отд.3!AV99+Отд.3!AX99+Отд.3!AZ99</f>
        <v>0</v>
      </c>
      <c r="CH99" s="257">
        <f>Отд.3!AW99+Отд.3!AY99+Отд.3!BA99</f>
        <v>0</v>
      </c>
      <c r="CI99" s="257">
        <f>Отд.2!BF99+Отд.2!BH99+Отд.2!BJ99</f>
        <v>0</v>
      </c>
      <c r="CJ99" s="257">
        <f>Отд.2!BG99+Отд.2!BI99+Отд.2!BK99</f>
        <v>0</v>
      </c>
      <c r="CK99" s="257">
        <f>Отд.2!BL99</f>
        <v>0</v>
      </c>
      <c r="CL99" s="257">
        <f>Отд.2!BM99</f>
        <v>0</v>
      </c>
      <c r="CM99" s="257">
        <f>Отд.4!AV99</f>
        <v>0</v>
      </c>
      <c r="CN99" s="257">
        <f>Отд.4!AW99</f>
        <v>0</v>
      </c>
      <c r="CO99" s="257">
        <f>Отд.4!AX99</f>
        <v>0</v>
      </c>
      <c r="CP99" s="257">
        <f>Отд.4!AY99</f>
        <v>0</v>
      </c>
      <c r="CQ99" s="257">
        <f>Отд.4!AZ99</f>
        <v>0</v>
      </c>
      <c r="CR99" s="257">
        <f>Отд.4!BA99</f>
        <v>0</v>
      </c>
      <c r="CS99" s="257">
        <f>Отд.4!BB99</f>
        <v>0</v>
      </c>
      <c r="CT99" s="257">
        <f>Отд.4!BC99</f>
        <v>0</v>
      </c>
      <c r="CU99" s="257">
        <f>Отд.2!BN99+Отд.2!BP99</f>
        <v>0</v>
      </c>
      <c r="CV99" s="257">
        <f>Отд.2!BO99+Отд.2!BQ99</f>
        <v>0</v>
      </c>
      <c r="CW99" s="257">
        <f>Отд.2!BR99+Отд.2!BT99+Отд.2!BV99+Отд.2!BX99</f>
        <v>0</v>
      </c>
      <c r="CX99" s="257">
        <f>Отд.2!BS99+Отд.2!BU99+Отд.2!BW99+Отд.2!BY99</f>
        <v>0</v>
      </c>
      <c r="CY99" s="60">
        <f>Отд.4!BD99+Отд.4!BF99</f>
        <v>0</v>
      </c>
      <c r="CZ99" s="60">
        <f>Отд.4!BE99+Отд.4!BG99</f>
        <v>0</v>
      </c>
      <c r="DA99" s="257">
        <f>Отд.3!BB99</f>
        <v>0</v>
      </c>
      <c r="DB99" s="257">
        <f>Отд.3!BC99</f>
        <v>0</v>
      </c>
      <c r="DC99" s="257">
        <f>Отд.3!BD99</f>
        <v>0</v>
      </c>
      <c r="DD99" s="257">
        <f>Отд.3!BE99</f>
        <v>0</v>
      </c>
      <c r="DE99" s="257">
        <f>Отд.3!BF99+Отд.3!BH99</f>
        <v>0</v>
      </c>
      <c r="DF99" s="257">
        <f>Отд.3!BG99+Отд.3!BI99</f>
        <v>0</v>
      </c>
      <c r="DG99" s="257">
        <f>Отд.3!BJ99</f>
        <v>0</v>
      </c>
      <c r="DH99" s="257">
        <f>Отд.3!BK99</f>
        <v>0</v>
      </c>
      <c r="DI99" s="257">
        <f>Отд.3!BL99+Отд.3!BN99+Отд.3!BP99</f>
        <v>0</v>
      </c>
      <c r="DJ99" s="257">
        <f>Отд.3!BM99+Отд.3!BO99+Отд.3!BQ99</f>
        <v>0</v>
      </c>
      <c r="DK99" s="257">
        <f>Отд.2!BZ99</f>
        <v>0</v>
      </c>
      <c r="DL99" s="257">
        <f>Отд.2!CA99</f>
        <v>0</v>
      </c>
      <c r="DM99" s="501">
        <f>Отд.4!BH99</f>
        <v>0</v>
      </c>
      <c r="DN99" s="501">
        <f>Отд.4!BI99</f>
        <v>0</v>
      </c>
      <c r="DO99" s="14">
        <f t="shared" si="18"/>
        <v>3</v>
      </c>
      <c r="DP99" s="95">
        <f t="shared" si="19"/>
        <v>0</v>
      </c>
      <c r="DQ99" s="37"/>
      <c r="DR99" s="6"/>
      <c r="DS99" s="1069">
        <f>Отд.4!BP99</f>
        <v>0</v>
      </c>
      <c r="DT99" s="1069">
        <f>Отд.4!BQ99</f>
        <v>0</v>
      </c>
      <c r="DU99" s="501">
        <f>Отд.4!BR99</f>
        <v>0</v>
      </c>
      <c r="DV99" s="501">
        <f>Отд.4!BS99</f>
        <v>0</v>
      </c>
      <c r="DW99" s="501">
        <f>Отд.4!BT99</f>
        <v>0</v>
      </c>
      <c r="DX99" s="501">
        <f>Отд.4!BU99</f>
        <v>0</v>
      </c>
      <c r="DY99" s="1069">
        <f>Отд.4!BV99</f>
        <v>0</v>
      </c>
      <c r="DZ99" s="1069">
        <f>Отд.4!BW99</f>
        <v>0</v>
      </c>
      <c r="EA99" s="1069">
        <f>Отд.4!BX99</f>
        <v>0</v>
      </c>
      <c r="EB99" s="1069">
        <f>Отд.4!BY99</f>
        <v>0</v>
      </c>
      <c r="EC99" s="1069">
        <f>Отд.2!CE99</f>
        <v>0</v>
      </c>
      <c r="ED99" s="1069">
        <f>Отд.2!CF99</f>
        <v>0</v>
      </c>
      <c r="EE99" s="501">
        <f>Отд.2!CG99</f>
        <v>0</v>
      </c>
      <c r="EF99" s="501">
        <f>Отд.2!CH99</f>
        <v>0</v>
      </c>
      <c r="EG99" s="5">
        <f t="shared" si="16"/>
        <v>0</v>
      </c>
      <c r="EH99" s="95">
        <f t="shared" si="17"/>
        <v>0</v>
      </c>
    </row>
    <row r="100" spans="1:138" s="28" customFormat="1" ht="16.2" thickBot="1" x14ac:dyDescent="0.35">
      <c r="A100" s="8">
        <v>12</v>
      </c>
      <c r="B100" s="1058" t="s">
        <v>38</v>
      </c>
      <c r="C100" s="501">
        <f>Отд.1!D100+Отд.1!F100+Отд.4!D100+Отд.4!F100</f>
        <v>0</v>
      </c>
      <c r="D100" s="501">
        <f>Отд.1!E100+Отд.1!G100+Отд.4!E100+Отд.4!G100</f>
        <v>0</v>
      </c>
      <c r="E100" s="701">
        <f>Отд.1!H100</f>
        <v>0</v>
      </c>
      <c r="F100" s="701">
        <f>Отд.1!I100</f>
        <v>0</v>
      </c>
      <c r="G100" s="30">
        <f>Отд.1!J100+Отд.1!L100</f>
        <v>0</v>
      </c>
      <c r="H100" s="30">
        <f>Отд.1!K100+Отд.1!M100</f>
        <v>0</v>
      </c>
      <c r="I100" s="257">
        <f>Отд.1!N100+Отд.1!P100+Отд.1!R100+Отд.1!T100+Отд.1!V100</f>
        <v>0</v>
      </c>
      <c r="J100" s="257">
        <f>Отд.1!O100+Отд.1!Q100+Отд.1!S100+Отд.1!U100+Отд.1!W100</f>
        <v>0</v>
      </c>
      <c r="K100" s="257">
        <f>Отд.1!X100+Отд.1!Z100</f>
        <v>0</v>
      </c>
      <c r="L100" s="257">
        <f>Отд.1!Y100+Отд.1!AA100</f>
        <v>0</v>
      </c>
      <c r="M100" s="256">
        <f>Отд.1!AB100</f>
        <v>0</v>
      </c>
      <c r="N100" s="256">
        <f>Отд.1!AC100</f>
        <v>0</v>
      </c>
      <c r="O100" s="257">
        <f>Отд.1!AD100+Отд.1!AF100+Отд.3!D100</f>
        <v>0</v>
      </c>
      <c r="P100" s="257">
        <f>Отд.1!AE100+Отд.1!AG100+Отд.3!E100</f>
        <v>0</v>
      </c>
      <c r="Q100" s="257">
        <f>Отд.1!AH100+Отд.3!F100</f>
        <v>0</v>
      </c>
      <c r="R100" s="257">
        <f>Отд.1!AI100+Отд.3!G100</f>
        <v>0</v>
      </c>
      <c r="S100" s="257">
        <f>Отд.1!AJ100+Отд.4!H100</f>
        <v>0</v>
      </c>
      <c r="T100" s="257">
        <f>Отд.1!AK100+Отд.4!I100</f>
        <v>0</v>
      </c>
      <c r="U100" s="257">
        <f>Отд.1!AL100</f>
        <v>0</v>
      </c>
      <c r="V100" s="257">
        <f>Отд.1!AM100</f>
        <v>0</v>
      </c>
      <c r="W100" s="257">
        <f>Отд.1!AN100+Отд.1!AP100+Отд.3!H100</f>
        <v>0</v>
      </c>
      <c r="X100" s="257">
        <f>Отд.1!AO100+Отд.1!AQ100+Отд.3!I100</f>
        <v>0</v>
      </c>
      <c r="Y100" s="257">
        <f>Отд.1!AR100+Отд.1!AT100+Отд.2!D100</f>
        <v>0</v>
      </c>
      <c r="Z100" s="257">
        <f>Отд.1!AS100+Отд.1!AU100+Отд.2!E100</f>
        <v>0</v>
      </c>
      <c r="AA100" s="257">
        <f>Отд.1!AV100</f>
        <v>0</v>
      </c>
      <c r="AB100" s="257">
        <f>Отд.1!AW100</f>
        <v>0</v>
      </c>
      <c r="AC100" s="257">
        <f>Отд.1!AX100+Отд.4!J100</f>
        <v>0</v>
      </c>
      <c r="AD100" s="257">
        <f>Отд.1!AY100+Отд.4!K100</f>
        <v>0</v>
      </c>
      <c r="AE100" s="257">
        <f>Отд.1!AZ100</f>
        <v>0</v>
      </c>
      <c r="AF100" s="257">
        <f>Отд.1!BA100</f>
        <v>0</v>
      </c>
      <c r="AG100" s="257">
        <f>Отд.1!BB100</f>
        <v>0</v>
      </c>
      <c r="AH100" s="257">
        <f>Отд.1!BC100</f>
        <v>0</v>
      </c>
      <c r="AI100" s="501">
        <f>Отд.4!L100+Отд.4!N100</f>
        <v>0</v>
      </c>
      <c r="AJ100" s="501">
        <f>Отд.4!M100+Отд.4!O100</f>
        <v>0</v>
      </c>
      <c r="AK100" s="257">
        <f>Отд.4!P100</f>
        <v>0</v>
      </c>
      <c r="AL100" s="257">
        <f>Отд.4!Q100</f>
        <v>0</v>
      </c>
      <c r="AM100" s="257">
        <f>Отд.2!F100+Отд.2!H100+Отд.2!J100+Отд.2!L100</f>
        <v>0</v>
      </c>
      <c r="AN100" s="257">
        <f>Отд.2!G100+Отд.2!I100+Отд.2!K100+Отд.2!M100</f>
        <v>0</v>
      </c>
      <c r="AO100" s="257">
        <f>Отд.2!N100+Отд.2!P100+Отд.2!R100+Отд.2!T100+Отд.2!V100+Отд.2!X100+Отд.2!Z100+Отд.2!AB100+Отд.2!AD100</f>
        <v>0</v>
      </c>
      <c r="AP100" s="257">
        <f>Отд.2!O100+Отд.2!Q100+Отд.2!S100+Отд.2!U100+Отд.2!W100+Отд.2!Y100+Отд.2!AA100+Отд.2!AC100+Отд.2!AE100</f>
        <v>0</v>
      </c>
      <c r="AQ100" s="257">
        <f>Отд.4!R100+Отд.4!T100+Отд.4!V100+Отд.4!X100</f>
        <v>0</v>
      </c>
      <c r="AR100" s="257">
        <f>Отд.4!S100+Отд.4!U100+Отд.4!W100+Отд.4!Y100</f>
        <v>0</v>
      </c>
      <c r="AS100" s="257">
        <f>Отд.3!J100+Отд.3!L100</f>
        <v>0</v>
      </c>
      <c r="AT100" s="257">
        <f>Отд.3!K100+Отд.3!M100</f>
        <v>0</v>
      </c>
      <c r="AU100" s="257">
        <f>Отд.3!N100+Отд.3!P100+Отд.3!R100</f>
        <v>0</v>
      </c>
      <c r="AV100" s="257">
        <f>Отд.3!O100+Отд.3!Q100+Отд.3!S100</f>
        <v>0</v>
      </c>
      <c r="AW100" s="257">
        <f>Отд.3!T100+Отд.3!V100</f>
        <v>0</v>
      </c>
      <c r="AX100" s="257">
        <f>Отд.3!U100+Отд.3!W100</f>
        <v>0</v>
      </c>
      <c r="AY100" s="177">
        <f>Отд.4!Z100+Отд.4!AB100</f>
        <v>0</v>
      </c>
      <c r="AZ100" s="177">
        <f>Отд.4!AA100+Отд.4!AC100</f>
        <v>1</v>
      </c>
      <c r="BA100" s="114">
        <f>Отд.3!X100+Отд.3!Z100</f>
        <v>0</v>
      </c>
      <c r="BB100" s="114">
        <f>Отд.3!Y100+Отд.3!AA100</f>
        <v>0</v>
      </c>
      <c r="BC100" s="257">
        <f>Отд.3!AB100+Отд.3!AD100</f>
        <v>0</v>
      </c>
      <c r="BD100" s="257">
        <f>Отд.3!AC100+Отд.3!AE100</f>
        <v>0</v>
      </c>
      <c r="BE100" s="257">
        <f>Отд.2!AF100+Отд.2!AH100+Отд.2!AJ100</f>
        <v>0</v>
      </c>
      <c r="BF100" s="257">
        <f>Отд.2!AG100+Отд.2!AI100+Отд.2!AK100</f>
        <v>0</v>
      </c>
      <c r="BG100" s="257">
        <f>Отд.2!AL100+Отд.2!AN100+Отд.2!AP100</f>
        <v>0</v>
      </c>
      <c r="BH100" s="257">
        <f>Отд.2!AM100+Отд.2!AO100+Отд.2!AQ100</f>
        <v>0</v>
      </c>
      <c r="BI100" s="257">
        <f>Отд.4!AD100+Отд.4!AF100</f>
        <v>0</v>
      </c>
      <c r="BJ100" s="257">
        <f>Отд.4!AE100+Отд.4!AG100</f>
        <v>0</v>
      </c>
      <c r="BK100" s="257">
        <f>Отд.4!AH100+Отд.4!AJ100</f>
        <v>0</v>
      </c>
      <c r="BL100" s="257">
        <f>Отд.4!AI100+Отд.4!AK100</f>
        <v>1</v>
      </c>
      <c r="BM100" s="501">
        <f>Отд.4!AL100</f>
        <v>0</v>
      </c>
      <c r="BN100" s="501">
        <f>Отд.4!AM100</f>
        <v>0</v>
      </c>
      <c r="BO100" s="257">
        <f>Отд.4!AN100</f>
        <v>0</v>
      </c>
      <c r="BP100" s="257">
        <f>Отд.4!AO100</f>
        <v>0</v>
      </c>
      <c r="BQ100" s="30">
        <f>Отд.2!AR100+Отд.2!AT100</f>
        <v>0</v>
      </c>
      <c r="BR100" s="30">
        <f>Отд.2!AS100+Отд.2!AU100</f>
        <v>0</v>
      </c>
      <c r="BS100" s="257">
        <f>Отд.2!AV100+Отд.2!AX100+Отд.2!AZ100+Отд.2!BB100+Отд.2!BD100</f>
        <v>0</v>
      </c>
      <c r="BT100" s="257">
        <f>Отд.2!AW100+Отд.2!AY100+Отд.2!BA100+Отд.2!BC100+Отд.2!BE100</f>
        <v>0</v>
      </c>
      <c r="BU100" s="257">
        <f>Отд.4!AP100+Отд.4!AR100</f>
        <v>1</v>
      </c>
      <c r="BV100" s="257">
        <f>Отд.4!AQ100+Отд.4!AS100</f>
        <v>0</v>
      </c>
      <c r="BW100" s="30">
        <f>Отд.3!AF100</f>
        <v>0</v>
      </c>
      <c r="BX100" s="30">
        <f>Отд.3!AG100</f>
        <v>0</v>
      </c>
      <c r="BY100" s="30">
        <f>Отд.3!AH100+Отд.3!AJ100+Отд.3!AL100</f>
        <v>0</v>
      </c>
      <c r="BZ100" s="30">
        <f>Отд.3!AI100+Отд.3!AK100+Отд.3!AM100</f>
        <v>0</v>
      </c>
      <c r="CA100" s="257">
        <f>Отд.3!AN100+Отд.3!AP100+Отд.3!AR100</f>
        <v>0</v>
      </c>
      <c r="CB100" s="257">
        <f>Отд.3!AO100+Отд.3!AQ100+Отд.3!AS100</f>
        <v>0</v>
      </c>
      <c r="CC100" s="257">
        <f>Отд.4!AT100</f>
        <v>0</v>
      </c>
      <c r="CD100" s="257">
        <f>Отд.4!AU100</f>
        <v>0</v>
      </c>
      <c r="CE100" s="257">
        <f>Отд.3!AT100</f>
        <v>0</v>
      </c>
      <c r="CF100" s="257">
        <f>Отд.3!AU100</f>
        <v>0</v>
      </c>
      <c r="CG100" s="257">
        <f>Отд.3!AV100+Отд.3!AX100+Отд.3!AZ100</f>
        <v>0</v>
      </c>
      <c r="CH100" s="257">
        <f>Отд.3!AW100+Отд.3!AY100+Отд.3!BA100</f>
        <v>0</v>
      </c>
      <c r="CI100" s="257">
        <f>Отд.2!BF100+Отд.2!BH100+Отд.2!BJ100</f>
        <v>0</v>
      </c>
      <c r="CJ100" s="257">
        <f>Отд.2!BG100+Отд.2!BI100+Отд.2!BK100</f>
        <v>0</v>
      </c>
      <c r="CK100" s="257">
        <f>Отд.2!BL100</f>
        <v>0</v>
      </c>
      <c r="CL100" s="257">
        <f>Отд.2!BM100</f>
        <v>0</v>
      </c>
      <c r="CM100" s="257">
        <f>Отд.4!AV100</f>
        <v>0</v>
      </c>
      <c r="CN100" s="257">
        <f>Отд.4!AW100</f>
        <v>0</v>
      </c>
      <c r="CO100" s="257">
        <f>Отд.4!AX100</f>
        <v>0</v>
      </c>
      <c r="CP100" s="257">
        <f>Отд.4!AY100</f>
        <v>0</v>
      </c>
      <c r="CQ100" s="257">
        <f>Отд.4!AZ100</f>
        <v>0</v>
      </c>
      <c r="CR100" s="257">
        <f>Отд.4!BA100</f>
        <v>0</v>
      </c>
      <c r="CS100" s="257">
        <f>Отд.4!BB100</f>
        <v>0</v>
      </c>
      <c r="CT100" s="257">
        <f>Отд.4!BC100</f>
        <v>0</v>
      </c>
      <c r="CU100" s="257">
        <f>Отд.2!BN100+Отд.2!BP100</f>
        <v>0</v>
      </c>
      <c r="CV100" s="257">
        <f>Отд.2!BO100+Отд.2!BQ100</f>
        <v>0</v>
      </c>
      <c r="CW100" s="257">
        <f>Отд.2!BR100+Отд.2!BT100+Отд.2!BV100+Отд.2!BX100</f>
        <v>0</v>
      </c>
      <c r="CX100" s="257">
        <f>Отд.2!BS100+Отд.2!BU100+Отд.2!BW100+Отд.2!BY100</f>
        <v>0</v>
      </c>
      <c r="CY100" s="60">
        <f>Отд.4!BD100+Отд.4!BF100</f>
        <v>0</v>
      </c>
      <c r="CZ100" s="60">
        <f>Отд.4!BE100+Отд.4!BG100</f>
        <v>0</v>
      </c>
      <c r="DA100" s="257">
        <f>Отд.3!BB100</f>
        <v>0</v>
      </c>
      <c r="DB100" s="257">
        <f>Отд.3!BC100</f>
        <v>0</v>
      </c>
      <c r="DC100" s="257">
        <f>Отд.3!BD100</f>
        <v>0</v>
      </c>
      <c r="DD100" s="257">
        <f>Отд.3!BE100</f>
        <v>0</v>
      </c>
      <c r="DE100" s="257">
        <f>Отд.3!BF100+Отд.3!BH100</f>
        <v>0</v>
      </c>
      <c r="DF100" s="257">
        <f>Отд.3!BG100+Отд.3!BI100</f>
        <v>0</v>
      </c>
      <c r="DG100" s="257">
        <f>Отд.3!BJ100</f>
        <v>0</v>
      </c>
      <c r="DH100" s="257">
        <f>Отд.3!BK100</f>
        <v>0</v>
      </c>
      <c r="DI100" s="257">
        <f>Отд.3!BL100+Отд.3!BN100+Отд.3!BP100</f>
        <v>0</v>
      </c>
      <c r="DJ100" s="257">
        <f>Отд.3!BM100+Отд.3!BO100+Отд.3!BQ100</f>
        <v>0</v>
      </c>
      <c r="DK100" s="257">
        <f>Отд.2!BZ100</f>
        <v>0</v>
      </c>
      <c r="DL100" s="257">
        <f>Отд.2!CA100</f>
        <v>0</v>
      </c>
      <c r="DM100" s="501">
        <f>Отд.4!BH100</f>
        <v>0</v>
      </c>
      <c r="DN100" s="501">
        <f>Отд.4!BI100</f>
        <v>0</v>
      </c>
      <c r="DO100" s="14">
        <f t="shared" si="18"/>
        <v>1</v>
      </c>
      <c r="DP100" s="95">
        <f t="shared" si="19"/>
        <v>2</v>
      </c>
      <c r="DQ100" s="37"/>
      <c r="DR100" s="6"/>
      <c r="DS100" s="1069">
        <f>Отд.4!BP100</f>
        <v>0</v>
      </c>
      <c r="DT100" s="1069">
        <f>Отд.4!BQ100</f>
        <v>0</v>
      </c>
      <c r="DU100" s="501">
        <f>Отд.4!BR100</f>
        <v>0</v>
      </c>
      <c r="DV100" s="501">
        <f>Отд.4!BS100</f>
        <v>1</v>
      </c>
      <c r="DW100" s="501">
        <f>Отд.4!BT100</f>
        <v>0</v>
      </c>
      <c r="DX100" s="501">
        <f>Отд.4!BU100</f>
        <v>1</v>
      </c>
      <c r="DY100" s="1069">
        <f>Отд.4!BV100</f>
        <v>0</v>
      </c>
      <c r="DZ100" s="1069">
        <f>Отд.4!BW100</f>
        <v>0</v>
      </c>
      <c r="EA100" s="1069">
        <f>Отд.4!BX100</f>
        <v>0</v>
      </c>
      <c r="EB100" s="1069">
        <f>Отд.4!BY100</f>
        <v>0</v>
      </c>
      <c r="EC100" s="1069">
        <f>Отд.2!CE100</f>
        <v>0</v>
      </c>
      <c r="ED100" s="1069">
        <f>Отд.2!CF100</f>
        <v>0</v>
      </c>
      <c r="EE100" s="501">
        <f>Отд.2!CG100</f>
        <v>0</v>
      </c>
      <c r="EF100" s="501">
        <f>Отд.2!CH100</f>
        <v>0</v>
      </c>
      <c r="EG100" s="5">
        <f t="shared" si="16"/>
        <v>0</v>
      </c>
      <c r="EH100" s="95">
        <f t="shared" si="17"/>
        <v>2</v>
      </c>
    </row>
    <row r="101" spans="1:138" s="28" customFormat="1" ht="16.2" thickBot="1" x14ac:dyDescent="0.35">
      <c r="A101" s="89">
        <v>13</v>
      </c>
      <c r="B101" s="90" t="s">
        <v>20</v>
      </c>
      <c r="C101" s="501">
        <f>Отд.1!D101+Отд.1!F101+Отд.4!D101+Отд.4!F101</f>
        <v>0</v>
      </c>
      <c r="D101" s="501">
        <f>Отд.1!E101+Отд.1!G101+Отд.4!E101+Отд.4!G101</f>
        <v>0</v>
      </c>
      <c r="E101" s="701">
        <f>Отд.1!H101</f>
        <v>0</v>
      </c>
      <c r="F101" s="701">
        <f>Отд.1!I101</f>
        <v>0</v>
      </c>
      <c r="G101" s="30">
        <f>Отд.1!J101+Отд.1!L101</f>
        <v>0</v>
      </c>
      <c r="H101" s="30">
        <f>Отд.1!K101+Отд.1!M101</f>
        <v>0</v>
      </c>
      <c r="I101" s="257">
        <f>Отд.1!N101+Отд.1!P101+Отд.1!R101+Отд.1!T101+Отд.1!V101</f>
        <v>0</v>
      </c>
      <c r="J101" s="257">
        <f>Отд.1!O101+Отд.1!Q101+Отд.1!S101+Отд.1!U101+Отд.1!W101</f>
        <v>0</v>
      </c>
      <c r="K101" s="257">
        <f>Отд.1!X101+Отд.1!Z101</f>
        <v>0</v>
      </c>
      <c r="L101" s="257">
        <f>Отд.1!Y101+Отд.1!AA101</f>
        <v>0</v>
      </c>
      <c r="M101" s="256">
        <f>Отд.1!AB101</f>
        <v>0</v>
      </c>
      <c r="N101" s="256">
        <f>Отд.1!AC101</f>
        <v>0</v>
      </c>
      <c r="O101" s="257">
        <f>Отд.1!AD101+Отд.1!AF101+Отд.3!D101</f>
        <v>0</v>
      </c>
      <c r="P101" s="257">
        <f>Отд.1!AE101+Отд.1!AG101+Отд.3!E101</f>
        <v>0</v>
      </c>
      <c r="Q101" s="257">
        <f>Отд.1!AH101+Отд.3!F101</f>
        <v>0</v>
      </c>
      <c r="R101" s="257">
        <f>Отд.1!AI101+Отд.3!G101</f>
        <v>0</v>
      </c>
      <c r="S101" s="257">
        <f>Отд.1!AJ101+Отд.4!H101</f>
        <v>0</v>
      </c>
      <c r="T101" s="257">
        <f>Отд.1!AK101+Отд.4!I101</f>
        <v>0</v>
      </c>
      <c r="U101" s="257">
        <f>Отд.1!AL101</f>
        <v>0</v>
      </c>
      <c r="V101" s="257">
        <f>Отд.1!AM101</f>
        <v>0</v>
      </c>
      <c r="W101" s="257">
        <f>Отд.1!AN101+Отд.1!AP101+Отд.3!H101</f>
        <v>0</v>
      </c>
      <c r="X101" s="257">
        <f>Отд.1!AO101+Отд.1!AQ101+Отд.3!I101</f>
        <v>0</v>
      </c>
      <c r="Y101" s="257">
        <f>Отд.1!AR101+Отд.1!AT101+Отд.2!D101</f>
        <v>0</v>
      </c>
      <c r="Z101" s="257">
        <f>Отд.1!AS101+Отд.1!AU101+Отд.2!E101</f>
        <v>0</v>
      </c>
      <c r="AA101" s="257">
        <f>Отд.1!AV101</f>
        <v>0</v>
      </c>
      <c r="AB101" s="257">
        <f>Отд.1!AW101</f>
        <v>0</v>
      </c>
      <c r="AC101" s="257">
        <f>Отд.1!AX101+Отд.4!J101</f>
        <v>0</v>
      </c>
      <c r="AD101" s="257">
        <f>Отд.1!AY101+Отд.4!K101</f>
        <v>0</v>
      </c>
      <c r="AE101" s="257">
        <f>Отд.1!AZ101</f>
        <v>0</v>
      </c>
      <c r="AF101" s="257">
        <f>Отд.1!BA101</f>
        <v>0</v>
      </c>
      <c r="AG101" s="257">
        <f>Отд.1!BB101</f>
        <v>0</v>
      </c>
      <c r="AH101" s="257">
        <f>Отд.1!BC101</f>
        <v>0</v>
      </c>
      <c r="AI101" s="501">
        <f>Отд.4!L101+Отд.4!N101</f>
        <v>0</v>
      </c>
      <c r="AJ101" s="501">
        <f>Отд.4!M101+Отд.4!O101</f>
        <v>0</v>
      </c>
      <c r="AK101" s="257">
        <f>Отд.4!P101</f>
        <v>0</v>
      </c>
      <c r="AL101" s="257">
        <f>Отд.4!Q101</f>
        <v>0</v>
      </c>
      <c r="AM101" s="257">
        <f>Отд.2!F101+Отд.2!H101+Отд.2!J101+Отд.2!L101</f>
        <v>0</v>
      </c>
      <c r="AN101" s="257">
        <f>Отд.2!G101+Отд.2!I101+Отд.2!K101+Отд.2!M101</f>
        <v>0</v>
      </c>
      <c r="AO101" s="257">
        <f>Отд.2!N101+Отд.2!P101+Отд.2!R101+Отд.2!T101+Отд.2!V101+Отд.2!X101+Отд.2!Z101+Отд.2!AB101+Отд.2!AD101</f>
        <v>0</v>
      </c>
      <c r="AP101" s="257">
        <f>Отд.2!O101+Отд.2!Q101+Отд.2!S101+Отд.2!U101+Отд.2!W101+Отд.2!Y101+Отд.2!AA101+Отд.2!AC101+Отд.2!AE101</f>
        <v>0</v>
      </c>
      <c r="AQ101" s="257">
        <f>Отд.4!R101+Отд.4!T101+Отд.4!V101+Отд.4!X101</f>
        <v>0</v>
      </c>
      <c r="AR101" s="257">
        <f>Отд.4!S101+Отд.4!U101+Отд.4!W101+Отд.4!Y101</f>
        <v>0</v>
      </c>
      <c r="AS101" s="257">
        <f>Отд.3!J101+Отд.3!L101</f>
        <v>0</v>
      </c>
      <c r="AT101" s="257">
        <f>Отд.3!K101+Отд.3!M101</f>
        <v>0</v>
      </c>
      <c r="AU101" s="257">
        <f>Отд.3!N101+Отд.3!P101+Отд.3!R101</f>
        <v>0</v>
      </c>
      <c r="AV101" s="257">
        <f>Отд.3!O101+Отд.3!Q101+Отд.3!S101</f>
        <v>0</v>
      </c>
      <c r="AW101" s="257">
        <f>Отд.3!T101+Отд.3!V101</f>
        <v>0</v>
      </c>
      <c r="AX101" s="257">
        <f>Отд.3!U101+Отд.3!W101</f>
        <v>0</v>
      </c>
      <c r="AY101" s="177">
        <f>Отд.4!Z101+Отд.4!AB101</f>
        <v>0</v>
      </c>
      <c r="AZ101" s="177">
        <f>Отд.4!AA101+Отд.4!AC101</f>
        <v>0</v>
      </c>
      <c r="BA101" s="114">
        <f>Отд.3!X101+Отд.3!Z101</f>
        <v>0</v>
      </c>
      <c r="BB101" s="114">
        <f>Отд.3!Y101+Отд.3!AA101</f>
        <v>0</v>
      </c>
      <c r="BC101" s="257">
        <f>Отд.3!AB101+Отд.3!AD101</f>
        <v>0</v>
      </c>
      <c r="BD101" s="257">
        <f>Отд.3!AC101+Отд.3!AE101</f>
        <v>0</v>
      </c>
      <c r="BE101" s="257">
        <f>Отд.2!AF101+Отд.2!AH101+Отд.2!AJ101</f>
        <v>0</v>
      </c>
      <c r="BF101" s="257">
        <f>Отд.2!AG101+Отд.2!AI101+Отд.2!AK101</f>
        <v>0</v>
      </c>
      <c r="BG101" s="257">
        <f>Отд.2!AL101+Отд.2!AN101+Отд.2!AP101</f>
        <v>0</v>
      </c>
      <c r="BH101" s="257">
        <f>Отд.2!AM101+Отд.2!AO101+Отд.2!AQ101</f>
        <v>0</v>
      </c>
      <c r="BI101" s="257">
        <f>Отд.4!AD101+Отд.4!AF101</f>
        <v>0</v>
      </c>
      <c r="BJ101" s="257">
        <f>Отд.4!AE101+Отд.4!AG101</f>
        <v>0</v>
      </c>
      <c r="BK101" s="257">
        <f>Отд.4!AH101+Отд.4!AJ101</f>
        <v>0</v>
      </c>
      <c r="BL101" s="257">
        <f>Отд.4!AI101+Отд.4!AK101</f>
        <v>0</v>
      </c>
      <c r="BM101" s="501">
        <f>Отд.4!AL101</f>
        <v>0</v>
      </c>
      <c r="BN101" s="501">
        <f>Отд.4!AM101</f>
        <v>0</v>
      </c>
      <c r="BO101" s="257">
        <f>Отд.4!AN101</f>
        <v>0</v>
      </c>
      <c r="BP101" s="257">
        <f>Отд.4!AO101</f>
        <v>0</v>
      </c>
      <c r="BQ101" s="30">
        <f>Отд.2!AR101+Отд.2!AT101</f>
        <v>0</v>
      </c>
      <c r="BR101" s="30">
        <f>Отд.2!AS101+Отд.2!AU101</f>
        <v>0</v>
      </c>
      <c r="BS101" s="257">
        <f>Отд.2!AV101+Отд.2!AX101+Отд.2!AZ101+Отд.2!BB101+Отд.2!BD101</f>
        <v>0</v>
      </c>
      <c r="BT101" s="257">
        <f>Отд.2!AW101+Отд.2!AY101+Отд.2!BA101+Отд.2!BC101+Отд.2!BE101</f>
        <v>0</v>
      </c>
      <c r="BU101" s="257">
        <f>Отд.4!AP101+Отд.4!AR101</f>
        <v>0</v>
      </c>
      <c r="BV101" s="257">
        <f>Отд.4!AQ101+Отд.4!AS101</f>
        <v>0</v>
      </c>
      <c r="BW101" s="30">
        <f>Отд.3!AF101</f>
        <v>0</v>
      </c>
      <c r="BX101" s="30">
        <f>Отд.3!AG101</f>
        <v>0</v>
      </c>
      <c r="BY101" s="30">
        <f>Отд.3!AH101+Отд.3!AJ101+Отд.3!AL101</f>
        <v>0</v>
      </c>
      <c r="BZ101" s="30">
        <f>Отд.3!AI101+Отд.3!AK101+Отд.3!AM101</f>
        <v>0</v>
      </c>
      <c r="CA101" s="257">
        <f>Отд.3!AN101+Отд.3!AP101+Отд.3!AR101</f>
        <v>0</v>
      </c>
      <c r="CB101" s="257">
        <f>Отд.3!AO101+Отд.3!AQ101+Отд.3!AS101</f>
        <v>0</v>
      </c>
      <c r="CC101" s="257">
        <f>Отд.4!AT101</f>
        <v>0</v>
      </c>
      <c r="CD101" s="257">
        <f>Отд.4!AU101</f>
        <v>0</v>
      </c>
      <c r="CE101" s="257">
        <f>Отд.3!AT101</f>
        <v>0</v>
      </c>
      <c r="CF101" s="257">
        <f>Отд.3!AU101</f>
        <v>0</v>
      </c>
      <c r="CG101" s="257">
        <f>Отд.3!AV101+Отд.3!AX101+Отд.3!AZ101</f>
        <v>0</v>
      </c>
      <c r="CH101" s="257">
        <f>Отд.3!AW101+Отд.3!AY101+Отд.3!BA101</f>
        <v>0</v>
      </c>
      <c r="CI101" s="257">
        <f>Отд.2!BF101+Отд.2!BH101+Отд.2!BJ101</f>
        <v>0</v>
      </c>
      <c r="CJ101" s="257">
        <f>Отд.2!BG101+Отд.2!BI101+Отд.2!BK101</f>
        <v>0</v>
      </c>
      <c r="CK101" s="257">
        <f>Отд.2!BL101</f>
        <v>0</v>
      </c>
      <c r="CL101" s="257">
        <f>Отд.2!BM101</f>
        <v>0</v>
      </c>
      <c r="CM101" s="257">
        <f>Отд.4!AV101</f>
        <v>0</v>
      </c>
      <c r="CN101" s="257">
        <f>Отд.4!AW101</f>
        <v>0</v>
      </c>
      <c r="CO101" s="257">
        <f>Отд.4!AX101</f>
        <v>0</v>
      </c>
      <c r="CP101" s="257">
        <f>Отд.4!AY101</f>
        <v>0</v>
      </c>
      <c r="CQ101" s="257">
        <f>Отд.4!AZ101</f>
        <v>0</v>
      </c>
      <c r="CR101" s="257">
        <f>Отд.4!BA101</f>
        <v>0</v>
      </c>
      <c r="CS101" s="257">
        <f>Отд.4!BB101</f>
        <v>0</v>
      </c>
      <c r="CT101" s="257">
        <f>Отд.4!BC101</f>
        <v>0</v>
      </c>
      <c r="CU101" s="257">
        <f>Отд.2!BN101+Отд.2!BP101</f>
        <v>0</v>
      </c>
      <c r="CV101" s="257">
        <f>Отд.2!BO101+Отд.2!BQ101</f>
        <v>0</v>
      </c>
      <c r="CW101" s="257">
        <f>Отд.2!BR101+Отд.2!BT101+Отд.2!BV101+Отд.2!BX101</f>
        <v>0</v>
      </c>
      <c r="CX101" s="257">
        <f>Отд.2!BS101+Отд.2!BU101+Отд.2!BW101+Отд.2!BY101</f>
        <v>0</v>
      </c>
      <c r="CY101" s="60">
        <f>Отд.4!BD101+Отд.4!BF101</f>
        <v>0</v>
      </c>
      <c r="CZ101" s="60">
        <f>Отд.4!BE101+Отд.4!BG101</f>
        <v>0</v>
      </c>
      <c r="DA101" s="257">
        <f>Отд.3!BB101</f>
        <v>0</v>
      </c>
      <c r="DB101" s="257">
        <f>Отд.3!BC101</f>
        <v>0</v>
      </c>
      <c r="DC101" s="257">
        <f>Отд.3!BD101</f>
        <v>0</v>
      </c>
      <c r="DD101" s="257">
        <f>Отд.3!BE101</f>
        <v>0</v>
      </c>
      <c r="DE101" s="257">
        <f>Отд.3!BF101+Отд.3!BH101</f>
        <v>0</v>
      </c>
      <c r="DF101" s="257">
        <f>Отд.3!BG101+Отд.3!BI101</f>
        <v>0</v>
      </c>
      <c r="DG101" s="257">
        <f>Отд.3!BJ101</f>
        <v>0</v>
      </c>
      <c r="DH101" s="257">
        <f>Отд.3!BK101</f>
        <v>0</v>
      </c>
      <c r="DI101" s="257">
        <f>Отд.3!BL101+Отд.3!BN101+Отд.3!BP101</f>
        <v>0</v>
      </c>
      <c r="DJ101" s="257">
        <f>Отд.3!BM101+Отд.3!BO101+Отд.3!BQ101</f>
        <v>0</v>
      </c>
      <c r="DK101" s="257">
        <f>Отд.2!BZ101</f>
        <v>0</v>
      </c>
      <c r="DL101" s="257">
        <f>Отд.2!CA101</f>
        <v>0</v>
      </c>
      <c r="DM101" s="501">
        <f>Отд.4!BH101</f>
        <v>0</v>
      </c>
      <c r="DN101" s="501">
        <f>Отд.4!BI101</f>
        <v>0</v>
      </c>
      <c r="DO101" s="14">
        <f t="shared" si="18"/>
        <v>0</v>
      </c>
      <c r="DP101" s="95">
        <f t="shared" si="19"/>
        <v>0</v>
      </c>
      <c r="DQ101" s="97"/>
      <c r="DR101" s="98"/>
      <c r="DS101" s="1069">
        <f>Отд.4!BP101</f>
        <v>0</v>
      </c>
      <c r="DT101" s="1069">
        <f>Отд.4!BQ101</f>
        <v>0</v>
      </c>
      <c r="DU101" s="501">
        <f>Отд.4!BR101</f>
        <v>0</v>
      </c>
      <c r="DV101" s="501">
        <f>Отд.4!BS101</f>
        <v>0</v>
      </c>
      <c r="DW101" s="501">
        <f>Отд.4!BT101</f>
        <v>0</v>
      </c>
      <c r="DX101" s="501">
        <f>Отд.4!BU101</f>
        <v>0</v>
      </c>
      <c r="DY101" s="1069">
        <f>Отд.4!BV101</f>
        <v>0</v>
      </c>
      <c r="DZ101" s="1069">
        <f>Отд.4!BW101</f>
        <v>0</v>
      </c>
      <c r="EA101" s="1069">
        <f>Отд.4!BX101</f>
        <v>0</v>
      </c>
      <c r="EB101" s="1069">
        <f>Отд.4!BY101</f>
        <v>0</v>
      </c>
      <c r="EC101" s="1069">
        <f>Отд.2!CE101</f>
        <v>0</v>
      </c>
      <c r="ED101" s="1069">
        <f>Отд.2!CF101</f>
        <v>0</v>
      </c>
      <c r="EE101" s="501">
        <f>Отд.2!CG101</f>
        <v>0</v>
      </c>
      <c r="EF101" s="501">
        <f>Отд.2!CH101</f>
        <v>0</v>
      </c>
      <c r="EG101" s="5">
        <f t="shared" si="16"/>
        <v>0</v>
      </c>
      <c r="EH101" s="95">
        <f t="shared" si="17"/>
        <v>0</v>
      </c>
    </row>
    <row r="102" spans="1:138" s="28" customFormat="1" ht="16.2" thickBot="1" x14ac:dyDescent="0.35">
      <c r="A102" s="8"/>
      <c r="B102" s="1073" t="s">
        <v>13</v>
      </c>
      <c r="C102" s="501">
        <f>Отд.1!D102+Отд.1!F102+Отд.4!D102+Отд.4!F102</f>
        <v>0</v>
      </c>
      <c r="D102" s="501">
        <f>Отд.1!E102+Отд.1!G102+Отд.4!E102+Отд.4!G102</f>
        <v>0</v>
      </c>
      <c r="E102" s="701">
        <f>Отд.1!H102</f>
        <v>0</v>
      </c>
      <c r="F102" s="701">
        <f>Отд.1!I102</f>
        <v>0</v>
      </c>
      <c r="G102" s="30">
        <f>Отд.1!J102+Отд.1!L102</f>
        <v>2</v>
      </c>
      <c r="H102" s="30">
        <f>Отд.1!K102+Отд.1!M102</f>
        <v>0</v>
      </c>
      <c r="I102" s="257">
        <f>Отд.1!N102+Отд.1!P102+Отд.1!R102+Отд.1!T102+Отд.1!V102</f>
        <v>3</v>
      </c>
      <c r="J102" s="257">
        <f>Отд.1!O102+Отд.1!Q102+Отд.1!S102+Отд.1!U102+Отд.1!W102</f>
        <v>0</v>
      </c>
      <c r="K102" s="257">
        <f>Отд.1!X102+Отд.1!Z102</f>
        <v>0</v>
      </c>
      <c r="L102" s="257">
        <f>Отд.1!Y102+Отд.1!AA102</f>
        <v>0</v>
      </c>
      <c r="M102" s="256">
        <f>Отд.1!AB102</f>
        <v>0</v>
      </c>
      <c r="N102" s="256">
        <f>Отд.1!AC102</f>
        <v>0</v>
      </c>
      <c r="O102" s="257">
        <f>Отд.1!AD102+Отд.1!AF102+Отд.3!D102</f>
        <v>0</v>
      </c>
      <c r="P102" s="257">
        <f>Отд.1!AE102+Отд.1!AG102+Отд.3!E102</f>
        <v>1</v>
      </c>
      <c r="Q102" s="257">
        <f>Отд.1!AH102+Отд.3!F102</f>
        <v>0</v>
      </c>
      <c r="R102" s="257">
        <f>Отд.1!AI102+Отд.3!G102</f>
        <v>1</v>
      </c>
      <c r="S102" s="257">
        <f>Отд.1!AJ102+Отд.4!H102</f>
        <v>0</v>
      </c>
      <c r="T102" s="257">
        <f>Отд.1!AK102+Отд.4!I102</f>
        <v>0</v>
      </c>
      <c r="U102" s="257">
        <f>Отд.1!AL102</f>
        <v>0</v>
      </c>
      <c r="V102" s="257">
        <f>Отд.1!AM102</f>
        <v>0</v>
      </c>
      <c r="W102" s="257">
        <f>Отд.1!AN102+Отд.1!AP102+Отд.3!H102</f>
        <v>0</v>
      </c>
      <c r="X102" s="257">
        <f>Отд.1!AO102+Отд.1!AQ102+Отд.3!I102</f>
        <v>0</v>
      </c>
      <c r="Y102" s="257">
        <f>Отд.1!AR102+Отд.1!AT102+Отд.2!D102</f>
        <v>1</v>
      </c>
      <c r="Z102" s="257">
        <f>Отд.1!AS102+Отд.1!AU102+Отд.2!E102</f>
        <v>0</v>
      </c>
      <c r="AA102" s="257">
        <f>Отд.1!AV102</f>
        <v>0</v>
      </c>
      <c r="AB102" s="257">
        <f>Отд.1!AW102</f>
        <v>0</v>
      </c>
      <c r="AC102" s="257">
        <f>Отд.1!AX102+Отд.4!J102</f>
        <v>0</v>
      </c>
      <c r="AD102" s="257">
        <f>Отд.1!AY102+Отд.4!K102</f>
        <v>0</v>
      </c>
      <c r="AE102" s="257">
        <f>Отд.1!AZ102</f>
        <v>0</v>
      </c>
      <c r="AF102" s="257">
        <f>Отд.1!BA102</f>
        <v>0</v>
      </c>
      <c r="AG102" s="257">
        <f>Отд.1!BB102</f>
        <v>0</v>
      </c>
      <c r="AH102" s="257">
        <f>Отд.1!BC102</f>
        <v>0</v>
      </c>
      <c r="AI102" s="501">
        <f>Отд.4!L102+Отд.4!N102</f>
        <v>1</v>
      </c>
      <c r="AJ102" s="501">
        <f>Отд.4!M102+Отд.4!O102</f>
        <v>2</v>
      </c>
      <c r="AK102" s="257">
        <f>Отд.4!P102</f>
        <v>0</v>
      </c>
      <c r="AL102" s="257">
        <f>Отд.4!Q102</f>
        <v>0</v>
      </c>
      <c r="AM102" s="257">
        <f>Отд.2!F102+Отд.2!H102+Отд.2!J102+Отд.2!L102</f>
        <v>0</v>
      </c>
      <c r="AN102" s="257">
        <f>Отд.2!G102+Отд.2!I102+Отд.2!K102+Отд.2!M102</f>
        <v>0</v>
      </c>
      <c r="AO102" s="257">
        <f>Отд.2!N102+Отд.2!P102+Отд.2!R102+Отд.2!T102+Отд.2!V102+Отд.2!X102+Отд.2!Z102+Отд.2!AB102+Отд.2!AD102</f>
        <v>1</v>
      </c>
      <c r="AP102" s="257">
        <f>Отд.2!O102+Отд.2!Q102+Отд.2!S102+Отд.2!U102+Отд.2!W102+Отд.2!Y102+Отд.2!AA102+Отд.2!AC102+Отд.2!AE102</f>
        <v>0</v>
      </c>
      <c r="AQ102" s="257">
        <f>Отд.4!R102+Отд.4!T102+Отд.4!V102+Отд.4!X102</f>
        <v>0</v>
      </c>
      <c r="AR102" s="257">
        <f>Отд.4!S102+Отд.4!U102+Отд.4!W102+Отд.4!Y102</f>
        <v>2</v>
      </c>
      <c r="AS102" s="257">
        <f>Отд.3!J102+Отд.3!L102</f>
        <v>2</v>
      </c>
      <c r="AT102" s="257">
        <f>Отд.3!K102+Отд.3!M102</f>
        <v>0</v>
      </c>
      <c r="AU102" s="257">
        <f>Отд.3!N102+Отд.3!P102+Отд.3!R102</f>
        <v>0</v>
      </c>
      <c r="AV102" s="257">
        <f>Отд.3!O102+Отд.3!Q102+Отд.3!S102</f>
        <v>1</v>
      </c>
      <c r="AW102" s="257">
        <f>Отд.3!T102+Отд.3!V102</f>
        <v>0</v>
      </c>
      <c r="AX102" s="257">
        <f>Отд.3!U102+Отд.3!W102</f>
        <v>0</v>
      </c>
      <c r="AY102" s="177">
        <f>Отд.4!Z102+Отд.4!AB102</f>
        <v>0</v>
      </c>
      <c r="AZ102" s="177">
        <f>Отд.4!AA102+Отд.4!AC102</f>
        <v>1</v>
      </c>
      <c r="BA102" s="114">
        <f>Отд.3!X102+Отд.3!Z102</f>
        <v>1</v>
      </c>
      <c r="BB102" s="114">
        <f>Отд.3!Y102+Отд.3!AA102</f>
        <v>0</v>
      </c>
      <c r="BC102" s="257">
        <f>Отд.3!AB102+Отд.3!AD102</f>
        <v>1</v>
      </c>
      <c r="BD102" s="257">
        <f>Отд.3!AC102+Отд.3!AE102</f>
        <v>0</v>
      </c>
      <c r="BE102" s="257">
        <f>Отд.2!AF102+Отд.2!AH102+Отд.2!AJ102</f>
        <v>0</v>
      </c>
      <c r="BF102" s="257">
        <f>Отд.2!AG102+Отд.2!AI102+Отд.2!AK102</f>
        <v>0</v>
      </c>
      <c r="BG102" s="257">
        <f>Отд.2!AL102+Отд.2!AN102+Отд.2!AP102</f>
        <v>0</v>
      </c>
      <c r="BH102" s="257">
        <f>Отд.2!AM102+Отд.2!AO102+Отд.2!AQ102</f>
        <v>0</v>
      </c>
      <c r="BI102" s="257">
        <f>Отд.4!AD102+Отд.4!AF102</f>
        <v>0</v>
      </c>
      <c r="BJ102" s="257">
        <f>Отд.4!AE102+Отд.4!AG102</f>
        <v>1</v>
      </c>
      <c r="BK102" s="257">
        <f>Отд.4!AH102+Отд.4!AJ102</f>
        <v>0</v>
      </c>
      <c r="BL102" s="257">
        <f>Отд.4!AI102+Отд.4!AK102</f>
        <v>3</v>
      </c>
      <c r="BM102" s="501">
        <f>Отд.4!AL102</f>
        <v>0</v>
      </c>
      <c r="BN102" s="501">
        <f>Отд.4!AM102</f>
        <v>0</v>
      </c>
      <c r="BO102" s="257">
        <f>Отд.4!AN102</f>
        <v>0</v>
      </c>
      <c r="BP102" s="257">
        <f>Отд.4!AO102</f>
        <v>0</v>
      </c>
      <c r="BQ102" s="30">
        <f>Отд.2!AR102+Отд.2!AT102</f>
        <v>1</v>
      </c>
      <c r="BR102" s="30">
        <f>Отд.2!AS102+Отд.2!AU102</f>
        <v>0</v>
      </c>
      <c r="BS102" s="257">
        <f>Отд.2!AV102+Отд.2!AX102+Отд.2!AZ102+Отд.2!BB102+Отд.2!BD102</f>
        <v>1</v>
      </c>
      <c r="BT102" s="257">
        <f>Отд.2!AW102+Отд.2!AY102+Отд.2!BA102+Отд.2!BC102+Отд.2!BE102</f>
        <v>1</v>
      </c>
      <c r="BU102" s="257">
        <f>Отд.4!AP102+Отд.4!AR102</f>
        <v>0</v>
      </c>
      <c r="BV102" s="257">
        <f>Отд.4!AQ102+Отд.4!AS102</f>
        <v>0</v>
      </c>
      <c r="BW102" s="30">
        <f>Отд.3!AF102</f>
        <v>0</v>
      </c>
      <c r="BX102" s="30">
        <f>Отд.3!AG102</f>
        <v>0</v>
      </c>
      <c r="BY102" s="30">
        <f>Отд.3!AH102+Отд.3!AJ102+Отд.3!AL102</f>
        <v>1</v>
      </c>
      <c r="BZ102" s="30">
        <f>Отд.3!AI102+Отд.3!AK102+Отд.3!AM102</f>
        <v>0</v>
      </c>
      <c r="CA102" s="257">
        <f>Отд.3!AN102+Отд.3!AP102+Отд.3!AR102</f>
        <v>0</v>
      </c>
      <c r="CB102" s="257">
        <f>Отд.3!AO102+Отд.3!AQ102+Отд.3!AS102</f>
        <v>0</v>
      </c>
      <c r="CC102" s="257">
        <f>Отд.4!AT102</f>
        <v>0</v>
      </c>
      <c r="CD102" s="257">
        <f>Отд.4!AU102</f>
        <v>0</v>
      </c>
      <c r="CE102" s="257">
        <f>Отд.3!AT102</f>
        <v>0</v>
      </c>
      <c r="CF102" s="257">
        <f>Отд.3!AU102</f>
        <v>0</v>
      </c>
      <c r="CG102" s="257">
        <f>Отд.3!AV102+Отд.3!AX102+Отд.3!AZ102</f>
        <v>1</v>
      </c>
      <c r="CH102" s="257">
        <f>Отд.3!AW102+Отд.3!AY102+Отд.3!BA102</f>
        <v>0</v>
      </c>
      <c r="CI102" s="257">
        <f>Отд.2!BF102+Отд.2!BH102+Отд.2!BJ102</f>
        <v>1</v>
      </c>
      <c r="CJ102" s="257">
        <f>Отд.2!BG102+Отд.2!BI102+Отд.2!BK102</f>
        <v>0</v>
      </c>
      <c r="CK102" s="257">
        <f>Отд.2!BL102</f>
        <v>0</v>
      </c>
      <c r="CL102" s="257">
        <f>Отд.2!BM102</f>
        <v>0</v>
      </c>
      <c r="CM102" s="257">
        <f>Отд.4!AV102</f>
        <v>0</v>
      </c>
      <c r="CN102" s="257">
        <f>Отд.4!AW102</f>
        <v>0</v>
      </c>
      <c r="CO102" s="257">
        <f>Отд.4!AX102</f>
        <v>0</v>
      </c>
      <c r="CP102" s="257">
        <f>Отд.4!AY102</f>
        <v>0</v>
      </c>
      <c r="CQ102" s="257">
        <f>Отд.4!AZ102</f>
        <v>0</v>
      </c>
      <c r="CR102" s="257">
        <f>Отд.4!BA102</f>
        <v>0</v>
      </c>
      <c r="CS102" s="257">
        <f>Отд.4!BB102</f>
        <v>0</v>
      </c>
      <c r="CT102" s="257">
        <f>Отд.4!BC102</f>
        <v>0</v>
      </c>
      <c r="CU102" s="257">
        <f>Отд.2!BN102+Отд.2!BP102</f>
        <v>0</v>
      </c>
      <c r="CV102" s="257">
        <f>Отд.2!BO102+Отд.2!BQ102</f>
        <v>0</v>
      </c>
      <c r="CW102" s="257">
        <f>Отд.2!BR102+Отд.2!BT102+Отд.2!BV102+Отд.2!BX102</f>
        <v>0</v>
      </c>
      <c r="CX102" s="257">
        <f>Отд.2!BS102+Отд.2!BU102+Отд.2!BW102+Отд.2!BY102</f>
        <v>0</v>
      </c>
      <c r="CY102" s="60">
        <f>Отд.4!BD102+Отд.4!BF102</f>
        <v>1</v>
      </c>
      <c r="CZ102" s="60">
        <f>Отд.4!BE102+Отд.4!BG102</f>
        <v>0</v>
      </c>
      <c r="DA102" s="257">
        <f>Отд.3!BB102</f>
        <v>0</v>
      </c>
      <c r="DB102" s="257">
        <f>Отд.3!BC102</f>
        <v>1</v>
      </c>
      <c r="DC102" s="257">
        <f>Отд.3!BD102</f>
        <v>0</v>
      </c>
      <c r="DD102" s="257">
        <f>Отд.3!BE102</f>
        <v>0</v>
      </c>
      <c r="DE102" s="257">
        <f>Отд.3!BF102+Отд.3!BH102</f>
        <v>0</v>
      </c>
      <c r="DF102" s="257">
        <f>Отд.3!BG102+Отд.3!BI102</f>
        <v>0</v>
      </c>
      <c r="DG102" s="257">
        <f>Отд.3!BJ102</f>
        <v>0</v>
      </c>
      <c r="DH102" s="257">
        <f>Отд.3!BK102</f>
        <v>0</v>
      </c>
      <c r="DI102" s="257">
        <f>Отд.3!BL102+Отд.3!BN102+Отд.3!BP102</f>
        <v>0</v>
      </c>
      <c r="DJ102" s="257">
        <f>Отд.3!BM102+Отд.3!BO102+Отд.3!BQ102</f>
        <v>0</v>
      </c>
      <c r="DK102" s="257">
        <f>Отд.2!BZ102</f>
        <v>0</v>
      </c>
      <c r="DL102" s="257">
        <f>Отд.2!CA102</f>
        <v>0</v>
      </c>
      <c r="DM102" s="501">
        <f>Отд.4!BH102</f>
        <v>1</v>
      </c>
      <c r="DN102" s="501">
        <f>Отд.4!BI102</f>
        <v>0</v>
      </c>
      <c r="DO102" s="14">
        <f t="shared" si="18"/>
        <v>19</v>
      </c>
      <c r="DP102" s="95">
        <f t="shared" si="19"/>
        <v>14</v>
      </c>
      <c r="DQ102" s="37"/>
      <c r="DR102" s="6"/>
      <c r="DS102" s="1069">
        <f>Отд.4!BP102</f>
        <v>0</v>
      </c>
      <c r="DT102" s="1069">
        <f>Отд.4!BQ102</f>
        <v>0</v>
      </c>
      <c r="DU102" s="501">
        <f>Отд.4!BR102</f>
        <v>0</v>
      </c>
      <c r="DV102" s="501">
        <f>Отд.4!BS102</f>
        <v>2</v>
      </c>
      <c r="DW102" s="501">
        <f>Отд.4!BT102</f>
        <v>0</v>
      </c>
      <c r="DX102" s="501">
        <f>Отд.4!BU102</f>
        <v>0</v>
      </c>
      <c r="DY102" s="1069">
        <f>Отд.4!BV102</f>
        <v>0</v>
      </c>
      <c r="DZ102" s="1069">
        <f>Отд.4!BW102</f>
        <v>2</v>
      </c>
      <c r="EA102" s="1069">
        <f>Отд.4!BX102</f>
        <v>0</v>
      </c>
      <c r="EB102" s="1069">
        <f>Отд.4!BY102</f>
        <v>1</v>
      </c>
      <c r="EC102" s="1069">
        <f>Отд.2!CE102</f>
        <v>0</v>
      </c>
      <c r="ED102" s="1069">
        <f>Отд.2!CF102</f>
        <v>0</v>
      </c>
      <c r="EE102" s="501">
        <f>Отд.2!CG102</f>
        <v>0</v>
      </c>
      <c r="EF102" s="501">
        <f>Отд.2!CH102</f>
        <v>0</v>
      </c>
      <c r="EG102" s="5">
        <f t="shared" si="16"/>
        <v>0</v>
      </c>
      <c r="EH102" s="95">
        <f t="shared" si="17"/>
        <v>5</v>
      </c>
    </row>
    <row r="103" spans="1:138" s="28" customFormat="1" ht="15" customHeight="1" thickBot="1" x14ac:dyDescent="0.35">
      <c r="A103" s="8">
        <v>14</v>
      </c>
      <c r="B103" s="1058" t="s">
        <v>21</v>
      </c>
      <c r="C103" s="501">
        <f>Отд.1!D103+Отд.1!F103+Отд.4!D103+Отд.4!F103</f>
        <v>0</v>
      </c>
      <c r="D103" s="501">
        <f>Отд.1!E103+Отд.1!G103+Отд.4!E103+Отд.4!G103</f>
        <v>0</v>
      </c>
      <c r="E103" s="701">
        <f>Отд.1!H103</f>
        <v>0</v>
      </c>
      <c r="F103" s="701">
        <f>Отд.1!I103</f>
        <v>0</v>
      </c>
      <c r="G103" s="30">
        <f>Отд.1!J103+Отд.1!L103</f>
        <v>0</v>
      </c>
      <c r="H103" s="30">
        <f>Отд.1!K103+Отд.1!M103</f>
        <v>0</v>
      </c>
      <c r="I103" s="257">
        <f>Отд.1!N103+Отд.1!P103+Отд.1!R103+Отд.1!T103+Отд.1!V103</f>
        <v>2</v>
      </c>
      <c r="J103" s="257">
        <f>Отд.1!O103+Отд.1!Q103+Отд.1!S103+Отд.1!U103+Отд.1!W103</f>
        <v>0</v>
      </c>
      <c r="K103" s="257">
        <f>Отд.1!X103+Отд.1!Z103</f>
        <v>0</v>
      </c>
      <c r="L103" s="257">
        <f>Отд.1!Y103+Отд.1!AA103</f>
        <v>0</v>
      </c>
      <c r="M103" s="256">
        <f>Отд.1!AB103</f>
        <v>0</v>
      </c>
      <c r="N103" s="256">
        <f>Отд.1!AC103</f>
        <v>0</v>
      </c>
      <c r="O103" s="257">
        <f>Отд.1!AD103+Отд.1!AF103+Отд.3!D103</f>
        <v>0</v>
      </c>
      <c r="P103" s="257">
        <f>Отд.1!AE103+Отд.1!AG103+Отд.3!E103</f>
        <v>0</v>
      </c>
      <c r="Q103" s="257">
        <f>Отд.1!AH103+Отд.3!F103</f>
        <v>0</v>
      </c>
      <c r="R103" s="257">
        <f>Отд.1!AI103+Отд.3!G103</f>
        <v>0</v>
      </c>
      <c r="S103" s="257">
        <f>Отд.1!AJ103+Отд.4!H103</f>
        <v>0</v>
      </c>
      <c r="T103" s="257">
        <f>Отд.1!AK103+Отд.4!I103</f>
        <v>0</v>
      </c>
      <c r="U103" s="257">
        <f>Отд.1!AL103</f>
        <v>0</v>
      </c>
      <c r="V103" s="257">
        <f>Отд.1!AM103</f>
        <v>0</v>
      </c>
      <c r="W103" s="257">
        <f>Отд.1!AN103+Отд.1!AP103+Отд.3!H103</f>
        <v>0</v>
      </c>
      <c r="X103" s="257">
        <f>Отд.1!AO103+Отд.1!AQ103+Отд.3!I103</f>
        <v>0</v>
      </c>
      <c r="Y103" s="257">
        <f>Отд.1!AR103+Отд.1!AT103+Отд.2!D103</f>
        <v>0</v>
      </c>
      <c r="Z103" s="257">
        <f>Отд.1!AS103+Отд.1!AU103+Отд.2!E103</f>
        <v>0</v>
      </c>
      <c r="AA103" s="257">
        <f>Отд.1!AV103</f>
        <v>0</v>
      </c>
      <c r="AB103" s="257">
        <f>Отд.1!AW103</f>
        <v>0</v>
      </c>
      <c r="AC103" s="257">
        <f>Отд.1!AX103+Отд.4!J103</f>
        <v>0</v>
      </c>
      <c r="AD103" s="257">
        <f>Отд.1!AY103+Отд.4!K103</f>
        <v>0</v>
      </c>
      <c r="AE103" s="257">
        <f>Отд.1!AZ103</f>
        <v>0</v>
      </c>
      <c r="AF103" s="257">
        <f>Отд.1!BA103</f>
        <v>0</v>
      </c>
      <c r="AG103" s="257">
        <f>Отд.1!BB103</f>
        <v>0</v>
      </c>
      <c r="AH103" s="257">
        <f>Отд.1!BC103</f>
        <v>0</v>
      </c>
      <c r="AI103" s="501">
        <f>Отд.4!L103+Отд.4!N103</f>
        <v>1</v>
      </c>
      <c r="AJ103" s="501">
        <f>Отд.4!M103+Отд.4!O103</f>
        <v>0</v>
      </c>
      <c r="AK103" s="257">
        <f>Отд.4!P103</f>
        <v>0</v>
      </c>
      <c r="AL103" s="257">
        <f>Отд.4!Q103</f>
        <v>0</v>
      </c>
      <c r="AM103" s="257">
        <f>Отд.2!F103+Отд.2!H103+Отд.2!J103+Отд.2!L103</f>
        <v>0</v>
      </c>
      <c r="AN103" s="257">
        <f>Отд.2!G103+Отд.2!I103+Отд.2!K103+Отд.2!M103</f>
        <v>0</v>
      </c>
      <c r="AO103" s="257">
        <f>Отд.2!N103+Отд.2!P103+Отд.2!R103+Отд.2!T103+Отд.2!V103+Отд.2!X103+Отд.2!Z103+Отд.2!AB103+Отд.2!AD103</f>
        <v>1</v>
      </c>
      <c r="AP103" s="257">
        <f>Отд.2!O103+Отд.2!Q103+Отд.2!S103+Отд.2!U103+Отд.2!W103+Отд.2!Y103+Отд.2!AA103+Отд.2!AC103+Отд.2!AE103</f>
        <v>0</v>
      </c>
      <c r="AQ103" s="257">
        <f>Отд.4!R103+Отд.4!T103+Отд.4!V103+Отд.4!X103</f>
        <v>0</v>
      </c>
      <c r="AR103" s="257">
        <f>Отд.4!S103+Отд.4!U103+Отд.4!W103+Отд.4!Y103</f>
        <v>1</v>
      </c>
      <c r="AS103" s="257">
        <f>Отд.3!J103+Отд.3!L103</f>
        <v>0</v>
      </c>
      <c r="AT103" s="257">
        <f>Отд.3!K103+Отд.3!M103</f>
        <v>0</v>
      </c>
      <c r="AU103" s="257">
        <f>Отд.3!N103+Отд.3!P103+Отд.3!R103</f>
        <v>0</v>
      </c>
      <c r="AV103" s="257">
        <f>Отд.3!O103+Отд.3!Q103+Отд.3!S103</f>
        <v>0</v>
      </c>
      <c r="AW103" s="257">
        <f>Отд.3!T103+Отд.3!V103</f>
        <v>0</v>
      </c>
      <c r="AX103" s="257">
        <f>Отд.3!U103+Отд.3!W103</f>
        <v>0</v>
      </c>
      <c r="AY103" s="177">
        <f>Отд.4!Z103+Отд.4!AB103</f>
        <v>0</v>
      </c>
      <c r="AZ103" s="177">
        <f>Отд.4!AA103+Отд.4!AC103</f>
        <v>1</v>
      </c>
      <c r="BA103" s="114">
        <f>Отд.3!X103+Отд.3!Z103</f>
        <v>0</v>
      </c>
      <c r="BB103" s="114">
        <f>Отд.3!Y103+Отд.3!AA103</f>
        <v>0</v>
      </c>
      <c r="BC103" s="257">
        <f>Отд.3!AB103+Отд.3!AD103</f>
        <v>0</v>
      </c>
      <c r="BD103" s="257">
        <f>Отд.3!AC103+Отд.3!AE103</f>
        <v>0</v>
      </c>
      <c r="BE103" s="257">
        <f>Отд.2!AF103+Отд.2!AH103+Отд.2!AJ103</f>
        <v>0</v>
      </c>
      <c r="BF103" s="257">
        <f>Отд.2!AG103+Отд.2!AI103+Отд.2!AK103</f>
        <v>0</v>
      </c>
      <c r="BG103" s="257">
        <f>Отд.2!AL103+Отд.2!AN103+Отд.2!AP103</f>
        <v>0</v>
      </c>
      <c r="BH103" s="257">
        <f>Отд.2!AM103+Отд.2!AO103+Отд.2!AQ103</f>
        <v>0</v>
      </c>
      <c r="BI103" s="257">
        <f>Отд.4!AD103+Отд.4!AF103</f>
        <v>0</v>
      </c>
      <c r="BJ103" s="257">
        <f>Отд.4!AE103+Отд.4!AG103</f>
        <v>0</v>
      </c>
      <c r="BK103" s="257">
        <f>Отд.4!AH103+Отд.4!AJ103</f>
        <v>0</v>
      </c>
      <c r="BL103" s="257">
        <f>Отд.4!AI103+Отд.4!AK103</f>
        <v>0</v>
      </c>
      <c r="BM103" s="501">
        <f>Отд.4!AL103</f>
        <v>0</v>
      </c>
      <c r="BN103" s="501">
        <f>Отд.4!AM103</f>
        <v>0</v>
      </c>
      <c r="BO103" s="257">
        <f>Отд.4!AN103</f>
        <v>0</v>
      </c>
      <c r="BP103" s="257">
        <f>Отд.4!AO103</f>
        <v>0</v>
      </c>
      <c r="BQ103" s="30">
        <f>Отд.2!AR103+Отд.2!AT103</f>
        <v>0</v>
      </c>
      <c r="BR103" s="30">
        <f>Отд.2!AS103+Отд.2!AU103</f>
        <v>0</v>
      </c>
      <c r="BS103" s="257">
        <f>Отд.2!AV103+Отд.2!AX103+Отд.2!AZ103+Отд.2!BB103+Отд.2!BD103</f>
        <v>1</v>
      </c>
      <c r="BT103" s="257">
        <f>Отд.2!AW103+Отд.2!AY103+Отд.2!BA103+Отд.2!BC103+Отд.2!BE103</f>
        <v>0</v>
      </c>
      <c r="BU103" s="257">
        <f>Отд.4!AP103+Отд.4!AR103</f>
        <v>0</v>
      </c>
      <c r="BV103" s="257">
        <f>Отд.4!AQ103+Отд.4!AS103</f>
        <v>0</v>
      </c>
      <c r="BW103" s="30">
        <f>Отд.3!AF103</f>
        <v>0</v>
      </c>
      <c r="BX103" s="30">
        <f>Отд.3!AG103</f>
        <v>0</v>
      </c>
      <c r="BY103" s="30">
        <f>Отд.3!AH103+Отд.3!AJ103+Отд.3!AL103</f>
        <v>0</v>
      </c>
      <c r="BZ103" s="30">
        <f>Отд.3!AI103+Отд.3!AK103+Отд.3!AM103</f>
        <v>0</v>
      </c>
      <c r="CA103" s="257">
        <f>Отд.3!AN103+Отд.3!AP103+Отд.3!AR103</f>
        <v>0</v>
      </c>
      <c r="CB103" s="257">
        <f>Отд.3!AO103+Отд.3!AQ103+Отд.3!AS103</f>
        <v>0</v>
      </c>
      <c r="CC103" s="257">
        <f>Отд.4!AT103</f>
        <v>0</v>
      </c>
      <c r="CD103" s="257">
        <f>Отд.4!AU103</f>
        <v>0</v>
      </c>
      <c r="CE103" s="257">
        <f>Отд.3!AT103</f>
        <v>0</v>
      </c>
      <c r="CF103" s="257">
        <f>Отд.3!AU103</f>
        <v>0</v>
      </c>
      <c r="CG103" s="257">
        <f>Отд.3!AV103+Отд.3!AX103+Отд.3!AZ103</f>
        <v>1</v>
      </c>
      <c r="CH103" s="257">
        <f>Отд.3!AW103+Отд.3!AY103+Отд.3!BA103</f>
        <v>0</v>
      </c>
      <c r="CI103" s="257">
        <f>Отд.2!BF103+Отд.2!BH103+Отд.2!BJ103</f>
        <v>1</v>
      </c>
      <c r="CJ103" s="257">
        <f>Отд.2!BG103+Отд.2!BI103+Отд.2!BK103</f>
        <v>0</v>
      </c>
      <c r="CK103" s="257">
        <f>Отд.2!BL103</f>
        <v>0</v>
      </c>
      <c r="CL103" s="257">
        <f>Отд.2!BM103</f>
        <v>0</v>
      </c>
      <c r="CM103" s="257">
        <f>Отд.4!AV103</f>
        <v>0</v>
      </c>
      <c r="CN103" s="257">
        <f>Отд.4!AW103</f>
        <v>0</v>
      </c>
      <c r="CO103" s="257">
        <f>Отд.4!AX103</f>
        <v>0</v>
      </c>
      <c r="CP103" s="257">
        <f>Отд.4!AY103</f>
        <v>0</v>
      </c>
      <c r="CQ103" s="257">
        <f>Отд.4!AZ103</f>
        <v>0</v>
      </c>
      <c r="CR103" s="257">
        <f>Отд.4!BA103</f>
        <v>0</v>
      </c>
      <c r="CS103" s="257">
        <f>Отд.4!BB103</f>
        <v>0</v>
      </c>
      <c r="CT103" s="257">
        <f>Отд.4!BC103</f>
        <v>0</v>
      </c>
      <c r="CU103" s="257">
        <f>Отд.2!BN103+Отд.2!BP103</f>
        <v>0</v>
      </c>
      <c r="CV103" s="257">
        <f>Отд.2!BO103+Отд.2!BQ103</f>
        <v>0</v>
      </c>
      <c r="CW103" s="257">
        <f>Отд.2!BR103+Отд.2!BT103+Отд.2!BV103+Отд.2!BX103</f>
        <v>0</v>
      </c>
      <c r="CX103" s="257">
        <f>Отд.2!BS103+Отд.2!BU103+Отд.2!BW103+Отд.2!BY103</f>
        <v>0</v>
      </c>
      <c r="CY103" s="60">
        <f>Отд.4!BD103+Отд.4!BF103</f>
        <v>0</v>
      </c>
      <c r="CZ103" s="60">
        <f>Отд.4!BE103+Отд.4!BG103</f>
        <v>0</v>
      </c>
      <c r="DA103" s="257">
        <f>Отд.3!BB103</f>
        <v>0</v>
      </c>
      <c r="DB103" s="257">
        <f>Отд.3!BC103</f>
        <v>0</v>
      </c>
      <c r="DC103" s="257">
        <f>Отд.3!BD103</f>
        <v>0</v>
      </c>
      <c r="DD103" s="257">
        <f>Отд.3!BE103</f>
        <v>0</v>
      </c>
      <c r="DE103" s="257">
        <f>Отд.3!BF103+Отд.3!BH103</f>
        <v>0</v>
      </c>
      <c r="DF103" s="257">
        <f>Отд.3!BG103+Отд.3!BI103</f>
        <v>0</v>
      </c>
      <c r="DG103" s="257">
        <f>Отд.3!BJ103</f>
        <v>0</v>
      </c>
      <c r="DH103" s="257">
        <f>Отд.3!BK103</f>
        <v>0</v>
      </c>
      <c r="DI103" s="257">
        <f>Отд.3!BL103+Отд.3!BN103+Отд.3!BP103</f>
        <v>0</v>
      </c>
      <c r="DJ103" s="257">
        <f>Отд.3!BM103+Отд.3!BO103+Отд.3!BQ103</f>
        <v>0</v>
      </c>
      <c r="DK103" s="257">
        <f>Отд.2!BZ103</f>
        <v>0</v>
      </c>
      <c r="DL103" s="257">
        <f>Отд.2!CA103</f>
        <v>0</v>
      </c>
      <c r="DM103" s="501">
        <f>Отд.4!BH103</f>
        <v>0</v>
      </c>
      <c r="DN103" s="501">
        <f>Отд.4!BI103</f>
        <v>0</v>
      </c>
      <c r="DO103" s="14">
        <f t="shared" si="18"/>
        <v>7</v>
      </c>
      <c r="DP103" s="95">
        <f t="shared" si="19"/>
        <v>2</v>
      </c>
      <c r="DQ103" s="37"/>
      <c r="DR103" s="6"/>
      <c r="DS103" s="1069">
        <f>Отд.4!BP103</f>
        <v>0</v>
      </c>
      <c r="DT103" s="1069">
        <f>Отд.4!BQ103</f>
        <v>0</v>
      </c>
      <c r="DU103" s="501">
        <f>Отд.4!BR103</f>
        <v>0</v>
      </c>
      <c r="DV103" s="501">
        <f>Отд.4!BS103</f>
        <v>0</v>
      </c>
      <c r="DW103" s="501">
        <f>Отд.4!BT103</f>
        <v>0</v>
      </c>
      <c r="DX103" s="501">
        <f>Отд.4!BU103</f>
        <v>0</v>
      </c>
      <c r="DY103" s="1069">
        <f>Отд.4!BV103</f>
        <v>0</v>
      </c>
      <c r="DZ103" s="1069">
        <f>Отд.4!BW103</f>
        <v>0</v>
      </c>
      <c r="EA103" s="1069">
        <f>Отд.4!BX103</f>
        <v>0</v>
      </c>
      <c r="EB103" s="1069">
        <f>Отд.4!BY103</f>
        <v>0</v>
      </c>
      <c r="EC103" s="1069">
        <f>Отд.2!CE103</f>
        <v>0</v>
      </c>
      <c r="ED103" s="1069">
        <f>Отд.2!CF103</f>
        <v>0</v>
      </c>
      <c r="EE103" s="501">
        <f>Отд.2!CG103</f>
        <v>0</v>
      </c>
      <c r="EF103" s="501">
        <f>Отд.2!CH103</f>
        <v>0</v>
      </c>
      <c r="EG103" s="5">
        <f t="shared" si="16"/>
        <v>0</v>
      </c>
      <c r="EH103" s="95">
        <f t="shared" si="17"/>
        <v>0</v>
      </c>
    </row>
    <row r="104" spans="1:138" s="28" customFormat="1" ht="14.4" customHeight="1" thickBot="1" x14ac:dyDescent="0.35">
      <c r="A104" s="8">
        <v>15</v>
      </c>
      <c r="B104" s="1058" t="s">
        <v>51</v>
      </c>
      <c r="C104" s="501">
        <f>Отд.1!D104+Отд.1!F104+Отд.4!D104+Отд.4!F104</f>
        <v>0</v>
      </c>
      <c r="D104" s="501">
        <f>Отд.1!E104+Отд.1!G104+Отд.4!E104+Отд.4!G104</f>
        <v>0</v>
      </c>
      <c r="E104" s="701">
        <f>Отд.1!H104</f>
        <v>0</v>
      </c>
      <c r="F104" s="701">
        <f>Отд.1!I104</f>
        <v>0</v>
      </c>
      <c r="G104" s="30">
        <f>Отд.1!J104+Отд.1!L104</f>
        <v>2</v>
      </c>
      <c r="H104" s="30">
        <f>Отд.1!K104+Отд.1!M104</f>
        <v>0</v>
      </c>
      <c r="I104" s="257">
        <f>Отд.1!N104+Отд.1!P104+Отд.1!R104+Отд.1!T104+Отд.1!V104</f>
        <v>0</v>
      </c>
      <c r="J104" s="257">
        <f>Отд.1!O104+Отд.1!Q104+Отд.1!S104+Отд.1!U104+Отд.1!W104</f>
        <v>0</v>
      </c>
      <c r="K104" s="257">
        <f>Отд.1!X104+Отд.1!Z104</f>
        <v>0</v>
      </c>
      <c r="L104" s="257">
        <f>Отд.1!Y104+Отд.1!AA104</f>
        <v>0</v>
      </c>
      <c r="M104" s="256">
        <f>Отд.1!AB104</f>
        <v>0</v>
      </c>
      <c r="N104" s="256">
        <f>Отд.1!AC104</f>
        <v>0</v>
      </c>
      <c r="O104" s="257">
        <f>Отд.1!AD104+Отд.1!AF104+Отд.3!D104</f>
        <v>0</v>
      </c>
      <c r="P104" s="257">
        <f>Отд.1!AE104+Отд.1!AG104+Отд.3!E104</f>
        <v>0</v>
      </c>
      <c r="Q104" s="257">
        <f>Отд.1!AH104+Отд.3!F104</f>
        <v>0</v>
      </c>
      <c r="R104" s="257">
        <f>Отд.1!AI104+Отд.3!G104</f>
        <v>0</v>
      </c>
      <c r="S104" s="257">
        <f>Отд.1!AJ104+Отд.4!H104</f>
        <v>0</v>
      </c>
      <c r="T104" s="257">
        <f>Отд.1!AK104+Отд.4!I104</f>
        <v>0</v>
      </c>
      <c r="U104" s="257">
        <f>Отд.1!AL104</f>
        <v>0</v>
      </c>
      <c r="V104" s="257">
        <f>Отд.1!AM104</f>
        <v>0</v>
      </c>
      <c r="W104" s="257">
        <f>Отд.1!AN104+Отд.1!AP104+Отд.3!H104</f>
        <v>0</v>
      </c>
      <c r="X104" s="257">
        <f>Отд.1!AO104+Отд.1!AQ104+Отд.3!I104</f>
        <v>0</v>
      </c>
      <c r="Y104" s="257">
        <f>Отд.1!AR104+Отд.1!AT104+Отд.2!D104</f>
        <v>1</v>
      </c>
      <c r="Z104" s="257">
        <f>Отд.1!AS104+Отд.1!AU104+Отд.2!E104</f>
        <v>0</v>
      </c>
      <c r="AA104" s="257">
        <f>Отд.1!AV104</f>
        <v>0</v>
      </c>
      <c r="AB104" s="257">
        <f>Отд.1!AW104</f>
        <v>0</v>
      </c>
      <c r="AC104" s="257">
        <f>Отд.1!AX104+Отд.4!J104</f>
        <v>0</v>
      </c>
      <c r="AD104" s="257">
        <f>Отд.1!AY104+Отд.4!K104</f>
        <v>0</v>
      </c>
      <c r="AE104" s="257">
        <f>Отд.1!AZ104</f>
        <v>0</v>
      </c>
      <c r="AF104" s="257">
        <f>Отд.1!BA104</f>
        <v>0</v>
      </c>
      <c r="AG104" s="257">
        <f>Отд.1!BB104</f>
        <v>0</v>
      </c>
      <c r="AH104" s="257">
        <f>Отд.1!BC104</f>
        <v>0</v>
      </c>
      <c r="AI104" s="501">
        <f>Отд.4!L104+Отд.4!N104</f>
        <v>0</v>
      </c>
      <c r="AJ104" s="501">
        <f>Отд.4!M104+Отд.4!O104</f>
        <v>0</v>
      </c>
      <c r="AK104" s="257">
        <f>Отд.4!P104</f>
        <v>0</v>
      </c>
      <c r="AL104" s="257">
        <f>Отд.4!Q104</f>
        <v>0</v>
      </c>
      <c r="AM104" s="257">
        <f>Отд.2!F104+Отд.2!H104+Отд.2!J104+Отд.2!L104</f>
        <v>0</v>
      </c>
      <c r="AN104" s="257">
        <f>Отд.2!G104+Отд.2!I104+Отд.2!K104+Отд.2!M104</f>
        <v>0</v>
      </c>
      <c r="AO104" s="257">
        <f>Отд.2!N104+Отд.2!P104+Отд.2!R104+Отд.2!T104+Отд.2!V104+Отд.2!X104+Отд.2!Z104+Отд.2!AB104+Отд.2!AD104</f>
        <v>0</v>
      </c>
      <c r="AP104" s="257">
        <f>Отд.2!O104+Отд.2!Q104+Отд.2!S104+Отд.2!U104+Отд.2!W104+Отд.2!Y104+Отд.2!AA104+Отд.2!AC104+Отд.2!AE104</f>
        <v>0</v>
      </c>
      <c r="AQ104" s="257">
        <f>Отд.4!R104+Отд.4!T104+Отд.4!V104+Отд.4!X104</f>
        <v>0</v>
      </c>
      <c r="AR104" s="257">
        <f>Отд.4!S104+Отд.4!U104+Отд.4!W104+Отд.4!Y104</f>
        <v>0</v>
      </c>
      <c r="AS104" s="257">
        <f>Отд.3!J104+Отд.3!L104</f>
        <v>0</v>
      </c>
      <c r="AT104" s="257">
        <f>Отд.3!K104+Отд.3!M104</f>
        <v>0</v>
      </c>
      <c r="AU104" s="257">
        <f>Отд.3!N104+Отд.3!P104+Отд.3!R104</f>
        <v>0</v>
      </c>
      <c r="AV104" s="257">
        <f>Отд.3!O104+Отд.3!Q104+Отд.3!S104</f>
        <v>0</v>
      </c>
      <c r="AW104" s="257">
        <f>Отд.3!T104+Отд.3!V104</f>
        <v>0</v>
      </c>
      <c r="AX104" s="257">
        <f>Отд.3!U104+Отд.3!W104</f>
        <v>0</v>
      </c>
      <c r="AY104" s="177">
        <f>Отд.4!Z104+Отд.4!AB104</f>
        <v>0</v>
      </c>
      <c r="AZ104" s="177">
        <f>Отд.4!AA104+Отд.4!AC104</f>
        <v>0</v>
      </c>
      <c r="BA104" s="114">
        <f>Отд.3!X104+Отд.3!Z104</f>
        <v>0</v>
      </c>
      <c r="BB104" s="114">
        <f>Отд.3!Y104+Отд.3!AA104</f>
        <v>0</v>
      </c>
      <c r="BC104" s="257">
        <f>Отд.3!AB104+Отд.3!AD104</f>
        <v>0</v>
      </c>
      <c r="BD104" s="257">
        <f>Отд.3!AC104+Отд.3!AE104</f>
        <v>0</v>
      </c>
      <c r="BE104" s="257">
        <f>Отд.2!AF104+Отд.2!AH104+Отд.2!AJ104</f>
        <v>0</v>
      </c>
      <c r="BF104" s="257">
        <f>Отд.2!AG104+Отд.2!AI104+Отд.2!AK104</f>
        <v>0</v>
      </c>
      <c r="BG104" s="257">
        <f>Отд.2!AL104+Отд.2!AN104+Отд.2!AP104</f>
        <v>0</v>
      </c>
      <c r="BH104" s="257">
        <f>Отд.2!AM104+Отд.2!AO104+Отд.2!AQ104</f>
        <v>0</v>
      </c>
      <c r="BI104" s="257">
        <f>Отд.4!AD104+Отд.4!AF104</f>
        <v>0</v>
      </c>
      <c r="BJ104" s="257">
        <f>Отд.4!AE104+Отд.4!AG104</f>
        <v>0</v>
      </c>
      <c r="BK104" s="257">
        <f>Отд.4!AH104+Отд.4!AJ104</f>
        <v>0</v>
      </c>
      <c r="BL104" s="257">
        <f>Отд.4!AI104+Отд.4!AK104</f>
        <v>0</v>
      </c>
      <c r="BM104" s="501">
        <f>Отд.4!AL104</f>
        <v>0</v>
      </c>
      <c r="BN104" s="501">
        <f>Отд.4!AM104</f>
        <v>0</v>
      </c>
      <c r="BO104" s="257">
        <f>Отд.4!AN104</f>
        <v>0</v>
      </c>
      <c r="BP104" s="257">
        <f>Отд.4!AO104</f>
        <v>0</v>
      </c>
      <c r="BQ104" s="30">
        <f>Отд.2!AR104+Отд.2!AT104</f>
        <v>0</v>
      </c>
      <c r="BR104" s="30">
        <f>Отд.2!AS104+Отд.2!AU104</f>
        <v>0</v>
      </c>
      <c r="BS104" s="257">
        <f>Отд.2!AV104+Отд.2!AX104+Отд.2!AZ104+Отд.2!BB104+Отд.2!BD104</f>
        <v>0</v>
      </c>
      <c r="BT104" s="257">
        <f>Отд.2!AW104+Отд.2!AY104+Отд.2!BA104+Отд.2!BC104+Отд.2!BE104</f>
        <v>0</v>
      </c>
      <c r="BU104" s="257">
        <f>Отд.4!AP104+Отд.4!AR104</f>
        <v>0</v>
      </c>
      <c r="BV104" s="257">
        <f>Отд.4!AQ104+Отд.4!AS104</f>
        <v>0</v>
      </c>
      <c r="BW104" s="30">
        <f>Отд.3!AF104</f>
        <v>0</v>
      </c>
      <c r="BX104" s="30">
        <f>Отд.3!AG104</f>
        <v>0</v>
      </c>
      <c r="BY104" s="30">
        <f>Отд.3!AH104+Отд.3!AJ104+Отд.3!AL104</f>
        <v>0</v>
      </c>
      <c r="BZ104" s="30">
        <f>Отд.3!AI104+Отд.3!AK104+Отд.3!AM104</f>
        <v>0</v>
      </c>
      <c r="CA104" s="257">
        <f>Отд.3!AN104+Отд.3!AP104+Отд.3!AR104</f>
        <v>0</v>
      </c>
      <c r="CB104" s="257">
        <f>Отд.3!AO104+Отд.3!AQ104+Отд.3!AS104</f>
        <v>0</v>
      </c>
      <c r="CC104" s="257">
        <f>Отд.4!AT104</f>
        <v>0</v>
      </c>
      <c r="CD104" s="257">
        <f>Отд.4!AU104</f>
        <v>0</v>
      </c>
      <c r="CE104" s="257">
        <f>Отд.3!AT104</f>
        <v>0</v>
      </c>
      <c r="CF104" s="257">
        <f>Отд.3!AU104</f>
        <v>0</v>
      </c>
      <c r="CG104" s="257">
        <f>Отд.3!AV104+Отд.3!AX104+Отд.3!AZ104</f>
        <v>0</v>
      </c>
      <c r="CH104" s="257">
        <f>Отд.3!AW104+Отд.3!AY104+Отд.3!BA104</f>
        <v>0</v>
      </c>
      <c r="CI104" s="257">
        <f>Отд.2!BF104+Отд.2!BH104+Отд.2!BJ104</f>
        <v>0</v>
      </c>
      <c r="CJ104" s="257">
        <f>Отд.2!BG104+Отд.2!BI104+Отд.2!BK104</f>
        <v>0</v>
      </c>
      <c r="CK104" s="257">
        <f>Отд.2!BL104</f>
        <v>0</v>
      </c>
      <c r="CL104" s="257">
        <f>Отд.2!BM104</f>
        <v>0</v>
      </c>
      <c r="CM104" s="257">
        <f>Отд.4!AV104</f>
        <v>0</v>
      </c>
      <c r="CN104" s="257">
        <f>Отд.4!AW104</f>
        <v>0</v>
      </c>
      <c r="CO104" s="257">
        <f>Отд.4!AX104</f>
        <v>0</v>
      </c>
      <c r="CP104" s="257">
        <f>Отд.4!AY104</f>
        <v>0</v>
      </c>
      <c r="CQ104" s="257">
        <f>Отд.4!AZ104</f>
        <v>0</v>
      </c>
      <c r="CR104" s="257">
        <f>Отд.4!BA104</f>
        <v>0</v>
      </c>
      <c r="CS104" s="257">
        <f>Отд.4!BB104</f>
        <v>0</v>
      </c>
      <c r="CT104" s="257">
        <f>Отд.4!BC104</f>
        <v>0</v>
      </c>
      <c r="CU104" s="257">
        <f>Отд.2!BN104+Отд.2!BP104</f>
        <v>0</v>
      </c>
      <c r="CV104" s="257">
        <f>Отд.2!BO104+Отд.2!BQ104</f>
        <v>0</v>
      </c>
      <c r="CW104" s="257">
        <f>Отд.2!BR104+Отд.2!BT104+Отд.2!BV104+Отд.2!BX104</f>
        <v>0</v>
      </c>
      <c r="CX104" s="257">
        <f>Отд.2!BS104+Отд.2!BU104+Отд.2!BW104+Отд.2!BY104</f>
        <v>0</v>
      </c>
      <c r="CY104" s="60">
        <f>Отд.4!BD104+Отд.4!BF104</f>
        <v>0</v>
      </c>
      <c r="CZ104" s="60">
        <f>Отд.4!BE104+Отд.4!BG104</f>
        <v>0</v>
      </c>
      <c r="DA104" s="257">
        <f>Отд.3!BB104</f>
        <v>0</v>
      </c>
      <c r="DB104" s="257">
        <f>Отд.3!BC104</f>
        <v>0</v>
      </c>
      <c r="DC104" s="257">
        <f>Отд.3!BD104</f>
        <v>0</v>
      </c>
      <c r="DD104" s="257">
        <f>Отд.3!BE104</f>
        <v>0</v>
      </c>
      <c r="DE104" s="257">
        <f>Отд.3!BF104+Отд.3!BH104</f>
        <v>0</v>
      </c>
      <c r="DF104" s="257">
        <f>Отд.3!BG104+Отд.3!BI104</f>
        <v>0</v>
      </c>
      <c r="DG104" s="257">
        <f>Отд.3!BJ104</f>
        <v>0</v>
      </c>
      <c r="DH104" s="257">
        <f>Отд.3!BK104</f>
        <v>0</v>
      </c>
      <c r="DI104" s="257">
        <f>Отд.3!BL104+Отд.3!BN104+Отд.3!BP104</f>
        <v>0</v>
      </c>
      <c r="DJ104" s="257">
        <f>Отд.3!BM104+Отд.3!BO104+Отд.3!BQ104</f>
        <v>0</v>
      </c>
      <c r="DK104" s="257">
        <f>Отд.2!BZ104</f>
        <v>0</v>
      </c>
      <c r="DL104" s="257">
        <f>Отд.2!CA104</f>
        <v>0</v>
      </c>
      <c r="DM104" s="501">
        <f>Отд.4!BH104</f>
        <v>0</v>
      </c>
      <c r="DN104" s="501">
        <f>Отд.4!BI104</f>
        <v>0</v>
      </c>
      <c r="DO104" s="14">
        <f t="shared" si="18"/>
        <v>3</v>
      </c>
      <c r="DP104" s="95">
        <f t="shared" si="19"/>
        <v>0</v>
      </c>
      <c r="DQ104" s="37"/>
      <c r="DR104" s="6"/>
      <c r="DS104" s="1069">
        <f>Отд.4!BP104</f>
        <v>0</v>
      </c>
      <c r="DT104" s="1069">
        <f>Отд.4!BQ104</f>
        <v>0</v>
      </c>
      <c r="DU104" s="501">
        <f>Отд.4!BR104</f>
        <v>0</v>
      </c>
      <c r="DV104" s="501">
        <f>Отд.4!BS104</f>
        <v>0</v>
      </c>
      <c r="DW104" s="501">
        <f>Отд.4!BT104</f>
        <v>0</v>
      </c>
      <c r="DX104" s="501">
        <f>Отд.4!BU104</f>
        <v>0</v>
      </c>
      <c r="DY104" s="1069">
        <f>Отд.4!BV104</f>
        <v>0</v>
      </c>
      <c r="DZ104" s="1069">
        <f>Отд.4!BW104</f>
        <v>0</v>
      </c>
      <c r="EA104" s="1069">
        <f>Отд.4!BX104</f>
        <v>0</v>
      </c>
      <c r="EB104" s="1069">
        <f>Отд.4!BY104</f>
        <v>0</v>
      </c>
      <c r="EC104" s="1069">
        <f>Отд.2!CE104</f>
        <v>0</v>
      </c>
      <c r="ED104" s="1069">
        <f>Отд.2!CF104</f>
        <v>0</v>
      </c>
      <c r="EE104" s="501">
        <f>Отд.2!CG104</f>
        <v>0</v>
      </c>
      <c r="EF104" s="501">
        <f>Отд.2!CH104</f>
        <v>0</v>
      </c>
      <c r="EG104" s="5">
        <f t="shared" si="16"/>
        <v>0</v>
      </c>
      <c r="EH104" s="95">
        <f t="shared" si="17"/>
        <v>0</v>
      </c>
    </row>
    <row r="105" spans="1:138" s="28" customFormat="1" ht="15" customHeight="1" thickBot="1" x14ac:dyDescent="0.35">
      <c r="A105" s="8">
        <v>16</v>
      </c>
      <c r="B105" s="1058" t="s">
        <v>22</v>
      </c>
      <c r="C105" s="501">
        <f>Отд.1!D105+Отд.1!F105+Отд.4!D105+Отд.4!F105</f>
        <v>0</v>
      </c>
      <c r="D105" s="501">
        <f>Отд.1!E105+Отд.1!G105+Отд.4!E105+Отд.4!G105</f>
        <v>0</v>
      </c>
      <c r="E105" s="701">
        <f>Отд.1!H105</f>
        <v>0</v>
      </c>
      <c r="F105" s="701">
        <f>Отд.1!I105</f>
        <v>0</v>
      </c>
      <c r="G105" s="30">
        <f>Отд.1!J105+Отд.1!L105</f>
        <v>0</v>
      </c>
      <c r="H105" s="30">
        <f>Отд.1!K105+Отд.1!M105</f>
        <v>0</v>
      </c>
      <c r="I105" s="257">
        <f>Отд.1!N105+Отд.1!P105+Отд.1!R105+Отд.1!T105+Отд.1!V105</f>
        <v>0</v>
      </c>
      <c r="J105" s="257">
        <f>Отд.1!O105+Отд.1!Q105+Отд.1!S105+Отд.1!U105+Отд.1!W105</f>
        <v>0</v>
      </c>
      <c r="K105" s="257">
        <f>Отд.1!X105+Отд.1!Z105</f>
        <v>0</v>
      </c>
      <c r="L105" s="257">
        <f>Отд.1!Y105+Отд.1!AA105</f>
        <v>0</v>
      </c>
      <c r="M105" s="256">
        <f>Отд.1!AB105</f>
        <v>0</v>
      </c>
      <c r="N105" s="256">
        <f>Отд.1!AC105</f>
        <v>0</v>
      </c>
      <c r="O105" s="257">
        <f>Отд.1!AD105+Отд.1!AF105+Отд.3!D105</f>
        <v>0</v>
      </c>
      <c r="P105" s="257">
        <f>Отд.1!AE105+Отд.1!AG105+Отд.3!E105</f>
        <v>0</v>
      </c>
      <c r="Q105" s="257">
        <f>Отд.1!AH105+Отд.3!F105</f>
        <v>0</v>
      </c>
      <c r="R105" s="257">
        <f>Отд.1!AI105+Отд.3!G105</f>
        <v>0</v>
      </c>
      <c r="S105" s="257">
        <f>Отд.1!AJ105+Отд.4!H105</f>
        <v>0</v>
      </c>
      <c r="T105" s="257">
        <f>Отд.1!AK105+Отд.4!I105</f>
        <v>0</v>
      </c>
      <c r="U105" s="257">
        <f>Отд.1!AL105</f>
        <v>0</v>
      </c>
      <c r="V105" s="257">
        <f>Отд.1!AM105</f>
        <v>0</v>
      </c>
      <c r="W105" s="257">
        <f>Отд.1!AN105+Отд.1!AP105+Отд.3!H105</f>
        <v>0</v>
      </c>
      <c r="X105" s="257">
        <f>Отд.1!AO105+Отд.1!AQ105+Отд.3!I105</f>
        <v>0</v>
      </c>
      <c r="Y105" s="257">
        <f>Отд.1!AR105+Отд.1!AT105+Отд.2!D105</f>
        <v>0</v>
      </c>
      <c r="Z105" s="257">
        <f>Отд.1!AS105+Отд.1!AU105+Отд.2!E105</f>
        <v>0</v>
      </c>
      <c r="AA105" s="257">
        <f>Отд.1!AV105</f>
        <v>0</v>
      </c>
      <c r="AB105" s="257">
        <f>Отд.1!AW105</f>
        <v>0</v>
      </c>
      <c r="AC105" s="257">
        <f>Отд.1!AX105+Отд.4!J105</f>
        <v>0</v>
      </c>
      <c r="AD105" s="257">
        <f>Отд.1!AY105+Отд.4!K105</f>
        <v>0</v>
      </c>
      <c r="AE105" s="257">
        <f>Отд.1!AZ105</f>
        <v>0</v>
      </c>
      <c r="AF105" s="257">
        <f>Отд.1!BA105</f>
        <v>0</v>
      </c>
      <c r="AG105" s="257">
        <f>Отд.1!BB105</f>
        <v>0</v>
      </c>
      <c r="AH105" s="257">
        <f>Отд.1!BC105</f>
        <v>0</v>
      </c>
      <c r="AI105" s="501">
        <f>Отд.4!L105+Отд.4!N105</f>
        <v>0</v>
      </c>
      <c r="AJ105" s="501">
        <f>Отд.4!M105+Отд.4!O105</f>
        <v>0</v>
      </c>
      <c r="AK105" s="257">
        <f>Отд.4!P105</f>
        <v>0</v>
      </c>
      <c r="AL105" s="257">
        <f>Отд.4!Q105</f>
        <v>0</v>
      </c>
      <c r="AM105" s="257">
        <f>Отд.2!F105+Отд.2!H105+Отд.2!J105+Отд.2!L105</f>
        <v>0</v>
      </c>
      <c r="AN105" s="257">
        <f>Отд.2!G105+Отд.2!I105+Отд.2!K105+Отд.2!M105</f>
        <v>0</v>
      </c>
      <c r="AO105" s="257">
        <f>Отд.2!N105+Отд.2!P105+Отд.2!R105+Отд.2!T105+Отд.2!V105+Отд.2!X105+Отд.2!Z105+Отд.2!AB105+Отд.2!AD105</f>
        <v>0</v>
      </c>
      <c r="AP105" s="257">
        <f>Отд.2!O105+Отд.2!Q105+Отд.2!S105+Отд.2!U105+Отд.2!W105+Отд.2!Y105+Отд.2!AA105+Отд.2!AC105+Отд.2!AE105</f>
        <v>0</v>
      </c>
      <c r="AQ105" s="257">
        <f>Отд.4!R105+Отд.4!T105+Отд.4!V105+Отд.4!X105</f>
        <v>0</v>
      </c>
      <c r="AR105" s="257">
        <f>Отд.4!S105+Отд.4!U105+Отд.4!W105+Отд.4!Y105</f>
        <v>0</v>
      </c>
      <c r="AS105" s="257">
        <f>Отд.3!J105+Отд.3!L105</f>
        <v>0</v>
      </c>
      <c r="AT105" s="257">
        <f>Отд.3!K105+Отд.3!M105</f>
        <v>0</v>
      </c>
      <c r="AU105" s="257">
        <f>Отд.3!N105+Отд.3!P105+Отд.3!R105</f>
        <v>0</v>
      </c>
      <c r="AV105" s="257">
        <f>Отд.3!O105+Отд.3!Q105+Отд.3!S105</f>
        <v>0</v>
      </c>
      <c r="AW105" s="257">
        <f>Отд.3!T105+Отд.3!V105</f>
        <v>0</v>
      </c>
      <c r="AX105" s="257">
        <f>Отд.3!U105+Отд.3!W105</f>
        <v>0</v>
      </c>
      <c r="AY105" s="177">
        <f>Отд.4!Z105+Отд.4!AB105</f>
        <v>0</v>
      </c>
      <c r="AZ105" s="177">
        <f>Отд.4!AA105+Отд.4!AC105</f>
        <v>0</v>
      </c>
      <c r="BA105" s="114">
        <f>Отд.3!X105+Отд.3!Z105</f>
        <v>0</v>
      </c>
      <c r="BB105" s="114">
        <f>Отд.3!Y105+Отд.3!AA105</f>
        <v>0</v>
      </c>
      <c r="BC105" s="257">
        <f>Отд.3!AB105+Отд.3!AD105</f>
        <v>0</v>
      </c>
      <c r="BD105" s="257">
        <f>Отд.3!AC105+Отд.3!AE105</f>
        <v>0</v>
      </c>
      <c r="BE105" s="257">
        <f>Отд.2!AF105+Отд.2!AH105+Отд.2!AJ105</f>
        <v>0</v>
      </c>
      <c r="BF105" s="257">
        <f>Отд.2!AG105+Отд.2!AI105+Отд.2!AK105</f>
        <v>0</v>
      </c>
      <c r="BG105" s="257">
        <f>Отд.2!AL105+Отд.2!AN105+Отд.2!AP105</f>
        <v>0</v>
      </c>
      <c r="BH105" s="257">
        <f>Отд.2!AM105+Отд.2!AO105+Отд.2!AQ105</f>
        <v>0</v>
      </c>
      <c r="BI105" s="257">
        <f>Отд.4!AD105+Отд.4!AF105</f>
        <v>0</v>
      </c>
      <c r="BJ105" s="257">
        <f>Отд.4!AE105+Отд.4!AG105</f>
        <v>0</v>
      </c>
      <c r="BK105" s="257">
        <f>Отд.4!AH105+Отд.4!AJ105</f>
        <v>0</v>
      </c>
      <c r="BL105" s="257">
        <f>Отд.4!AI105+Отд.4!AK105</f>
        <v>0</v>
      </c>
      <c r="BM105" s="501">
        <f>Отд.4!AL105</f>
        <v>0</v>
      </c>
      <c r="BN105" s="501">
        <f>Отд.4!AM105</f>
        <v>0</v>
      </c>
      <c r="BO105" s="257">
        <f>Отд.4!AN105</f>
        <v>0</v>
      </c>
      <c r="BP105" s="257">
        <f>Отд.4!AO105</f>
        <v>0</v>
      </c>
      <c r="BQ105" s="30">
        <f>Отд.2!AR105+Отд.2!AT105</f>
        <v>0</v>
      </c>
      <c r="BR105" s="30">
        <f>Отд.2!AS105+Отд.2!AU105</f>
        <v>0</v>
      </c>
      <c r="BS105" s="257">
        <f>Отд.2!AV105+Отд.2!AX105+Отд.2!AZ105+Отд.2!BB105+Отд.2!BD105</f>
        <v>0</v>
      </c>
      <c r="BT105" s="257">
        <f>Отд.2!AW105+Отд.2!AY105+Отд.2!BA105+Отд.2!BC105+Отд.2!BE105</f>
        <v>0</v>
      </c>
      <c r="BU105" s="257">
        <f>Отд.4!AP105+Отд.4!AR105</f>
        <v>0</v>
      </c>
      <c r="BV105" s="257">
        <f>Отд.4!AQ105+Отд.4!AS105</f>
        <v>0</v>
      </c>
      <c r="BW105" s="30">
        <f>Отд.3!AF105</f>
        <v>0</v>
      </c>
      <c r="BX105" s="30">
        <f>Отд.3!AG105</f>
        <v>0</v>
      </c>
      <c r="BY105" s="30">
        <f>Отд.3!AH105+Отд.3!AJ105+Отд.3!AL105</f>
        <v>0</v>
      </c>
      <c r="BZ105" s="30">
        <f>Отд.3!AI105+Отд.3!AK105+Отд.3!AM105</f>
        <v>0</v>
      </c>
      <c r="CA105" s="257">
        <f>Отд.3!AN105+Отд.3!AP105+Отд.3!AR105</f>
        <v>0</v>
      </c>
      <c r="CB105" s="257">
        <f>Отд.3!AO105+Отд.3!AQ105+Отд.3!AS105</f>
        <v>0</v>
      </c>
      <c r="CC105" s="257">
        <f>Отд.4!AT105</f>
        <v>0</v>
      </c>
      <c r="CD105" s="257">
        <f>Отд.4!AU105</f>
        <v>0</v>
      </c>
      <c r="CE105" s="257">
        <f>Отд.3!AT105</f>
        <v>0</v>
      </c>
      <c r="CF105" s="257">
        <f>Отд.3!AU105</f>
        <v>0</v>
      </c>
      <c r="CG105" s="257">
        <f>Отд.3!AV105+Отд.3!AX105+Отд.3!AZ105</f>
        <v>0</v>
      </c>
      <c r="CH105" s="257">
        <f>Отд.3!AW105+Отд.3!AY105+Отд.3!BA105</f>
        <v>0</v>
      </c>
      <c r="CI105" s="257">
        <f>Отд.2!BF105+Отд.2!BH105+Отд.2!BJ105</f>
        <v>0</v>
      </c>
      <c r="CJ105" s="257">
        <f>Отд.2!BG105+Отд.2!BI105+Отд.2!BK105</f>
        <v>0</v>
      </c>
      <c r="CK105" s="257">
        <f>Отд.2!BL105</f>
        <v>0</v>
      </c>
      <c r="CL105" s="257">
        <f>Отд.2!BM105</f>
        <v>0</v>
      </c>
      <c r="CM105" s="257">
        <f>Отд.4!AV105</f>
        <v>0</v>
      </c>
      <c r="CN105" s="257">
        <f>Отд.4!AW105</f>
        <v>0</v>
      </c>
      <c r="CO105" s="257">
        <f>Отд.4!AX105</f>
        <v>0</v>
      </c>
      <c r="CP105" s="257">
        <f>Отд.4!AY105</f>
        <v>0</v>
      </c>
      <c r="CQ105" s="257">
        <f>Отд.4!AZ105</f>
        <v>0</v>
      </c>
      <c r="CR105" s="257">
        <f>Отд.4!BA105</f>
        <v>0</v>
      </c>
      <c r="CS105" s="257">
        <f>Отд.4!BB105</f>
        <v>0</v>
      </c>
      <c r="CT105" s="257">
        <f>Отд.4!BC105</f>
        <v>0</v>
      </c>
      <c r="CU105" s="257">
        <f>Отд.2!BN105+Отд.2!BP105</f>
        <v>0</v>
      </c>
      <c r="CV105" s="257">
        <f>Отд.2!BO105+Отд.2!BQ105</f>
        <v>0</v>
      </c>
      <c r="CW105" s="257">
        <f>Отд.2!BR105+Отд.2!BT105+Отд.2!BV105+Отд.2!BX105</f>
        <v>0</v>
      </c>
      <c r="CX105" s="257">
        <f>Отд.2!BS105+Отд.2!BU105+Отд.2!BW105+Отд.2!BY105</f>
        <v>0</v>
      </c>
      <c r="CY105" s="60">
        <f>Отд.4!BD105+Отд.4!BF105</f>
        <v>0</v>
      </c>
      <c r="CZ105" s="60">
        <f>Отд.4!BE105+Отд.4!BG105</f>
        <v>0</v>
      </c>
      <c r="DA105" s="257">
        <f>Отд.3!BB105</f>
        <v>0</v>
      </c>
      <c r="DB105" s="257">
        <f>Отд.3!BC105</f>
        <v>0</v>
      </c>
      <c r="DC105" s="257">
        <f>Отд.3!BD105</f>
        <v>0</v>
      </c>
      <c r="DD105" s="257">
        <f>Отд.3!BE105</f>
        <v>0</v>
      </c>
      <c r="DE105" s="257">
        <f>Отд.3!BF105+Отд.3!BH105</f>
        <v>0</v>
      </c>
      <c r="DF105" s="257">
        <f>Отд.3!BG105+Отд.3!BI105</f>
        <v>0</v>
      </c>
      <c r="DG105" s="257">
        <f>Отд.3!BJ105</f>
        <v>0</v>
      </c>
      <c r="DH105" s="257">
        <f>Отд.3!BK105</f>
        <v>0</v>
      </c>
      <c r="DI105" s="257">
        <f>Отд.3!BL105+Отд.3!BN105+Отд.3!BP105</f>
        <v>0</v>
      </c>
      <c r="DJ105" s="257">
        <f>Отд.3!BM105+Отд.3!BO105+Отд.3!BQ105</f>
        <v>0</v>
      </c>
      <c r="DK105" s="257">
        <f>Отд.2!BZ105</f>
        <v>0</v>
      </c>
      <c r="DL105" s="257">
        <f>Отд.2!CA105</f>
        <v>0</v>
      </c>
      <c r="DM105" s="501">
        <f>Отд.4!BH105</f>
        <v>0</v>
      </c>
      <c r="DN105" s="501">
        <f>Отд.4!BI105</f>
        <v>0</v>
      </c>
      <c r="DO105" s="14">
        <f t="shared" si="18"/>
        <v>0</v>
      </c>
      <c r="DP105" s="95">
        <f t="shared" si="19"/>
        <v>0</v>
      </c>
      <c r="DQ105" s="37"/>
      <c r="DR105" s="6"/>
      <c r="DS105" s="1069">
        <f>Отд.4!BP105</f>
        <v>0</v>
      </c>
      <c r="DT105" s="1069">
        <f>Отд.4!BQ105</f>
        <v>0</v>
      </c>
      <c r="DU105" s="501">
        <f>Отд.4!BR105</f>
        <v>0</v>
      </c>
      <c r="DV105" s="501">
        <f>Отд.4!BS105</f>
        <v>0</v>
      </c>
      <c r="DW105" s="501">
        <f>Отд.4!BT105</f>
        <v>0</v>
      </c>
      <c r="DX105" s="501">
        <f>Отд.4!BU105</f>
        <v>0</v>
      </c>
      <c r="DY105" s="1069">
        <f>Отд.4!BV105</f>
        <v>0</v>
      </c>
      <c r="DZ105" s="1069">
        <f>Отд.4!BW105</f>
        <v>0</v>
      </c>
      <c r="EA105" s="1069">
        <f>Отд.4!BX105</f>
        <v>0</v>
      </c>
      <c r="EB105" s="1069">
        <f>Отд.4!BY105</f>
        <v>0</v>
      </c>
      <c r="EC105" s="1069">
        <f>Отд.2!CE105</f>
        <v>0</v>
      </c>
      <c r="ED105" s="1069">
        <f>Отд.2!CF105</f>
        <v>0</v>
      </c>
      <c r="EE105" s="501">
        <f>Отд.2!CG105</f>
        <v>0</v>
      </c>
      <c r="EF105" s="501">
        <f>Отд.2!CH105</f>
        <v>0</v>
      </c>
      <c r="EG105" s="5">
        <f t="shared" si="16"/>
        <v>0</v>
      </c>
      <c r="EH105" s="95">
        <f t="shared" si="17"/>
        <v>0</v>
      </c>
    </row>
    <row r="106" spans="1:138" s="28" customFormat="1" ht="27.6" thickBot="1" x14ac:dyDescent="0.35">
      <c r="A106" s="8">
        <v>17</v>
      </c>
      <c r="B106" s="1058" t="s">
        <v>34</v>
      </c>
      <c r="C106" s="501">
        <f>Отд.1!D106+Отд.1!F106+Отд.4!D106+Отд.4!F106</f>
        <v>0</v>
      </c>
      <c r="D106" s="501">
        <f>Отд.1!E106+Отд.1!G106+Отд.4!E106+Отд.4!G106</f>
        <v>0</v>
      </c>
      <c r="E106" s="701">
        <f>Отд.1!H106</f>
        <v>0</v>
      </c>
      <c r="F106" s="701">
        <f>Отд.1!I106</f>
        <v>0</v>
      </c>
      <c r="G106" s="30">
        <f>Отд.1!J106+Отд.1!L106</f>
        <v>0</v>
      </c>
      <c r="H106" s="30">
        <f>Отд.1!K106+Отд.1!M106</f>
        <v>0</v>
      </c>
      <c r="I106" s="257">
        <f>Отд.1!N106+Отд.1!P106+Отд.1!R106+Отд.1!T106+Отд.1!V106</f>
        <v>0</v>
      </c>
      <c r="J106" s="257">
        <f>Отд.1!O106+Отд.1!Q106+Отд.1!S106+Отд.1!U106+Отд.1!W106</f>
        <v>0</v>
      </c>
      <c r="K106" s="257">
        <f>Отд.1!X106+Отд.1!Z106</f>
        <v>0</v>
      </c>
      <c r="L106" s="257">
        <f>Отд.1!Y106+Отд.1!AA106</f>
        <v>0</v>
      </c>
      <c r="M106" s="256">
        <f>Отд.1!AB106</f>
        <v>0</v>
      </c>
      <c r="N106" s="256">
        <f>Отд.1!AC106</f>
        <v>0</v>
      </c>
      <c r="O106" s="257">
        <f>Отд.1!AD106+Отд.1!AF106+Отд.3!D106</f>
        <v>0</v>
      </c>
      <c r="P106" s="257">
        <f>Отд.1!AE106+Отд.1!AG106+Отд.3!E106</f>
        <v>0</v>
      </c>
      <c r="Q106" s="257">
        <f>Отд.1!AH106+Отд.3!F106</f>
        <v>0</v>
      </c>
      <c r="R106" s="257">
        <f>Отд.1!AI106+Отд.3!G106</f>
        <v>1</v>
      </c>
      <c r="S106" s="257">
        <f>Отд.1!AJ106+Отд.4!H106</f>
        <v>0</v>
      </c>
      <c r="T106" s="257">
        <f>Отд.1!AK106+Отд.4!I106</f>
        <v>0</v>
      </c>
      <c r="U106" s="257">
        <f>Отд.1!AL106</f>
        <v>0</v>
      </c>
      <c r="V106" s="257">
        <f>Отд.1!AM106</f>
        <v>0</v>
      </c>
      <c r="W106" s="257">
        <f>Отд.1!AN106+Отд.1!AP106+Отд.3!H106</f>
        <v>0</v>
      </c>
      <c r="X106" s="257">
        <f>Отд.1!AO106+Отд.1!AQ106+Отд.3!I106</f>
        <v>0</v>
      </c>
      <c r="Y106" s="257">
        <f>Отд.1!AR106+Отд.1!AT106+Отд.2!D106</f>
        <v>0</v>
      </c>
      <c r="Z106" s="257">
        <f>Отд.1!AS106+Отд.1!AU106+Отд.2!E106</f>
        <v>0</v>
      </c>
      <c r="AA106" s="257">
        <f>Отд.1!AV106</f>
        <v>0</v>
      </c>
      <c r="AB106" s="257">
        <f>Отд.1!AW106</f>
        <v>0</v>
      </c>
      <c r="AC106" s="257">
        <f>Отд.1!AX106+Отд.4!J106</f>
        <v>0</v>
      </c>
      <c r="AD106" s="257">
        <f>Отд.1!AY106+Отд.4!K106</f>
        <v>0</v>
      </c>
      <c r="AE106" s="257">
        <f>Отд.1!AZ106</f>
        <v>0</v>
      </c>
      <c r="AF106" s="257">
        <f>Отд.1!BA106</f>
        <v>0</v>
      </c>
      <c r="AG106" s="257">
        <f>Отд.1!BB106</f>
        <v>0</v>
      </c>
      <c r="AH106" s="257">
        <f>Отд.1!BC106</f>
        <v>0</v>
      </c>
      <c r="AI106" s="501">
        <f>Отд.4!L106+Отд.4!N106</f>
        <v>0</v>
      </c>
      <c r="AJ106" s="501">
        <f>Отд.4!M106+Отд.4!O106</f>
        <v>2</v>
      </c>
      <c r="AK106" s="257">
        <f>Отд.4!P106</f>
        <v>0</v>
      </c>
      <c r="AL106" s="257">
        <f>Отд.4!Q106</f>
        <v>0</v>
      </c>
      <c r="AM106" s="257">
        <f>Отд.2!F106+Отд.2!H106+Отд.2!J106+Отд.2!L106</f>
        <v>0</v>
      </c>
      <c r="AN106" s="257">
        <f>Отд.2!G106+Отд.2!I106+Отд.2!K106+Отд.2!M106</f>
        <v>0</v>
      </c>
      <c r="AO106" s="257">
        <f>Отд.2!N106+Отд.2!P106+Отд.2!R106+Отд.2!T106+Отд.2!V106+Отд.2!X106+Отд.2!Z106+Отд.2!AB106+Отд.2!AD106</f>
        <v>0</v>
      </c>
      <c r="AP106" s="257">
        <f>Отд.2!O106+Отд.2!Q106+Отд.2!S106+Отд.2!U106+Отд.2!W106+Отд.2!Y106+Отд.2!AA106+Отд.2!AC106+Отд.2!AE106</f>
        <v>0</v>
      </c>
      <c r="AQ106" s="257">
        <f>Отд.4!R106+Отд.4!T106+Отд.4!V106+Отд.4!X106</f>
        <v>0</v>
      </c>
      <c r="AR106" s="257">
        <f>Отд.4!S106+Отд.4!U106+Отд.4!W106+Отд.4!Y106</f>
        <v>1</v>
      </c>
      <c r="AS106" s="257">
        <f>Отд.3!J106+Отд.3!L106</f>
        <v>0</v>
      </c>
      <c r="AT106" s="257">
        <f>Отд.3!K106+Отд.3!M106</f>
        <v>0</v>
      </c>
      <c r="AU106" s="257">
        <f>Отд.3!N106+Отд.3!P106+Отд.3!R106</f>
        <v>0</v>
      </c>
      <c r="AV106" s="257">
        <f>Отд.3!O106+Отд.3!Q106+Отд.3!S106</f>
        <v>1</v>
      </c>
      <c r="AW106" s="257">
        <f>Отд.3!T106+Отд.3!V106</f>
        <v>0</v>
      </c>
      <c r="AX106" s="257">
        <f>Отд.3!U106+Отд.3!W106</f>
        <v>0</v>
      </c>
      <c r="AY106" s="177">
        <f>Отд.4!Z106+Отд.4!AB106</f>
        <v>0</v>
      </c>
      <c r="AZ106" s="177">
        <f>Отд.4!AA106+Отд.4!AC106</f>
        <v>0</v>
      </c>
      <c r="BA106" s="114">
        <f>Отд.3!X106+Отд.3!Z106</f>
        <v>0</v>
      </c>
      <c r="BB106" s="114">
        <f>Отд.3!Y106+Отд.3!AA106</f>
        <v>0</v>
      </c>
      <c r="BC106" s="257">
        <f>Отд.3!AB106+Отд.3!AD106</f>
        <v>0</v>
      </c>
      <c r="BD106" s="257">
        <f>Отд.3!AC106+Отд.3!AE106</f>
        <v>0</v>
      </c>
      <c r="BE106" s="257">
        <f>Отд.2!AF106+Отд.2!AH106+Отд.2!AJ106</f>
        <v>0</v>
      </c>
      <c r="BF106" s="257">
        <f>Отд.2!AG106+Отд.2!AI106+Отд.2!AK106</f>
        <v>0</v>
      </c>
      <c r="BG106" s="257">
        <f>Отд.2!AL106+Отд.2!AN106+Отд.2!AP106</f>
        <v>0</v>
      </c>
      <c r="BH106" s="257">
        <f>Отд.2!AM106+Отд.2!AO106+Отд.2!AQ106</f>
        <v>0</v>
      </c>
      <c r="BI106" s="257">
        <f>Отд.4!AD106+Отд.4!AF106</f>
        <v>0</v>
      </c>
      <c r="BJ106" s="257">
        <f>Отд.4!AE106+Отд.4!AG106</f>
        <v>1</v>
      </c>
      <c r="BK106" s="257">
        <f>Отд.4!AH106+Отд.4!AJ106</f>
        <v>0</v>
      </c>
      <c r="BL106" s="257">
        <f>Отд.4!AI106+Отд.4!AK106</f>
        <v>3</v>
      </c>
      <c r="BM106" s="501">
        <f>Отд.4!AL106</f>
        <v>0</v>
      </c>
      <c r="BN106" s="501">
        <f>Отд.4!AM106</f>
        <v>0</v>
      </c>
      <c r="BO106" s="257">
        <f>Отд.4!AN106</f>
        <v>0</v>
      </c>
      <c r="BP106" s="257">
        <f>Отд.4!AO106</f>
        <v>0</v>
      </c>
      <c r="BQ106" s="30">
        <f>Отд.2!AR106+Отд.2!AT106</f>
        <v>0</v>
      </c>
      <c r="BR106" s="30">
        <f>Отд.2!AS106+Отд.2!AU106</f>
        <v>0</v>
      </c>
      <c r="BS106" s="257">
        <f>Отд.2!AV106+Отд.2!AX106+Отд.2!AZ106+Отд.2!BB106+Отд.2!BD106</f>
        <v>0</v>
      </c>
      <c r="BT106" s="257">
        <f>Отд.2!AW106+Отд.2!AY106+Отд.2!BA106+Отд.2!BC106+Отд.2!BE106</f>
        <v>1</v>
      </c>
      <c r="BU106" s="257">
        <f>Отд.4!AP106+Отд.4!AR106</f>
        <v>0</v>
      </c>
      <c r="BV106" s="257">
        <f>Отд.4!AQ106+Отд.4!AS106</f>
        <v>0</v>
      </c>
      <c r="BW106" s="30">
        <f>Отд.3!AF106</f>
        <v>0</v>
      </c>
      <c r="BX106" s="30">
        <f>Отд.3!AG106</f>
        <v>0</v>
      </c>
      <c r="BY106" s="30">
        <f>Отд.3!AH106+Отд.3!AJ106+Отд.3!AL106</f>
        <v>0</v>
      </c>
      <c r="BZ106" s="30">
        <f>Отд.3!AI106+Отд.3!AK106+Отд.3!AM106</f>
        <v>0</v>
      </c>
      <c r="CA106" s="257">
        <f>Отд.3!AN106+Отд.3!AP106+Отд.3!AR106</f>
        <v>0</v>
      </c>
      <c r="CB106" s="257">
        <f>Отд.3!AO106+Отд.3!AQ106+Отд.3!AS106</f>
        <v>0</v>
      </c>
      <c r="CC106" s="257">
        <f>Отд.4!AT106</f>
        <v>0</v>
      </c>
      <c r="CD106" s="257">
        <f>Отд.4!AU106</f>
        <v>0</v>
      </c>
      <c r="CE106" s="257">
        <f>Отд.3!AT106</f>
        <v>0</v>
      </c>
      <c r="CF106" s="257">
        <f>Отд.3!AU106</f>
        <v>0</v>
      </c>
      <c r="CG106" s="257">
        <f>Отд.3!AV106+Отд.3!AX106+Отд.3!AZ106</f>
        <v>0</v>
      </c>
      <c r="CH106" s="257">
        <f>Отд.3!AW106+Отд.3!AY106+Отд.3!BA106</f>
        <v>0</v>
      </c>
      <c r="CI106" s="257">
        <f>Отд.2!BF106+Отд.2!BH106+Отд.2!BJ106</f>
        <v>0</v>
      </c>
      <c r="CJ106" s="257">
        <f>Отд.2!BG106+Отд.2!BI106+Отд.2!BK106</f>
        <v>0</v>
      </c>
      <c r="CK106" s="257">
        <f>Отд.2!BL106</f>
        <v>0</v>
      </c>
      <c r="CL106" s="257">
        <f>Отд.2!BM106</f>
        <v>0</v>
      </c>
      <c r="CM106" s="257">
        <f>Отд.4!AV106</f>
        <v>0</v>
      </c>
      <c r="CN106" s="257">
        <f>Отд.4!AW106</f>
        <v>0</v>
      </c>
      <c r="CO106" s="257">
        <f>Отд.4!AX106</f>
        <v>0</v>
      </c>
      <c r="CP106" s="257">
        <f>Отд.4!AY106</f>
        <v>0</v>
      </c>
      <c r="CQ106" s="257">
        <f>Отд.4!AZ106</f>
        <v>0</v>
      </c>
      <c r="CR106" s="257">
        <f>Отд.4!BA106</f>
        <v>0</v>
      </c>
      <c r="CS106" s="257">
        <f>Отд.4!BB106</f>
        <v>0</v>
      </c>
      <c r="CT106" s="257">
        <f>Отд.4!BC106</f>
        <v>0</v>
      </c>
      <c r="CU106" s="257">
        <f>Отд.2!BN106+Отд.2!BP106</f>
        <v>0</v>
      </c>
      <c r="CV106" s="257">
        <f>Отд.2!BO106+Отд.2!BQ106</f>
        <v>0</v>
      </c>
      <c r="CW106" s="257">
        <f>Отд.2!BR106+Отд.2!BT106+Отд.2!BV106+Отд.2!BX106</f>
        <v>0</v>
      </c>
      <c r="CX106" s="257">
        <f>Отд.2!BS106+Отд.2!BU106+Отд.2!BW106+Отд.2!BY106</f>
        <v>0</v>
      </c>
      <c r="CY106" s="60">
        <f>Отд.4!BD106+Отд.4!BF106</f>
        <v>0</v>
      </c>
      <c r="CZ106" s="60">
        <f>Отд.4!BE106+Отд.4!BG106</f>
        <v>0</v>
      </c>
      <c r="DA106" s="257">
        <f>Отд.3!BB106</f>
        <v>0</v>
      </c>
      <c r="DB106" s="257">
        <f>Отд.3!BC106</f>
        <v>1</v>
      </c>
      <c r="DC106" s="257">
        <f>Отд.3!BD106</f>
        <v>0</v>
      </c>
      <c r="DD106" s="257">
        <f>Отд.3!BE106</f>
        <v>0</v>
      </c>
      <c r="DE106" s="257">
        <f>Отд.3!BF106+Отд.3!BH106</f>
        <v>0</v>
      </c>
      <c r="DF106" s="257">
        <f>Отд.3!BG106+Отд.3!BI106</f>
        <v>0</v>
      </c>
      <c r="DG106" s="257">
        <f>Отд.3!BJ106</f>
        <v>0</v>
      </c>
      <c r="DH106" s="257">
        <f>Отд.3!BK106</f>
        <v>0</v>
      </c>
      <c r="DI106" s="257">
        <f>Отд.3!BL106+Отд.3!BN106+Отд.3!BP106</f>
        <v>0</v>
      </c>
      <c r="DJ106" s="257">
        <f>Отд.3!BM106+Отд.3!BO106+Отд.3!BQ106</f>
        <v>0</v>
      </c>
      <c r="DK106" s="257">
        <f>Отд.2!BZ106</f>
        <v>0</v>
      </c>
      <c r="DL106" s="257">
        <f>Отд.2!CA106</f>
        <v>0</v>
      </c>
      <c r="DM106" s="501">
        <f>Отд.4!BH106</f>
        <v>0</v>
      </c>
      <c r="DN106" s="501">
        <f>Отд.4!BI106</f>
        <v>0</v>
      </c>
      <c r="DO106" s="14">
        <f t="shared" si="18"/>
        <v>0</v>
      </c>
      <c r="DP106" s="95">
        <f t="shared" si="19"/>
        <v>11</v>
      </c>
      <c r="DQ106" s="37"/>
      <c r="DR106" s="6"/>
      <c r="DS106" s="1069">
        <f>Отд.4!BP106</f>
        <v>0</v>
      </c>
      <c r="DT106" s="1069">
        <f>Отд.4!BQ106</f>
        <v>0</v>
      </c>
      <c r="DU106" s="501">
        <f>Отд.4!BR106</f>
        <v>0</v>
      </c>
      <c r="DV106" s="501">
        <f>Отд.4!BS106</f>
        <v>2</v>
      </c>
      <c r="DW106" s="501">
        <f>Отд.4!BT106</f>
        <v>0</v>
      </c>
      <c r="DX106" s="501">
        <f>Отд.4!BU106</f>
        <v>0</v>
      </c>
      <c r="DY106" s="1069">
        <f>Отд.4!BV106</f>
        <v>0</v>
      </c>
      <c r="DZ106" s="1069">
        <f>Отд.4!BW106</f>
        <v>2</v>
      </c>
      <c r="EA106" s="1069">
        <f>Отд.4!BX106</f>
        <v>0</v>
      </c>
      <c r="EB106" s="1069">
        <f>Отд.4!BY106</f>
        <v>1</v>
      </c>
      <c r="EC106" s="1069">
        <f>Отд.2!CE106</f>
        <v>0</v>
      </c>
      <c r="ED106" s="1069">
        <f>Отд.2!CF106</f>
        <v>0</v>
      </c>
      <c r="EE106" s="501">
        <f>Отд.2!CG106</f>
        <v>0</v>
      </c>
      <c r="EF106" s="501">
        <f>Отд.2!CH106</f>
        <v>0</v>
      </c>
      <c r="EG106" s="5">
        <f t="shared" si="16"/>
        <v>0</v>
      </c>
      <c r="EH106" s="95">
        <f t="shared" si="17"/>
        <v>5</v>
      </c>
    </row>
    <row r="107" spans="1:138" s="28" customFormat="1" ht="16.2" thickBot="1" x14ac:dyDescent="0.35">
      <c r="A107" s="8">
        <v>18</v>
      </c>
      <c r="B107" s="1058" t="s">
        <v>24</v>
      </c>
      <c r="C107" s="501">
        <f>Отд.1!D107+Отд.1!F107+Отд.4!D107+Отд.4!F107</f>
        <v>0</v>
      </c>
      <c r="D107" s="501">
        <f>Отд.1!E107+Отд.1!G107+Отд.4!E107+Отд.4!G107</f>
        <v>0</v>
      </c>
      <c r="E107" s="701">
        <f>Отд.1!H107</f>
        <v>0</v>
      </c>
      <c r="F107" s="701">
        <f>Отд.1!I107</f>
        <v>0</v>
      </c>
      <c r="G107" s="30">
        <f>Отд.1!J107+Отд.1!L107</f>
        <v>0</v>
      </c>
      <c r="H107" s="30">
        <f>Отд.1!K107+Отд.1!M107</f>
        <v>0</v>
      </c>
      <c r="I107" s="257">
        <f>Отд.1!N107+Отд.1!P107+Отд.1!R107+Отд.1!T107+Отд.1!V107</f>
        <v>0</v>
      </c>
      <c r="J107" s="257">
        <f>Отд.1!O107+Отд.1!Q107+Отд.1!S107+Отд.1!U107+Отд.1!W107</f>
        <v>0</v>
      </c>
      <c r="K107" s="257">
        <f>Отд.1!X107+Отд.1!Z107</f>
        <v>0</v>
      </c>
      <c r="L107" s="257">
        <f>Отд.1!Y107+Отд.1!AA107</f>
        <v>0</v>
      </c>
      <c r="M107" s="256">
        <f>Отд.1!AB107</f>
        <v>0</v>
      </c>
      <c r="N107" s="256">
        <f>Отд.1!AC107</f>
        <v>0</v>
      </c>
      <c r="O107" s="257">
        <f>Отд.1!AD107+Отд.1!AF107+Отд.3!D107</f>
        <v>0</v>
      </c>
      <c r="P107" s="257">
        <f>Отд.1!AE107+Отд.1!AG107+Отд.3!E107</f>
        <v>0</v>
      </c>
      <c r="Q107" s="257">
        <f>Отд.1!AH107+Отд.3!F107</f>
        <v>0</v>
      </c>
      <c r="R107" s="257">
        <f>Отд.1!AI107+Отд.3!G107</f>
        <v>0</v>
      </c>
      <c r="S107" s="257">
        <f>Отд.1!AJ107+Отд.4!H107</f>
        <v>0</v>
      </c>
      <c r="T107" s="257">
        <f>Отд.1!AK107+Отд.4!I107</f>
        <v>0</v>
      </c>
      <c r="U107" s="257">
        <f>Отд.1!AL107</f>
        <v>0</v>
      </c>
      <c r="V107" s="257">
        <f>Отд.1!AM107</f>
        <v>0</v>
      </c>
      <c r="W107" s="257">
        <f>Отд.1!AN107+Отд.1!AP107+Отд.3!H107</f>
        <v>0</v>
      </c>
      <c r="X107" s="257">
        <f>Отд.1!AO107+Отд.1!AQ107+Отд.3!I107</f>
        <v>0</v>
      </c>
      <c r="Y107" s="257">
        <f>Отд.1!AR107+Отд.1!AT107+Отд.2!D107</f>
        <v>0</v>
      </c>
      <c r="Z107" s="257">
        <f>Отд.1!AS107+Отд.1!AU107+Отд.2!E107</f>
        <v>0</v>
      </c>
      <c r="AA107" s="257">
        <f>Отд.1!AV107</f>
        <v>0</v>
      </c>
      <c r="AB107" s="257">
        <f>Отд.1!AW107</f>
        <v>0</v>
      </c>
      <c r="AC107" s="257">
        <f>Отд.1!AX107+Отд.4!J107</f>
        <v>0</v>
      </c>
      <c r="AD107" s="257">
        <f>Отд.1!AY107+Отд.4!K107</f>
        <v>0</v>
      </c>
      <c r="AE107" s="257">
        <f>Отд.1!AZ107</f>
        <v>0</v>
      </c>
      <c r="AF107" s="257">
        <f>Отд.1!BA107</f>
        <v>0</v>
      </c>
      <c r="AG107" s="257">
        <f>Отд.1!BB107</f>
        <v>0</v>
      </c>
      <c r="AH107" s="257">
        <f>Отд.1!BC107</f>
        <v>0</v>
      </c>
      <c r="AI107" s="501">
        <f>Отд.4!L107+Отд.4!N107</f>
        <v>0</v>
      </c>
      <c r="AJ107" s="501">
        <f>Отд.4!M107+Отд.4!O107</f>
        <v>0</v>
      </c>
      <c r="AK107" s="257">
        <f>Отд.4!P107</f>
        <v>0</v>
      </c>
      <c r="AL107" s="257">
        <f>Отд.4!Q107</f>
        <v>0</v>
      </c>
      <c r="AM107" s="257">
        <f>Отд.2!F107+Отд.2!H107+Отд.2!J107+Отд.2!L107</f>
        <v>0</v>
      </c>
      <c r="AN107" s="257">
        <f>Отд.2!G107+Отд.2!I107+Отд.2!K107+Отд.2!M107</f>
        <v>0</v>
      </c>
      <c r="AO107" s="257">
        <f>Отд.2!N107+Отд.2!P107+Отд.2!R107+Отд.2!T107+Отд.2!V107+Отд.2!X107+Отд.2!Z107+Отд.2!AB107+Отд.2!AD107</f>
        <v>0</v>
      </c>
      <c r="AP107" s="257">
        <f>Отд.2!O107+Отд.2!Q107+Отд.2!S107+Отд.2!U107+Отд.2!W107+Отд.2!Y107+Отд.2!AA107+Отд.2!AC107+Отд.2!AE107</f>
        <v>0</v>
      </c>
      <c r="AQ107" s="257">
        <f>Отд.4!R107+Отд.4!T107+Отд.4!V107+Отд.4!X107</f>
        <v>0</v>
      </c>
      <c r="AR107" s="257">
        <f>Отд.4!S107+Отд.4!U107+Отд.4!W107+Отд.4!Y107</f>
        <v>0</v>
      </c>
      <c r="AS107" s="257">
        <f>Отд.3!J107+Отд.3!L107</f>
        <v>0</v>
      </c>
      <c r="AT107" s="257">
        <f>Отд.3!K107+Отд.3!M107</f>
        <v>0</v>
      </c>
      <c r="AU107" s="257">
        <f>Отд.3!N107+Отд.3!P107+Отд.3!R107</f>
        <v>0</v>
      </c>
      <c r="AV107" s="257">
        <f>Отд.3!O107+Отд.3!Q107+Отд.3!S107</f>
        <v>0</v>
      </c>
      <c r="AW107" s="257">
        <f>Отд.3!T107+Отд.3!V107</f>
        <v>0</v>
      </c>
      <c r="AX107" s="257">
        <f>Отд.3!U107+Отд.3!W107</f>
        <v>0</v>
      </c>
      <c r="AY107" s="177">
        <f>Отд.4!Z107+Отд.4!AB107</f>
        <v>0</v>
      </c>
      <c r="AZ107" s="177">
        <f>Отд.4!AA107+Отд.4!AC107</f>
        <v>0</v>
      </c>
      <c r="BA107" s="114">
        <f>Отд.3!X107+Отд.3!Z107</f>
        <v>0</v>
      </c>
      <c r="BB107" s="114">
        <f>Отд.3!Y107+Отд.3!AA107</f>
        <v>0</v>
      </c>
      <c r="BC107" s="257">
        <f>Отд.3!AB107+Отд.3!AD107</f>
        <v>1</v>
      </c>
      <c r="BD107" s="257">
        <f>Отд.3!AC107+Отд.3!AE107</f>
        <v>0</v>
      </c>
      <c r="BE107" s="257">
        <f>Отд.2!AF107+Отд.2!AH107+Отд.2!AJ107</f>
        <v>0</v>
      </c>
      <c r="BF107" s="257">
        <f>Отд.2!AG107+Отд.2!AI107+Отд.2!AK107</f>
        <v>0</v>
      </c>
      <c r="BG107" s="257">
        <f>Отд.2!AL107+Отд.2!AN107+Отд.2!AP107</f>
        <v>0</v>
      </c>
      <c r="BH107" s="257">
        <f>Отд.2!AM107+Отд.2!AO107+Отд.2!AQ107</f>
        <v>0</v>
      </c>
      <c r="BI107" s="257">
        <f>Отд.4!AD107+Отд.4!AF107</f>
        <v>0</v>
      </c>
      <c r="BJ107" s="257">
        <f>Отд.4!AE107+Отд.4!AG107</f>
        <v>0</v>
      </c>
      <c r="BK107" s="257">
        <f>Отд.4!AH107+Отд.4!AJ107</f>
        <v>0</v>
      </c>
      <c r="BL107" s="257">
        <f>Отд.4!AI107+Отд.4!AK107</f>
        <v>0</v>
      </c>
      <c r="BM107" s="501">
        <f>Отд.4!AL107</f>
        <v>0</v>
      </c>
      <c r="BN107" s="501">
        <f>Отд.4!AM107</f>
        <v>0</v>
      </c>
      <c r="BO107" s="257">
        <f>Отд.4!AN107</f>
        <v>0</v>
      </c>
      <c r="BP107" s="257">
        <f>Отд.4!AO107</f>
        <v>0</v>
      </c>
      <c r="BQ107" s="30">
        <f>Отд.2!AR107+Отд.2!AT107</f>
        <v>0</v>
      </c>
      <c r="BR107" s="30">
        <f>Отд.2!AS107+Отд.2!AU107</f>
        <v>0</v>
      </c>
      <c r="BS107" s="257">
        <f>Отд.2!AV107+Отд.2!AX107+Отд.2!AZ107+Отд.2!BB107+Отд.2!BD107</f>
        <v>0</v>
      </c>
      <c r="BT107" s="257">
        <f>Отд.2!AW107+Отд.2!AY107+Отд.2!BA107+Отд.2!BC107+Отд.2!BE107</f>
        <v>0</v>
      </c>
      <c r="BU107" s="257">
        <f>Отд.4!AP107+Отд.4!AR107</f>
        <v>0</v>
      </c>
      <c r="BV107" s="257">
        <f>Отд.4!AQ107+Отд.4!AS107</f>
        <v>0</v>
      </c>
      <c r="BW107" s="30">
        <f>Отд.3!AF107</f>
        <v>0</v>
      </c>
      <c r="BX107" s="30">
        <f>Отд.3!AG107</f>
        <v>0</v>
      </c>
      <c r="BY107" s="30">
        <f>Отд.3!AH107+Отд.3!AJ107+Отд.3!AL107</f>
        <v>0</v>
      </c>
      <c r="BZ107" s="30">
        <f>Отд.3!AI107+Отд.3!AK107+Отд.3!AM107</f>
        <v>0</v>
      </c>
      <c r="CA107" s="257">
        <f>Отд.3!AN107+Отд.3!AP107+Отд.3!AR107</f>
        <v>0</v>
      </c>
      <c r="CB107" s="257">
        <f>Отд.3!AO107+Отд.3!AQ107+Отд.3!AS107</f>
        <v>0</v>
      </c>
      <c r="CC107" s="257">
        <f>Отд.4!AT107</f>
        <v>0</v>
      </c>
      <c r="CD107" s="257">
        <f>Отд.4!AU107</f>
        <v>0</v>
      </c>
      <c r="CE107" s="257">
        <f>Отд.3!AT107</f>
        <v>0</v>
      </c>
      <c r="CF107" s="257">
        <f>Отд.3!AU107</f>
        <v>0</v>
      </c>
      <c r="CG107" s="257">
        <f>Отд.3!AV107+Отд.3!AX107+Отд.3!AZ107</f>
        <v>0</v>
      </c>
      <c r="CH107" s="257">
        <f>Отд.3!AW107+Отд.3!AY107+Отд.3!BA107</f>
        <v>0</v>
      </c>
      <c r="CI107" s="257">
        <f>Отд.2!BF107+Отд.2!BH107+Отд.2!BJ107</f>
        <v>0</v>
      </c>
      <c r="CJ107" s="257">
        <f>Отд.2!BG107+Отд.2!BI107+Отд.2!BK107</f>
        <v>0</v>
      </c>
      <c r="CK107" s="257">
        <f>Отд.2!BL107</f>
        <v>0</v>
      </c>
      <c r="CL107" s="257">
        <f>Отд.2!BM107</f>
        <v>0</v>
      </c>
      <c r="CM107" s="257">
        <f>Отд.4!AV107</f>
        <v>0</v>
      </c>
      <c r="CN107" s="257">
        <f>Отд.4!AW107</f>
        <v>0</v>
      </c>
      <c r="CO107" s="257">
        <f>Отд.4!AX107</f>
        <v>0</v>
      </c>
      <c r="CP107" s="257">
        <f>Отд.4!AY107</f>
        <v>0</v>
      </c>
      <c r="CQ107" s="257">
        <f>Отд.4!AZ107</f>
        <v>0</v>
      </c>
      <c r="CR107" s="257">
        <f>Отд.4!BA107</f>
        <v>0</v>
      </c>
      <c r="CS107" s="257">
        <f>Отд.4!BB107</f>
        <v>0</v>
      </c>
      <c r="CT107" s="257">
        <f>Отд.4!BC107</f>
        <v>0</v>
      </c>
      <c r="CU107" s="257">
        <f>Отд.2!BN107+Отд.2!BP107</f>
        <v>0</v>
      </c>
      <c r="CV107" s="257">
        <f>Отд.2!BO107+Отд.2!BQ107</f>
        <v>0</v>
      </c>
      <c r="CW107" s="257">
        <f>Отд.2!BR107+Отд.2!BT107+Отд.2!BV107+Отд.2!BX107</f>
        <v>0</v>
      </c>
      <c r="CX107" s="257">
        <f>Отд.2!BS107+Отд.2!BU107+Отд.2!BW107+Отд.2!BY107</f>
        <v>0</v>
      </c>
      <c r="CY107" s="60">
        <f>Отд.4!BD107+Отд.4!BF107</f>
        <v>0</v>
      </c>
      <c r="CZ107" s="60">
        <f>Отд.4!BE107+Отд.4!BG107</f>
        <v>0</v>
      </c>
      <c r="DA107" s="257">
        <f>Отд.3!BB107</f>
        <v>0</v>
      </c>
      <c r="DB107" s="257">
        <f>Отд.3!BC107</f>
        <v>0</v>
      </c>
      <c r="DC107" s="257">
        <f>Отд.3!BD107</f>
        <v>0</v>
      </c>
      <c r="DD107" s="257">
        <f>Отд.3!BE107</f>
        <v>0</v>
      </c>
      <c r="DE107" s="257">
        <f>Отд.3!BF107+Отд.3!BH107</f>
        <v>0</v>
      </c>
      <c r="DF107" s="257">
        <f>Отд.3!BG107+Отд.3!BI107</f>
        <v>0</v>
      </c>
      <c r="DG107" s="257">
        <f>Отд.3!BJ107</f>
        <v>0</v>
      </c>
      <c r="DH107" s="257">
        <f>Отд.3!BK107</f>
        <v>0</v>
      </c>
      <c r="DI107" s="257">
        <f>Отд.3!BL107+Отд.3!BN107+Отд.3!BP107</f>
        <v>0</v>
      </c>
      <c r="DJ107" s="257">
        <f>Отд.3!BM107+Отд.3!BO107+Отд.3!BQ107</f>
        <v>0</v>
      </c>
      <c r="DK107" s="257">
        <f>Отд.2!BZ107</f>
        <v>0</v>
      </c>
      <c r="DL107" s="257">
        <f>Отд.2!CA107</f>
        <v>0</v>
      </c>
      <c r="DM107" s="501">
        <f>Отд.4!BH107</f>
        <v>0</v>
      </c>
      <c r="DN107" s="501">
        <f>Отд.4!BI107</f>
        <v>0</v>
      </c>
      <c r="DO107" s="14">
        <f t="shared" si="18"/>
        <v>1</v>
      </c>
      <c r="DP107" s="95">
        <f t="shared" si="19"/>
        <v>0</v>
      </c>
      <c r="DQ107" s="37"/>
      <c r="DR107" s="6"/>
      <c r="DS107" s="1069">
        <f>Отд.4!BP107</f>
        <v>0</v>
      </c>
      <c r="DT107" s="1069">
        <f>Отд.4!BQ107</f>
        <v>0</v>
      </c>
      <c r="DU107" s="501">
        <f>Отд.4!BR107</f>
        <v>0</v>
      </c>
      <c r="DV107" s="501">
        <f>Отд.4!BS107</f>
        <v>0</v>
      </c>
      <c r="DW107" s="501">
        <f>Отд.4!BT107</f>
        <v>0</v>
      </c>
      <c r="DX107" s="501">
        <f>Отд.4!BU107</f>
        <v>0</v>
      </c>
      <c r="DY107" s="1069">
        <f>Отд.4!BV107</f>
        <v>0</v>
      </c>
      <c r="DZ107" s="1069">
        <f>Отд.4!BW107</f>
        <v>0</v>
      </c>
      <c r="EA107" s="1069">
        <f>Отд.4!BX107</f>
        <v>0</v>
      </c>
      <c r="EB107" s="1069">
        <f>Отд.4!BY107</f>
        <v>0</v>
      </c>
      <c r="EC107" s="1069">
        <f>Отд.2!CE107</f>
        <v>0</v>
      </c>
      <c r="ED107" s="1069">
        <f>Отд.2!CF107</f>
        <v>0</v>
      </c>
      <c r="EE107" s="501">
        <f>Отд.2!CG107</f>
        <v>0</v>
      </c>
      <c r="EF107" s="501">
        <f>Отд.2!CH107</f>
        <v>0</v>
      </c>
      <c r="EG107" s="5">
        <f t="shared" si="16"/>
        <v>0</v>
      </c>
      <c r="EH107" s="95">
        <f t="shared" si="17"/>
        <v>0</v>
      </c>
    </row>
    <row r="108" spans="1:138" s="28" customFormat="1" ht="27.6" thickBot="1" x14ac:dyDescent="0.35">
      <c r="A108" s="8">
        <v>19</v>
      </c>
      <c r="B108" s="1058" t="s">
        <v>25</v>
      </c>
      <c r="C108" s="501">
        <f>Отд.1!D108+Отд.1!F108+Отд.4!D108+Отд.4!F108</f>
        <v>0</v>
      </c>
      <c r="D108" s="501">
        <f>Отд.1!E108+Отд.1!G108+Отд.4!E108+Отд.4!G108</f>
        <v>0</v>
      </c>
      <c r="E108" s="701">
        <f>Отд.1!H108</f>
        <v>0</v>
      </c>
      <c r="F108" s="701">
        <f>Отд.1!I108</f>
        <v>0</v>
      </c>
      <c r="G108" s="30">
        <f>Отд.1!J108+Отд.1!L108</f>
        <v>0</v>
      </c>
      <c r="H108" s="30">
        <f>Отд.1!K108+Отд.1!M108</f>
        <v>0</v>
      </c>
      <c r="I108" s="257">
        <f>Отд.1!N108+Отд.1!P108+Отд.1!R108+Отд.1!T108+Отд.1!V108</f>
        <v>0</v>
      </c>
      <c r="J108" s="257">
        <f>Отд.1!O108+Отд.1!Q108+Отд.1!S108+Отд.1!U108+Отд.1!W108</f>
        <v>0</v>
      </c>
      <c r="K108" s="257">
        <f>Отд.1!X108+Отд.1!Z108</f>
        <v>0</v>
      </c>
      <c r="L108" s="257">
        <f>Отд.1!Y108+Отд.1!AA108</f>
        <v>0</v>
      </c>
      <c r="M108" s="256">
        <f>Отд.1!AB108</f>
        <v>0</v>
      </c>
      <c r="N108" s="256">
        <f>Отд.1!AC108</f>
        <v>0</v>
      </c>
      <c r="O108" s="257">
        <f>Отд.1!AD108+Отд.1!AF108+Отд.3!D108</f>
        <v>0</v>
      </c>
      <c r="P108" s="257">
        <f>Отд.1!AE108+Отд.1!AG108+Отд.3!E108</f>
        <v>0</v>
      </c>
      <c r="Q108" s="257">
        <f>Отд.1!AH108+Отд.3!F108</f>
        <v>0</v>
      </c>
      <c r="R108" s="257">
        <f>Отд.1!AI108+Отд.3!G108</f>
        <v>0</v>
      </c>
      <c r="S108" s="257">
        <f>Отд.1!AJ108+Отд.4!H108</f>
        <v>0</v>
      </c>
      <c r="T108" s="257">
        <f>Отд.1!AK108+Отд.4!I108</f>
        <v>0</v>
      </c>
      <c r="U108" s="257">
        <f>Отд.1!AL108</f>
        <v>0</v>
      </c>
      <c r="V108" s="257">
        <f>Отд.1!AM108</f>
        <v>0</v>
      </c>
      <c r="W108" s="257">
        <f>Отд.1!AN108+Отд.1!AP108+Отд.3!H108</f>
        <v>0</v>
      </c>
      <c r="X108" s="257">
        <f>Отд.1!AO108+Отд.1!AQ108+Отд.3!I108</f>
        <v>0</v>
      </c>
      <c r="Y108" s="257">
        <f>Отд.1!AR108+Отд.1!AT108+Отд.2!D108</f>
        <v>0</v>
      </c>
      <c r="Z108" s="257">
        <f>Отд.1!AS108+Отд.1!AU108+Отд.2!E108</f>
        <v>0</v>
      </c>
      <c r="AA108" s="257">
        <f>Отд.1!AV108</f>
        <v>0</v>
      </c>
      <c r="AB108" s="257">
        <f>Отд.1!AW108</f>
        <v>0</v>
      </c>
      <c r="AC108" s="257">
        <f>Отд.1!AX108+Отд.4!J108</f>
        <v>0</v>
      </c>
      <c r="AD108" s="257">
        <f>Отд.1!AY108+Отд.4!K108</f>
        <v>0</v>
      </c>
      <c r="AE108" s="257">
        <f>Отд.1!AZ108</f>
        <v>0</v>
      </c>
      <c r="AF108" s="257">
        <f>Отд.1!BA108</f>
        <v>0</v>
      </c>
      <c r="AG108" s="257">
        <f>Отд.1!BB108</f>
        <v>0</v>
      </c>
      <c r="AH108" s="257">
        <f>Отд.1!BC108</f>
        <v>0</v>
      </c>
      <c r="AI108" s="501">
        <f>Отд.4!L108+Отд.4!N108</f>
        <v>0</v>
      </c>
      <c r="AJ108" s="501">
        <f>Отд.4!M108+Отд.4!O108</f>
        <v>0</v>
      </c>
      <c r="AK108" s="257">
        <f>Отд.4!P108</f>
        <v>0</v>
      </c>
      <c r="AL108" s="257">
        <f>Отд.4!Q108</f>
        <v>0</v>
      </c>
      <c r="AM108" s="257">
        <f>Отд.2!F108+Отд.2!H108+Отд.2!J108+Отд.2!L108</f>
        <v>0</v>
      </c>
      <c r="AN108" s="257">
        <f>Отд.2!G108+Отд.2!I108+Отд.2!K108+Отд.2!M108</f>
        <v>0</v>
      </c>
      <c r="AO108" s="257">
        <f>Отд.2!N108+Отд.2!P108+Отд.2!R108+Отд.2!T108+Отд.2!V108+Отд.2!X108+Отд.2!Z108+Отд.2!AB108+Отд.2!AD108</f>
        <v>0</v>
      </c>
      <c r="AP108" s="257">
        <f>Отд.2!O108+Отд.2!Q108+Отд.2!S108+Отд.2!U108+Отд.2!W108+Отд.2!Y108+Отд.2!AA108+Отд.2!AC108+Отд.2!AE108</f>
        <v>0</v>
      </c>
      <c r="AQ108" s="257">
        <f>Отд.4!R108+Отд.4!T108+Отд.4!V108+Отд.4!X108</f>
        <v>0</v>
      </c>
      <c r="AR108" s="257">
        <f>Отд.4!S108+Отд.4!U108+Отд.4!W108+Отд.4!Y108</f>
        <v>0</v>
      </c>
      <c r="AS108" s="257">
        <f>Отд.3!J108+Отд.3!L108</f>
        <v>0</v>
      </c>
      <c r="AT108" s="257">
        <f>Отд.3!K108+Отд.3!M108</f>
        <v>0</v>
      </c>
      <c r="AU108" s="257">
        <f>Отд.3!N108+Отд.3!P108+Отд.3!R108</f>
        <v>0</v>
      </c>
      <c r="AV108" s="257">
        <f>Отд.3!O108+Отд.3!Q108+Отд.3!S108</f>
        <v>0</v>
      </c>
      <c r="AW108" s="257">
        <f>Отд.3!T108+Отд.3!V108</f>
        <v>0</v>
      </c>
      <c r="AX108" s="257">
        <f>Отд.3!U108+Отд.3!W108</f>
        <v>0</v>
      </c>
      <c r="AY108" s="177">
        <f>Отд.4!Z108+Отд.4!AB108</f>
        <v>0</v>
      </c>
      <c r="AZ108" s="177">
        <f>Отд.4!AA108+Отд.4!AC108</f>
        <v>0</v>
      </c>
      <c r="BA108" s="114">
        <f>Отд.3!X108+Отд.3!Z108</f>
        <v>0</v>
      </c>
      <c r="BB108" s="114">
        <f>Отд.3!Y108+Отд.3!AA108</f>
        <v>0</v>
      </c>
      <c r="BC108" s="257">
        <f>Отд.3!AB108+Отд.3!AD108</f>
        <v>0</v>
      </c>
      <c r="BD108" s="257">
        <f>Отд.3!AC108+Отд.3!AE108</f>
        <v>0</v>
      </c>
      <c r="BE108" s="257">
        <f>Отд.2!AF108+Отд.2!AH108+Отд.2!AJ108</f>
        <v>0</v>
      </c>
      <c r="BF108" s="257">
        <f>Отд.2!AG108+Отд.2!AI108+Отд.2!AK108</f>
        <v>0</v>
      </c>
      <c r="BG108" s="257">
        <f>Отд.2!AL108+Отд.2!AN108+Отд.2!AP108</f>
        <v>0</v>
      </c>
      <c r="BH108" s="257">
        <f>Отд.2!AM108+Отд.2!AO108+Отд.2!AQ108</f>
        <v>0</v>
      </c>
      <c r="BI108" s="257">
        <f>Отд.4!AD108+Отд.4!AF108</f>
        <v>0</v>
      </c>
      <c r="BJ108" s="257">
        <f>Отд.4!AE108+Отд.4!AG108</f>
        <v>0</v>
      </c>
      <c r="BK108" s="257">
        <f>Отд.4!AH108+Отд.4!AJ108</f>
        <v>0</v>
      </c>
      <c r="BL108" s="257">
        <f>Отд.4!AI108+Отд.4!AK108</f>
        <v>0</v>
      </c>
      <c r="BM108" s="501">
        <f>Отд.4!AL108</f>
        <v>0</v>
      </c>
      <c r="BN108" s="501">
        <f>Отд.4!AM108</f>
        <v>0</v>
      </c>
      <c r="BO108" s="257">
        <f>Отд.4!AN108</f>
        <v>0</v>
      </c>
      <c r="BP108" s="257">
        <f>Отд.4!AO108</f>
        <v>0</v>
      </c>
      <c r="BQ108" s="30">
        <f>Отд.2!AR108+Отд.2!AT108</f>
        <v>0</v>
      </c>
      <c r="BR108" s="30">
        <f>Отд.2!AS108+Отд.2!AU108</f>
        <v>0</v>
      </c>
      <c r="BS108" s="257">
        <f>Отд.2!AV108+Отд.2!AX108+Отд.2!AZ108+Отд.2!BB108+Отд.2!BD108</f>
        <v>0</v>
      </c>
      <c r="BT108" s="257">
        <f>Отд.2!AW108+Отд.2!AY108+Отд.2!BA108+Отд.2!BC108+Отд.2!BE108</f>
        <v>0</v>
      </c>
      <c r="BU108" s="257">
        <f>Отд.4!AP108+Отд.4!AR108</f>
        <v>0</v>
      </c>
      <c r="BV108" s="257">
        <f>Отд.4!AQ108+Отд.4!AS108</f>
        <v>0</v>
      </c>
      <c r="BW108" s="30">
        <f>Отд.3!AF108</f>
        <v>0</v>
      </c>
      <c r="BX108" s="30">
        <f>Отд.3!AG108</f>
        <v>0</v>
      </c>
      <c r="BY108" s="30">
        <f>Отд.3!AH108+Отд.3!AJ108+Отд.3!AL108</f>
        <v>0</v>
      </c>
      <c r="BZ108" s="30">
        <f>Отд.3!AI108+Отд.3!AK108+Отд.3!AM108</f>
        <v>0</v>
      </c>
      <c r="CA108" s="257">
        <f>Отд.3!AN108+Отд.3!AP108+Отд.3!AR108</f>
        <v>0</v>
      </c>
      <c r="CB108" s="257">
        <f>Отд.3!AO108+Отд.3!AQ108+Отд.3!AS108</f>
        <v>0</v>
      </c>
      <c r="CC108" s="257">
        <f>Отд.4!AT108</f>
        <v>0</v>
      </c>
      <c r="CD108" s="257">
        <f>Отд.4!AU108</f>
        <v>0</v>
      </c>
      <c r="CE108" s="257">
        <f>Отд.3!AT108</f>
        <v>0</v>
      </c>
      <c r="CF108" s="257">
        <f>Отд.3!AU108</f>
        <v>0</v>
      </c>
      <c r="CG108" s="257">
        <f>Отд.3!AV108+Отд.3!AX108+Отд.3!AZ108</f>
        <v>0</v>
      </c>
      <c r="CH108" s="257">
        <f>Отд.3!AW108+Отд.3!AY108+Отд.3!BA108</f>
        <v>0</v>
      </c>
      <c r="CI108" s="257">
        <f>Отд.2!BF108+Отд.2!BH108+Отд.2!BJ108</f>
        <v>0</v>
      </c>
      <c r="CJ108" s="257">
        <f>Отд.2!BG108+Отд.2!BI108+Отд.2!BK108</f>
        <v>0</v>
      </c>
      <c r="CK108" s="257">
        <f>Отд.2!BL108</f>
        <v>0</v>
      </c>
      <c r="CL108" s="257">
        <f>Отд.2!BM108</f>
        <v>0</v>
      </c>
      <c r="CM108" s="257">
        <f>Отд.4!AV108</f>
        <v>0</v>
      </c>
      <c r="CN108" s="257">
        <f>Отд.4!AW108</f>
        <v>0</v>
      </c>
      <c r="CO108" s="257">
        <f>Отд.4!AX108</f>
        <v>0</v>
      </c>
      <c r="CP108" s="257">
        <f>Отд.4!AY108</f>
        <v>0</v>
      </c>
      <c r="CQ108" s="257">
        <f>Отд.4!AZ108</f>
        <v>0</v>
      </c>
      <c r="CR108" s="257">
        <f>Отд.4!BA108</f>
        <v>0</v>
      </c>
      <c r="CS108" s="257">
        <f>Отд.4!BB108</f>
        <v>0</v>
      </c>
      <c r="CT108" s="257">
        <f>Отд.4!BC108</f>
        <v>0</v>
      </c>
      <c r="CU108" s="257">
        <f>Отд.2!BN108+Отд.2!BP108</f>
        <v>0</v>
      </c>
      <c r="CV108" s="257">
        <f>Отд.2!BO108+Отд.2!BQ108</f>
        <v>0</v>
      </c>
      <c r="CW108" s="257">
        <f>Отд.2!BR108+Отд.2!BT108+Отд.2!BV108+Отд.2!BX108</f>
        <v>0</v>
      </c>
      <c r="CX108" s="257">
        <f>Отд.2!BS108+Отд.2!BU108+Отд.2!BW108+Отд.2!BY108</f>
        <v>0</v>
      </c>
      <c r="CY108" s="60">
        <f>Отд.4!BD108+Отд.4!BF108</f>
        <v>0</v>
      </c>
      <c r="CZ108" s="60">
        <f>Отд.4!BE108+Отд.4!BG108</f>
        <v>0</v>
      </c>
      <c r="DA108" s="257">
        <f>Отд.3!BB108</f>
        <v>0</v>
      </c>
      <c r="DB108" s="257">
        <f>Отд.3!BC108</f>
        <v>0</v>
      </c>
      <c r="DC108" s="257">
        <f>Отд.3!BD108</f>
        <v>0</v>
      </c>
      <c r="DD108" s="257">
        <f>Отд.3!BE108</f>
        <v>0</v>
      </c>
      <c r="DE108" s="257">
        <f>Отд.3!BF108+Отд.3!BH108</f>
        <v>0</v>
      </c>
      <c r="DF108" s="257">
        <f>Отд.3!BG108+Отд.3!BI108</f>
        <v>0</v>
      </c>
      <c r="DG108" s="257">
        <f>Отд.3!BJ108</f>
        <v>0</v>
      </c>
      <c r="DH108" s="257">
        <f>Отд.3!BK108</f>
        <v>0</v>
      </c>
      <c r="DI108" s="257">
        <f>Отд.3!BL108+Отд.3!BN108+Отд.3!BP108</f>
        <v>0</v>
      </c>
      <c r="DJ108" s="257">
        <f>Отд.3!BM108+Отд.3!BO108+Отд.3!BQ108</f>
        <v>0</v>
      </c>
      <c r="DK108" s="257">
        <f>Отд.2!BZ108</f>
        <v>0</v>
      </c>
      <c r="DL108" s="257">
        <f>Отд.2!CA108</f>
        <v>0</v>
      </c>
      <c r="DM108" s="501">
        <f>Отд.4!BH108</f>
        <v>0</v>
      </c>
      <c r="DN108" s="501">
        <f>Отд.4!BI108</f>
        <v>0</v>
      </c>
      <c r="DO108" s="14">
        <f t="shared" si="18"/>
        <v>0</v>
      </c>
      <c r="DP108" s="95">
        <f t="shared" si="19"/>
        <v>0</v>
      </c>
      <c r="DQ108" s="37"/>
      <c r="DR108" s="6"/>
      <c r="DS108" s="1069">
        <f>Отд.4!BP108</f>
        <v>0</v>
      </c>
      <c r="DT108" s="1069">
        <f>Отд.4!BQ108</f>
        <v>0</v>
      </c>
      <c r="DU108" s="501">
        <f>Отд.4!BR108</f>
        <v>0</v>
      </c>
      <c r="DV108" s="501">
        <f>Отд.4!BS108</f>
        <v>0</v>
      </c>
      <c r="DW108" s="501">
        <f>Отд.4!BT108</f>
        <v>0</v>
      </c>
      <c r="DX108" s="501">
        <f>Отд.4!BU108</f>
        <v>0</v>
      </c>
      <c r="DY108" s="1069">
        <f>Отд.4!BV108</f>
        <v>0</v>
      </c>
      <c r="DZ108" s="1069">
        <f>Отд.4!BW108</f>
        <v>0</v>
      </c>
      <c r="EA108" s="1069">
        <f>Отд.4!BX108</f>
        <v>0</v>
      </c>
      <c r="EB108" s="1069">
        <f>Отд.4!BY108</f>
        <v>0</v>
      </c>
      <c r="EC108" s="1069">
        <f>Отд.2!CE108</f>
        <v>0</v>
      </c>
      <c r="ED108" s="1069">
        <f>Отд.2!CF108</f>
        <v>0</v>
      </c>
      <c r="EE108" s="501">
        <f>Отд.2!CG108</f>
        <v>0</v>
      </c>
      <c r="EF108" s="501">
        <f>Отд.2!CH108</f>
        <v>0</v>
      </c>
      <c r="EG108" s="5">
        <f t="shared" si="16"/>
        <v>0</v>
      </c>
      <c r="EH108" s="95">
        <f t="shared" si="17"/>
        <v>0</v>
      </c>
    </row>
    <row r="109" spans="1:138" s="28" customFormat="1" ht="16.2" thickBot="1" x14ac:dyDescent="0.35">
      <c r="A109" s="8">
        <v>20</v>
      </c>
      <c r="B109" s="1058" t="s">
        <v>26</v>
      </c>
      <c r="C109" s="501">
        <f>Отд.1!D109+Отд.1!F109+Отд.4!D109+Отд.4!F109</f>
        <v>0</v>
      </c>
      <c r="D109" s="501">
        <f>Отд.1!E109+Отд.1!G109+Отд.4!E109+Отд.4!G109</f>
        <v>0</v>
      </c>
      <c r="E109" s="701">
        <f>Отд.1!H109</f>
        <v>0</v>
      </c>
      <c r="F109" s="701">
        <f>Отд.1!I109</f>
        <v>0</v>
      </c>
      <c r="G109" s="30">
        <f>Отд.1!J109+Отд.1!L109</f>
        <v>0</v>
      </c>
      <c r="H109" s="30">
        <f>Отд.1!K109+Отд.1!M109</f>
        <v>0</v>
      </c>
      <c r="I109" s="257">
        <f>Отд.1!N109+Отд.1!P109+Отд.1!R109+Отд.1!T109+Отд.1!V109</f>
        <v>0</v>
      </c>
      <c r="J109" s="257">
        <f>Отд.1!O109+Отд.1!Q109+Отд.1!S109+Отд.1!U109+Отд.1!W109</f>
        <v>0</v>
      </c>
      <c r="K109" s="257">
        <f>Отд.1!X109+Отд.1!Z109</f>
        <v>0</v>
      </c>
      <c r="L109" s="257">
        <f>Отд.1!Y109+Отд.1!AA109</f>
        <v>0</v>
      </c>
      <c r="M109" s="256">
        <f>Отд.1!AB109</f>
        <v>0</v>
      </c>
      <c r="N109" s="256">
        <f>Отд.1!AC109</f>
        <v>0</v>
      </c>
      <c r="O109" s="257">
        <f>Отд.1!AD109+Отд.1!AF109+Отд.3!D109</f>
        <v>0</v>
      </c>
      <c r="P109" s="257">
        <f>Отд.1!AE109+Отд.1!AG109+Отд.3!E109</f>
        <v>0</v>
      </c>
      <c r="Q109" s="257">
        <f>Отд.1!AH109+Отд.3!F109</f>
        <v>0</v>
      </c>
      <c r="R109" s="257">
        <f>Отд.1!AI109+Отд.3!G109</f>
        <v>0</v>
      </c>
      <c r="S109" s="257">
        <f>Отд.1!AJ109+Отд.4!H109</f>
        <v>0</v>
      </c>
      <c r="T109" s="257">
        <f>Отд.1!AK109+Отд.4!I109</f>
        <v>0</v>
      </c>
      <c r="U109" s="257">
        <f>Отд.1!AL109</f>
        <v>0</v>
      </c>
      <c r="V109" s="257">
        <f>Отд.1!AM109</f>
        <v>0</v>
      </c>
      <c r="W109" s="257">
        <f>Отд.1!AN109+Отд.1!AP109+Отд.3!H109</f>
        <v>0</v>
      </c>
      <c r="X109" s="257">
        <f>Отд.1!AO109+Отд.1!AQ109+Отд.3!I109</f>
        <v>0</v>
      </c>
      <c r="Y109" s="257">
        <f>Отд.1!AR109+Отд.1!AT109+Отд.2!D109</f>
        <v>0</v>
      </c>
      <c r="Z109" s="257">
        <f>Отд.1!AS109+Отд.1!AU109+Отд.2!E109</f>
        <v>0</v>
      </c>
      <c r="AA109" s="257">
        <f>Отд.1!AV109</f>
        <v>0</v>
      </c>
      <c r="AB109" s="257">
        <f>Отд.1!AW109</f>
        <v>0</v>
      </c>
      <c r="AC109" s="257">
        <f>Отд.1!AX109+Отд.4!J109</f>
        <v>0</v>
      </c>
      <c r="AD109" s="257">
        <f>Отд.1!AY109+Отд.4!K109</f>
        <v>0</v>
      </c>
      <c r="AE109" s="257">
        <f>Отд.1!AZ109</f>
        <v>0</v>
      </c>
      <c r="AF109" s="257">
        <f>Отд.1!BA109</f>
        <v>0</v>
      </c>
      <c r="AG109" s="257">
        <f>Отд.1!BB109</f>
        <v>0</v>
      </c>
      <c r="AH109" s="257">
        <f>Отд.1!BC109</f>
        <v>0</v>
      </c>
      <c r="AI109" s="501">
        <f>Отд.4!L109+Отд.4!N109</f>
        <v>0</v>
      </c>
      <c r="AJ109" s="501">
        <f>Отд.4!M109+Отд.4!O109</f>
        <v>0</v>
      </c>
      <c r="AK109" s="257">
        <f>Отд.4!P109</f>
        <v>0</v>
      </c>
      <c r="AL109" s="257">
        <f>Отд.4!Q109</f>
        <v>0</v>
      </c>
      <c r="AM109" s="257">
        <f>Отд.2!F109+Отд.2!H109+Отд.2!J109+Отд.2!L109</f>
        <v>0</v>
      </c>
      <c r="AN109" s="257">
        <f>Отд.2!G109+Отд.2!I109+Отд.2!K109+Отд.2!M109</f>
        <v>0</v>
      </c>
      <c r="AO109" s="257">
        <f>Отд.2!N109+Отд.2!P109+Отд.2!R109+Отд.2!T109+Отд.2!V109+Отд.2!X109+Отд.2!Z109+Отд.2!AB109+Отд.2!AD109</f>
        <v>0</v>
      </c>
      <c r="AP109" s="257">
        <f>Отд.2!O109+Отд.2!Q109+Отд.2!S109+Отд.2!U109+Отд.2!W109+Отд.2!Y109+Отд.2!AA109+Отд.2!AC109+Отд.2!AE109</f>
        <v>0</v>
      </c>
      <c r="AQ109" s="257">
        <f>Отд.4!R109+Отд.4!T109+Отд.4!V109+Отд.4!X109</f>
        <v>0</v>
      </c>
      <c r="AR109" s="257">
        <f>Отд.4!S109+Отд.4!U109+Отд.4!W109+Отд.4!Y109</f>
        <v>0</v>
      </c>
      <c r="AS109" s="257">
        <f>Отд.3!J109+Отд.3!L109</f>
        <v>0</v>
      </c>
      <c r="AT109" s="257">
        <f>Отд.3!K109+Отд.3!M109</f>
        <v>0</v>
      </c>
      <c r="AU109" s="257">
        <f>Отд.3!N109+Отд.3!P109+Отд.3!R109</f>
        <v>0</v>
      </c>
      <c r="AV109" s="257">
        <f>Отд.3!O109+Отд.3!Q109+Отд.3!S109</f>
        <v>0</v>
      </c>
      <c r="AW109" s="257">
        <f>Отд.3!T109+Отд.3!V109</f>
        <v>0</v>
      </c>
      <c r="AX109" s="257">
        <f>Отд.3!U109+Отд.3!W109</f>
        <v>0</v>
      </c>
      <c r="AY109" s="177">
        <f>Отд.4!Z109+Отд.4!AB109</f>
        <v>0</v>
      </c>
      <c r="AZ109" s="177">
        <f>Отд.4!AA109+Отд.4!AC109</f>
        <v>0</v>
      </c>
      <c r="BA109" s="114">
        <f>Отд.3!X109+Отд.3!Z109</f>
        <v>0</v>
      </c>
      <c r="BB109" s="114">
        <f>Отд.3!Y109+Отд.3!AA109</f>
        <v>0</v>
      </c>
      <c r="BC109" s="257">
        <f>Отд.3!AB109+Отд.3!AD109</f>
        <v>0</v>
      </c>
      <c r="BD109" s="257">
        <f>Отд.3!AC109+Отд.3!AE109</f>
        <v>0</v>
      </c>
      <c r="BE109" s="257">
        <f>Отд.2!AF109+Отд.2!AH109+Отд.2!AJ109</f>
        <v>0</v>
      </c>
      <c r="BF109" s="257">
        <f>Отд.2!AG109+Отд.2!AI109+Отд.2!AK109</f>
        <v>0</v>
      </c>
      <c r="BG109" s="257">
        <f>Отд.2!AL109+Отд.2!AN109+Отд.2!AP109</f>
        <v>0</v>
      </c>
      <c r="BH109" s="257">
        <f>Отд.2!AM109+Отд.2!AO109+Отд.2!AQ109</f>
        <v>0</v>
      </c>
      <c r="BI109" s="257">
        <f>Отд.4!AD109+Отд.4!AF109</f>
        <v>0</v>
      </c>
      <c r="BJ109" s="257">
        <f>Отд.4!AE109+Отд.4!AG109</f>
        <v>0</v>
      </c>
      <c r="BK109" s="257">
        <f>Отд.4!AH109+Отд.4!AJ109</f>
        <v>0</v>
      </c>
      <c r="BL109" s="257">
        <f>Отд.4!AI109+Отд.4!AK109</f>
        <v>0</v>
      </c>
      <c r="BM109" s="501">
        <f>Отд.4!AL109</f>
        <v>0</v>
      </c>
      <c r="BN109" s="501">
        <f>Отд.4!AM109</f>
        <v>0</v>
      </c>
      <c r="BO109" s="257">
        <f>Отд.4!AN109</f>
        <v>0</v>
      </c>
      <c r="BP109" s="257">
        <f>Отд.4!AO109</f>
        <v>0</v>
      </c>
      <c r="BQ109" s="30">
        <f>Отд.2!AR109+Отд.2!AT109</f>
        <v>0</v>
      </c>
      <c r="BR109" s="30">
        <f>Отд.2!AS109+Отд.2!AU109</f>
        <v>0</v>
      </c>
      <c r="BS109" s="257">
        <f>Отд.2!AV109+Отд.2!AX109+Отд.2!AZ109+Отд.2!BB109+Отд.2!BD109</f>
        <v>0</v>
      </c>
      <c r="BT109" s="257">
        <f>Отд.2!AW109+Отд.2!AY109+Отд.2!BA109+Отд.2!BC109+Отд.2!BE109</f>
        <v>0</v>
      </c>
      <c r="BU109" s="257">
        <f>Отд.4!AP109+Отд.4!AR109</f>
        <v>0</v>
      </c>
      <c r="BV109" s="257">
        <f>Отд.4!AQ109+Отд.4!AS109</f>
        <v>0</v>
      </c>
      <c r="BW109" s="30">
        <f>Отд.3!AF109</f>
        <v>0</v>
      </c>
      <c r="BX109" s="30">
        <f>Отд.3!AG109</f>
        <v>0</v>
      </c>
      <c r="BY109" s="30">
        <f>Отд.3!AH109+Отд.3!AJ109+Отд.3!AL109</f>
        <v>0</v>
      </c>
      <c r="BZ109" s="30">
        <f>Отд.3!AI109+Отд.3!AK109+Отд.3!AM109</f>
        <v>0</v>
      </c>
      <c r="CA109" s="257">
        <f>Отд.3!AN109+Отд.3!AP109+Отд.3!AR109</f>
        <v>0</v>
      </c>
      <c r="CB109" s="257">
        <f>Отд.3!AO109+Отд.3!AQ109+Отд.3!AS109</f>
        <v>0</v>
      </c>
      <c r="CC109" s="257">
        <f>Отд.4!AT109</f>
        <v>0</v>
      </c>
      <c r="CD109" s="257">
        <f>Отд.4!AU109</f>
        <v>0</v>
      </c>
      <c r="CE109" s="257">
        <f>Отд.3!AT109</f>
        <v>0</v>
      </c>
      <c r="CF109" s="257">
        <f>Отд.3!AU109</f>
        <v>0</v>
      </c>
      <c r="CG109" s="257">
        <f>Отд.3!AV109+Отд.3!AX109+Отд.3!AZ109</f>
        <v>0</v>
      </c>
      <c r="CH109" s="257">
        <f>Отд.3!AW109+Отд.3!AY109+Отд.3!BA109</f>
        <v>0</v>
      </c>
      <c r="CI109" s="257">
        <f>Отд.2!BF109+Отд.2!BH109+Отд.2!BJ109</f>
        <v>0</v>
      </c>
      <c r="CJ109" s="257">
        <f>Отд.2!BG109+Отд.2!BI109+Отд.2!BK109</f>
        <v>0</v>
      </c>
      <c r="CK109" s="257">
        <f>Отд.2!BL109</f>
        <v>0</v>
      </c>
      <c r="CL109" s="257">
        <f>Отд.2!BM109</f>
        <v>0</v>
      </c>
      <c r="CM109" s="257">
        <f>Отд.4!AV109</f>
        <v>0</v>
      </c>
      <c r="CN109" s="257">
        <f>Отд.4!AW109</f>
        <v>0</v>
      </c>
      <c r="CO109" s="257">
        <f>Отд.4!AX109</f>
        <v>0</v>
      </c>
      <c r="CP109" s="257">
        <f>Отд.4!AY109</f>
        <v>0</v>
      </c>
      <c r="CQ109" s="257">
        <f>Отд.4!AZ109</f>
        <v>0</v>
      </c>
      <c r="CR109" s="257">
        <f>Отд.4!BA109</f>
        <v>0</v>
      </c>
      <c r="CS109" s="257">
        <f>Отд.4!BB109</f>
        <v>0</v>
      </c>
      <c r="CT109" s="257">
        <f>Отд.4!BC109</f>
        <v>0</v>
      </c>
      <c r="CU109" s="257">
        <f>Отд.2!BN109+Отд.2!BP109</f>
        <v>0</v>
      </c>
      <c r="CV109" s="257">
        <f>Отд.2!BO109+Отд.2!BQ109</f>
        <v>0</v>
      </c>
      <c r="CW109" s="257">
        <f>Отд.2!BR109+Отд.2!BT109+Отд.2!BV109+Отд.2!BX109</f>
        <v>0</v>
      </c>
      <c r="CX109" s="257">
        <f>Отд.2!BS109+Отд.2!BU109+Отд.2!BW109+Отд.2!BY109</f>
        <v>0</v>
      </c>
      <c r="CY109" s="60">
        <f>Отд.4!BD109+Отд.4!BF109</f>
        <v>0</v>
      </c>
      <c r="CZ109" s="60">
        <f>Отд.4!BE109+Отд.4!BG109</f>
        <v>0</v>
      </c>
      <c r="DA109" s="257">
        <f>Отд.3!BB109</f>
        <v>0</v>
      </c>
      <c r="DB109" s="257">
        <f>Отд.3!BC109</f>
        <v>0</v>
      </c>
      <c r="DC109" s="257">
        <f>Отд.3!BD109</f>
        <v>0</v>
      </c>
      <c r="DD109" s="257">
        <f>Отд.3!BE109</f>
        <v>0</v>
      </c>
      <c r="DE109" s="257">
        <f>Отд.3!BF109+Отд.3!BH109</f>
        <v>0</v>
      </c>
      <c r="DF109" s="257">
        <f>Отд.3!BG109+Отд.3!BI109</f>
        <v>0</v>
      </c>
      <c r="DG109" s="257">
        <f>Отд.3!BJ109</f>
        <v>0</v>
      </c>
      <c r="DH109" s="257">
        <f>Отд.3!BK109</f>
        <v>0</v>
      </c>
      <c r="DI109" s="257">
        <f>Отд.3!BL109+Отд.3!BN109+Отд.3!BP109</f>
        <v>0</v>
      </c>
      <c r="DJ109" s="257">
        <f>Отд.3!BM109+Отд.3!BO109+Отд.3!BQ109</f>
        <v>0</v>
      </c>
      <c r="DK109" s="257">
        <f>Отд.2!BZ109</f>
        <v>0</v>
      </c>
      <c r="DL109" s="257">
        <f>Отд.2!CA109</f>
        <v>0</v>
      </c>
      <c r="DM109" s="501">
        <f>Отд.4!BH109</f>
        <v>0</v>
      </c>
      <c r="DN109" s="501">
        <f>Отд.4!BI109</f>
        <v>0</v>
      </c>
      <c r="DO109" s="14">
        <f t="shared" si="18"/>
        <v>0</v>
      </c>
      <c r="DP109" s="95">
        <f t="shared" si="19"/>
        <v>0</v>
      </c>
      <c r="DQ109" s="37"/>
      <c r="DR109" s="6"/>
      <c r="DS109" s="1069">
        <f>Отд.4!BP109</f>
        <v>0</v>
      </c>
      <c r="DT109" s="1069">
        <f>Отд.4!BQ109</f>
        <v>0</v>
      </c>
      <c r="DU109" s="501">
        <f>Отд.4!BR109</f>
        <v>0</v>
      </c>
      <c r="DV109" s="501">
        <f>Отд.4!BS109</f>
        <v>0</v>
      </c>
      <c r="DW109" s="501">
        <f>Отд.4!BT109</f>
        <v>0</v>
      </c>
      <c r="DX109" s="501">
        <f>Отд.4!BU109</f>
        <v>0</v>
      </c>
      <c r="DY109" s="1069">
        <f>Отд.4!BV109</f>
        <v>0</v>
      </c>
      <c r="DZ109" s="1069">
        <f>Отд.4!BW109</f>
        <v>0</v>
      </c>
      <c r="EA109" s="1069">
        <f>Отд.4!BX109</f>
        <v>0</v>
      </c>
      <c r="EB109" s="1069">
        <f>Отд.4!BY109</f>
        <v>0</v>
      </c>
      <c r="EC109" s="1069">
        <f>Отд.2!CE109</f>
        <v>0</v>
      </c>
      <c r="ED109" s="1069">
        <f>Отд.2!CF109</f>
        <v>0</v>
      </c>
      <c r="EE109" s="501">
        <f>Отд.2!CG109</f>
        <v>0</v>
      </c>
      <c r="EF109" s="501">
        <f>Отд.2!CH109</f>
        <v>0</v>
      </c>
      <c r="EG109" s="5">
        <f t="shared" si="16"/>
        <v>0</v>
      </c>
      <c r="EH109" s="95">
        <f t="shared" si="17"/>
        <v>0</v>
      </c>
    </row>
    <row r="110" spans="1:138" s="28" customFormat="1" ht="16.2" thickBot="1" x14ac:dyDescent="0.35">
      <c r="A110" s="8">
        <v>21</v>
      </c>
      <c r="B110" s="1058" t="s">
        <v>27</v>
      </c>
      <c r="C110" s="501">
        <f>Отд.1!D110+Отд.1!F110+Отд.4!D110+Отд.4!F110</f>
        <v>0</v>
      </c>
      <c r="D110" s="501">
        <f>Отд.1!E110+Отд.1!G110+Отд.4!E110+Отд.4!G110</f>
        <v>0</v>
      </c>
      <c r="E110" s="701">
        <f>Отд.1!H110</f>
        <v>0</v>
      </c>
      <c r="F110" s="701">
        <f>Отд.1!I110</f>
        <v>0</v>
      </c>
      <c r="G110" s="30">
        <f>Отд.1!J110+Отд.1!L110</f>
        <v>0</v>
      </c>
      <c r="H110" s="30">
        <f>Отд.1!K110+Отд.1!M110</f>
        <v>0</v>
      </c>
      <c r="I110" s="257">
        <f>Отд.1!N110+Отд.1!P110+Отд.1!R110+Отд.1!T110+Отд.1!V110</f>
        <v>1</v>
      </c>
      <c r="J110" s="257">
        <f>Отд.1!O110+Отд.1!Q110+Отд.1!S110+Отд.1!U110+Отд.1!W110</f>
        <v>0</v>
      </c>
      <c r="K110" s="257">
        <f>Отд.1!X110+Отд.1!Z110</f>
        <v>0</v>
      </c>
      <c r="L110" s="257">
        <f>Отд.1!Y110+Отд.1!AA110</f>
        <v>0</v>
      </c>
      <c r="M110" s="256">
        <f>Отд.1!AB110</f>
        <v>0</v>
      </c>
      <c r="N110" s="256">
        <f>Отд.1!AC110</f>
        <v>0</v>
      </c>
      <c r="O110" s="257">
        <f>Отд.1!AD110+Отд.1!AF110+Отд.3!D110</f>
        <v>0</v>
      </c>
      <c r="P110" s="257">
        <f>Отд.1!AE110+Отд.1!AG110+Отд.3!E110</f>
        <v>1</v>
      </c>
      <c r="Q110" s="257">
        <f>Отд.1!AH110+Отд.3!F110</f>
        <v>0</v>
      </c>
      <c r="R110" s="257">
        <f>Отд.1!AI110+Отд.3!G110</f>
        <v>0</v>
      </c>
      <c r="S110" s="257">
        <f>Отд.1!AJ110+Отд.4!H110</f>
        <v>0</v>
      </c>
      <c r="T110" s="257">
        <f>Отд.1!AK110+Отд.4!I110</f>
        <v>0</v>
      </c>
      <c r="U110" s="257">
        <f>Отд.1!AL110</f>
        <v>0</v>
      </c>
      <c r="V110" s="257">
        <f>Отд.1!AM110</f>
        <v>0</v>
      </c>
      <c r="W110" s="257">
        <f>Отд.1!AN110+Отд.1!AP110+Отд.3!H110</f>
        <v>0</v>
      </c>
      <c r="X110" s="257">
        <f>Отд.1!AO110+Отд.1!AQ110+Отд.3!I110</f>
        <v>0</v>
      </c>
      <c r="Y110" s="257">
        <f>Отд.1!AR110+Отд.1!AT110+Отд.2!D110</f>
        <v>0</v>
      </c>
      <c r="Z110" s="257">
        <f>Отд.1!AS110+Отд.1!AU110+Отд.2!E110</f>
        <v>0</v>
      </c>
      <c r="AA110" s="257">
        <f>Отд.1!AV110</f>
        <v>0</v>
      </c>
      <c r="AB110" s="257">
        <f>Отд.1!AW110</f>
        <v>0</v>
      </c>
      <c r="AC110" s="257">
        <f>Отд.1!AX110+Отд.4!J110</f>
        <v>0</v>
      </c>
      <c r="AD110" s="257">
        <f>Отд.1!AY110+Отд.4!K110</f>
        <v>0</v>
      </c>
      <c r="AE110" s="257">
        <f>Отд.1!AZ110</f>
        <v>0</v>
      </c>
      <c r="AF110" s="257">
        <f>Отд.1!BA110</f>
        <v>0</v>
      </c>
      <c r="AG110" s="257">
        <f>Отд.1!BB110</f>
        <v>0</v>
      </c>
      <c r="AH110" s="257">
        <f>Отд.1!BC110</f>
        <v>0</v>
      </c>
      <c r="AI110" s="501">
        <f>Отд.4!L110+Отд.4!N110</f>
        <v>0</v>
      </c>
      <c r="AJ110" s="501">
        <f>Отд.4!M110+Отд.4!O110</f>
        <v>0</v>
      </c>
      <c r="AK110" s="257">
        <f>Отд.4!P110</f>
        <v>0</v>
      </c>
      <c r="AL110" s="257">
        <f>Отд.4!Q110</f>
        <v>0</v>
      </c>
      <c r="AM110" s="257">
        <f>Отд.2!F110+Отд.2!H110+Отд.2!J110+Отд.2!L110</f>
        <v>0</v>
      </c>
      <c r="AN110" s="257">
        <f>Отд.2!G110+Отд.2!I110+Отд.2!K110+Отд.2!M110</f>
        <v>0</v>
      </c>
      <c r="AO110" s="257">
        <f>Отд.2!N110+Отд.2!P110+Отд.2!R110+Отд.2!T110+Отд.2!V110+Отд.2!X110+Отд.2!Z110+Отд.2!AB110+Отд.2!AD110</f>
        <v>0</v>
      </c>
      <c r="AP110" s="257">
        <f>Отд.2!O110+Отд.2!Q110+Отд.2!S110+Отд.2!U110+Отд.2!W110+Отд.2!Y110+Отд.2!AA110+Отд.2!AC110+Отд.2!AE110</f>
        <v>0</v>
      </c>
      <c r="AQ110" s="257">
        <f>Отд.4!R110+Отд.4!T110+Отд.4!V110+Отд.4!X110</f>
        <v>0</v>
      </c>
      <c r="AR110" s="257">
        <f>Отд.4!S110+Отд.4!U110+Отд.4!W110+Отд.4!Y110</f>
        <v>0</v>
      </c>
      <c r="AS110" s="257">
        <f>Отд.3!J110+Отд.3!L110</f>
        <v>2</v>
      </c>
      <c r="AT110" s="257">
        <f>Отд.3!K110+Отд.3!M110</f>
        <v>0</v>
      </c>
      <c r="AU110" s="257">
        <f>Отд.3!N110+Отд.3!P110+Отд.3!R110</f>
        <v>0</v>
      </c>
      <c r="AV110" s="257">
        <f>Отд.3!O110+Отд.3!Q110+Отд.3!S110</f>
        <v>0</v>
      </c>
      <c r="AW110" s="257">
        <f>Отд.3!T110+Отд.3!V110</f>
        <v>0</v>
      </c>
      <c r="AX110" s="257">
        <f>Отд.3!U110+Отд.3!W110</f>
        <v>0</v>
      </c>
      <c r="AY110" s="177">
        <f>Отд.4!Z110+Отд.4!AB110</f>
        <v>0</v>
      </c>
      <c r="AZ110" s="177">
        <f>Отд.4!AA110+Отд.4!AC110</f>
        <v>0</v>
      </c>
      <c r="BA110" s="114">
        <f>Отд.3!X110+Отд.3!Z110</f>
        <v>1</v>
      </c>
      <c r="BB110" s="114">
        <f>Отд.3!Y110+Отд.3!AA110</f>
        <v>0</v>
      </c>
      <c r="BC110" s="257">
        <f>Отд.3!AB110+Отд.3!AD110</f>
        <v>0</v>
      </c>
      <c r="BD110" s="257">
        <f>Отд.3!AC110+Отд.3!AE110</f>
        <v>0</v>
      </c>
      <c r="BE110" s="257">
        <f>Отд.2!AF110+Отд.2!AH110+Отд.2!AJ110</f>
        <v>0</v>
      </c>
      <c r="BF110" s="257">
        <f>Отд.2!AG110+Отд.2!AI110+Отд.2!AK110</f>
        <v>0</v>
      </c>
      <c r="BG110" s="257">
        <f>Отд.2!AL110+Отд.2!AN110+Отд.2!AP110</f>
        <v>0</v>
      </c>
      <c r="BH110" s="257">
        <f>Отд.2!AM110+Отд.2!AO110+Отд.2!AQ110</f>
        <v>0</v>
      </c>
      <c r="BI110" s="257">
        <f>Отд.4!AD110+Отд.4!AF110</f>
        <v>0</v>
      </c>
      <c r="BJ110" s="257">
        <f>Отд.4!AE110+Отд.4!AG110</f>
        <v>0</v>
      </c>
      <c r="BK110" s="257">
        <f>Отд.4!AH110+Отд.4!AJ110</f>
        <v>0</v>
      </c>
      <c r="BL110" s="257">
        <f>Отд.4!AI110+Отд.4!AK110</f>
        <v>0</v>
      </c>
      <c r="BM110" s="501">
        <f>Отд.4!AL110</f>
        <v>0</v>
      </c>
      <c r="BN110" s="501">
        <f>Отд.4!AM110</f>
        <v>0</v>
      </c>
      <c r="BO110" s="257">
        <f>Отд.4!AN110</f>
        <v>0</v>
      </c>
      <c r="BP110" s="257">
        <f>Отд.4!AO110</f>
        <v>0</v>
      </c>
      <c r="BQ110" s="30">
        <f>Отд.2!AR110+Отд.2!AT110</f>
        <v>1</v>
      </c>
      <c r="BR110" s="30">
        <f>Отд.2!AS110+Отд.2!AU110</f>
        <v>0</v>
      </c>
      <c r="BS110" s="257">
        <f>Отд.2!AV110+Отд.2!AX110+Отд.2!AZ110+Отд.2!BB110+Отд.2!BD110</f>
        <v>0</v>
      </c>
      <c r="BT110" s="257">
        <f>Отд.2!AW110+Отд.2!AY110+Отд.2!BA110+Отд.2!BC110+Отд.2!BE110</f>
        <v>0</v>
      </c>
      <c r="BU110" s="257">
        <f>Отд.4!AP110+Отд.4!AR110</f>
        <v>0</v>
      </c>
      <c r="BV110" s="257">
        <f>Отд.4!AQ110+Отд.4!AS110</f>
        <v>0</v>
      </c>
      <c r="BW110" s="30">
        <f>Отд.3!AF110</f>
        <v>0</v>
      </c>
      <c r="BX110" s="30">
        <f>Отд.3!AG110</f>
        <v>0</v>
      </c>
      <c r="BY110" s="30">
        <f>Отд.3!AH110+Отд.3!AJ110+Отд.3!AL110</f>
        <v>1</v>
      </c>
      <c r="BZ110" s="30">
        <f>Отд.3!AI110+Отд.3!AK110+Отд.3!AM110</f>
        <v>0</v>
      </c>
      <c r="CA110" s="257">
        <f>Отд.3!AN110+Отд.3!AP110+Отд.3!AR110</f>
        <v>0</v>
      </c>
      <c r="CB110" s="257">
        <f>Отд.3!AO110+Отд.3!AQ110+Отд.3!AS110</f>
        <v>0</v>
      </c>
      <c r="CC110" s="257">
        <f>Отд.4!AT110</f>
        <v>0</v>
      </c>
      <c r="CD110" s="257">
        <f>Отд.4!AU110</f>
        <v>0</v>
      </c>
      <c r="CE110" s="257">
        <f>Отд.3!AT110</f>
        <v>0</v>
      </c>
      <c r="CF110" s="257">
        <f>Отд.3!AU110</f>
        <v>0</v>
      </c>
      <c r="CG110" s="257">
        <f>Отд.3!AV110+Отд.3!AX110+Отд.3!AZ110</f>
        <v>0</v>
      </c>
      <c r="CH110" s="257">
        <f>Отд.3!AW110+Отд.3!AY110+Отд.3!BA110</f>
        <v>0</v>
      </c>
      <c r="CI110" s="257">
        <f>Отд.2!BF110+Отд.2!BH110+Отд.2!BJ110</f>
        <v>0</v>
      </c>
      <c r="CJ110" s="257">
        <f>Отд.2!BG110+Отд.2!BI110+Отд.2!BK110</f>
        <v>0</v>
      </c>
      <c r="CK110" s="257">
        <f>Отд.2!BL110</f>
        <v>0</v>
      </c>
      <c r="CL110" s="257">
        <f>Отд.2!BM110</f>
        <v>0</v>
      </c>
      <c r="CM110" s="257">
        <f>Отд.4!AV110</f>
        <v>0</v>
      </c>
      <c r="CN110" s="257">
        <f>Отд.4!AW110</f>
        <v>0</v>
      </c>
      <c r="CO110" s="257">
        <f>Отд.4!AX110</f>
        <v>0</v>
      </c>
      <c r="CP110" s="257">
        <f>Отд.4!AY110</f>
        <v>0</v>
      </c>
      <c r="CQ110" s="257">
        <f>Отд.4!AZ110</f>
        <v>0</v>
      </c>
      <c r="CR110" s="257">
        <f>Отд.4!BA110</f>
        <v>0</v>
      </c>
      <c r="CS110" s="257">
        <f>Отд.4!BB110</f>
        <v>0</v>
      </c>
      <c r="CT110" s="257">
        <f>Отд.4!BC110</f>
        <v>0</v>
      </c>
      <c r="CU110" s="257">
        <f>Отд.2!BN110+Отд.2!BP110</f>
        <v>0</v>
      </c>
      <c r="CV110" s="257">
        <f>Отд.2!BO110+Отд.2!BQ110</f>
        <v>0</v>
      </c>
      <c r="CW110" s="257">
        <f>Отд.2!BR110+Отд.2!BT110+Отд.2!BV110+Отд.2!BX110</f>
        <v>0</v>
      </c>
      <c r="CX110" s="257">
        <f>Отд.2!BS110+Отд.2!BU110+Отд.2!BW110+Отд.2!BY110</f>
        <v>0</v>
      </c>
      <c r="CY110" s="60">
        <f>Отд.4!BD110+Отд.4!BF110</f>
        <v>1</v>
      </c>
      <c r="CZ110" s="60">
        <f>Отд.4!BE110+Отд.4!BG110</f>
        <v>0</v>
      </c>
      <c r="DA110" s="257">
        <f>Отд.3!BB110</f>
        <v>0</v>
      </c>
      <c r="DB110" s="257">
        <f>Отд.3!BC110</f>
        <v>0</v>
      </c>
      <c r="DC110" s="257">
        <f>Отд.3!BD110</f>
        <v>0</v>
      </c>
      <c r="DD110" s="257">
        <f>Отд.3!BE110</f>
        <v>0</v>
      </c>
      <c r="DE110" s="257">
        <f>Отд.3!BF110+Отд.3!BH110</f>
        <v>0</v>
      </c>
      <c r="DF110" s="257">
        <f>Отд.3!BG110+Отд.3!BI110</f>
        <v>0</v>
      </c>
      <c r="DG110" s="257">
        <f>Отд.3!BJ110</f>
        <v>0</v>
      </c>
      <c r="DH110" s="257">
        <f>Отд.3!BK110</f>
        <v>0</v>
      </c>
      <c r="DI110" s="257">
        <f>Отд.3!BL110+Отд.3!BN110+Отд.3!BP110</f>
        <v>0</v>
      </c>
      <c r="DJ110" s="257">
        <f>Отд.3!BM110+Отд.3!BO110+Отд.3!BQ110</f>
        <v>0</v>
      </c>
      <c r="DK110" s="257">
        <f>Отд.2!BZ110</f>
        <v>0</v>
      </c>
      <c r="DL110" s="257">
        <f>Отд.2!CA110</f>
        <v>0</v>
      </c>
      <c r="DM110" s="501">
        <f>Отд.4!BH110</f>
        <v>1</v>
      </c>
      <c r="DN110" s="501">
        <f>Отд.4!BI110</f>
        <v>0</v>
      </c>
      <c r="DO110" s="14">
        <f t="shared" si="18"/>
        <v>8</v>
      </c>
      <c r="DP110" s="95">
        <f t="shared" si="19"/>
        <v>1</v>
      </c>
      <c r="DQ110" s="37"/>
      <c r="DR110" s="6"/>
      <c r="DS110" s="1069">
        <f>Отд.4!BP110</f>
        <v>0</v>
      </c>
      <c r="DT110" s="1069">
        <f>Отд.4!BQ110</f>
        <v>0</v>
      </c>
      <c r="DU110" s="501">
        <f>Отд.4!BR110</f>
        <v>0</v>
      </c>
      <c r="DV110" s="501">
        <f>Отд.4!BS110</f>
        <v>0</v>
      </c>
      <c r="DW110" s="501">
        <f>Отд.4!BT110</f>
        <v>0</v>
      </c>
      <c r="DX110" s="501">
        <f>Отд.4!BU110</f>
        <v>0</v>
      </c>
      <c r="DY110" s="1069">
        <f>Отд.4!BV110</f>
        <v>0</v>
      </c>
      <c r="DZ110" s="1069">
        <f>Отд.4!BW110</f>
        <v>0</v>
      </c>
      <c r="EA110" s="1069">
        <f>Отд.4!BX110</f>
        <v>0</v>
      </c>
      <c r="EB110" s="1069">
        <f>Отд.4!BY110</f>
        <v>0</v>
      </c>
      <c r="EC110" s="1069">
        <f>Отд.2!CE110</f>
        <v>0</v>
      </c>
      <c r="ED110" s="1069">
        <f>Отд.2!CF110</f>
        <v>0</v>
      </c>
      <c r="EE110" s="501">
        <f>Отд.2!CG110</f>
        <v>0</v>
      </c>
      <c r="EF110" s="501">
        <f>Отд.2!CH110</f>
        <v>0</v>
      </c>
      <c r="EG110" s="5">
        <f t="shared" si="16"/>
        <v>0</v>
      </c>
      <c r="EH110" s="95">
        <f t="shared" si="17"/>
        <v>0</v>
      </c>
    </row>
    <row r="111" spans="1:138" s="28" customFormat="1" ht="16.2" thickBot="1" x14ac:dyDescent="0.35">
      <c r="A111" s="89">
        <v>22</v>
      </c>
      <c r="B111" s="90" t="s">
        <v>28</v>
      </c>
      <c r="C111" s="501">
        <f>Отд.1!D111+Отд.1!F111+Отд.4!D111+Отд.4!F111</f>
        <v>25</v>
      </c>
      <c r="D111" s="501">
        <f>Отд.1!E111+Отд.1!G111+Отд.4!E111+Отд.4!G111</f>
        <v>25</v>
      </c>
      <c r="E111" s="701">
        <f>Отд.1!H111</f>
        <v>25</v>
      </c>
      <c r="F111" s="701">
        <f>Отд.1!I111</f>
        <v>8</v>
      </c>
      <c r="G111" s="30">
        <f>Отд.1!J111+Отд.1!L111</f>
        <v>25</v>
      </c>
      <c r="H111" s="30">
        <f>Отд.1!K111+Отд.1!M111</f>
        <v>23</v>
      </c>
      <c r="I111" s="257">
        <f>Отд.1!N111+Отд.1!P111+Отд.1!R111+Отд.1!T111+Отд.1!V111</f>
        <v>72</v>
      </c>
      <c r="J111" s="257">
        <f>Отд.1!O111+Отд.1!Q111+Отд.1!S111+Отд.1!U111+Отд.1!W111</f>
        <v>53</v>
      </c>
      <c r="K111" s="257">
        <f>Отд.1!X111+Отд.1!Z111</f>
        <v>50</v>
      </c>
      <c r="L111" s="257">
        <f>Отд.1!Y111+Отд.1!AA111</f>
        <v>0</v>
      </c>
      <c r="M111" s="256">
        <f>Отд.1!AB111</f>
        <v>25</v>
      </c>
      <c r="N111" s="256">
        <f>Отд.1!AC111</f>
        <v>9</v>
      </c>
      <c r="O111" s="257">
        <f>Отд.1!AD111+Отд.1!AF111+Отд.3!D111</f>
        <v>50</v>
      </c>
      <c r="P111" s="257">
        <f>Отд.1!AE111+Отд.1!AG111+Отд.3!E111</f>
        <v>1</v>
      </c>
      <c r="Q111" s="257">
        <f>Отд.1!AH111+Отд.3!F111</f>
        <v>25</v>
      </c>
      <c r="R111" s="257">
        <f>Отд.1!AI111+Отд.3!G111</f>
        <v>16</v>
      </c>
      <c r="S111" s="257">
        <f>Отд.1!AJ111+Отд.4!H111</f>
        <v>0</v>
      </c>
      <c r="T111" s="257">
        <f>Отд.1!AK111+Отд.4!I111</f>
        <v>49</v>
      </c>
      <c r="U111" s="257">
        <f>Отд.1!AL111</f>
        <v>25</v>
      </c>
      <c r="V111" s="257">
        <f>Отд.1!AM111</f>
        <v>0</v>
      </c>
      <c r="W111" s="257">
        <f>Отд.1!AN111+Отд.1!AP111+Отд.3!H111</f>
        <v>50</v>
      </c>
      <c r="X111" s="257">
        <f>Отд.1!AO111+Отд.1!AQ111+Отд.3!I111</f>
        <v>17</v>
      </c>
      <c r="Y111" s="257">
        <f>Отд.1!AR111+Отд.1!AT111+Отд.2!D111</f>
        <v>50</v>
      </c>
      <c r="Z111" s="257">
        <f>Отд.1!AS111+Отд.1!AU111+Отд.2!E111</f>
        <v>12</v>
      </c>
      <c r="AA111" s="257">
        <f>Отд.1!AV111</f>
        <v>25</v>
      </c>
      <c r="AB111" s="257">
        <f>Отд.1!AW111</f>
        <v>6</v>
      </c>
      <c r="AC111" s="257">
        <f>Отд.1!AX111+Отд.4!J111</f>
        <v>0</v>
      </c>
      <c r="AD111" s="257">
        <f>Отд.1!AY111+Отд.4!K111</f>
        <v>41</v>
      </c>
      <c r="AE111" s="257">
        <f>Отд.1!AZ111</f>
        <v>20</v>
      </c>
      <c r="AF111" s="257">
        <f>Отд.1!BA111</f>
        <v>10</v>
      </c>
      <c r="AG111" s="257">
        <f>Отд.1!BB111</f>
        <v>0</v>
      </c>
      <c r="AH111" s="257">
        <f>Отд.1!BC111</f>
        <v>17</v>
      </c>
      <c r="AI111" s="501">
        <f>Отд.4!L111+Отд.4!N111</f>
        <v>28</v>
      </c>
      <c r="AJ111" s="501">
        <f>Отд.4!M111+Отд.4!O111</f>
        <v>12</v>
      </c>
      <c r="AK111" s="257">
        <f>Отд.4!P111</f>
        <v>20</v>
      </c>
      <c r="AL111" s="257">
        <f>Отд.4!Q111</f>
        <v>4</v>
      </c>
      <c r="AM111" s="257">
        <f>Отд.2!F111+Отд.2!H111+Отд.2!J111+Отд.2!L111</f>
        <v>23</v>
      </c>
      <c r="AN111" s="257">
        <f>Отд.2!G111+Отд.2!I111+Отд.2!K111+Отд.2!M111</f>
        <v>34</v>
      </c>
      <c r="AO111" s="257">
        <f>Отд.2!N111+Отд.2!P111+Отд.2!R111+Отд.2!T111+Отд.2!V111+Отд.2!X111+Отд.2!Z111+Отд.2!AB111+Отд.2!AD111</f>
        <v>74</v>
      </c>
      <c r="AP111" s="257">
        <f>Отд.2!O111+Отд.2!Q111+Отд.2!S111+Отд.2!U111+Отд.2!W111+Отд.2!Y111+Отд.2!AA111+Отд.2!AC111+Отд.2!AE111</f>
        <v>49</v>
      </c>
      <c r="AQ111" s="257">
        <f>Отд.4!R111+Отд.4!T111+Отд.4!V111+Отд.4!X111</f>
        <v>50</v>
      </c>
      <c r="AR111" s="257">
        <f>Отд.4!S111+Отд.4!U111+Отд.4!W111+Отд.4!Y111</f>
        <v>9</v>
      </c>
      <c r="AS111" s="257">
        <f>Отд.3!J111+Отд.3!L111</f>
        <v>21</v>
      </c>
      <c r="AT111" s="257">
        <f>Отд.3!K111+Отд.3!M111</f>
        <v>14</v>
      </c>
      <c r="AU111" s="257">
        <f>Отд.3!N111+Отд.3!P111+Отд.3!R111</f>
        <v>48</v>
      </c>
      <c r="AV111" s="257">
        <f>Отд.3!O111+Отд.3!Q111+Отд.3!S111</f>
        <v>9</v>
      </c>
      <c r="AW111" s="257">
        <f>Отд.3!T111+Отд.3!V111</f>
        <v>24</v>
      </c>
      <c r="AX111" s="257">
        <f>Отд.3!U111+Отд.3!W111</f>
        <v>12</v>
      </c>
      <c r="AY111" s="177">
        <f>Отд.4!Z111+Отд.4!AB111</f>
        <v>0</v>
      </c>
      <c r="AZ111" s="177">
        <f>Отд.4!AA111+Отд.4!AC111</f>
        <v>56</v>
      </c>
      <c r="BA111" s="114">
        <f>Отд.3!X111+Отд.3!Z111</f>
        <v>23</v>
      </c>
      <c r="BB111" s="114">
        <f>Отд.3!Y111+Отд.3!AA111</f>
        <v>18</v>
      </c>
      <c r="BC111" s="257">
        <f>Отд.3!AB111+Отд.3!AD111</f>
        <v>49</v>
      </c>
      <c r="BD111" s="257">
        <f>Отд.3!AC111+Отд.3!AE111</f>
        <v>12</v>
      </c>
      <c r="BE111" s="257">
        <f>Отд.2!AF111+Отд.2!AH111+Отд.2!AJ111</f>
        <v>47</v>
      </c>
      <c r="BF111" s="257">
        <f>Отд.2!AG111+Отд.2!AI111+Отд.2!AK111</f>
        <v>4</v>
      </c>
      <c r="BG111" s="257">
        <f>Отд.2!AL111+Отд.2!AN111+Отд.2!AP111</f>
        <v>24</v>
      </c>
      <c r="BH111" s="257">
        <f>Отд.2!AM111+Отд.2!AO111+Отд.2!AQ111</f>
        <v>22</v>
      </c>
      <c r="BI111" s="257">
        <f>Отд.4!AD111+Отд.4!AF111</f>
        <v>0</v>
      </c>
      <c r="BJ111" s="257">
        <f>Отд.4!AE111+Отд.4!AG111</f>
        <v>56</v>
      </c>
      <c r="BK111" s="257">
        <f>Отд.4!AH111+Отд.4!AJ111</f>
        <v>19</v>
      </c>
      <c r="BL111" s="257">
        <f>Отд.4!AI111+Отд.4!AK111</f>
        <v>17</v>
      </c>
      <c r="BM111" s="501">
        <f>Отд.4!AL111</f>
        <v>22</v>
      </c>
      <c r="BN111" s="501">
        <f>Отд.4!AM111</f>
        <v>11</v>
      </c>
      <c r="BO111" s="257">
        <f>Отд.4!AN111</f>
        <v>20</v>
      </c>
      <c r="BP111" s="257">
        <f>Отд.4!AO111</f>
        <v>3</v>
      </c>
      <c r="BQ111" s="30">
        <f>Отд.2!AR111+Отд.2!AT111</f>
        <v>23</v>
      </c>
      <c r="BR111" s="30">
        <f>Отд.2!AS111+Отд.2!AU111</f>
        <v>17</v>
      </c>
      <c r="BS111" s="257">
        <f>Отд.2!AV111+Отд.2!AX111+Отд.2!AZ111+Отд.2!BB111+Отд.2!BD111</f>
        <v>94</v>
      </c>
      <c r="BT111" s="257">
        <f>Отд.2!AW111+Отд.2!AY111+Отд.2!BA111+Отд.2!BC111+Отд.2!BE111</f>
        <v>24</v>
      </c>
      <c r="BU111" s="257">
        <f>Отд.4!AP111+Отд.4!AR111</f>
        <v>46</v>
      </c>
      <c r="BV111" s="257">
        <f>Отд.4!AQ111+Отд.4!AS111</f>
        <v>1</v>
      </c>
      <c r="BW111" s="30">
        <f>Отд.3!AF111</f>
        <v>19</v>
      </c>
      <c r="BX111" s="30">
        <f>Отд.3!AG111</f>
        <v>0</v>
      </c>
      <c r="BY111" s="30">
        <f>Отд.3!AH111+Отд.3!AJ111+Отд.3!AL111</f>
        <v>59</v>
      </c>
      <c r="BZ111" s="30">
        <f>Отд.3!AI111+Отд.3!AK111+Отд.3!AM111</f>
        <v>3</v>
      </c>
      <c r="CA111" s="257">
        <f>Отд.3!AN111+Отд.3!AP111+Отд.3!AR111</f>
        <v>20</v>
      </c>
      <c r="CB111" s="257">
        <f>Отд.3!AO111+Отд.3!AQ111+Отд.3!AS111</f>
        <v>19</v>
      </c>
      <c r="CC111" s="257">
        <f>Отд.4!AT111</f>
        <v>1</v>
      </c>
      <c r="CD111" s="257">
        <f>Отд.4!AU111</f>
        <v>24</v>
      </c>
      <c r="CE111" s="257">
        <f>Отд.3!AT111</f>
        <v>19</v>
      </c>
      <c r="CF111" s="257">
        <f>Отд.3!AU111</f>
        <v>6</v>
      </c>
      <c r="CG111" s="257">
        <f>Отд.3!AV111+Отд.3!AX111+Отд.3!AZ111</f>
        <v>33</v>
      </c>
      <c r="CH111" s="257">
        <f>Отд.3!AW111+Отд.3!AY111+Отд.3!BA111</f>
        <v>26</v>
      </c>
      <c r="CI111" s="257">
        <f>Отд.2!BF111+Отд.2!BH111+Отд.2!BJ111</f>
        <v>61</v>
      </c>
      <c r="CJ111" s="257">
        <f>Отд.2!BG111+Отд.2!BI111+Отд.2!BK111</f>
        <v>5</v>
      </c>
      <c r="CK111" s="257">
        <f>Отд.2!BL111</f>
        <v>17</v>
      </c>
      <c r="CL111" s="257">
        <f>Отд.2!BM111</f>
        <v>2</v>
      </c>
      <c r="CM111" s="257">
        <f>Отд.4!AV111</f>
        <v>0</v>
      </c>
      <c r="CN111" s="257">
        <f>Отд.4!AW111</f>
        <v>22</v>
      </c>
      <c r="CO111" s="257">
        <f>Отд.4!AX111</f>
        <v>17</v>
      </c>
      <c r="CP111" s="257">
        <f>Отд.4!AY111</f>
        <v>7</v>
      </c>
      <c r="CQ111" s="257">
        <f>Отд.4!AZ111</f>
        <v>20</v>
      </c>
      <c r="CR111" s="257">
        <f>Отд.4!BA111</f>
        <v>6</v>
      </c>
      <c r="CS111" s="257">
        <f>Отд.4!BB111</f>
        <v>21</v>
      </c>
      <c r="CT111" s="257">
        <f>Отд.4!BC111</f>
        <v>2</v>
      </c>
      <c r="CU111" s="257">
        <f>Отд.2!BN111+Отд.2!BP111</f>
        <v>21</v>
      </c>
      <c r="CV111" s="257">
        <f>Отд.2!BO111+Отд.2!BQ111</f>
        <v>21</v>
      </c>
      <c r="CW111" s="257">
        <f>Отд.2!BR111+Отд.2!BT111+Отд.2!BV111+Отд.2!BX111</f>
        <v>52</v>
      </c>
      <c r="CX111" s="257">
        <f>Отд.2!BS111+Отд.2!BU111+Отд.2!BW111+Отд.2!BY111</f>
        <v>21</v>
      </c>
      <c r="CY111" s="60">
        <f>Отд.4!BD111+Отд.4!BF111</f>
        <v>47</v>
      </c>
      <c r="CZ111" s="60">
        <f>Отд.4!BE111+Отд.4!BG111</f>
        <v>1</v>
      </c>
      <c r="DA111" s="257">
        <f>Отд.3!BB111</f>
        <v>0</v>
      </c>
      <c r="DB111" s="257">
        <f>Отд.3!BC111</f>
        <v>19</v>
      </c>
      <c r="DC111" s="257">
        <f>Отд.3!BD111</f>
        <v>19</v>
      </c>
      <c r="DD111" s="257">
        <f>Отд.3!BE111</f>
        <v>4</v>
      </c>
      <c r="DE111" s="257">
        <f>Отд.3!BF111+Отд.3!BH111</f>
        <v>19</v>
      </c>
      <c r="DF111" s="257">
        <f>Отд.3!BG111+Отд.3!BI111</f>
        <v>17</v>
      </c>
      <c r="DG111" s="257">
        <f>Отд.3!BJ111</f>
        <v>19</v>
      </c>
      <c r="DH111" s="257">
        <f>Отд.3!BK111</f>
        <v>5</v>
      </c>
      <c r="DI111" s="257">
        <f>Отд.3!BL111+Отд.3!BN111+Отд.3!BP111</f>
        <v>37</v>
      </c>
      <c r="DJ111" s="257">
        <f>Отд.3!BM111+Отд.3!BO111+Отд.3!BQ111</f>
        <v>9</v>
      </c>
      <c r="DK111" s="257">
        <f>Отд.2!BZ111</f>
        <v>21</v>
      </c>
      <c r="DL111" s="257">
        <f>Отд.2!CA111</f>
        <v>8</v>
      </c>
      <c r="DM111" s="501">
        <f>Отд.4!BH111</f>
        <v>16</v>
      </c>
      <c r="DN111" s="501">
        <f>Отд.4!BI111</f>
        <v>6</v>
      </c>
      <c r="DO111" s="349">
        <f t="shared" si="18"/>
        <v>1660</v>
      </c>
      <c r="DP111" s="173">
        <f t="shared" si="19"/>
        <v>904</v>
      </c>
      <c r="DQ111" s="97"/>
      <c r="DR111" s="98"/>
      <c r="DS111" s="1069">
        <f>Отд.4!BP111</f>
        <v>0</v>
      </c>
      <c r="DT111" s="1069">
        <f>Отд.4!BQ111</f>
        <v>14</v>
      </c>
      <c r="DU111" s="501">
        <f>Отд.4!BR111</f>
        <v>0</v>
      </c>
      <c r="DV111" s="501">
        <f>Отд.4!BS111</f>
        <v>14</v>
      </c>
      <c r="DW111" s="501">
        <f>Отд.4!BT111</f>
        <v>0</v>
      </c>
      <c r="DX111" s="501">
        <f>Отд.4!BU111</f>
        <v>9</v>
      </c>
      <c r="DY111" s="1069">
        <f>Отд.4!BV111</f>
        <v>0</v>
      </c>
      <c r="DZ111" s="1069">
        <f>Отд.4!BW111</f>
        <v>13</v>
      </c>
      <c r="EA111" s="1069">
        <f>Отд.4!BX111</f>
        <v>0</v>
      </c>
      <c r="EB111" s="1069">
        <f>Отд.4!BY111</f>
        <v>10</v>
      </c>
      <c r="EC111" s="1069">
        <f>Отд.2!CE111</f>
        <v>1</v>
      </c>
      <c r="ED111" s="1069">
        <f>Отд.2!CF111</f>
        <v>1</v>
      </c>
      <c r="EE111" s="501">
        <f>Отд.2!CG111</f>
        <v>12</v>
      </c>
      <c r="EF111" s="501">
        <f>Отд.2!CH111</f>
        <v>3</v>
      </c>
      <c r="EG111" s="522">
        <f t="shared" si="16"/>
        <v>13</v>
      </c>
      <c r="EH111" s="173">
        <f t="shared" si="17"/>
        <v>64</v>
      </c>
    </row>
    <row r="112" spans="1:138" s="28" customFormat="1" ht="16.2" thickBot="1" x14ac:dyDescent="0.35">
      <c r="A112" s="6"/>
      <c r="B112" s="6"/>
      <c r="C112" s="1730">
        <f>SUM(C111:AH111)</f>
        <v>754</v>
      </c>
      <c r="D112" s="1731"/>
      <c r="E112" s="1731"/>
      <c r="F112" s="1731"/>
      <c r="G112" s="1731"/>
      <c r="H112" s="1731"/>
      <c r="I112" s="1731"/>
      <c r="J112" s="1731"/>
      <c r="K112" s="1731"/>
      <c r="L112" s="1731"/>
      <c r="M112" s="1731"/>
      <c r="N112" s="1731"/>
      <c r="O112" s="1731"/>
      <c r="P112" s="1731"/>
      <c r="Q112" s="1271"/>
      <c r="R112" s="1271"/>
      <c r="S112" s="1271"/>
      <c r="T112" s="1271"/>
      <c r="U112" s="1271"/>
      <c r="V112" s="1271"/>
      <c r="W112" s="1271"/>
      <c r="X112" s="1271"/>
      <c r="Y112" s="1271"/>
      <c r="Z112" s="1271"/>
      <c r="AA112" s="1271"/>
      <c r="AB112" s="1271"/>
      <c r="AC112" s="1271"/>
      <c r="AD112" s="1271"/>
      <c r="AE112" s="1271"/>
      <c r="AF112" s="1271"/>
      <c r="AG112" s="1271"/>
      <c r="AH112" s="1272"/>
      <c r="AI112" s="1690">
        <f>SUM(AI111:BL111)</f>
        <v>778</v>
      </c>
      <c r="AJ112" s="1690"/>
      <c r="AK112" s="1690"/>
      <c r="AL112" s="1690"/>
      <c r="AM112" s="1690"/>
      <c r="AN112" s="1690"/>
      <c r="AO112" s="1690"/>
      <c r="AP112" s="1690"/>
      <c r="AQ112" s="1690"/>
      <c r="AR112" s="1690"/>
      <c r="AS112" s="1690"/>
      <c r="AT112" s="1690"/>
      <c r="AU112" s="1690"/>
      <c r="AV112" s="1690"/>
      <c r="AW112" s="1690"/>
      <c r="AX112" s="1690"/>
      <c r="AY112" s="1691"/>
      <c r="AZ112" s="1691"/>
      <c r="BA112" s="1691"/>
      <c r="BB112" s="1691"/>
      <c r="BC112" s="1691"/>
      <c r="BD112" s="1691"/>
      <c r="BE112" s="1691"/>
      <c r="BF112" s="1691"/>
      <c r="BG112" s="1691"/>
      <c r="BH112" s="1691"/>
      <c r="BI112" s="1691"/>
      <c r="BJ112" s="1691"/>
      <c r="BK112" s="1691"/>
      <c r="BL112" s="1691"/>
      <c r="BM112" s="1787">
        <f>SUM(BM111:CP111)</f>
        <v>621</v>
      </c>
      <c r="BN112" s="1787"/>
      <c r="BO112" s="1787"/>
      <c r="BP112" s="1787"/>
      <c r="BQ112" s="1787"/>
      <c r="BR112" s="1787"/>
      <c r="BS112" s="1787"/>
      <c r="BT112" s="1787"/>
      <c r="BU112" s="1787"/>
      <c r="BV112" s="1787"/>
      <c r="BW112" s="1787"/>
      <c r="BX112" s="1787"/>
      <c r="BY112" s="1787"/>
      <c r="BZ112" s="1787"/>
      <c r="CA112" s="1787"/>
      <c r="CB112" s="1787"/>
      <c r="CC112" s="1787"/>
      <c r="CD112" s="1787"/>
      <c r="CE112" s="1787"/>
      <c r="CF112" s="1787"/>
      <c r="CG112" s="1787"/>
      <c r="CH112" s="1787"/>
      <c r="CI112" s="1787"/>
      <c r="CJ112" s="1787"/>
      <c r="CK112" s="1787"/>
      <c r="CL112" s="1787"/>
      <c r="CM112" s="1787"/>
      <c r="CN112" s="1787"/>
      <c r="CO112" s="1787"/>
      <c r="CP112" s="1787"/>
      <c r="CQ112" s="1728">
        <f>SUM(CQ111:DN111)</f>
        <v>411</v>
      </c>
      <c r="CR112" s="1729"/>
      <c r="CS112" s="1729"/>
      <c r="CT112" s="1729"/>
      <c r="CU112" s="1729"/>
      <c r="CV112" s="1729"/>
      <c r="CW112" s="1729"/>
      <c r="CX112" s="1729"/>
      <c r="CY112" s="1729"/>
      <c r="CZ112" s="1729"/>
      <c r="DA112" s="1729"/>
      <c r="DB112" s="1729"/>
      <c r="DC112" s="1729"/>
      <c r="DD112" s="1729"/>
      <c r="DE112" s="1729"/>
      <c r="DF112" s="1729"/>
      <c r="DG112" s="1729"/>
      <c r="DH112" s="1729"/>
      <c r="DI112" s="1729"/>
      <c r="DJ112" s="1729"/>
      <c r="DK112" s="1729"/>
      <c r="DL112" s="1729"/>
      <c r="DM112" s="1271"/>
      <c r="DN112" s="1272"/>
      <c r="DO112" s="1730">
        <f>SUM(C112:DN112)</f>
        <v>2564</v>
      </c>
      <c r="DP112" s="1786"/>
      <c r="DQ112" s="22"/>
      <c r="DR112" s="6"/>
      <c r="DS112" s="1596">
        <f>SUM(DS111:DT111)</f>
        <v>14</v>
      </c>
      <c r="DT112" s="1272"/>
      <c r="DU112" s="1271">
        <f>SUM(DU111:DX111)</f>
        <v>23</v>
      </c>
      <c r="DV112" s="1271"/>
      <c r="DW112" s="1271"/>
      <c r="DX112" s="1272"/>
      <c r="DY112" s="1596">
        <f>SUM(DY111:EB111)</f>
        <v>23</v>
      </c>
      <c r="DZ112" s="1271"/>
      <c r="EA112" s="1271"/>
      <c r="EB112" s="1272"/>
      <c r="EC112" s="1596">
        <f>SUM(EC111:ED111)</f>
        <v>2</v>
      </c>
      <c r="ED112" s="1272"/>
      <c r="EE112" s="1596">
        <f>SUM(EE111:EF111)</f>
        <v>15</v>
      </c>
      <c r="EF112" s="1272"/>
      <c r="EG112" s="1511">
        <f>SUM(DS112:EF112)</f>
        <v>77</v>
      </c>
      <c r="EH112" s="1513"/>
    </row>
    <row r="113" spans="1:138" s="28" customFormat="1" ht="15" thickBot="1" x14ac:dyDescent="0.35">
      <c r="A113" s="6"/>
      <c r="B113" s="6"/>
      <c r="C113" s="6"/>
      <c r="D113" s="6"/>
      <c r="AA113" s="307"/>
      <c r="AB113" s="307"/>
      <c r="AC113" s="306"/>
      <c r="AD113" s="178" t="s">
        <v>75</v>
      </c>
      <c r="AE113" s="178"/>
      <c r="AF113" s="326"/>
      <c r="AG113" s="326"/>
      <c r="AH113" s="326"/>
      <c r="AI113" s="6"/>
      <c r="AJ113" s="6"/>
      <c r="BM113" s="6"/>
      <c r="BN113" s="6"/>
      <c r="CQ113" s="6"/>
      <c r="CR113" s="6"/>
      <c r="CS113" s="6"/>
      <c r="CT113" s="6"/>
      <c r="CU113" s="6"/>
      <c r="CV113" s="6"/>
      <c r="DM113" s="6"/>
      <c r="DN113" s="6"/>
      <c r="DO113" s="6"/>
      <c r="DP113" s="20"/>
      <c r="DQ113" s="20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</row>
    <row r="114" spans="1:138" s="28" customFormat="1" ht="16.2" thickBot="1" x14ac:dyDescent="0.35">
      <c r="A114" s="21"/>
      <c r="B114" s="6"/>
      <c r="C114" s="1746" t="s">
        <v>71</v>
      </c>
      <c r="D114" s="1747"/>
      <c r="E114" s="1747"/>
      <c r="F114" s="6"/>
      <c r="G114" s="1746" t="s">
        <v>72</v>
      </c>
      <c r="H114" s="1747"/>
      <c r="I114" s="1747"/>
      <c r="J114" s="584"/>
      <c r="K114" s="584"/>
      <c r="L114" s="584"/>
      <c r="M114" s="584"/>
      <c r="N114" s="584"/>
      <c r="O114" s="584"/>
      <c r="P114" s="584"/>
      <c r="Q114" s="1695" t="s">
        <v>53</v>
      </c>
      <c r="R114" s="1695"/>
      <c r="T114" s="307" t="s">
        <v>53</v>
      </c>
      <c r="U114" s="307"/>
      <c r="V114" s="584"/>
      <c r="AA114" s="584"/>
      <c r="AB114" s="584"/>
      <c r="AC114" s="396" t="s">
        <v>3</v>
      </c>
      <c r="AD114" s="33">
        <f>AE114+AF114</f>
        <v>14</v>
      </c>
      <c r="AE114" s="33">
        <f>SUM(DS111)</f>
        <v>0</v>
      </c>
      <c r="AF114" s="33">
        <f>SUM(DT111)</f>
        <v>14</v>
      </c>
      <c r="AG114" s="584"/>
      <c r="AH114" s="584"/>
      <c r="AI114" s="584"/>
      <c r="AJ114" s="1047"/>
      <c r="AK114" s="584"/>
      <c r="AL114" s="1061"/>
      <c r="AM114" s="1738" t="s">
        <v>35</v>
      </c>
      <c r="AN114" s="1398"/>
      <c r="AO114" s="112">
        <f>DO111+EG111</f>
        <v>1673</v>
      </c>
      <c r="AP114" s="584"/>
      <c r="AQ114" s="109"/>
      <c r="AR114" s="109"/>
      <c r="AS114" s="109"/>
      <c r="AT114" s="109"/>
      <c r="AU114" s="109"/>
      <c r="AV114" s="109"/>
      <c r="AW114" s="109"/>
      <c r="AX114" s="109"/>
      <c r="AY114" s="584"/>
      <c r="AZ114" s="584"/>
      <c r="BA114" s="584"/>
      <c r="BB114" s="584"/>
      <c r="BC114" s="584"/>
      <c r="BD114" s="584"/>
      <c r="BE114" s="584"/>
      <c r="BF114" s="584"/>
      <c r="BG114" s="584"/>
      <c r="BH114" s="584"/>
      <c r="BI114" s="584"/>
      <c r="BJ114" s="584"/>
      <c r="BK114" s="584"/>
      <c r="BL114" s="584"/>
      <c r="BM114" s="1047"/>
      <c r="BN114" s="1047"/>
      <c r="BO114" s="584"/>
      <c r="BP114" s="584"/>
      <c r="BQ114" s="584"/>
      <c r="BR114" s="584"/>
      <c r="BS114" s="584"/>
      <c r="BT114" s="584"/>
      <c r="BU114" s="584"/>
      <c r="BV114" s="584"/>
      <c r="BW114" s="584"/>
      <c r="BX114" s="584"/>
      <c r="BY114" s="584"/>
      <c r="BZ114" s="584"/>
      <c r="CA114" s="584"/>
      <c r="CB114" s="584"/>
      <c r="CC114" s="584"/>
      <c r="CD114" s="584"/>
      <c r="CE114" s="584"/>
      <c r="CF114" s="584"/>
      <c r="CG114" s="584"/>
      <c r="CH114" s="584"/>
      <c r="CI114" s="584"/>
      <c r="CJ114" s="584"/>
      <c r="CK114" s="584"/>
      <c r="CL114" s="584"/>
      <c r="CM114" s="584"/>
      <c r="CN114" s="584"/>
      <c r="CO114" s="584"/>
      <c r="CP114" s="584"/>
      <c r="CQ114" s="1047"/>
      <c r="CR114" s="1047"/>
      <c r="CS114" s="1047"/>
      <c r="CT114" s="1047"/>
      <c r="CU114" s="1047"/>
      <c r="CV114" s="1047"/>
      <c r="CW114" s="584"/>
      <c r="CX114" s="584"/>
      <c r="CY114" s="584"/>
      <c r="CZ114" s="584"/>
      <c r="DA114" s="584"/>
      <c r="DB114" s="584"/>
      <c r="DC114" s="584"/>
      <c r="DD114" s="584"/>
      <c r="DE114" s="584"/>
      <c r="DF114" s="584"/>
      <c r="DG114" s="1401" t="s">
        <v>31</v>
      </c>
      <c r="DH114" s="1473"/>
      <c r="DI114" s="1473"/>
      <c r="DJ114" s="1734">
        <f>DO112</f>
        <v>2564</v>
      </c>
      <c r="DK114" s="1735"/>
      <c r="DL114" s="584"/>
      <c r="DM114" s="1688" t="s">
        <v>35</v>
      </c>
      <c r="DN114" s="1689"/>
      <c r="DO114" s="1703">
        <f>DO111+EG111</f>
        <v>1673</v>
      </c>
      <c r="DP114" s="1704"/>
      <c r="DQ114" s="1049"/>
      <c r="DR114" s="1041"/>
      <c r="DS114" s="1041"/>
      <c r="DT114" s="1041"/>
      <c r="DU114" s="1041"/>
      <c r="DV114" s="1041"/>
      <c r="DW114" s="1041"/>
      <c r="DX114" s="1041"/>
      <c r="DY114" s="1041"/>
      <c r="DZ114" s="1041"/>
      <c r="EA114" s="27"/>
      <c r="EB114" s="1047"/>
      <c r="EC114" s="1047"/>
      <c r="ED114" s="1047"/>
      <c r="EE114" s="1047"/>
      <c r="EF114" s="1047"/>
      <c r="EG114" s="23"/>
      <c r="EH114" s="23"/>
    </row>
    <row r="115" spans="1:138" s="28" customFormat="1" ht="16.2" thickBot="1" x14ac:dyDescent="0.35">
      <c r="A115" s="21"/>
      <c r="B115" s="93" t="s">
        <v>69</v>
      </c>
      <c r="C115" s="250">
        <f>DO102+DP102</f>
        <v>33</v>
      </c>
      <c r="D115" s="1399">
        <f>C115/(DO90+DP90)</f>
        <v>1.2746234067207415E-2</v>
      </c>
      <c r="E115" s="1400"/>
      <c r="F115" s="6"/>
      <c r="G115" s="250">
        <f>EG102+EH102</f>
        <v>5</v>
      </c>
      <c r="H115" s="1744">
        <f>G115/(EG90+EH90)</f>
        <v>6.25E-2</v>
      </c>
      <c r="I115" s="1745"/>
      <c r="J115" s="584"/>
      <c r="K115" s="584"/>
      <c r="L115" s="584"/>
      <c r="M115" s="584"/>
      <c r="N115" s="584"/>
      <c r="O115" s="584"/>
      <c r="P115" s="381" t="s">
        <v>78</v>
      </c>
      <c r="Q115" s="381" t="s">
        <v>30</v>
      </c>
      <c r="R115" s="382" t="s">
        <v>8</v>
      </c>
      <c r="T115" s="381" t="s">
        <v>78</v>
      </c>
      <c r="U115" s="381" t="s">
        <v>30</v>
      </c>
      <c r="V115" s="382" t="s">
        <v>8</v>
      </c>
      <c r="W115" s="383"/>
      <c r="X115" s="96"/>
      <c r="Y115" s="96"/>
      <c r="Z115" s="96"/>
      <c r="AA115" s="247"/>
      <c r="AB115" s="214"/>
      <c r="AC115" s="33" t="s">
        <v>4</v>
      </c>
      <c r="AD115" s="33">
        <f t="shared" ref="AD115:AD118" si="20">AE115+AF115</f>
        <v>23</v>
      </c>
      <c r="AE115" s="33">
        <f>DU111+DW111</f>
        <v>0</v>
      </c>
      <c r="AF115" s="33">
        <f>DV111+DX111</f>
        <v>23</v>
      </c>
      <c r="AG115" s="584"/>
      <c r="AH115" s="584"/>
      <c r="AI115" s="584"/>
      <c r="AJ115" s="1047"/>
      <c r="AK115" s="584"/>
      <c r="AL115" s="113"/>
      <c r="AM115" s="1696" t="s">
        <v>76</v>
      </c>
      <c r="AN115" s="1697"/>
      <c r="AO115" s="112">
        <f>DP111+EH111</f>
        <v>968</v>
      </c>
      <c r="AP115" s="584"/>
      <c r="AQ115" s="584"/>
      <c r="AR115" s="584"/>
      <c r="AS115" s="584"/>
      <c r="AT115" s="584"/>
      <c r="AU115" s="584"/>
      <c r="AV115" s="584"/>
      <c r="AW115" s="584"/>
      <c r="AX115" s="584"/>
      <c r="AY115" s="584"/>
      <c r="AZ115" s="584"/>
      <c r="BA115" s="584"/>
      <c r="BB115" s="584"/>
      <c r="BC115" s="584"/>
      <c r="BD115" s="584"/>
      <c r="BE115" s="584"/>
      <c r="BF115" s="584"/>
      <c r="BG115" s="584"/>
      <c r="BH115" s="584"/>
      <c r="BI115" s="584"/>
      <c r="BJ115" s="584"/>
      <c r="BK115" s="584"/>
      <c r="BL115" s="584"/>
      <c r="BM115" s="1047"/>
      <c r="BN115" s="1047"/>
      <c r="BO115" s="584"/>
      <c r="BP115" s="584"/>
      <c r="BQ115" s="584"/>
      <c r="BR115" s="584"/>
      <c r="BS115" s="584"/>
      <c r="BT115" s="584"/>
      <c r="BU115" s="584"/>
      <c r="BV115" s="584"/>
      <c r="BW115" s="584"/>
      <c r="BX115" s="584"/>
      <c r="BY115" s="584"/>
      <c r="BZ115" s="584"/>
      <c r="CA115" s="584"/>
      <c r="CB115" s="584"/>
      <c r="CC115" s="584"/>
      <c r="CD115" s="584"/>
      <c r="CE115" s="584"/>
      <c r="CF115" s="584"/>
      <c r="CG115" s="584"/>
      <c r="CH115" s="584"/>
      <c r="CI115" s="584"/>
      <c r="CJ115" s="584"/>
      <c r="CK115" s="584"/>
      <c r="CL115" s="584"/>
      <c r="CM115" s="584"/>
      <c r="CN115" s="584"/>
      <c r="CO115" s="584"/>
      <c r="CP115" s="584"/>
      <c r="CQ115" s="1047"/>
      <c r="CR115" s="1047"/>
      <c r="CS115" s="1047"/>
      <c r="CT115" s="1047"/>
      <c r="CU115" s="1047"/>
      <c r="CV115" s="1047"/>
      <c r="CW115" s="584"/>
      <c r="CX115" s="584"/>
      <c r="CY115" s="584"/>
      <c r="CZ115" s="584"/>
      <c r="DA115" s="584"/>
      <c r="DB115" s="584"/>
      <c r="DC115" s="584"/>
      <c r="DD115" s="584"/>
      <c r="DE115" s="584"/>
      <c r="DF115" s="584"/>
      <c r="DG115" s="1401" t="s">
        <v>32</v>
      </c>
      <c r="DH115" s="1473"/>
      <c r="DI115" s="1473"/>
      <c r="DJ115" s="1734">
        <f>EG112</f>
        <v>77</v>
      </c>
      <c r="DK115" s="1735"/>
      <c r="DL115" s="584"/>
      <c r="DM115" s="1688" t="s">
        <v>36</v>
      </c>
      <c r="DN115" s="1689"/>
      <c r="DO115" s="1066">
        <f>DP111+EH111</f>
        <v>968</v>
      </c>
      <c r="DP115" s="1049"/>
      <c r="DQ115" s="1049"/>
      <c r="DR115" s="1041"/>
      <c r="DS115" s="1041"/>
      <c r="DT115" s="1041"/>
      <c r="DU115" s="1041"/>
      <c r="DV115" s="1041"/>
      <c r="DW115" s="1041"/>
      <c r="DX115" s="1041"/>
      <c r="DY115" s="1041"/>
      <c r="DZ115" s="1041"/>
      <c r="EA115" s="27"/>
      <c r="EB115" s="1047"/>
      <c r="EC115" s="1047"/>
      <c r="ED115" s="1047"/>
      <c r="EE115" s="1047"/>
      <c r="EF115" s="1047"/>
      <c r="EG115" s="23"/>
      <c r="EH115" s="23"/>
    </row>
    <row r="116" spans="1:138" s="28" customFormat="1" ht="16.2" thickBot="1" x14ac:dyDescent="0.35">
      <c r="A116" s="21"/>
      <c r="B116" s="297" t="s">
        <v>70</v>
      </c>
      <c r="C116" s="312">
        <f>DO96+DP96</f>
        <v>8</v>
      </c>
      <c r="D116" s="1740">
        <f>C116/(DO90+DP90)</f>
        <v>3.0899961375048281E-3</v>
      </c>
      <c r="E116" s="1741"/>
      <c r="F116" s="6"/>
      <c r="G116" s="312">
        <f>EG96+EH96</f>
        <v>2</v>
      </c>
      <c r="H116" s="1742">
        <f>G116/(EG90+EH90)</f>
        <v>2.5000000000000001E-2</v>
      </c>
      <c r="I116" s="1743"/>
      <c r="J116" s="584"/>
      <c r="K116" s="584"/>
      <c r="M116" s="584"/>
      <c r="N116" s="584"/>
      <c r="O116" s="304" t="s">
        <v>82</v>
      </c>
      <c r="P116" s="384">
        <f>SUM(Q116:R116)</f>
        <v>754</v>
      </c>
      <c r="Q116" s="33">
        <f>C111+E111+G111+I111+K111+M111+O111+Q111+S111+U111+W111+Y111+AA111+AC111+AE111+AG111</f>
        <v>467</v>
      </c>
      <c r="R116" s="33">
        <f>D111+F111+H111+J111+L111+N111+P111+R111+T111+V111+X111+Z111+AB111+AD111+AF111+AH111</f>
        <v>287</v>
      </c>
      <c r="S116" s="584" t="s">
        <v>88</v>
      </c>
      <c r="T116" s="319">
        <f>U116+V116</f>
        <v>411</v>
      </c>
      <c r="U116" s="319">
        <f>SUM(CQ111+CS111+CU111+CW111+CY111+DA111+DC111+DE111+DG111+DI111+DK111+DM111)</f>
        <v>292</v>
      </c>
      <c r="V116" s="319">
        <f>SUM(CR111+CT111+CV111+CX111+CZ111+DB111+DD111+DF111+DH111+DJ111+DL111+DN111)</f>
        <v>119</v>
      </c>
      <c r="W116" s="584"/>
      <c r="X116" s="96"/>
      <c r="Y116" s="96"/>
      <c r="Z116" s="96"/>
      <c r="AA116" s="247"/>
      <c r="AB116" s="214"/>
      <c r="AC116" s="33" t="s">
        <v>5</v>
      </c>
      <c r="AD116" s="33">
        <f t="shared" si="20"/>
        <v>23</v>
      </c>
      <c r="AE116" s="33">
        <f>DY111+EA111</f>
        <v>0</v>
      </c>
      <c r="AF116" s="33">
        <f>DZ111+EB111</f>
        <v>23</v>
      </c>
      <c r="AG116" s="584"/>
      <c r="AH116" s="584"/>
      <c r="AI116" s="584"/>
      <c r="AJ116" s="1047"/>
      <c r="AK116" s="584"/>
      <c r="AL116" s="584"/>
      <c r="AM116" s="584"/>
      <c r="AN116" s="584"/>
      <c r="AO116" s="584"/>
      <c r="AP116" s="584"/>
      <c r="AQ116" s="584"/>
      <c r="AR116" s="584"/>
      <c r="AS116" s="584"/>
      <c r="AT116" s="584"/>
      <c r="AU116" s="584"/>
      <c r="AV116" s="584"/>
      <c r="AW116" s="584"/>
      <c r="AX116" s="584"/>
      <c r="AY116" s="584"/>
      <c r="AZ116" s="584"/>
      <c r="BA116" s="584"/>
      <c r="BB116" s="584"/>
      <c r="BC116" s="584"/>
      <c r="BD116" s="584"/>
      <c r="BE116" s="584"/>
      <c r="BF116" s="584"/>
      <c r="BG116" s="584"/>
      <c r="BH116" s="584"/>
      <c r="BI116" s="584"/>
      <c r="BJ116" s="584"/>
      <c r="BK116" s="584"/>
      <c r="BL116" s="584"/>
      <c r="BM116" s="1047"/>
      <c r="BN116" s="1047"/>
      <c r="BO116" s="584"/>
      <c r="BP116" s="584"/>
      <c r="BQ116" s="584"/>
      <c r="BR116" s="584"/>
      <c r="BS116" s="584"/>
      <c r="BT116" s="584"/>
      <c r="BU116" s="584"/>
      <c r="BV116" s="584"/>
      <c r="BW116" s="584"/>
      <c r="BX116" s="584"/>
      <c r="BY116" s="584"/>
      <c r="BZ116" s="584"/>
      <c r="CA116" s="584">
        <f>SUM(BM88:CP88)</f>
        <v>87</v>
      </c>
      <c r="CB116" s="584"/>
      <c r="CC116" s="584"/>
      <c r="CD116" s="584"/>
      <c r="CE116" s="584"/>
      <c r="CF116" s="584"/>
      <c r="CG116" s="584"/>
      <c r="CH116" s="584"/>
      <c r="CI116" s="584"/>
      <c r="CJ116" s="584"/>
      <c r="CK116" s="584"/>
      <c r="CL116" s="584"/>
      <c r="CM116" s="584"/>
      <c r="CN116" s="584"/>
      <c r="CO116" s="584"/>
      <c r="CP116" s="584"/>
      <c r="CQ116" s="1047"/>
      <c r="CR116" s="1047"/>
      <c r="CS116" s="1047"/>
      <c r="CT116" s="1047"/>
      <c r="CU116" s="1047"/>
      <c r="CV116" s="1047"/>
      <c r="CW116" s="584"/>
      <c r="CX116" s="584"/>
      <c r="CY116" s="584"/>
      <c r="CZ116" s="584"/>
      <c r="DA116" s="584"/>
      <c r="DB116" s="584"/>
      <c r="DC116" s="584"/>
      <c r="DD116" s="584"/>
      <c r="DE116" s="584"/>
      <c r="DF116" s="584"/>
      <c r="DG116" s="1733" t="s">
        <v>33</v>
      </c>
      <c r="DH116" s="1473"/>
      <c r="DI116" s="1473"/>
      <c r="DJ116" s="1734">
        <f>DJ114+DJ115</f>
        <v>2641</v>
      </c>
      <c r="DK116" s="1735"/>
      <c r="DL116" s="584"/>
      <c r="DM116" s="1703" t="s">
        <v>33</v>
      </c>
      <c r="DN116" s="1732"/>
      <c r="DO116" s="1703">
        <f>DO114+DO115</f>
        <v>2641</v>
      </c>
      <c r="DP116" s="1473"/>
      <c r="DQ116" s="1049"/>
      <c r="DR116" s="1066"/>
      <c r="DS116" s="1066"/>
      <c r="DT116" s="1066"/>
      <c r="DU116" s="1066"/>
      <c r="DV116" s="1066"/>
      <c r="DW116" s="1066"/>
      <c r="DX116" s="1066"/>
      <c r="DY116" s="1066"/>
      <c r="DZ116" s="1066"/>
      <c r="EA116" s="27"/>
      <c r="EB116" s="1047"/>
      <c r="EC116" s="1047"/>
      <c r="ED116" s="1047"/>
      <c r="EE116" s="1047"/>
      <c r="EF116" s="1047"/>
      <c r="EG116" s="23"/>
      <c r="EH116" s="23"/>
    </row>
    <row r="117" spans="1:138" s="28" customFormat="1" ht="15" thickBot="1" x14ac:dyDescent="0.35">
      <c r="A117" s="6"/>
      <c r="B117" s="313" t="s">
        <v>73</v>
      </c>
      <c r="C117" s="314">
        <f>SUM(Отд.2!BN111:CA111,Отд.3!BB111:BQ111,Отд.3!AP111:AS111,Отд.3!AZ111:BA111,Отд.4!AZ72:BI72,Отд.4!AT72:AW72,Отд.4!AF72:AG72,Отд.4!AB72:AC72)</f>
        <v>436</v>
      </c>
      <c r="D117" s="1736"/>
      <c r="E117" s="1737"/>
      <c r="F117" s="315"/>
      <c r="G117" s="496">
        <f>SUM(Отд.2!CE111:CH111,Отд.4!BY72)</f>
        <v>17</v>
      </c>
      <c r="H117" s="316"/>
      <c r="I117" s="317"/>
      <c r="J117" s="497">
        <f>C117+G117</f>
        <v>453</v>
      </c>
      <c r="O117" s="305" t="s">
        <v>83</v>
      </c>
      <c r="P117" s="394">
        <f>SUM(Q117:R117)</f>
        <v>778</v>
      </c>
      <c r="Q117" s="395">
        <f>AI111+AK111+AM111+AO111+AQ111+AS111+AU111+AW111+AY111+BA111+BC111+BE111+BG111+BI111+BK111</f>
        <v>450</v>
      </c>
      <c r="R117" s="395">
        <f>AJ111+AL111+AN111+AP111+AR111+AT111+AV111+AX111+AZ111+BB111+BD111+BF111+BH111+BJ111+BL111</f>
        <v>328</v>
      </c>
      <c r="S117" s="83" t="s">
        <v>74</v>
      </c>
      <c r="T117" s="319">
        <f>P116+P117+P118+T116</f>
        <v>2564</v>
      </c>
      <c r="U117" s="319">
        <f t="shared" ref="U117" si="21">Q116+Q117+Q118+U116</f>
        <v>1660</v>
      </c>
      <c r="V117" s="319">
        <f t="shared" ref="V117" si="22">R116+R117+R118+V116</f>
        <v>904</v>
      </c>
      <c r="W117" s="584"/>
      <c r="X117" s="83"/>
      <c r="Y117" s="83">
        <f>SUM(C88:AH88)</f>
        <v>669</v>
      </c>
      <c r="Z117" s="83"/>
      <c r="AA117" s="247"/>
      <c r="AB117" s="247"/>
      <c r="AC117" s="396" t="s">
        <v>6</v>
      </c>
      <c r="AD117" s="33">
        <f t="shared" si="20"/>
        <v>2</v>
      </c>
      <c r="AE117" s="33">
        <f>EC111</f>
        <v>1</v>
      </c>
      <c r="AF117" s="33">
        <f>ED111</f>
        <v>1</v>
      </c>
      <c r="AG117" s="584"/>
      <c r="AH117" s="584"/>
      <c r="AI117" s="83"/>
      <c r="AJ117" s="6"/>
      <c r="AM117" s="83" t="s">
        <v>77</v>
      </c>
      <c r="AN117" s="83"/>
      <c r="AO117" s="83">
        <f>AO114+AO115</f>
        <v>2641</v>
      </c>
      <c r="AT117" s="853">
        <f>SUM(AI88:BL88)</f>
        <v>559</v>
      </c>
      <c r="BM117" s="6"/>
      <c r="BN117" s="6"/>
      <c r="BS117" s="108"/>
      <c r="BT117" s="108"/>
      <c r="BU117" s="108" t="e">
        <f>SUM(BM111,BO111,BQ111,BS111,BU111,#REF!,#REF!,#REF!,CC111,CE111,CG111,#REF!,CK111,#REF!,CM111,#REF!,#REF!,#REF!,CO111,#REF!)</f>
        <v>#REF!</v>
      </c>
      <c r="BV117" s="108" t="e">
        <f>SUM(BN111,BP111,BR111,BT111,BV111,#REF!,#REF!,#REF!,CD111,CF111,CH111,#REF!,CL111,#REF!,CN111,#REF!,#REF!,#REF!,CP111,#REF!)</f>
        <v>#REF!</v>
      </c>
      <c r="BW117" s="108"/>
      <c r="BX117" s="108"/>
      <c r="BY117" s="108"/>
      <c r="BZ117" s="108"/>
      <c r="CA117" s="108"/>
      <c r="CB117" s="108"/>
      <c r="CQ117" s="6"/>
      <c r="CR117" s="6"/>
      <c r="CS117" s="6"/>
      <c r="CT117" s="6"/>
      <c r="CU117" s="6"/>
      <c r="CV117" s="6"/>
      <c r="CW117" s="108"/>
      <c r="CX117" s="108"/>
      <c r="CY117" s="108"/>
      <c r="CZ117" s="108"/>
      <c r="DA117" s="108"/>
      <c r="DB117" s="108"/>
      <c r="DC117" s="108"/>
      <c r="DD117" s="108"/>
      <c r="DE117" s="108"/>
      <c r="DF117" s="108"/>
      <c r="DM117" s="6"/>
      <c r="DN117" s="6"/>
      <c r="DO117" s="6"/>
      <c r="DP117" s="20"/>
      <c r="DQ117" s="20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</row>
    <row r="118" spans="1:138" s="28" customFormat="1" x14ac:dyDescent="0.3">
      <c r="A118" s="6"/>
      <c r="B118" s="6"/>
      <c r="C118" s="6"/>
      <c r="D118" s="6"/>
      <c r="O118" s="305" t="s">
        <v>84</v>
      </c>
      <c r="P118" s="384">
        <f t="shared" ref="P118" si="23">SUM(Q118:R118)</f>
        <v>621</v>
      </c>
      <c r="Q118" s="33">
        <f>BM111+BO111+BQ111+BS111+BU111+BW111+BY111+CA111+CC111+CE111+CG111+CI111+CK111+CM111+CO111</f>
        <v>451</v>
      </c>
      <c r="R118" s="33">
        <f>BN111+BP111+BR111+BT111+BV111+BX111+BZ111+CB111+CD111+CF111+CH111+CJ111+CL111+CN111+CP111</f>
        <v>170</v>
      </c>
      <c r="S118" s="247"/>
      <c r="T118" s="711"/>
      <c r="U118" s="711"/>
      <c r="V118" s="711"/>
      <c r="W118" s="83"/>
      <c r="AC118" s="396" t="s">
        <v>242</v>
      </c>
      <c r="AD118" s="33">
        <f t="shared" si="20"/>
        <v>15</v>
      </c>
      <c r="AE118" s="33">
        <f>EE111</f>
        <v>12</v>
      </c>
      <c r="AF118" s="33">
        <f>EF111</f>
        <v>3</v>
      </c>
      <c r="AG118" s="584"/>
      <c r="AH118" s="584"/>
      <c r="AI118" s="6"/>
      <c r="AJ118" s="6"/>
      <c r="BM118" s="6"/>
      <c r="BN118" s="6"/>
      <c r="CQ118" s="6"/>
      <c r="CR118" s="6"/>
      <c r="CS118" s="6"/>
      <c r="CT118" s="6"/>
      <c r="CU118" s="6"/>
      <c r="CV118" s="6"/>
      <c r="DM118" s="6"/>
      <c r="DN118" s="6"/>
      <c r="DO118" s="6"/>
      <c r="DP118" s="20"/>
      <c r="DQ118" s="20"/>
      <c r="DR118" s="6"/>
      <c r="DS118" s="105"/>
      <c r="DT118" s="105"/>
      <c r="DU118" s="105"/>
      <c r="DV118" s="105"/>
      <c r="DW118" s="105"/>
      <c r="DX118" s="105"/>
      <c r="DY118" s="105"/>
      <c r="DZ118" s="105"/>
      <c r="EA118" s="105"/>
      <c r="EB118" s="105"/>
      <c r="EC118" s="105"/>
      <c r="ED118" s="105"/>
      <c r="EE118" s="105"/>
      <c r="EF118" s="105"/>
      <c r="EG118" s="6"/>
      <c r="EH118" s="6"/>
    </row>
    <row r="119" spans="1:138" s="28" customFormat="1" x14ac:dyDescent="0.3">
      <c r="A119" s="6"/>
      <c r="B119" s="6"/>
      <c r="C119" s="6"/>
      <c r="D119" s="6"/>
      <c r="AC119" s="396" t="s">
        <v>33</v>
      </c>
      <c r="AD119" s="33">
        <f>SUM(AD114:AD118)</f>
        <v>77</v>
      </c>
      <c r="AE119" s="33">
        <f t="shared" ref="AE119:AF119" si="24">SUM(AE114:AE118)</f>
        <v>13</v>
      </c>
      <c r="AF119" s="33">
        <f t="shared" si="24"/>
        <v>64</v>
      </c>
      <c r="AG119" s="183"/>
      <c r="AH119" s="183"/>
      <c r="AI119" s="6"/>
      <c r="AJ119" s="6"/>
      <c r="BM119" s="6"/>
      <c r="BN119" s="6"/>
      <c r="CQ119" s="6"/>
      <c r="CR119" s="6"/>
      <c r="CS119" s="6"/>
      <c r="CT119" s="6"/>
      <c r="CU119" s="6"/>
      <c r="CV119" s="6"/>
      <c r="DM119" s="6"/>
      <c r="DN119" s="6"/>
      <c r="DO119" s="6"/>
      <c r="DP119" s="20"/>
      <c r="DQ119" s="20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</row>
    <row r="120" spans="1:138" s="28" customFormat="1" x14ac:dyDescent="0.3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DC120" s="49"/>
      <c r="DD120" s="49"/>
      <c r="DE120" s="49"/>
      <c r="DF120" s="49"/>
      <c r="DG120" s="49"/>
      <c r="DH120" s="49"/>
      <c r="DI120" s="49"/>
      <c r="DJ120" s="49"/>
      <c r="DK120" s="49"/>
      <c r="DL120" s="49"/>
      <c r="DM120" s="49"/>
      <c r="DN120" s="49"/>
      <c r="DO120" s="49"/>
      <c r="DP120" s="49"/>
      <c r="DQ120" s="49"/>
      <c r="DR120" s="49"/>
      <c r="DS120" s="49"/>
      <c r="DT120" s="49"/>
      <c r="DU120" s="49"/>
      <c r="DV120" s="49"/>
      <c r="DW120" s="49"/>
      <c r="DX120" s="49"/>
      <c r="DY120" s="49"/>
      <c r="DZ120" s="49"/>
      <c r="EA120" s="49"/>
      <c r="EB120" s="49"/>
      <c r="EC120" s="49"/>
      <c r="ED120" s="49"/>
      <c r="EE120" s="49"/>
      <c r="EF120" s="49"/>
      <c r="EG120" s="49"/>
      <c r="EH120" s="49"/>
    </row>
    <row r="121" spans="1:138" s="28" customFormat="1" ht="21" x14ac:dyDescent="0.4">
      <c r="A121" s="6"/>
      <c r="B121" s="106">
        <v>44501</v>
      </c>
      <c r="C121" s="6"/>
      <c r="D121" s="6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X121" s="55"/>
      <c r="Y121" s="55"/>
      <c r="Z121" s="55"/>
      <c r="AA121" s="55"/>
      <c r="AB121" s="55"/>
      <c r="AD121" s="55"/>
      <c r="AE121" s="55"/>
      <c r="AF121" s="324"/>
      <c r="AG121" s="324"/>
      <c r="AH121" s="324"/>
      <c r="AI121" s="6"/>
      <c r="AJ121" s="6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D121" s="55"/>
      <c r="BE121" s="55"/>
      <c r="BF121" s="55"/>
      <c r="BG121" s="55"/>
      <c r="BH121" s="55"/>
      <c r="BJ121" s="55"/>
      <c r="BL121" s="55"/>
      <c r="BM121" s="6"/>
      <c r="BN121" s="6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N121" s="55"/>
      <c r="CP121" s="55"/>
      <c r="CQ121" s="6"/>
      <c r="CR121" s="6"/>
      <c r="CS121" s="6"/>
      <c r="CT121" s="6"/>
      <c r="CU121" s="6"/>
      <c r="CV121" s="6"/>
      <c r="DG121" s="55"/>
      <c r="DH121" s="55"/>
      <c r="DI121" s="55"/>
      <c r="DJ121" s="55"/>
      <c r="DK121" s="55"/>
      <c r="DL121" s="55"/>
      <c r="DM121" s="6"/>
      <c r="DN121" s="6"/>
      <c r="DO121" s="6"/>
      <c r="DP121" s="20"/>
      <c r="DQ121" s="20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</row>
    <row r="122" spans="1:138" s="28" customFormat="1" ht="16.2" thickBot="1" x14ac:dyDescent="0.35">
      <c r="A122" s="12"/>
      <c r="B122" s="13" t="s">
        <v>53</v>
      </c>
      <c r="C122" s="13"/>
      <c r="D122" s="13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321"/>
      <c r="AG122" s="321"/>
      <c r="AH122" s="321"/>
      <c r="AI122" s="13"/>
      <c r="AJ122" s="13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13"/>
      <c r="BN122" s="13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13"/>
      <c r="CR122" s="13"/>
      <c r="CS122" s="13"/>
      <c r="CT122" s="13"/>
      <c r="CU122" s="13"/>
      <c r="CV122" s="13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7"/>
      <c r="DN122" s="7"/>
      <c r="DO122" s="7"/>
      <c r="DP122" s="41"/>
      <c r="DQ122" s="41"/>
      <c r="DR122" s="6"/>
      <c r="DS122" s="1779"/>
      <c r="DT122" s="1779"/>
      <c r="DU122" s="1779"/>
      <c r="DV122" s="1779"/>
      <c r="DW122" s="1779"/>
      <c r="DX122" s="1779"/>
      <c r="DY122" s="1173"/>
      <c r="DZ122" s="1173"/>
      <c r="EA122" s="1173"/>
      <c r="EB122" s="1173"/>
      <c r="EC122" s="1173"/>
      <c r="ED122" s="1173"/>
      <c r="EE122" s="1173"/>
      <c r="EF122" s="1173"/>
      <c r="EG122" s="7"/>
      <c r="EH122" s="7"/>
    </row>
    <row r="123" spans="1:138" s="28" customFormat="1" ht="15" thickBot="1" x14ac:dyDescent="0.35">
      <c r="A123" s="1328" t="s">
        <v>1</v>
      </c>
      <c r="B123" s="1331" t="s">
        <v>2</v>
      </c>
      <c r="C123" s="1699" t="s">
        <v>3</v>
      </c>
      <c r="D123" s="1700"/>
      <c r="E123" s="1700"/>
      <c r="F123" s="1700"/>
      <c r="G123" s="1700"/>
      <c r="H123" s="1700"/>
      <c r="I123" s="1700"/>
      <c r="J123" s="1700"/>
      <c r="K123" s="1700"/>
      <c r="L123" s="1700"/>
      <c r="M123" s="1700"/>
      <c r="N123" s="1700"/>
      <c r="O123" s="1700"/>
      <c r="P123" s="1700"/>
      <c r="Q123" s="1701"/>
      <c r="R123" s="1701"/>
      <c r="S123" s="1701"/>
      <c r="T123" s="1701"/>
      <c r="U123" s="1701"/>
      <c r="V123" s="1701"/>
      <c r="W123" s="1701"/>
      <c r="X123" s="1701"/>
      <c r="Y123" s="1701"/>
      <c r="Z123" s="1701"/>
      <c r="AA123" s="1701"/>
      <c r="AB123" s="1701"/>
      <c r="AC123" s="1701"/>
      <c r="AD123" s="1701"/>
      <c r="AE123" s="1701"/>
      <c r="AF123" s="1701"/>
      <c r="AG123" s="1372"/>
      <c r="AH123" s="1702"/>
      <c r="AI123" s="1751" t="s">
        <v>56</v>
      </c>
      <c r="AJ123" s="1752"/>
      <c r="AK123" s="1752"/>
      <c r="AL123" s="1752"/>
      <c r="AM123" s="1752"/>
      <c r="AN123" s="1752"/>
      <c r="AO123" s="1752"/>
      <c r="AP123" s="1752"/>
      <c r="AQ123" s="1752"/>
      <c r="AR123" s="1752"/>
      <c r="AS123" s="1752"/>
      <c r="AT123" s="1752"/>
      <c r="AU123" s="1752"/>
      <c r="AV123" s="1752"/>
      <c r="AW123" s="1752"/>
      <c r="AX123" s="1752"/>
      <c r="AY123" s="1753"/>
      <c r="AZ123" s="1753"/>
      <c r="BA123" s="1753"/>
      <c r="BB123" s="1753"/>
      <c r="BC123" s="1753"/>
      <c r="BD123" s="1753"/>
      <c r="BE123" s="1753"/>
      <c r="BF123" s="1753"/>
      <c r="BG123" s="1753"/>
      <c r="BH123" s="1753"/>
      <c r="BI123" s="1753"/>
      <c r="BJ123" s="1753"/>
      <c r="BK123" s="1753"/>
      <c r="BL123" s="1753"/>
      <c r="BM123" s="1754" t="s">
        <v>57</v>
      </c>
      <c r="BN123" s="1754"/>
      <c r="BO123" s="1754"/>
      <c r="BP123" s="1754"/>
      <c r="BQ123" s="1754"/>
      <c r="BR123" s="1754"/>
      <c r="BS123" s="1754"/>
      <c r="BT123" s="1754"/>
      <c r="BU123" s="1754"/>
      <c r="BV123" s="1754"/>
      <c r="BW123" s="1754"/>
      <c r="BX123" s="1754"/>
      <c r="BY123" s="1754"/>
      <c r="BZ123" s="1754"/>
      <c r="CA123" s="1754"/>
      <c r="CB123" s="1754"/>
      <c r="CC123" s="1754"/>
      <c r="CD123" s="1754"/>
      <c r="CE123" s="1754"/>
      <c r="CF123" s="1754"/>
      <c r="CG123" s="1754"/>
      <c r="CH123" s="1754"/>
      <c r="CI123" s="1754"/>
      <c r="CJ123" s="1754"/>
      <c r="CK123" s="1754"/>
      <c r="CL123" s="1754"/>
      <c r="CM123" s="1754"/>
      <c r="CN123" s="1754"/>
      <c r="CO123" s="1754"/>
      <c r="CP123" s="1754"/>
      <c r="CQ123" s="1698" t="s">
        <v>6</v>
      </c>
      <c r="CR123" s="1698"/>
      <c r="CS123" s="1698"/>
      <c r="CT123" s="1698"/>
      <c r="CU123" s="1698"/>
      <c r="CV123" s="1698"/>
      <c r="CW123" s="1698"/>
      <c r="CX123" s="1698"/>
      <c r="CY123" s="1698"/>
      <c r="CZ123" s="1698"/>
      <c r="DA123" s="1698"/>
      <c r="DB123" s="1698"/>
      <c r="DC123" s="1698"/>
      <c r="DD123" s="1698"/>
      <c r="DE123" s="1698"/>
      <c r="DF123" s="1698"/>
      <c r="DG123" s="1698"/>
      <c r="DH123" s="1698"/>
      <c r="DI123" s="1698"/>
      <c r="DJ123" s="1698"/>
      <c r="DK123" s="1698"/>
      <c r="DL123" s="1698"/>
      <c r="DM123" s="1372"/>
      <c r="DN123" s="1373"/>
      <c r="DO123" s="1788" t="s">
        <v>7</v>
      </c>
      <c r="DP123" s="1789"/>
      <c r="DQ123" s="1165"/>
      <c r="DR123" s="6"/>
      <c r="DS123" s="1511" t="s">
        <v>3</v>
      </c>
      <c r="DT123" s="1513"/>
      <c r="DU123" s="1770" t="s">
        <v>4</v>
      </c>
      <c r="DV123" s="1770"/>
      <c r="DW123" s="1771"/>
      <c r="DX123" s="1772"/>
      <c r="DY123" s="1778" t="s">
        <v>5</v>
      </c>
      <c r="DZ123" s="1271"/>
      <c r="EA123" s="1271"/>
      <c r="EB123" s="1272"/>
      <c r="EC123" s="1777" t="s">
        <v>6</v>
      </c>
      <c r="ED123" s="1272"/>
      <c r="EE123" s="1777" t="s">
        <v>242</v>
      </c>
      <c r="EF123" s="1272"/>
      <c r="EG123" s="1438" t="s">
        <v>7</v>
      </c>
      <c r="EH123" s="1769"/>
    </row>
    <row r="124" spans="1:138" s="28" customFormat="1" x14ac:dyDescent="0.3">
      <c r="A124" s="1329"/>
      <c r="B124" s="1333"/>
      <c r="C124" s="1709" t="s">
        <v>46</v>
      </c>
      <c r="D124" s="1710"/>
      <c r="E124" s="1705" t="s">
        <v>47</v>
      </c>
      <c r="F124" s="1706"/>
      <c r="G124" s="1705" t="s">
        <v>39</v>
      </c>
      <c r="H124" s="1706"/>
      <c r="I124" s="1705" t="s">
        <v>91</v>
      </c>
      <c r="J124" s="1706"/>
      <c r="K124" s="1705" t="s">
        <v>48</v>
      </c>
      <c r="L124" s="1706"/>
      <c r="M124" s="1705" t="s">
        <v>43</v>
      </c>
      <c r="N124" s="1706"/>
      <c r="O124" s="1705" t="s">
        <v>93</v>
      </c>
      <c r="P124" s="1706"/>
      <c r="Q124" s="1705" t="s">
        <v>94</v>
      </c>
      <c r="R124" s="1706"/>
      <c r="S124" s="1705" t="s">
        <v>49</v>
      </c>
      <c r="T124" s="1706"/>
      <c r="U124" s="1705" t="s">
        <v>42</v>
      </c>
      <c r="V124" s="1706"/>
      <c r="W124" s="1705" t="s">
        <v>41</v>
      </c>
      <c r="X124" s="1706"/>
      <c r="Y124" s="1705" t="s">
        <v>45</v>
      </c>
      <c r="Z124" s="1706"/>
      <c r="AA124" s="1705" t="s">
        <v>97</v>
      </c>
      <c r="AB124" s="1706"/>
      <c r="AC124" s="1705" t="s">
        <v>50</v>
      </c>
      <c r="AD124" s="1706"/>
      <c r="AE124" s="1705" t="s">
        <v>98</v>
      </c>
      <c r="AF124" s="1706"/>
      <c r="AG124" s="1705" t="s">
        <v>40</v>
      </c>
      <c r="AH124" s="1706"/>
      <c r="AI124" s="1709" t="s">
        <v>46</v>
      </c>
      <c r="AJ124" s="1710"/>
      <c r="AK124" s="1705" t="s">
        <v>47</v>
      </c>
      <c r="AL124" s="1706"/>
      <c r="AM124" s="1705" t="s">
        <v>39</v>
      </c>
      <c r="AN124" s="1706"/>
      <c r="AO124" s="1705" t="s">
        <v>91</v>
      </c>
      <c r="AP124" s="1706"/>
      <c r="AQ124" s="1705" t="s">
        <v>48</v>
      </c>
      <c r="AR124" s="1706"/>
      <c r="AS124" s="1720" t="s">
        <v>99</v>
      </c>
      <c r="AT124" s="1721"/>
      <c r="AU124" s="1720" t="s">
        <v>123</v>
      </c>
      <c r="AV124" s="1721"/>
      <c r="AW124" s="1720" t="s">
        <v>124</v>
      </c>
      <c r="AX124" s="1721"/>
      <c r="AY124" s="1705" t="s">
        <v>49</v>
      </c>
      <c r="AZ124" s="1706"/>
      <c r="BA124" s="1705" t="s">
        <v>42</v>
      </c>
      <c r="BB124" s="1706"/>
      <c r="BC124" s="1705" t="s">
        <v>41</v>
      </c>
      <c r="BD124" s="1706"/>
      <c r="BE124" s="1705" t="s">
        <v>45</v>
      </c>
      <c r="BF124" s="1706"/>
      <c r="BG124" s="1705" t="s">
        <v>97</v>
      </c>
      <c r="BH124" s="1706"/>
      <c r="BI124" s="1705" t="s">
        <v>50</v>
      </c>
      <c r="BJ124" s="1706"/>
      <c r="BK124" s="1705" t="s">
        <v>98</v>
      </c>
      <c r="BL124" s="1706"/>
      <c r="BM124" s="1709" t="s">
        <v>46</v>
      </c>
      <c r="BN124" s="1710"/>
      <c r="BO124" s="1705" t="s">
        <v>47</v>
      </c>
      <c r="BP124" s="1706"/>
      <c r="BQ124" s="1757" t="s">
        <v>39</v>
      </c>
      <c r="BR124" s="1758"/>
      <c r="BS124" s="1705" t="s">
        <v>91</v>
      </c>
      <c r="BT124" s="1706"/>
      <c r="BU124" s="1705" t="s">
        <v>48</v>
      </c>
      <c r="BV124" s="1706"/>
      <c r="BW124" s="1705" t="s">
        <v>43</v>
      </c>
      <c r="BX124" s="1706"/>
      <c r="BY124" s="1705" t="s">
        <v>93</v>
      </c>
      <c r="BZ124" s="1706"/>
      <c r="CA124" s="1705" t="s">
        <v>94</v>
      </c>
      <c r="CB124" s="1706"/>
      <c r="CC124" s="1705" t="s">
        <v>49</v>
      </c>
      <c r="CD124" s="1706"/>
      <c r="CE124" s="1705" t="s">
        <v>42</v>
      </c>
      <c r="CF124" s="1706"/>
      <c r="CG124" s="1705" t="s">
        <v>41</v>
      </c>
      <c r="CH124" s="1706"/>
      <c r="CI124" s="1705" t="s">
        <v>45</v>
      </c>
      <c r="CJ124" s="1706"/>
      <c r="CK124" s="1705" t="s">
        <v>97</v>
      </c>
      <c r="CL124" s="1706"/>
      <c r="CM124" s="1705" t="s">
        <v>50</v>
      </c>
      <c r="CN124" s="1706"/>
      <c r="CO124" s="1705" t="s">
        <v>98</v>
      </c>
      <c r="CP124" s="1706"/>
      <c r="CQ124" s="1705" t="s">
        <v>46</v>
      </c>
      <c r="CR124" s="1706"/>
      <c r="CS124" s="1705" t="s">
        <v>47</v>
      </c>
      <c r="CT124" s="1706"/>
      <c r="CU124" s="1705" t="s">
        <v>39</v>
      </c>
      <c r="CV124" s="1706"/>
      <c r="CW124" s="1705" t="s">
        <v>91</v>
      </c>
      <c r="CX124" s="1706"/>
      <c r="CY124" s="1705" t="s">
        <v>48</v>
      </c>
      <c r="CZ124" s="1706"/>
      <c r="DA124" s="1705" t="s">
        <v>43</v>
      </c>
      <c r="DB124" s="1706"/>
      <c r="DC124" s="1705" t="s">
        <v>93</v>
      </c>
      <c r="DD124" s="1706"/>
      <c r="DE124" s="1705" t="s">
        <v>94</v>
      </c>
      <c r="DF124" s="1706"/>
      <c r="DG124" s="1705" t="s">
        <v>42</v>
      </c>
      <c r="DH124" s="1706"/>
      <c r="DI124" s="1705" t="s">
        <v>41</v>
      </c>
      <c r="DJ124" s="1706"/>
      <c r="DK124" s="1705" t="s">
        <v>97</v>
      </c>
      <c r="DL124" s="1706"/>
      <c r="DM124" s="1773" t="s">
        <v>98</v>
      </c>
      <c r="DN124" s="1774"/>
      <c r="DO124" s="1459" t="s">
        <v>30</v>
      </c>
      <c r="DP124" s="1790" t="s">
        <v>8</v>
      </c>
      <c r="DQ124" s="47"/>
      <c r="DS124" s="1761" t="s">
        <v>50</v>
      </c>
      <c r="DT124" s="1762"/>
      <c r="DU124" s="1761" t="s">
        <v>46</v>
      </c>
      <c r="DV124" s="1762"/>
      <c r="DW124" s="1761" t="s">
        <v>50</v>
      </c>
      <c r="DX124" s="1762"/>
      <c r="DY124" s="1761" t="s">
        <v>46</v>
      </c>
      <c r="DZ124" s="1762"/>
      <c r="EA124" s="1757" t="s">
        <v>50</v>
      </c>
      <c r="EB124" s="1758"/>
      <c r="EC124" s="1705" t="s">
        <v>44</v>
      </c>
      <c r="ED124" s="1706"/>
      <c r="EE124" s="1705" t="s">
        <v>44</v>
      </c>
      <c r="EF124" s="1706"/>
      <c r="EG124" s="1303" t="s">
        <v>30</v>
      </c>
      <c r="EH124" s="1303" t="s">
        <v>8</v>
      </c>
    </row>
    <row r="125" spans="1:138" s="28" customFormat="1" ht="15" thickBot="1" x14ac:dyDescent="0.35">
      <c r="A125" s="1330"/>
      <c r="B125" s="1335"/>
      <c r="C125" s="1711"/>
      <c r="D125" s="1712"/>
      <c r="E125" s="1707"/>
      <c r="F125" s="1708"/>
      <c r="G125" s="1707"/>
      <c r="H125" s="1708"/>
      <c r="I125" s="1707"/>
      <c r="J125" s="1708"/>
      <c r="K125" s="1707"/>
      <c r="L125" s="1708"/>
      <c r="M125" s="1707"/>
      <c r="N125" s="1708"/>
      <c r="O125" s="1755"/>
      <c r="P125" s="1756"/>
      <c r="Q125" s="1707"/>
      <c r="R125" s="1708"/>
      <c r="S125" s="1707"/>
      <c r="T125" s="1708"/>
      <c r="U125" s="1707"/>
      <c r="V125" s="1708"/>
      <c r="W125" s="1707"/>
      <c r="X125" s="1708"/>
      <c r="Y125" s="1707"/>
      <c r="Z125" s="1708"/>
      <c r="AA125" s="1707"/>
      <c r="AB125" s="1708"/>
      <c r="AC125" s="1707"/>
      <c r="AD125" s="1708"/>
      <c r="AE125" s="1707"/>
      <c r="AF125" s="1708"/>
      <c r="AG125" s="1707"/>
      <c r="AH125" s="1708"/>
      <c r="AI125" s="1711"/>
      <c r="AJ125" s="1712"/>
      <c r="AK125" s="1707"/>
      <c r="AL125" s="1708"/>
      <c r="AM125" s="1707"/>
      <c r="AN125" s="1708"/>
      <c r="AO125" s="1707"/>
      <c r="AP125" s="1708"/>
      <c r="AQ125" s="1707"/>
      <c r="AR125" s="1708"/>
      <c r="AS125" s="1722"/>
      <c r="AT125" s="1723"/>
      <c r="AU125" s="1722"/>
      <c r="AV125" s="1723"/>
      <c r="AW125" s="1722"/>
      <c r="AX125" s="1723"/>
      <c r="AY125" s="1707"/>
      <c r="AZ125" s="1708"/>
      <c r="BA125" s="1707"/>
      <c r="BB125" s="1708"/>
      <c r="BC125" s="1707"/>
      <c r="BD125" s="1708"/>
      <c r="BE125" s="1707"/>
      <c r="BF125" s="1708"/>
      <c r="BG125" s="1707"/>
      <c r="BH125" s="1708"/>
      <c r="BI125" s="1707"/>
      <c r="BJ125" s="1708"/>
      <c r="BK125" s="1707"/>
      <c r="BL125" s="1708"/>
      <c r="BM125" s="1711"/>
      <c r="BN125" s="1712"/>
      <c r="BO125" s="1707"/>
      <c r="BP125" s="1708"/>
      <c r="BQ125" s="1759"/>
      <c r="BR125" s="1760"/>
      <c r="BS125" s="1707"/>
      <c r="BT125" s="1708"/>
      <c r="BU125" s="1707"/>
      <c r="BV125" s="1708"/>
      <c r="BW125" s="1707"/>
      <c r="BX125" s="1708"/>
      <c r="BY125" s="1707"/>
      <c r="BZ125" s="1708"/>
      <c r="CA125" s="1707"/>
      <c r="CB125" s="1708"/>
      <c r="CC125" s="1707"/>
      <c r="CD125" s="1708"/>
      <c r="CE125" s="1707"/>
      <c r="CF125" s="1708"/>
      <c r="CG125" s="1707"/>
      <c r="CH125" s="1708"/>
      <c r="CI125" s="1707"/>
      <c r="CJ125" s="1708"/>
      <c r="CK125" s="1707"/>
      <c r="CL125" s="1708"/>
      <c r="CM125" s="1707"/>
      <c r="CN125" s="1708"/>
      <c r="CO125" s="1707"/>
      <c r="CP125" s="1708"/>
      <c r="CQ125" s="1707"/>
      <c r="CR125" s="1708"/>
      <c r="CS125" s="1707"/>
      <c r="CT125" s="1708"/>
      <c r="CU125" s="1707"/>
      <c r="CV125" s="1708"/>
      <c r="CW125" s="1707"/>
      <c r="CX125" s="1708"/>
      <c r="CY125" s="1707"/>
      <c r="CZ125" s="1708"/>
      <c r="DA125" s="1707"/>
      <c r="DB125" s="1708"/>
      <c r="DC125" s="1707"/>
      <c r="DD125" s="1708"/>
      <c r="DE125" s="1707"/>
      <c r="DF125" s="1708"/>
      <c r="DG125" s="1707"/>
      <c r="DH125" s="1708"/>
      <c r="DI125" s="1707"/>
      <c r="DJ125" s="1708"/>
      <c r="DK125" s="1707"/>
      <c r="DL125" s="1708"/>
      <c r="DM125" s="1775"/>
      <c r="DN125" s="1776"/>
      <c r="DO125" s="1460"/>
      <c r="DP125" s="1716"/>
      <c r="DQ125" s="47"/>
      <c r="DS125" s="1767"/>
      <c r="DT125" s="1768"/>
      <c r="DU125" s="1763"/>
      <c r="DV125" s="1764"/>
      <c r="DW125" s="1765"/>
      <c r="DX125" s="1766"/>
      <c r="DY125" s="1763"/>
      <c r="DZ125" s="1764"/>
      <c r="EA125" s="1759"/>
      <c r="EB125" s="1760"/>
      <c r="EC125" s="1707"/>
      <c r="ED125" s="1708"/>
      <c r="EE125" s="1707"/>
      <c r="EF125" s="1708"/>
      <c r="EG125" s="1304"/>
      <c r="EH125" s="1304"/>
    </row>
    <row r="126" spans="1:138" s="28" customFormat="1" ht="16.2" thickBot="1" x14ac:dyDescent="0.35">
      <c r="A126" s="1178"/>
      <c r="B126" s="1153"/>
      <c r="C126" s="17" t="s">
        <v>9</v>
      </c>
      <c r="D126" s="18" t="s">
        <v>10</v>
      </c>
      <c r="E126" s="446" t="s">
        <v>9</v>
      </c>
      <c r="F126" s="447" t="s">
        <v>10</v>
      </c>
      <c r="G126" s="50" t="s">
        <v>9</v>
      </c>
      <c r="H126" s="131" t="s">
        <v>10</v>
      </c>
      <c r="I126" s="50" t="s">
        <v>9</v>
      </c>
      <c r="J126" s="131" t="s">
        <v>10</v>
      </c>
      <c r="K126" s="130" t="s">
        <v>9</v>
      </c>
      <c r="L126" s="249" t="s">
        <v>10</v>
      </c>
      <c r="M126" s="252" t="s">
        <v>9</v>
      </c>
      <c r="N126" s="253" t="s">
        <v>10</v>
      </c>
      <c r="O126" s="303" t="s">
        <v>9</v>
      </c>
      <c r="P126" s="712" t="s">
        <v>10</v>
      </c>
      <c r="Q126" s="446" t="s">
        <v>9</v>
      </c>
      <c r="R126" s="447" t="s">
        <v>10</v>
      </c>
      <c r="S126" s="79" t="s">
        <v>9</v>
      </c>
      <c r="T126" s="56" t="s">
        <v>10</v>
      </c>
      <c r="U126" s="79" t="s">
        <v>9</v>
      </c>
      <c r="V126" s="56" t="s">
        <v>10</v>
      </c>
      <c r="W126" s="130" t="s">
        <v>9</v>
      </c>
      <c r="X126" s="131" t="s">
        <v>10</v>
      </c>
      <c r="Y126" s="130" t="s">
        <v>9</v>
      </c>
      <c r="Z126" s="131" t="s">
        <v>10</v>
      </c>
      <c r="AA126" s="79" t="s">
        <v>9</v>
      </c>
      <c r="AB126" s="56" t="s">
        <v>10</v>
      </c>
      <c r="AC126" s="130" t="s">
        <v>9</v>
      </c>
      <c r="AD126" s="131" t="s">
        <v>10</v>
      </c>
      <c r="AE126" s="79" t="s">
        <v>9</v>
      </c>
      <c r="AF126" s="325" t="s">
        <v>10</v>
      </c>
      <c r="AG126" s="79" t="s">
        <v>9</v>
      </c>
      <c r="AH126" s="325" t="s">
        <v>10</v>
      </c>
      <c r="AI126" s="17" t="s">
        <v>9</v>
      </c>
      <c r="AJ126" s="18" t="s">
        <v>10</v>
      </c>
      <c r="AK126" s="130" t="s">
        <v>9</v>
      </c>
      <c r="AL126" s="131" t="s">
        <v>10</v>
      </c>
      <c r="AM126" s="718" t="s">
        <v>9</v>
      </c>
      <c r="AN126" s="719" t="s">
        <v>10</v>
      </c>
      <c r="AO126" s="50" t="s">
        <v>9</v>
      </c>
      <c r="AP126" s="131" t="s">
        <v>10</v>
      </c>
      <c r="AQ126" s="130" t="s">
        <v>9</v>
      </c>
      <c r="AR126" s="131" t="s">
        <v>10</v>
      </c>
      <c r="AS126" s="130" t="s">
        <v>9</v>
      </c>
      <c r="AT126" s="131" t="s">
        <v>10</v>
      </c>
      <c r="AU126" s="260" t="s">
        <v>9</v>
      </c>
      <c r="AV126" s="261" t="s">
        <v>10</v>
      </c>
      <c r="AW126" s="260" t="s">
        <v>9</v>
      </c>
      <c r="AX126" s="261" t="s">
        <v>10</v>
      </c>
      <c r="AY126" s="446" t="s">
        <v>9</v>
      </c>
      <c r="AZ126" s="447" t="s">
        <v>10</v>
      </c>
      <c r="BA126" s="176" t="s">
        <v>9</v>
      </c>
      <c r="BB126" s="56" t="s">
        <v>10</v>
      </c>
      <c r="BC126" s="130" t="s">
        <v>9</v>
      </c>
      <c r="BD126" s="131" t="s">
        <v>10</v>
      </c>
      <c r="BE126" s="130" t="s">
        <v>9</v>
      </c>
      <c r="BF126" s="131" t="s">
        <v>10</v>
      </c>
      <c r="BG126" s="79" t="s">
        <v>9</v>
      </c>
      <c r="BH126" s="56" t="s">
        <v>10</v>
      </c>
      <c r="BI126" s="130" t="s">
        <v>9</v>
      </c>
      <c r="BJ126" s="131" t="s">
        <v>10</v>
      </c>
      <c r="BK126" s="130" t="s">
        <v>9</v>
      </c>
      <c r="BL126" s="131" t="s">
        <v>10</v>
      </c>
      <c r="BM126" s="17" t="s">
        <v>9</v>
      </c>
      <c r="BN126" s="18" t="s">
        <v>10</v>
      </c>
      <c r="BO126" s="130" t="s">
        <v>9</v>
      </c>
      <c r="BP126" s="131" t="s">
        <v>10</v>
      </c>
      <c r="BQ126" s="50" t="s">
        <v>9</v>
      </c>
      <c r="BR126" s="131" t="s">
        <v>10</v>
      </c>
      <c r="BS126" s="50" t="s">
        <v>9</v>
      </c>
      <c r="BT126" s="131" t="s">
        <v>10</v>
      </c>
      <c r="BU126" s="130" t="s">
        <v>9</v>
      </c>
      <c r="BV126" s="131" t="s">
        <v>10</v>
      </c>
      <c r="BW126" s="50" t="s">
        <v>9</v>
      </c>
      <c r="BX126" s="131" t="s">
        <v>10</v>
      </c>
      <c r="BY126" s="50" t="s">
        <v>9</v>
      </c>
      <c r="BZ126" s="131" t="s">
        <v>10</v>
      </c>
      <c r="CA126" s="50" t="s">
        <v>9</v>
      </c>
      <c r="CB126" s="131" t="s">
        <v>10</v>
      </c>
      <c r="CC126" s="79" t="s">
        <v>9</v>
      </c>
      <c r="CD126" s="56" t="s">
        <v>10</v>
      </c>
      <c r="CE126" s="79" t="s">
        <v>9</v>
      </c>
      <c r="CF126" s="56" t="s">
        <v>10</v>
      </c>
      <c r="CG126" s="79" t="s">
        <v>9</v>
      </c>
      <c r="CH126" s="56" t="s">
        <v>10</v>
      </c>
      <c r="CI126" s="79" t="s">
        <v>9</v>
      </c>
      <c r="CJ126" s="56" t="s">
        <v>10</v>
      </c>
      <c r="CK126" s="79" t="s">
        <v>9</v>
      </c>
      <c r="CL126" s="56" t="s">
        <v>10</v>
      </c>
      <c r="CM126" s="130" t="s">
        <v>9</v>
      </c>
      <c r="CN126" s="131" t="s">
        <v>10</v>
      </c>
      <c r="CO126" s="130" t="s">
        <v>9</v>
      </c>
      <c r="CP126" s="131" t="s">
        <v>10</v>
      </c>
      <c r="CQ126" s="17" t="s">
        <v>9</v>
      </c>
      <c r="CR126" s="18" t="s">
        <v>10</v>
      </c>
      <c r="CS126" s="17" t="s">
        <v>9</v>
      </c>
      <c r="CT126" s="18" t="s">
        <v>10</v>
      </c>
      <c r="CU126" s="17" t="s">
        <v>9</v>
      </c>
      <c r="CV126" s="18" t="s">
        <v>10</v>
      </c>
      <c r="CW126" s="50" t="s">
        <v>9</v>
      </c>
      <c r="CX126" s="131" t="s">
        <v>10</v>
      </c>
      <c r="CY126" s="446" t="s">
        <v>9</v>
      </c>
      <c r="CZ126" s="447" t="s">
        <v>10</v>
      </c>
      <c r="DA126" s="79" t="s">
        <v>9</v>
      </c>
      <c r="DB126" s="56" t="s">
        <v>10</v>
      </c>
      <c r="DC126" s="79" t="s">
        <v>9</v>
      </c>
      <c r="DD126" s="56" t="s">
        <v>10</v>
      </c>
      <c r="DE126" s="79" t="s">
        <v>9</v>
      </c>
      <c r="DF126" s="56" t="s">
        <v>10</v>
      </c>
      <c r="DG126" s="79" t="s">
        <v>9</v>
      </c>
      <c r="DH126" s="56" t="s">
        <v>10</v>
      </c>
      <c r="DI126" s="79" t="s">
        <v>9</v>
      </c>
      <c r="DJ126" s="56" t="s">
        <v>10</v>
      </c>
      <c r="DK126" s="79" t="s">
        <v>9</v>
      </c>
      <c r="DL126" s="56" t="s">
        <v>10</v>
      </c>
      <c r="DM126" s="130" t="s">
        <v>9</v>
      </c>
      <c r="DN126" s="269" t="s">
        <v>10</v>
      </c>
      <c r="DO126" s="1719"/>
      <c r="DP126" s="1717"/>
      <c r="DQ126" s="45"/>
      <c r="DR126" s="6"/>
      <c r="DS126" s="303" t="s">
        <v>9</v>
      </c>
      <c r="DT126" s="439" t="s">
        <v>10</v>
      </c>
      <c r="DU126" s="260" t="s">
        <v>9</v>
      </c>
      <c r="DV126" s="379" t="s">
        <v>10</v>
      </c>
      <c r="DW126" s="303" t="s">
        <v>9</v>
      </c>
      <c r="DX126" s="380" t="s">
        <v>10</v>
      </c>
      <c r="DY126" s="260" t="s">
        <v>9</v>
      </c>
      <c r="DZ126" s="379" t="s">
        <v>10</v>
      </c>
      <c r="EA126" s="440" t="s">
        <v>9</v>
      </c>
      <c r="EB126" s="126" t="s">
        <v>10</v>
      </c>
      <c r="EC126" s="303" t="s">
        <v>9</v>
      </c>
      <c r="ED126" s="380" t="s">
        <v>10</v>
      </c>
      <c r="EE126" s="440" t="s">
        <v>9</v>
      </c>
      <c r="EF126" s="126" t="s">
        <v>10</v>
      </c>
      <c r="EG126" s="1305"/>
      <c r="EH126" s="1305"/>
    </row>
    <row r="127" spans="1:138" s="28" customFormat="1" ht="16.2" thickBot="1" x14ac:dyDescent="0.35">
      <c r="A127" s="8">
        <v>1</v>
      </c>
      <c r="B127" s="1174" t="s">
        <v>11</v>
      </c>
      <c r="C127" s="1692">
        <v>2</v>
      </c>
      <c r="D127" s="1694"/>
      <c r="E127" s="1692">
        <v>1</v>
      </c>
      <c r="F127" s="1694"/>
      <c r="G127" s="1693">
        <v>2</v>
      </c>
      <c r="H127" s="1694"/>
      <c r="I127" s="1692">
        <v>5</v>
      </c>
      <c r="J127" s="1694"/>
      <c r="K127" s="1692">
        <v>2</v>
      </c>
      <c r="L127" s="1694"/>
      <c r="M127" s="1724">
        <v>1</v>
      </c>
      <c r="N127" s="1725"/>
      <c r="O127" s="1724">
        <v>2</v>
      </c>
      <c r="P127" s="1739"/>
      <c r="Q127" s="1692">
        <v>1</v>
      </c>
      <c r="R127" s="1694"/>
      <c r="S127" s="1692">
        <v>2</v>
      </c>
      <c r="T127" s="1694"/>
      <c r="U127" s="1692">
        <v>1</v>
      </c>
      <c r="V127" s="1694"/>
      <c r="W127" s="1692">
        <v>2</v>
      </c>
      <c r="X127" s="1694"/>
      <c r="Y127" s="1724">
        <v>2</v>
      </c>
      <c r="Z127" s="1725"/>
      <c r="AA127" s="1692">
        <v>1</v>
      </c>
      <c r="AB127" s="1694"/>
      <c r="AC127" s="1692">
        <v>2</v>
      </c>
      <c r="AD127" s="1694"/>
      <c r="AE127" s="1692">
        <v>1</v>
      </c>
      <c r="AF127" s="1694"/>
      <c r="AG127" s="1692">
        <v>1</v>
      </c>
      <c r="AH127" s="1694"/>
      <c r="AI127" s="1692">
        <v>2</v>
      </c>
      <c r="AJ127" s="1694"/>
      <c r="AK127" s="1692">
        <v>1</v>
      </c>
      <c r="AL127" s="1693"/>
      <c r="AM127" s="1415">
        <v>2</v>
      </c>
      <c r="AN127" s="1750"/>
      <c r="AO127" s="1692">
        <v>4</v>
      </c>
      <c r="AP127" s="1694"/>
      <c r="AQ127" s="1692">
        <v>2</v>
      </c>
      <c r="AR127" s="1694"/>
      <c r="AS127" s="1724">
        <v>1</v>
      </c>
      <c r="AT127" s="1725"/>
      <c r="AU127" s="1724">
        <v>2</v>
      </c>
      <c r="AV127" s="1725"/>
      <c r="AW127" s="1724">
        <v>2</v>
      </c>
      <c r="AX127" s="1725"/>
      <c r="AY127" s="1692">
        <v>2</v>
      </c>
      <c r="AZ127" s="1694"/>
      <c r="BA127" s="1693">
        <v>1</v>
      </c>
      <c r="BB127" s="1694"/>
      <c r="BC127" s="1692">
        <v>2</v>
      </c>
      <c r="BD127" s="1694"/>
      <c r="BE127" s="1724">
        <v>2</v>
      </c>
      <c r="BF127" s="1725"/>
      <c r="BG127" s="1692">
        <v>2</v>
      </c>
      <c r="BH127" s="1694"/>
      <c r="BI127" s="1692">
        <v>2</v>
      </c>
      <c r="BJ127" s="1694"/>
      <c r="BK127" s="1692">
        <v>1</v>
      </c>
      <c r="BL127" s="1694"/>
      <c r="BM127" s="1726">
        <v>1</v>
      </c>
      <c r="BN127" s="1727"/>
      <c r="BO127" s="1726">
        <v>1</v>
      </c>
      <c r="BP127" s="1727"/>
      <c r="BQ127" s="1726">
        <v>2</v>
      </c>
      <c r="BR127" s="1727"/>
      <c r="BS127" s="1692">
        <v>5</v>
      </c>
      <c r="BT127" s="1694"/>
      <c r="BU127" s="1726">
        <v>2</v>
      </c>
      <c r="BV127" s="1727"/>
      <c r="BW127" s="1784">
        <v>1</v>
      </c>
      <c r="BX127" s="1785"/>
      <c r="BY127" s="1724">
        <v>3</v>
      </c>
      <c r="BZ127" s="1725"/>
      <c r="CA127" s="1724">
        <v>1</v>
      </c>
      <c r="CB127" s="1725"/>
      <c r="CC127" s="1692">
        <v>1</v>
      </c>
      <c r="CD127" s="1694"/>
      <c r="CE127" s="1780">
        <v>1</v>
      </c>
      <c r="CF127" s="1781"/>
      <c r="CG127" s="1782">
        <v>2</v>
      </c>
      <c r="CH127" s="1783"/>
      <c r="CI127" s="1692">
        <v>3</v>
      </c>
      <c r="CJ127" s="1694"/>
      <c r="CK127" s="1692">
        <v>1</v>
      </c>
      <c r="CL127" s="1694"/>
      <c r="CM127" s="1692">
        <v>1</v>
      </c>
      <c r="CN127" s="1694"/>
      <c r="CO127" s="1692">
        <v>1</v>
      </c>
      <c r="CP127" s="1694"/>
      <c r="CQ127" s="1692">
        <v>1</v>
      </c>
      <c r="CR127" s="1694"/>
      <c r="CS127" s="1724">
        <v>1</v>
      </c>
      <c r="CT127" s="1725"/>
      <c r="CU127" s="1724">
        <v>2</v>
      </c>
      <c r="CV127" s="1725"/>
      <c r="CW127" s="1692">
        <v>3</v>
      </c>
      <c r="CX127" s="1694"/>
      <c r="CY127" s="1724">
        <v>2</v>
      </c>
      <c r="CZ127" s="1725"/>
      <c r="DA127" s="1724">
        <v>1</v>
      </c>
      <c r="DB127" s="1725"/>
      <c r="DC127" s="1724">
        <v>1</v>
      </c>
      <c r="DD127" s="1725"/>
      <c r="DE127" s="1724">
        <v>2</v>
      </c>
      <c r="DF127" s="1725"/>
      <c r="DG127" s="1724">
        <v>1</v>
      </c>
      <c r="DH127" s="1725"/>
      <c r="DI127" s="1692">
        <v>2</v>
      </c>
      <c r="DJ127" s="1694"/>
      <c r="DK127" s="1692">
        <v>1</v>
      </c>
      <c r="DL127" s="1694"/>
      <c r="DM127" s="1692">
        <v>1</v>
      </c>
      <c r="DN127" s="1694"/>
      <c r="DO127" s="1692">
        <f>SUM(C127:DN127)</f>
        <v>100</v>
      </c>
      <c r="DP127" s="1694"/>
      <c r="DQ127" s="45"/>
      <c r="DR127" s="6"/>
      <c r="DS127" s="1724">
        <v>1</v>
      </c>
      <c r="DT127" s="1725"/>
      <c r="DU127" s="1724">
        <v>1</v>
      </c>
      <c r="DV127" s="1725"/>
      <c r="DW127" s="1724">
        <v>1</v>
      </c>
      <c r="DX127" s="1725"/>
      <c r="DY127" s="1724">
        <v>1</v>
      </c>
      <c r="DZ127" s="1725"/>
      <c r="EA127" s="1692">
        <v>1</v>
      </c>
      <c r="EB127" s="1725"/>
      <c r="EC127" s="1724">
        <v>0</v>
      </c>
      <c r="ED127" s="1725"/>
      <c r="EE127" s="1692">
        <v>1</v>
      </c>
      <c r="EF127" s="1725"/>
      <c r="EG127" s="1415">
        <f>SUM(DS127:EF127)</f>
        <v>6</v>
      </c>
      <c r="EH127" s="1750"/>
    </row>
    <row r="128" spans="1:138" s="28" customFormat="1" ht="27.6" thickBot="1" x14ac:dyDescent="0.35">
      <c r="A128" s="8">
        <v>2</v>
      </c>
      <c r="B128" s="1174" t="s">
        <v>52</v>
      </c>
      <c r="C128" s="1692">
        <f>SUM(Отд.1!D128:G128,Отд.4!D128:G128)</f>
        <v>43</v>
      </c>
      <c r="D128" s="1694"/>
      <c r="E128" s="1692">
        <f>SUM(Отд.1!H128:I128)</f>
        <v>33</v>
      </c>
      <c r="F128" s="1694"/>
      <c r="G128" s="1693">
        <f>SUM(Отд.1!J128:M128)</f>
        <v>45</v>
      </c>
      <c r="H128" s="1694"/>
      <c r="I128" s="1692">
        <f>SUM(Отд.1!N128:W128)</f>
        <v>119</v>
      </c>
      <c r="J128" s="1694"/>
      <c r="K128" s="1692">
        <f>SUM(Отд.1!X128:AA128)</f>
        <v>45</v>
      </c>
      <c r="L128" s="1694"/>
      <c r="M128" s="1692">
        <f>SUM(Отд.1!AB128:AC128)</f>
        <v>32</v>
      </c>
      <c r="N128" s="1694"/>
      <c r="O128" s="1692">
        <f>SUM(Отд.1!AD128:AG128,Отд.3!D128:E128)</f>
        <v>47</v>
      </c>
      <c r="P128" s="1693"/>
      <c r="Q128" s="1692">
        <f>SUM(Отд.1!AH128:AI128,Отд.3!F128:G128)</f>
        <v>28</v>
      </c>
      <c r="R128" s="1694"/>
      <c r="S128" s="1692">
        <f>SUM(Отд.1!AJ128:AK128,Отд.4!H128:I128)</f>
        <v>30</v>
      </c>
      <c r="T128" s="1694"/>
      <c r="U128" s="1692">
        <f>SUM(Отд.1!AL128:AM128)</f>
        <v>22</v>
      </c>
      <c r="V128" s="1694"/>
      <c r="W128" s="1692">
        <f>SUM(Отд.1!AN128:AQ128,Отд.3!H128:I128)</f>
        <v>60</v>
      </c>
      <c r="X128" s="1694"/>
      <c r="Y128" s="1692">
        <f>SUM(Отд.1!AR128:AU128,Отд.2!D128:E128)</f>
        <v>60</v>
      </c>
      <c r="Z128" s="1694"/>
      <c r="AA128" s="1692">
        <f>SUM(Отд.1!AV128:AW128)</f>
        <v>29</v>
      </c>
      <c r="AB128" s="1694"/>
      <c r="AC128" s="1726">
        <f>SUM(Отд.1!AX128:AY128,Отд.4!J128:K128)</f>
        <v>26</v>
      </c>
      <c r="AD128" s="1727"/>
      <c r="AE128" s="1692">
        <f>SUM(Отд.1!AZ128:BA128)</f>
        <v>25</v>
      </c>
      <c r="AF128" s="1694"/>
      <c r="AG128" s="1692">
        <f>SUM(Отд.1!BB128:BC128)</f>
        <v>17</v>
      </c>
      <c r="AH128" s="1725"/>
      <c r="AI128" s="1692">
        <f>SUM(Отд.4!L128:O128)</f>
        <v>27</v>
      </c>
      <c r="AJ128" s="1694"/>
      <c r="AK128" s="1692">
        <f>SUM(Отд.4!P128:Q128)</f>
        <v>17</v>
      </c>
      <c r="AL128" s="1693"/>
      <c r="AM128" s="1692">
        <f>SUM(Отд.2!F128:M128)</f>
        <v>34</v>
      </c>
      <c r="AN128" s="1694"/>
      <c r="AO128" s="1692">
        <f>SUM(Отд.2!N128:AE128)</f>
        <v>88</v>
      </c>
      <c r="AP128" s="1694"/>
      <c r="AQ128" s="1692">
        <f>SUM(Отд.4!R128:Y128)</f>
        <v>42</v>
      </c>
      <c r="AR128" s="1694"/>
      <c r="AS128" s="1692">
        <f>SUM(Отд.3!J128:M128)</f>
        <v>29</v>
      </c>
      <c r="AT128" s="1694"/>
      <c r="AU128" s="1692">
        <f>SUM(Отд.3!N128:S128)</f>
        <v>43</v>
      </c>
      <c r="AV128" s="1694"/>
      <c r="AW128" s="1692">
        <f>SUM(Отд.3!T128:W128)</f>
        <v>29</v>
      </c>
      <c r="AX128" s="1694"/>
      <c r="AY128" s="1692">
        <f>SUM(Отд.4!Z128:AC128)</f>
        <v>25</v>
      </c>
      <c r="AZ128" s="1694"/>
      <c r="BA128" s="1693">
        <f>SUM(Отд.3!X128:AA128)</f>
        <v>26</v>
      </c>
      <c r="BB128" s="1694"/>
      <c r="BC128" s="1692">
        <f>SUM(Отд.3!AB128:AE128)</f>
        <v>46</v>
      </c>
      <c r="BD128" s="1694"/>
      <c r="BE128" s="1692">
        <f>SUM(Отд.2!AF128:AK128)</f>
        <v>42</v>
      </c>
      <c r="BF128" s="1694"/>
      <c r="BG128" s="1692">
        <f>SUM(Отд.2!AL128:AQ128)</f>
        <v>34</v>
      </c>
      <c r="BH128" s="1694"/>
      <c r="BI128" s="1692">
        <f>SUM(Отд.4!AD128:AG128)</f>
        <v>24</v>
      </c>
      <c r="BJ128" s="1694"/>
      <c r="BK128" s="1726">
        <f>SUM(Отд.4!AH128:AK128)</f>
        <v>23</v>
      </c>
      <c r="BL128" s="1727"/>
      <c r="BM128" s="1692">
        <f>SUM(Отд.4!AL128:AM128)</f>
        <v>2</v>
      </c>
      <c r="BN128" s="1694"/>
      <c r="BO128" s="1692">
        <f>SUM(Отд.4!AN128:AO128)</f>
        <v>3</v>
      </c>
      <c r="BP128" s="1694"/>
      <c r="BQ128" s="1692">
        <f>SUM(Отд.2!AR128:AU128)</f>
        <v>3</v>
      </c>
      <c r="BR128" s="1694"/>
      <c r="BS128" s="1692">
        <f>SUM(Отд.2!AV128:BE128)</f>
        <v>8</v>
      </c>
      <c r="BT128" s="1694"/>
      <c r="BU128" s="1692">
        <f>SUM(Отд.4!AP128:AS128)</f>
        <v>11</v>
      </c>
      <c r="BV128" s="1694"/>
      <c r="BW128" s="1692">
        <f>SUM(Отд.3!AF128:AG128)</f>
        <v>2</v>
      </c>
      <c r="BX128" s="1694"/>
      <c r="BY128" s="1692">
        <f>SUM(Отд.3!AH128:AM128)</f>
        <v>4</v>
      </c>
      <c r="BZ128" s="1694"/>
      <c r="CA128" s="1692">
        <f>SUM(Отд.3!AN128:AS128)</f>
        <v>4</v>
      </c>
      <c r="CB128" s="1694"/>
      <c r="CC128" s="1692">
        <f>SUM(Отд.4!AT128:AU128)</f>
        <v>3</v>
      </c>
      <c r="CD128" s="1694"/>
      <c r="CE128" s="1692">
        <f>SUM(Отд.3!AT128:AU128)</f>
        <v>3</v>
      </c>
      <c r="CF128" s="1694"/>
      <c r="CG128" s="1692">
        <f>SUM(Отд.3!AV128:BA128)</f>
        <v>4</v>
      </c>
      <c r="CH128" s="1694"/>
      <c r="CI128" s="1692">
        <f>SUM(Отд.2!BF128:BK128)</f>
        <v>7</v>
      </c>
      <c r="CJ128" s="1694"/>
      <c r="CK128" s="1692">
        <f>SUM(Отд.2!BL128:BM128)</f>
        <v>2</v>
      </c>
      <c r="CL128" s="1694"/>
      <c r="CM128" s="1726">
        <f>SUM(Отд.4!AV128:AW128)</f>
        <v>4</v>
      </c>
      <c r="CN128" s="1727"/>
      <c r="CO128" s="1692">
        <f>SUM(Отд.4!AX128:AY128)</f>
        <v>4</v>
      </c>
      <c r="CP128" s="1694"/>
      <c r="CQ128" s="1692">
        <f>SUM(Отд.4!AZ128:BA128)</f>
        <v>0</v>
      </c>
      <c r="CR128" s="1694"/>
      <c r="CS128" s="1692">
        <f>SUM(Отд.4!BB128:BC128)</f>
        <v>0</v>
      </c>
      <c r="CT128" s="1694"/>
      <c r="CU128" s="1692">
        <f>SUM(Отд.2!BN128:BQ128)</f>
        <v>0</v>
      </c>
      <c r="CV128" s="1694"/>
      <c r="CW128" s="1692">
        <f>SUM(Отд.2!BR128:BY128)</f>
        <v>0</v>
      </c>
      <c r="CX128" s="1694"/>
      <c r="CY128" s="1692">
        <f>SUM(Отд.4!BD128:BG128)</f>
        <v>0</v>
      </c>
      <c r="CZ128" s="1694"/>
      <c r="DA128" s="1692">
        <f>SUM(Отд.3!BB128:BC128)</f>
        <v>0</v>
      </c>
      <c r="DB128" s="1694"/>
      <c r="DC128" s="1692">
        <f>SUM(Отд.3!BD128:BE128)</f>
        <v>0</v>
      </c>
      <c r="DD128" s="1694"/>
      <c r="DE128" s="1692">
        <f>SUM(Отд.3!BF128:BI128)</f>
        <v>0</v>
      </c>
      <c r="DF128" s="1694"/>
      <c r="DG128" s="1692">
        <f>SUM(Отд.3!BJ128:BK128)</f>
        <v>0</v>
      </c>
      <c r="DH128" s="1694"/>
      <c r="DI128" s="1692">
        <f>SUM(Отд.3!BL128:BQ128)</f>
        <v>0</v>
      </c>
      <c r="DJ128" s="1694"/>
      <c r="DK128" s="1692">
        <f>SUM(Отд.2!BZ128:CA128)</f>
        <v>0</v>
      </c>
      <c r="DL128" s="1694"/>
      <c r="DM128" s="1692">
        <f>SUM(Отд.4!BH128:BI128)</f>
        <v>0</v>
      </c>
      <c r="DN128" s="1694"/>
      <c r="DO128" s="1692">
        <f>SUM(C128:DN128)</f>
        <v>1254</v>
      </c>
      <c r="DP128" s="1694"/>
      <c r="DQ128" s="45"/>
      <c r="DR128" s="6"/>
      <c r="DS128" s="1692">
        <f>SUM(Отд.4!BP128:BQ128)</f>
        <v>1</v>
      </c>
      <c r="DT128" s="1694"/>
      <c r="DU128" s="1692">
        <f>SUM(Отд.4!BR128:BS128)</f>
        <v>6</v>
      </c>
      <c r="DV128" s="1694"/>
      <c r="DW128" s="1692">
        <f>SUM(Отд.4!BT128:BU128)</f>
        <v>0</v>
      </c>
      <c r="DX128" s="1694"/>
      <c r="DY128" s="1692">
        <f>SUM(Отд.4!BV128:BW128)</f>
        <v>0</v>
      </c>
      <c r="DZ128" s="1694"/>
      <c r="EA128" s="1692">
        <f>SUM(Отд.4!BX128:BY128)</f>
        <v>0</v>
      </c>
      <c r="EB128" s="1693"/>
      <c r="EC128" s="1692">
        <f>SUM(Отд.2!CE128:CF128)</f>
        <v>0</v>
      </c>
      <c r="ED128" s="1693"/>
      <c r="EE128" s="1692">
        <f>SUM(Отд.2!CG128:CH128)</f>
        <v>0</v>
      </c>
      <c r="EF128" s="1694"/>
      <c r="EG128" s="1415">
        <f>SUM(DS128:EF128)</f>
        <v>7</v>
      </c>
      <c r="EH128" s="1750"/>
    </row>
    <row r="129" spans="1:138" s="28" customFormat="1" ht="16.2" thickBot="1" x14ac:dyDescent="0.35">
      <c r="A129" s="8">
        <v>3</v>
      </c>
      <c r="B129" s="1174" t="s">
        <v>55</v>
      </c>
      <c r="C129" s="1692">
        <f>SUM(Отд.1!D129:G129,Отд.4!D129:G129)</f>
        <v>34</v>
      </c>
      <c r="D129" s="1694"/>
      <c r="E129" s="1748">
        <f>SUM(Отд.1!H129:I129)</f>
        <v>30</v>
      </c>
      <c r="F129" s="1749"/>
      <c r="G129" s="1693">
        <f>SUM(Отд.1!J129:M129)</f>
        <v>39</v>
      </c>
      <c r="H129" s="1694"/>
      <c r="I129" s="1692">
        <f>SUM(Отд.1!N129:W129)</f>
        <v>88</v>
      </c>
      <c r="J129" s="1694"/>
      <c r="K129" s="1692">
        <f>SUM(Отд.1!X129:AA130)</f>
        <v>93</v>
      </c>
      <c r="L129" s="1694"/>
      <c r="M129" s="1692">
        <f>SUM(Отд.1!AB129:AC129)</f>
        <v>31</v>
      </c>
      <c r="N129" s="1694"/>
      <c r="O129" s="1692">
        <f>SUM(Отд.1!AD129:AG129,Отд.3!D129:E129)</f>
        <v>47</v>
      </c>
      <c r="P129" s="1693"/>
      <c r="Q129" s="1692">
        <f>SUM(Отд.1!AH129:AI129,Отд.3!F129:G129)</f>
        <v>33</v>
      </c>
      <c r="R129" s="1694"/>
      <c r="S129" s="1692">
        <f>SUM(Отд.1!AJ129:AK129,Отд.4!H129:I129)</f>
        <v>24</v>
      </c>
      <c r="T129" s="1694"/>
      <c r="U129" s="1692">
        <f>SUM(Отд.1!AL129:AM129)</f>
        <v>18</v>
      </c>
      <c r="V129" s="1694"/>
      <c r="W129" s="1692">
        <f>SUM(Отд.1!AN129:AQ129,Отд.3!H129:I129)</f>
        <v>56</v>
      </c>
      <c r="X129" s="1694"/>
      <c r="Y129" s="1692">
        <f>SUM(Отд.1!AR129:AU129,Отд.2!D129:E129)</f>
        <v>59</v>
      </c>
      <c r="Z129" s="1694"/>
      <c r="AA129" s="1692">
        <f>SUM(Отд.1!AV129:AW129)</f>
        <v>31</v>
      </c>
      <c r="AB129" s="1694"/>
      <c r="AC129" s="1726">
        <f>SUM(Отд.1!AX129:AY129,Отд.4!J129:K129)</f>
        <v>10</v>
      </c>
      <c r="AD129" s="1727"/>
      <c r="AE129" s="1692">
        <f>SUM(Отд.1!AZ129:BA129)</f>
        <v>8</v>
      </c>
      <c r="AF129" s="1694"/>
      <c r="AG129" s="1692">
        <f>SUM(Отд.1!BB129:BC129)</f>
        <v>0</v>
      </c>
      <c r="AH129" s="1725"/>
      <c r="AI129" s="1692">
        <f>SUM(Отд.4!L129:O129)</f>
        <v>25</v>
      </c>
      <c r="AJ129" s="1694"/>
      <c r="AK129" s="1692">
        <f>SUM(Отд.4!P129:Q129)</f>
        <v>22</v>
      </c>
      <c r="AL129" s="1693"/>
      <c r="AM129" s="1692">
        <f>SUM(Отд.2!F129:M129)</f>
        <v>47</v>
      </c>
      <c r="AN129" s="1694"/>
      <c r="AO129" s="1692">
        <f>SUM(Отд.2!N129:AE129)</f>
        <v>85</v>
      </c>
      <c r="AP129" s="1694"/>
      <c r="AQ129" s="1692">
        <f>SUM(Отд.4!R129:Y129)</f>
        <v>56</v>
      </c>
      <c r="AR129" s="1694"/>
      <c r="AS129" s="1692">
        <f>SUM(Отд.3!J129:M129)</f>
        <v>35</v>
      </c>
      <c r="AT129" s="1694"/>
      <c r="AU129" s="1692">
        <f>SUM(Отд.3!N129:S129)</f>
        <v>54</v>
      </c>
      <c r="AV129" s="1694"/>
      <c r="AW129" s="1692">
        <f>SUM(Отд.3!T129:W129)</f>
        <v>31</v>
      </c>
      <c r="AX129" s="1694"/>
      <c r="AY129" s="1692">
        <f>SUM(Отд.4!Z129:AC129)</f>
        <v>24</v>
      </c>
      <c r="AZ129" s="1694"/>
      <c r="BA129" s="1693">
        <f>SUM(Отд.3!X129:AA129)</f>
        <v>37</v>
      </c>
      <c r="BB129" s="1694"/>
      <c r="BC129" s="1692">
        <f>SUM(Отд.3!AB129:AE129)</f>
        <v>55</v>
      </c>
      <c r="BD129" s="1694"/>
      <c r="BE129" s="1692">
        <f>SUM(Отд.2!AF129:AK129)</f>
        <v>49</v>
      </c>
      <c r="BF129" s="1694"/>
      <c r="BG129" s="1692">
        <f>SUM(Отд.2!AL129:AQ129)</f>
        <v>42</v>
      </c>
      <c r="BH129" s="1694"/>
      <c r="BI129" s="1692">
        <f>SUM(Отд.4!AD129:AG129)</f>
        <v>12</v>
      </c>
      <c r="BJ129" s="1694"/>
      <c r="BK129" s="1726">
        <f>SUM(Отд.4!AH129:AK129)</f>
        <v>11</v>
      </c>
      <c r="BL129" s="1727"/>
      <c r="BM129" s="1692">
        <f>SUM(Отд.4!AL129:AM129)</f>
        <v>17</v>
      </c>
      <c r="BN129" s="1694"/>
      <c r="BO129" s="1692">
        <f>SUM(Отд.4!AN129:AO129)</f>
        <v>20</v>
      </c>
      <c r="BP129" s="1694"/>
      <c r="BQ129" s="1692">
        <f>SUM(Отд.2!AR129:AU129)</f>
        <v>36</v>
      </c>
      <c r="BR129" s="1694"/>
      <c r="BS129" s="1692">
        <f>SUM(Отд.2!AV129:BE129)</f>
        <v>93</v>
      </c>
      <c r="BT129" s="1694"/>
      <c r="BU129" s="1692">
        <f>SUM(Отд.4!AP129:AS129)</f>
        <v>38</v>
      </c>
      <c r="BV129" s="1694"/>
      <c r="BW129" s="1692">
        <f>SUM(Отд.3!AF129:AG129)</f>
        <v>19</v>
      </c>
      <c r="BX129" s="1694"/>
      <c r="BY129" s="1692">
        <f>SUM(Отд.3!AH129:AM129)</f>
        <v>56</v>
      </c>
      <c r="BZ129" s="1694"/>
      <c r="CA129" s="1692">
        <f>SUM(Отд.3!AN129:AS129)</f>
        <v>37</v>
      </c>
      <c r="CB129" s="1694"/>
      <c r="CC129" s="1692">
        <f>SUM(Отд.4!AT129:AU129)</f>
        <v>5</v>
      </c>
      <c r="CD129" s="1694"/>
      <c r="CE129" s="1692">
        <f>SUM(Отд.3!AT129:AU129)</f>
        <v>23</v>
      </c>
      <c r="CF129" s="1694"/>
      <c r="CG129" s="1692">
        <f>SUM(Отд.3!AV129:BA129)</f>
        <v>49</v>
      </c>
      <c r="CH129" s="1694"/>
      <c r="CI129" s="1692">
        <f>SUM(Отд.2!BF129:BK129)</f>
        <v>65</v>
      </c>
      <c r="CJ129" s="1694"/>
      <c r="CK129" s="1692">
        <f>SUM(Отд.2!BL129:BM129)</f>
        <v>18</v>
      </c>
      <c r="CL129" s="1694"/>
      <c r="CM129" s="1726">
        <f>SUM(Отд.4!AV129:AW129)</f>
        <v>3</v>
      </c>
      <c r="CN129" s="1727"/>
      <c r="CO129" s="1692">
        <f>SUM(Отд.4!AX129:AY129)</f>
        <v>5</v>
      </c>
      <c r="CP129" s="1694"/>
      <c r="CQ129" s="1692">
        <f>SUM(Отд.4!AZ129:BA129)</f>
        <v>14</v>
      </c>
      <c r="CR129" s="1694"/>
      <c r="CS129" s="1692">
        <f>SUM(Отд.4!BB129:BC129)</f>
        <v>20</v>
      </c>
      <c r="CT129" s="1694"/>
      <c r="CU129" s="1692">
        <f>SUM(Отд.2!BN129:BQ129)</f>
        <v>34</v>
      </c>
      <c r="CV129" s="1694"/>
      <c r="CW129" s="1692">
        <f>SUM(Отд.2!BR129:BY129)</f>
        <v>49</v>
      </c>
      <c r="CX129" s="1694"/>
      <c r="CY129" s="1692">
        <f>SUM(Отд.4!BD129:BG129)</f>
        <v>46</v>
      </c>
      <c r="CZ129" s="1694"/>
      <c r="DA129" s="1692">
        <f>SUM(Отд.3!BB129:BC129)</f>
        <v>19</v>
      </c>
      <c r="DB129" s="1694"/>
      <c r="DC129" s="1692">
        <f>SUM(Отд.3!BD129:BE129)</f>
        <v>23</v>
      </c>
      <c r="DD129" s="1694"/>
      <c r="DE129" s="1692">
        <f>SUM(Отд.3!BF129:BI129)</f>
        <v>35</v>
      </c>
      <c r="DF129" s="1694"/>
      <c r="DG129" s="1692">
        <f>SUM(Отд.3!BJ129:BK129)</f>
        <v>22</v>
      </c>
      <c r="DH129" s="1694"/>
      <c r="DI129" s="1692">
        <f>SUM(Отд.3!BL129:BQ129)</f>
        <v>36</v>
      </c>
      <c r="DJ129" s="1694"/>
      <c r="DK129" s="1692">
        <f>SUM(Отд.2!BZ129:CA129)</f>
        <v>26</v>
      </c>
      <c r="DL129" s="1694"/>
      <c r="DM129" s="1692">
        <f>SUM(Отд.4!BH129:BI129)</f>
        <v>5</v>
      </c>
      <c r="DN129" s="1694"/>
      <c r="DO129" s="1692">
        <f>SUM(C129:DN129)</f>
        <v>1999</v>
      </c>
      <c r="DP129" s="1694"/>
      <c r="DQ129" s="45"/>
      <c r="DR129" s="6"/>
      <c r="DS129" s="1692">
        <f>SUM(Отд.4!BP129:BQ129)</f>
        <v>5</v>
      </c>
      <c r="DT129" s="1694"/>
      <c r="DU129" s="1692">
        <f>SUM(Отд.4!BR129:BS129)</f>
        <v>11</v>
      </c>
      <c r="DV129" s="1694"/>
      <c r="DW129" s="1692">
        <f>SUM(Отд.4!BT129:BU129)</f>
        <v>4</v>
      </c>
      <c r="DX129" s="1694"/>
      <c r="DY129" s="1692">
        <f>SUM(Отд.4!BV129:BW129)</f>
        <v>10</v>
      </c>
      <c r="DZ129" s="1694"/>
      <c r="EA129" s="1692">
        <f>SUM(Отд.4!BX129:BY129)</f>
        <v>4</v>
      </c>
      <c r="EB129" s="1693"/>
      <c r="EC129" s="1692">
        <f>SUM(Отд.2!CE129:CF129)</f>
        <v>1</v>
      </c>
      <c r="ED129" s="1693"/>
      <c r="EE129" s="1692">
        <f>SUM(Отд.2!CG129:CH129)</f>
        <v>11</v>
      </c>
      <c r="EF129" s="1694"/>
      <c r="EG129" s="1415">
        <f>SUM(DS129:EF129)</f>
        <v>46</v>
      </c>
      <c r="EH129" s="1750"/>
    </row>
    <row r="130" spans="1:138" s="28" customFormat="1" ht="16.2" thickBot="1" x14ac:dyDescent="0.35">
      <c r="A130" s="8">
        <v>4</v>
      </c>
      <c r="B130" s="1174" t="s">
        <v>12</v>
      </c>
      <c r="C130" s="501">
        <f>Отд.1!D130+Отд.1!F130+Отд.4!D130+Отд.4!F130</f>
        <v>25</v>
      </c>
      <c r="D130" s="501">
        <f>Отд.1!E130+Отд.1!G130+Отд.4!E130+Отд.4!G130</f>
        <v>25</v>
      </c>
      <c r="E130" s="701">
        <f>Отд.1!H130</f>
        <v>25</v>
      </c>
      <c r="F130" s="701">
        <f>Отд.1!I130</f>
        <v>8</v>
      </c>
      <c r="G130" s="30">
        <f>Отд.1!J130+Отд.1!L130</f>
        <v>25</v>
      </c>
      <c r="H130" s="30">
        <f>Отд.1!K130+Отд.1!M130</f>
        <v>23</v>
      </c>
      <c r="I130" s="257">
        <f>Отд.1!N130+Отд.1!P130+Отд.1!R130+Отд.1!T130+Отд.1!V130</f>
        <v>72</v>
      </c>
      <c r="J130" s="257">
        <f>Отд.1!O130+Отд.1!Q130+Отд.1!S130+Отд.1!U130+Отд.1!W130</f>
        <v>53</v>
      </c>
      <c r="K130" s="257">
        <f>Отд.1!X130+Отд.1!Z130</f>
        <v>50</v>
      </c>
      <c r="L130" s="257">
        <f>Отд.1!Y130+Отд.1!AA130</f>
        <v>0</v>
      </c>
      <c r="M130" s="256">
        <f>Отд.1!AB130</f>
        <v>25</v>
      </c>
      <c r="N130" s="256">
        <f>Отд.1!AC130</f>
        <v>9</v>
      </c>
      <c r="O130" s="257">
        <f>Отд.1!AD130+Отд.1!AF130+Отд.3!D130</f>
        <v>50</v>
      </c>
      <c r="P130" s="257">
        <f>Отд.1!AE130+Отд.1!AG130+Отд.3!E130</f>
        <v>1</v>
      </c>
      <c r="Q130" s="257">
        <f>Отд.1!AH130+Отд.3!F130</f>
        <v>25</v>
      </c>
      <c r="R130" s="257">
        <f>Отд.1!AI130+Отд.3!G130</f>
        <v>16</v>
      </c>
      <c r="S130" s="257">
        <f>Отд.1!AJ130+Отд.4!H130</f>
        <v>0</v>
      </c>
      <c r="T130" s="257">
        <f>Отд.1!AK130+Отд.4!I130</f>
        <v>49</v>
      </c>
      <c r="U130" s="257">
        <f>Отд.1!AL130</f>
        <v>25</v>
      </c>
      <c r="V130" s="257">
        <f>Отд.1!AM130</f>
        <v>0</v>
      </c>
      <c r="W130" s="257">
        <f>Отд.1!AN130+Отд.1!AP130+Отд.3!H130</f>
        <v>50</v>
      </c>
      <c r="X130" s="257">
        <f>Отд.1!AO130+Отд.1!AQ130+Отд.3!I130</f>
        <v>17</v>
      </c>
      <c r="Y130" s="257">
        <f>Отд.1!AR130+Отд.1!AT130+Отд.2!D130</f>
        <v>50</v>
      </c>
      <c r="Z130" s="257">
        <f>Отд.1!AS130+Отд.1!AU130+Отд.2!E130</f>
        <v>12</v>
      </c>
      <c r="AA130" s="257">
        <f>Отд.1!AV130</f>
        <v>25</v>
      </c>
      <c r="AB130" s="257">
        <f>Отд.1!AW130</f>
        <v>6</v>
      </c>
      <c r="AC130" s="257">
        <f>Отд.1!AX130+Отд.4!J130</f>
        <v>0</v>
      </c>
      <c r="AD130" s="257">
        <f>Отд.1!AY130+Отд.4!K130</f>
        <v>41</v>
      </c>
      <c r="AE130" s="257">
        <f>Отд.1!AZ130</f>
        <v>20</v>
      </c>
      <c r="AF130" s="257">
        <f>Отд.1!BA130</f>
        <v>10</v>
      </c>
      <c r="AG130" s="257">
        <f>Отд.1!BB130</f>
        <v>0</v>
      </c>
      <c r="AH130" s="257">
        <f>Отд.1!BC130</f>
        <v>17</v>
      </c>
      <c r="AI130" s="501">
        <f>Отд.4!L130+Отд.4!N130</f>
        <v>28</v>
      </c>
      <c r="AJ130" s="501">
        <f>Отд.4!M130+Отд.4!O130</f>
        <v>12</v>
      </c>
      <c r="AK130" s="257">
        <f>Отд.4!P130</f>
        <v>20</v>
      </c>
      <c r="AL130" s="257">
        <f>Отд.4!Q130</f>
        <v>4</v>
      </c>
      <c r="AM130" s="257">
        <f>Отд.2!F130+Отд.2!H130+Отд.2!J130+Отд.2!L130</f>
        <v>23</v>
      </c>
      <c r="AN130" s="257">
        <f>Отд.2!G130+Отд.2!I130+Отд.2!K130+Отд.2!M130</f>
        <v>34</v>
      </c>
      <c r="AO130" s="257">
        <f>Отд.2!N130+Отд.2!P130+Отд.2!R130+Отд.2!T130+Отд.2!V130+Отд.2!X130+Отд.2!Z130+Отд.2!AB130+Отд.2!AD130</f>
        <v>74</v>
      </c>
      <c r="AP130" s="257">
        <f>Отд.2!O130+Отд.2!Q130+Отд.2!S130+Отд.2!U130+Отд.2!W130+Отд.2!Y130+Отд.2!AA130+Отд.2!AC130+Отд.2!AE130</f>
        <v>49</v>
      </c>
      <c r="AQ130" s="257">
        <f>Отд.4!R130+Отд.4!T130+Отд.4!V130+Отд.4!X130</f>
        <v>50</v>
      </c>
      <c r="AR130" s="257">
        <f>Отд.4!S130+Отд.4!U130+Отд.4!W130+Отд.4!Y130</f>
        <v>9</v>
      </c>
      <c r="AS130" s="257">
        <f>Отд.3!J130+Отд.3!L130</f>
        <v>21</v>
      </c>
      <c r="AT130" s="257">
        <f>Отд.3!K130+Отд.3!M130</f>
        <v>14</v>
      </c>
      <c r="AU130" s="257">
        <f>Отд.3!N130+Отд.3!P130+Отд.3!R130</f>
        <v>48</v>
      </c>
      <c r="AV130" s="257">
        <f>Отд.3!O130+Отд.3!Q130+Отд.3!S130</f>
        <v>9</v>
      </c>
      <c r="AW130" s="257">
        <f>Отд.3!T130+Отд.3!V130</f>
        <v>24</v>
      </c>
      <c r="AX130" s="257">
        <f>Отд.3!U130+Отд.3!W130</f>
        <v>12</v>
      </c>
      <c r="AY130" s="177">
        <f>Отд.4!Z130+Отд.4!AB130</f>
        <v>0</v>
      </c>
      <c r="AZ130" s="177">
        <f>Отд.4!AA130+Отд.4!AC130</f>
        <v>56</v>
      </c>
      <c r="BA130" s="114">
        <f>Отд.3!X130+Отд.3!Z130</f>
        <v>23</v>
      </c>
      <c r="BB130" s="114">
        <f>Отд.3!Y130+Отд.3!AA130</f>
        <v>18</v>
      </c>
      <c r="BC130" s="257">
        <f>Отд.3!AB130+Отд.3!AD130</f>
        <v>49</v>
      </c>
      <c r="BD130" s="257">
        <f>Отд.3!AC130+Отд.3!AE130</f>
        <v>12</v>
      </c>
      <c r="BE130" s="257">
        <f>Отд.2!AF130+Отд.2!AH130+Отд.2!AJ130</f>
        <v>47</v>
      </c>
      <c r="BF130" s="257">
        <f>Отд.2!AG130+Отд.2!AI130+Отд.2!AK130</f>
        <v>4</v>
      </c>
      <c r="BG130" s="257">
        <f>Отд.2!AL130+Отд.2!AN130+Отд.2!AP130</f>
        <v>24</v>
      </c>
      <c r="BH130" s="257">
        <f>Отд.2!AM130+Отд.2!AO130+Отд.2!AQ130</f>
        <v>22</v>
      </c>
      <c r="BI130" s="257">
        <f>Отд.4!AD130+Отд.4!AF130</f>
        <v>0</v>
      </c>
      <c r="BJ130" s="257">
        <f>Отд.4!AE130+Отд.4!AG130</f>
        <v>56</v>
      </c>
      <c r="BK130" s="257">
        <f>Отд.4!AH130+Отд.4!AJ130</f>
        <v>19</v>
      </c>
      <c r="BL130" s="257">
        <f>Отд.4!AI130+Отд.4!AK130</f>
        <v>17</v>
      </c>
      <c r="BM130" s="501">
        <f>Отд.4!AL130</f>
        <v>22</v>
      </c>
      <c r="BN130" s="501">
        <f>Отд.4!AM130</f>
        <v>11</v>
      </c>
      <c r="BO130" s="257">
        <f>Отд.4!AN130</f>
        <v>20</v>
      </c>
      <c r="BP130" s="257">
        <f>Отд.4!AO130</f>
        <v>3</v>
      </c>
      <c r="BQ130" s="30">
        <f>Отд.2!AR130+Отд.2!AT130</f>
        <v>23</v>
      </c>
      <c r="BR130" s="30">
        <f>Отд.2!AS130+Отд.2!AU130</f>
        <v>17</v>
      </c>
      <c r="BS130" s="257">
        <f>Отд.2!AV130+Отд.2!AX130+Отд.2!AZ130+Отд.2!BB130+Отд.2!BD130</f>
        <v>94</v>
      </c>
      <c r="BT130" s="257">
        <f>Отд.2!AW130+Отд.2!AY130+Отд.2!BA130+Отд.2!BC130+Отд.2!BE130</f>
        <v>24</v>
      </c>
      <c r="BU130" s="257">
        <f>Отд.4!AP130+Отд.4!AR130</f>
        <v>46</v>
      </c>
      <c r="BV130" s="257">
        <f>Отд.4!AQ130+Отд.4!AS130</f>
        <v>1</v>
      </c>
      <c r="BW130" s="30">
        <f>Отд.3!AF130</f>
        <v>19</v>
      </c>
      <c r="BX130" s="30">
        <f>Отд.3!AG130</f>
        <v>0</v>
      </c>
      <c r="BY130" s="30">
        <f>Отд.3!AH130+Отд.3!AJ130+Отд.3!AL130</f>
        <v>59</v>
      </c>
      <c r="BZ130" s="30">
        <f>Отд.3!AI130+Отд.3!AK130+Отд.3!AM130</f>
        <v>3</v>
      </c>
      <c r="CA130" s="257">
        <f>Отд.3!AN130+Отд.3!AP130+Отд.3!AR130</f>
        <v>20</v>
      </c>
      <c r="CB130" s="257">
        <f>Отд.3!AO130+Отд.3!AQ130+Отд.3!AS130</f>
        <v>19</v>
      </c>
      <c r="CC130" s="257">
        <f>Отд.4!AT130</f>
        <v>1</v>
      </c>
      <c r="CD130" s="257">
        <f>Отд.4!AU130</f>
        <v>24</v>
      </c>
      <c r="CE130" s="257">
        <f>Отд.3!AT130</f>
        <v>19</v>
      </c>
      <c r="CF130" s="257">
        <f>Отд.3!AU130</f>
        <v>6</v>
      </c>
      <c r="CG130" s="257">
        <f>Отд.3!AV130+Отд.3!AX130+Отд.3!AZ130</f>
        <v>33</v>
      </c>
      <c r="CH130" s="257">
        <f>Отд.3!AW130+Отд.3!AY130+Отд.3!BA130</f>
        <v>26</v>
      </c>
      <c r="CI130" s="257">
        <f>Отд.2!BF130+Отд.2!BH130+Отд.2!BJ130</f>
        <v>61</v>
      </c>
      <c r="CJ130" s="257">
        <f>Отд.2!BG130+Отд.2!BI130+Отд.2!BK130</f>
        <v>5</v>
      </c>
      <c r="CK130" s="257">
        <f>Отд.2!BL130</f>
        <v>17</v>
      </c>
      <c r="CL130" s="257">
        <f>Отд.2!BM130</f>
        <v>2</v>
      </c>
      <c r="CM130" s="257">
        <f>Отд.4!AV130</f>
        <v>0</v>
      </c>
      <c r="CN130" s="257">
        <f>Отд.4!AW130</f>
        <v>22</v>
      </c>
      <c r="CO130" s="257">
        <f>Отд.4!AX130</f>
        <v>17</v>
      </c>
      <c r="CP130" s="257">
        <f>Отд.4!AY130</f>
        <v>7</v>
      </c>
      <c r="CQ130" s="257">
        <f>Отд.4!AZ130</f>
        <v>20</v>
      </c>
      <c r="CR130" s="257">
        <f>Отд.4!BA130</f>
        <v>6</v>
      </c>
      <c r="CS130" s="257">
        <f>Отд.4!BB130</f>
        <v>21</v>
      </c>
      <c r="CT130" s="257">
        <f>Отд.4!BC130</f>
        <v>2</v>
      </c>
      <c r="CU130" s="257">
        <f>Отд.2!BN130+Отд.2!BP130</f>
        <v>21</v>
      </c>
      <c r="CV130" s="257">
        <f>Отд.2!BO130+Отд.2!BQ130</f>
        <v>21</v>
      </c>
      <c r="CW130" s="257">
        <f>Отд.2!BR130+Отд.2!BT130+Отд.2!BV130+Отд.2!BX130</f>
        <v>52</v>
      </c>
      <c r="CX130" s="257">
        <f>Отд.2!BS130+Отд.2!BU130+Отд.2!BW130+Отд.2!BY130</f>
        <v>21</v>
      </c>
      <c r="CY130" s="60">
        <f>Отд.4!BD130+Отд.4!BF130</f>
        <v>47</v>
      </c>
      <c r="CZ130" s="60">
        <f>Отд.4!BE130+Отд.4!BG130</f>
        <v>1</v>
      </c>
      <c r="DA130" s="257">
        <f>Отд.3!BB130</f>
        <v>0</v>
      </c>
      <c r="DB130" s="257">
        <f>Отд.3!BC130</f>
        <v>19</v>
      </c>
      <c r="DC130" s="257">
        <f>Отд.3!BD130</f>
        <v>19</v>
      </c>
      <c r="DD130" s="257">
        <f>Отд.3!BE130</f>
        <v>4</v>
      </c>
      <c r="DE130" s="257">
        <f>Отд.3!BF130+Отд.3!BH130</f>
        <v>19</v>
      </c>
      <c r="DF130" s="257">
        <f>Отд.3!BG130+Отд.3!BI130</f>
        <v>17</v>
      </c>
      <c r="DG130" s="257">
        <f>Отд.3!BJ130</f>
        <v>19</v>
      </c>
      <c r="DH130" s="257">
        <f>Отд.3!BK130</f>
        <v>5</v>
      </c>
      <c r="DI130" s="257">
        <f>Отд.3!BL130+Отд.3!BN130+Отд.3!BP130</f>
        <v>37</v>
      </c>
      <c r="DJ130" s="257">
        <f>Отд.3!BM130+Отд.3!BO130+Отд.3!BQ130</f>
        <v>9</v>
      </c>
      <c r="DK130" s="257">
        <f>Отд.2!BZ130</f>
        <v>21</v>
      </c>
      <c r="DL130" s="257">
        <f>Отд.2!CA130</f>
        <v>8</v>
      </c>
      <c r="DM130" s="501">
        <f>Отд.4!BH130</f>
        <v>16</v>
      </c>
      <c r="DN130" s="501">
        <f>Отд.4!BI130</f>
        <v>6</v>
      </c>
      <c r="DO130" s="14">
        <f>SUM(C130+E130+G130+I130+K130+M130+O130+Q130+S130+U130+W130+Y130+AA130+AC130+AE130+AG130+AI130+AK130+AM130+AO130+AQ130+AS130+AU130+AW130+AY130+BA130+BC130+BE130+BG130+BI130+BK130+BM130+BO130+BQ130+BS130+BU130+BW130+BY130+CA130+CC130+CE130+CG130+CI130+CK130+CM130+CO130+CQ130+CS130+CU130+CW130+CY130+DA130+DC130+DE130+DG130+DI130+DK130+DM130)</f>
        <v>1660</v>
      </c>
      <c r="DP130" s="95">
        <f>SUM(D130+F130+H130+J130+L130+N130+P130+R130+T130+V130+X130+Z130+AB130+AD130+AF130+AH130+AJ130+AL130+AN130+AP130+AR130+AT130+AV130+AX130+AZ130+BB130+BD130+BF130+BH130+BJ130+BL130+BN130+BP130+BR130+BT130+BV130+BX130+BZ130+CB130+CD130+CF130+CH130+CJ130+CL130+CN130+CP130+CR130+CT130+CV130+CX130+CZ130+DB130+DD130+DF130+DH130+DJ130+DL130+DN130)</f>
        <v>904</v>
      </c>
      <c r="DQ130" s="37"/>
      <c r="DR130" s="6"/>
      <c r="DS130" s="1172">
        <f>Отд.4!BP130</f>
        <v>0</v>
      </c>
      <c r="DT130" s="1172">
        <f>Отд.4!BQ130</f>
        <v>14</v>
      </c>
      <c r="DU130" s="501">
        <f>Отд.4!BR130</f>
        <v>0</v>
      </c>
      <c r="DV130" s="501">
        <f>Отд.4!BS130</f>
        <v>14</v>
      </c>
      <c r="DW130" s="501">
        <f>Отд.4!BT130</f>
        <v>0</v>
      </c>
      <c r="DX130" s="501">
        <f>Отд.4!BU130</f>
        <v>9</v>
      </c>
      <c r="DY130" s="1172">
        <f>Отд.4!BV130</f>
        <v>0</v>
      </c>
      <c r="DZ130" s="1172">
        <f>Отд.4!BW130</f>
        <v>13</v>
      </c>
      <c r="EA130" s="1172">
        <f>Отд.4!BX130</f>
        <v>0</v>
      </c>
      <c r="EB130" s="1172">
        <f>Отд.4!BY130</f>
        <v>10</v>
      </c>
      <c r="EC130" s="1172">
        <f>Отд.2!CE130</f>
        <v>1</v>
      </c>
      <c r="ED130" s="1172">
        <f>Отд.2!CF130</f>
        <v>1</v>
      </c>
      <c r="EE130" s="501">
        <f>Отд.2!CG130</f>
        <v>12</v>
      </c>
      <c r="EF130" s="501">
        <f>Отд.2!CH130</f>
        <v>3</v>
      </c>
      <c r="EG130" s="5">
        <f t="shared" ref="EG130:EG151" si="25">SUM(DS130+DU130+DW130+DY130+EA130+EC130+EE130)</f>
        <v>13</v>
      </c>
      <c r="EH130" s="95">
        <f t="shared" ref="EH130:EH151" si="26">SUM(DT130+DV130+DX130+DZ130+EB130+ED130+EF130)</f>
        <v>64</v>
      </c>
    </row>
    <row r="131" spans="1:138" s="28" customFormat="1" ht="16.2" thickBot="1" x14ac:dyDescent="0.35">
      <c r="A131" s="8"/>
      <c r="B131" s="1175" t="s">
        <v>13</v>
      </c>
      <c r="C131" s="501">
        <f>Отд.1!D131+Отд.1!F131+Отд.4!D131+Отд.4!F131</f>
        <v>0</v>
      </c>
      <c r="D131" s="501">
        <f>Отд.1!E131+Отд.1!G131+Отд.4!E131+Отд.4!G131</f>
        <v>0</v>
      </c>
      <c r="E131" s="701">
        <f>Отд.1!H131</f>
        <v>0</v>
      </c>
      <c r="F131" s="701">
        <f>Отд.1!I131</f>
        <v>0</v>
      </c>
      <c r="G131" s="30">
        <f>Отд.1!J131+Отд.1!L131</f>
        <v>0</v>
      </c>
      <c r="H131" s="30">
        <f>Отд.1!K131+Отд.1!M131</f>
        <v>0</v>
      </c>
      <c r="I131" s="257">
        <f>Отд.1!N131+Отд.1!P131+Отд.1!R131+Отд.1!T131+Отд.1!V131</f>
        <v>0</v>
      </c>
      <c r="J131" s="257">
        <f>Отд.1!O131+Отд.1!Q131+Отд.1!S131+Отд.1!U131+Отд.1!W131</f>
        <v>0</v>
      </c>
      <c r="K131" s="257">
        <f>Отд.1!X131+Отд.1!Z131</f>
        <v>0</v>
      </c>
      <c r="L131" s="257">
        <f>Отд.1!Y131+Отд.1!AA131</f>
        <v>0</v>
      </c>
      <c r="M131" s="256">
        <f>Отд.1!AB131</f>
        <v>0</v>
      </c>
      <c r="N131" s="256">
        <f>Отд.1!AC131</f>
        <v>0</v>
      </c>
      <c r="O131" s="257">
        <f>Отд.1!AD131+Отд.1!AF131+Отд.3!D131</f>
        <v>0</v>
      </c>
      <c r="P131" s="257">
        <f>Отд.1!AE131+Отд.1!AG131+Отд.3!E131</f>
        <v>0</v>
      </c>
      <c r="Q131" s="257">
        <f>Отд.1!AH131+Отд.3!F131</f>
        <v>0</v>
      </c>
      <c r="R131" s="257">
        <f>Отд.1!AI131+Отд.3!G131</f>
        <v>0</v>
      </c>
      <c r="S131" s="257">
        <f>Отд.1!AJ131+Отд.4!H131</f>
        <v>0</v>
      </c>
      <c r="T131" s="257">
        <f>Отд.1!AK131+Отд.4!I131</f>
        <v>0</v>
      </c>
      <c r="U131" s="257">
        <f>Отд.1!AL131</f>
        <v>0</v>
      </c>
      <c r="V131" s="257">
        <f>Отд.1!AM131</f>
        <v>0</v>
      </c>
      <c r="W131" s="257">
        <f>Отд.1!AN131+Отд.1!AP131+Отд.3!H131</f>
        <v>0</v>
      </c>
      <c r="X131" s="257">
        <f>Отд.1!AO131+Отд.1!AQ131+Отд.3!I131</f>
        <v>0</v>
      </c>
      <c r="Y131" s="257">
        <f>Отд.1!AR131+Отд.1!AT131+Отд.2!D131</f>
        <v>0</v>
      </c>
      <c r="Z131" s="257">
        <f>Отд.1!AS131+Отд.1!AU131+Отд.2!E131</f>
        <v>0</v>
      </c>
      <c r="AA131" s="257">
        <f>Отд.1!AV131</f>
        <v>0</v>
      </c>
      <c r="AB131" s="257">
        <f>Отд.1!AW131</f>
        <v>0</v>
      </c>
      <c r="AC131" s="257">
        <f>Отд.1!AX131+Отд.4!J131</f>
        <v>0</v>
      </c>
      <c r="AD131" s="257">
        <f>Отд.1!AY131+Отд.4!K131</f>
        <v>0</v>
      </c>
      <c r="AE131" s="257">
        <f>Отд.1!AZ131</f>
        <v>0</v>
      </c>
      <c r="AF131" s="257">
        <f>Отд.1!BA131</f>
        <v>0</v>
      </c>
      <c r="AG131" s="257">
        <f>Отд.1!BB131</f>
        <v>0</v>
      </c>
      <c r="AH131" s="257">
        <f>Отд.1!BC131</f>
        <v>0</v>
      </c>
      <c r="AI131" s="501">
        <f>Отд.4!L131+Отд.4!N131</f>
        <v>0</v>
      </c>
      <c r="AJ131" s="501">
        <f>Отд.4!M131+Отд.4!O131</f>
        <v>0</v>
      </c>
      <c r="AK131" s="257">
        <f>Отд.4!P131</f>
        <v>0</v>
      </c>
      <c r="AL131" s="257">
        <f>Отд.4!Q131</f>
        <v>0</v>
      </c>
      <c r="AM131" s="257">
        <f>Отд.2!F131+Отд.2!H131+Отд.2!J131+Отд.2!L131</f>
        <v>0</v>
      </c>
      <c r="AN131" s="257">
        <f>Отд.2!G131+Отд.2!I131+Отд.2!K131+Отд.2!M131</f>
        <v>0</v>
      </c>
      <c r="AO131" s="257">
        <f>Отд.2!N131+Отд.2!P131+Отд.2!R131+Отд.2!T131+Отд.2!V131+Отд.2!X131+Отд.2!Z131+Отд.2!AB131+Отд.2!AD131</f>
        <v>0</v>
      </c>
      <c r="AP131" s="257">
        <f>Отд.2!O131+Отд.2!Q131+Отд.2!S131+Отд.2!U131+Отд.2!W131+Отд.2!Y131+Отд.2!AA131+Отд.2!AC131+Отд.2!AE131</f>
        <v>0</v>
      </c>
      <c r="AQ131" s="257">
        <f>Отд.4!R131+Отд.4!T131+Отд.4!V131+Отд.4!X131</f>
        <v>1</v>
      </c>
      <c r="AR131" s="257">
        <f>Отд.4!S131+Отд.4!U131+Отд.4!W131+Отд.4!Y131</f>
        <v>0</v>
      </c>
      <c r="AS131" s="257">
        <f>Отд.3!J131+Отд.3!L131</f>
        <v>0</v>
      </c>
      <c r="AT131" s="257">
        <f>Отд.3!K131+Отд.3!M131</f>
        <v>0</v>
      </c>
      <c r="AU131" s="257">
        <f>Отд.3!N131+Отд.3!P131+Отд.3!R131</f>
        <v>0</v>
      </c>
      <c r="AV131" s="257">
        <f>Отд.3!O131+Отд.3!Q131+Отд.3!S131</f>
        <v>0</v>
      </c>
      <c r="AW131" s="257">
        <f>Отд.3!T131+Отд.3!V131</f>
        <v>0</v>
      </c>
      <c r="AX131" s="257">
        <f>Отд.3!U131+Отд.3!W131</f>
        <v>0</v>
      </c>
      <c r="AY131" s="177">
        <f>Отд.4!Z131+Отд.4!AB131</f>
        <v>0</v>
      </c>
      <c r="AZ131" s="177">
        <f>Отд.4!AA131+Отд.4!AC131</f>
        <v>1</v>
      </c>
      <c r="BA131" s="114">
        <f>Отд.3!X131+Отд.3!Z131</f>
        <v>0</v>
      </c>
      <c r="BB131" s="114">
        <f>Отд.3!Y131+Отд.3!AA131</f>
        <v>0</v>
      </c>
      <c r="BC131" s="257">
        <f>Отд.3!AB131+Отд.3!AD131</f>
        <v>0</v>
      </c>
      <c r="BD131" s="257">
        <f>Отд.3!AC131+Отд.3!AE131</f>
        <v>0</v>
      </c>
      <c r="BE131" s="257">
        <f>Отд.2!AF131+Отд.2!AH131+Отд.2!AJ131</f>
        <v>1</v>
      </c>
      <c r="BF131" s="257">
        <f>Отд.2!AG131+Отд.2!AI131+Отд.2!AK131</f>
        <v>0</v>
      </c>
      <c r="BG131" s="257">
        <f>Отд.2!AL131+Отд.2!AN131+Отд.2!AP131</f>
        <v>0</v>
      </c>
      <c r="BH131" s="257">
        <f>Отд.2!AM131+Отд.2!AO131+Отд.2!AQ131</f>
        <v>0</v>
      </c>
      <c r="BI131" s="257">
        <f>Отд.4!AD131+Отд.4!AF131</f>
        <v>0</v>
      </c>
      <c r="BJ131" s="257">
        <f>Отд.4!AE131+Отд.4!AG131</f>
        <v>0</v>
      </c>
      <c r="BK131" s="257">
        <f>Отд.4!AH131+Отд.4!AJ131</f>
        <v>0</v>
      </c>
      <c r="BL131" s="257">
        <f>Отд.4!AI131+Отд.4!AK131</f>
        <v>0</v>
      </c>
      <c r="BM131" s="501">
        <f>Отд.4!AL131</f>
        <v>2</v>
      </c>
      <c r="BN131" s="501">
        <f>Отд.4!AM131</f>
        <v>1</v>
      </c>
      <c r="BO131" s="257">
        <f>Отд.4!AN131</f>
        <v>0</v>
      </c>
      <c r="BP131" s="257">
        <f>Отд.4!AO131</f>
        <v>0</v>
      </c>
      <c r="BQ131" s="30">
        <f>Отд.2!AR131+Отд.2!AT131</f>
        <v>1</v>
      </c>
      <c r="BR131" s="30">
        <f>Отд.2!AS131+Отд.2!AU131</f>
        <v>0</v>
      </c>
      <c r="BS131" s="257">
        <f>Отд.2!AV131+Отд.2!AX131+Отд.2!AZ131+Отд.2!BB131+Отд.2!BD131</f>
        <v>4</v>
      </c>
      <c r="BT131" s="257">
        <f>Отд.2!AW131+Отд.2!AY131+Отд.2!BA131+Отд.2!BC131+Отд.2!BE131</f>
        <v>2</v>
      </c>
      <c r="BU131" s="257">
        <f>Отд.4!AP131+Отд.4!AR131</f>
        <v>1</v>
      </c>
      <c r="BV131" s="257">
        <f>Отд.4!AQ131+Отд.4!AS131</f>
        <v>0</v>
      </c>
      <c r="BW131" s="30">
        <f>Отд.3!AF131</f>
        <v>0</v>
      </c>
      <c r="BX131" s="30">
        <f>Отд.3!AG131</f>
        <v>0</v>
      </c>
      <c r="BY131" s="30">
        <f>Отд.3!AH131+Отд.3!AJ131+Отд.3!AL131</f>
        <v>1</v>
      </c>
      <c r="BZ131" s="30">
        <f>Отд.3!AI131+Отд.3!AK131+Отд.3!AM131</f>
        <v>0</v>
      </c>
      <c r="CA131" s="257">
        <f>Отд.3!AN131+Отд.3!AP131+Отд.3!AR131</f>
        <v>0</v>
      </c>
      <c r="CB131" s="257">
        <f>Отд.3!AO131+Отд.3!AQ131+Отд.3!AS131</f>
        <v>0</v>
      </c>
      <c r="CC131" s="257">
        <f>Отд.4!AT131</f>
        <v>1</v>
      </c>
      <c r="CD131" s="257">
        <f>Отд.4!AU131</f>
        <v>1</v>
      </c>
      <c r="CE131" s="257">
        <f>Отд.3!AT131</f>
        <v>0</v>
      </c>
      <c r="CF131" s="257">
        <f>Отд.3!AU131</f>
        <v>1</v>
      </c>
      <c r="CG131" s="257">
        <f>Отд.3!AV131+Отд.3!AX131+Отд.3!AZ131</f>
        <v>0</v>
      </c>
      <c r="CH131" s="257">
        <f>Отд.3!AW131+Отд.3!AY131+Отд.3!BA131</f>
        <v>1</v>
      </c>
      <c r="CI131" s="257">
        <f>Отд.2!BF131+Отд.2!BH131+Отд.2!BJ131</f>
        <v>0</v>
      </c>
      <c r="CJ131" s="257">
        <f>Отд.2!BG131+Отд.2!BI131+Отд.2!BK131</f>
        <v>0</v>
      </c>
      <c r="CK131" s="257">
        <f>Отд.2!BL131</f>
        <v>0</v>
      </c>
      <c r="CL131" s="257">
        <f>Отд.2!BM131</f>
        <v>0</v>
      </c>
      <c r="CM131" s="257">
        <f>Отд.4!AV131</f>
        <v>0</v>
      </c>
      <c r="CN131" s="257">
        <f>Отд.4!AW131</f>
        <v>0</v>
      </c>
      <c r="CO131" s="257">
        <f>Отд.4!AX131</f>
        <v>0</v>
      </c>
      <c r="CP131" s="257">
        <f>Отд.4!AY131</f>
        <v>0</v>
      </c>
      <c r="CQ131" s="257">
        <f>Отд.4!AZ131</f>
        <v>1</v>
      </c>
      <c r="CR131" s="257">
        <f>Отд.4!BA131</f>
        <v>0</v>
      </c>
      <c r="CS131" s="257">
        <f>Отд.4!BB131</f>
        <v>1</v>
      </c>
      <c r="CT131" s="257">
        <f>Отд.4!BC131</f>
        <v>0</v>
      </c>
      <c r="CU131" s="257">
        <f>Отд.2!BN131+Отд.2!BP131</f>
        <v>0</v>
      </c>
      <c r="CV131" s="257">
        <f>Отд.2!BO131+Отд.2!BQ131</f>
        <v>2</v>
      </c>
      <c r="CW131" s="257">
        <f>Отд.2!BR131+Отд.2!BT131+Отд.2!BV131+Отд.2!BX131</f>
        <v>0</v>
      </c>
      <c r="CX131" s="257">
        <f>Отд.2!BS131+Отд.2!BU131+Отд.2!BW131+Отд.2!BY131</f>
        <v>0</v>
      </c>
      <c r="CY131" s="60">
        <f>Отд.4!BD131+Отд.4!BF131</f>
        <v>2</v>
      </c>
      <c r="CZ131" s="60">
        <f>Отд.4!BE131+Отд.4!BG131</f>
        <v>0</v>
      </c>
      <c r="DA131" s="257">
        <f>Отд.3!BB131</f>
        <v>0</v>
      </c>
      <c r="DB131" s="257">
        <f>Отд.3!BC131</f>
        <v>0</v>
      </c>
      <c r="DC131" s="257">
        <f>Отд.3!BD131</f>
        <v>0</v>
      </c>
      <c r="DD131" s="257">
        <f>Отд.3!BE131</f>
        <v>0</v>
      </c>
      <c r="DE131" s="257">
        <f>Отд.3!BF131+Отд.3!BH131</f>
        <v>0</v>
      </c>
      <c r="DF131" s="257">
        <f>Отд.3!BG131+Отд.3!BI131</f>
        <v>0</v>
      </c>
      <c r="DG131" s="257">
        <f>Отд.3!BJ131</f>
        <v>0</v>
      </c>
      <c r="DH131" s="257">
        <f>Отд.3!BK131</f>
        <v>0</v>
      </c>
      <c r="DI131" s="257">
        <f>Отд.3!BL131+Отд.3!BN131+Отд.3!BP131</f>
        <v>1</v>
      </c>
      <c r="DJ131" s="257">
        <f>Отд.3!BM131+Отд.3!BO131+Отд.3!BQ131</f>
        <v>0</v>
      </c>
      <c r="DK131" s="257">
        <f>Отд.2!BZ131</f>
        <v>2</v>
      </c>
      <c r="DL131" s="257">
        <f>Отд.2!CA131</f>
        <v>0</v>
      </c>
      <c r="DM131" s="501">
        <f>Отд.4!BH131</f>
        <v>1</v>
      </c>
      <c r="DN131" s="501">
        <f>Отд.4!BI131</f>
        <v>0</v>
      </c>
      <c r="DO131" s="14">
        <f t="shared" ref="DO131:DO151" si="27">SUM(C131+E131+G131+I131+K131+M131+O131+Q131+S131+U131+W131+Y131+AA131+AC131+AE131+AG131+AI131+AK131+AM131+AO131+AQ131+AS131+AU131+AW131+AY131+BA131+BC131+BE131+BG131+BI131+BK131+BM131+BO131+BQ131+BS131+BU131+BW131+BY131+CA131+CC131+CE131+CG131+CI131+CK131+CM131+CO131+CQ131+CS131+CU131+CW131+CY131+DA131+DC131+DE131+DG131+DI131+DK131+DM131)</f>
        <v>20</v>
      </c>
      <c r="DP131" s="95">
        <f t="shared" ref="DP131:DP151" si="28">SUM(D131+F131+H131+J131+L131+N131+P131+R131+T131+V131+X131+Z131+AB131+AD131+AF131+AH131+AJ131+AL131+AN131+AP131+AR131+AT131+AV131+AX131+AZ131+BB131+BD131+BF131+BH131+BJ131+BL131+BN131+BP131+BR131+BT131+BV131+BX131+BZ131+CB131+CD131+CF131+CH131+CJ131+CL131+CN131+CP131+CR131+CT131+CV131+CX131+CZ131+DB131+DD131+DF131+DH131+DJ131+DL131+DN131)</f>
        <v>9</v>
      </c>
      <c r="DQ131" s="37"/>
      <c r="DR131" s="6"/>
      <c r="DS131" s="1172">
        <f>Отд.4!BP131</f>
        <v>0</v>
      </c>
      <c r="DT131" s="1172">
        <f>Отд.4!BQ131</f>
        <v>0</v>
      </c>
      <c r="DU131" s="501">
        <f>Отд.4!BR131</f>
        <v>0</v>
      </c>
      <c r="DV131" s="501">
        <f>Отд.4!BS131</f>
        <v>0</v>
      </c>
      <c r="DW131" s="501">
        <f>Отд.4!BT131</f>
        <v>0</v>
      </c>
      <c r="DX131" s="501">
        <f>Отд.4!BU131</f>
        <v>0</v>
      </c>
      <c r="DY131" s="1172">
        <f>Отд.4!BV131</f>
        <v>0</v>
      </c>
      <c r="DZ131" s="1172">
        <f>Отд.4!BW131</f>
        <v>0</v>
      </c>
      <c r="EA131" s="1172">
        <f>Отд.4!BX131</f>
        <v>0</v>
      </c>
      <c r="EB131" s="1172">
        <f>Отд.4!BY131</f>
        <v>0</v>
      </c>
      <c r="EC131" s="1172">
        <f>Отд.2!CE131</f>
        <v>0</v>
      </c>
      <c r="ED131" s="1172">
        <f>Отд.2!CF131</f>
        <v>0</v>
      </c>
      <c r="EE131" s="501">
        <f>Отд.2!CG131</f>
        <v>0</v>
      </c>
      <c r="EF131" s="501">
        <f>Отд.2!CH131</f>
        <v>0</v>
      </c>
      <c r="EG131" s="5">
        <f t="shared" si="25"/>
        <v>0</v>
      </c>
      <c r="EH131" s="95">
        <f t="shared" si="26"/>
        <v>0</v>
      </c>
    </row>
    <row r="132" spans="1:138" s="28" customFormat="1" ht="16.2" thickBot="1" x14ac:dyDescent="0.35">
      <c r="A132" s="8">
        <v>5</v>
      </c>
      <c r="B132" s="1166" t="s">
        <v>14</v>
      </c>
      <c r="C132" s="501">
        <f>Отд.1!D132+Отд.1!F132+Отд.4!D132+Отд.4!F132</f>
        <v>0</v>
      </c>
      <c r="D132" s="501">
        <f>Отд.1!E132+Отд.1!G132+Отд.4!E132+Отд.4!G132</f>
        <v>0</v>
      </c>
      <c r="E132" s="701">
        <f>Отд.1!H132</f>
        <v>0</v>
      </c>
      <c r="F132" s="701">
        <f>Отд.1!I132</f>
        <v>0</v>
      </c>
      <c r="G132" s="30">
        <f>Отд.1!J132+Отд.1!L132</f>
        <v>0</v>
      </c>
      <c r="H132" s="30">
        <f>Отд.1!K132+Отд.1!M132</f>
        <v>0</v>
      </c>
      <c r="I132" s="257">
        <f>Отд.1!N132+Отд.1!P132+Отд.1!R132+Отд.1!T132+Отд.1!V132</f>
        <v>0</v>
      </c>
      <c r="J132" s="257">
        <f>Отд.1!O132+Отд.1!Q132+Отд.1!S132+Отд.1!U132+Отд.1!W132</f>
        <v>0</v>
      </c>
      <c r="K132" s="257">
        <f>Отд.1!X132+Отд.1!Z132</f>
        <v>0</v>
      </c>
      <c r="L132" s="257">
        <f>Отд.1!Y132+Отд.1!AA132</f>
        <v>0</v>
      </c>
      <c r="M132" s="256">
        <f>Отд.1!AB132</f>
        <v>0</v>
      </c>
      <c r="N132" s="256">
        <f>Отд.1!AC132</f>
        <v>0</v>
      </c>
      <c r="O132" s="257">
        <f>Отд.1!AD132+Отд.1!AF132+Отд.3!D132</f>
        <v>0</v>
      </c>
      <c r="P132" s="257">
        <f>Отд.1!AE132+Отд.1!AG132+Отд.3!E132</f>
        <v>0</v>
      </c>
      <c r="Q132" s="257">
        <f>Отд.1!AH132+Отд.3!F132</f>
        <v>0</v>
      </c>
      <c r="R132" s="257">
        <f>Отд.1!AI132+Отд.3!G132</f>
        <v>0</v>
      </c>
      <c r="S132" s="257">
        <f>Отд.1!AJ132+Отд.4!H132</f>
        <v>0</v>
      </c>
      <c r="T132" s="257">
        <f>Отд.1!AK132+Отд.4!I132</f>
        <v>0</v>
      </c>
      <c r="U132" s="257">
        <f>Отд.1!AL132</f>
        <v>0</v>
      </c>
      <c r="V132" s="257">
        <f>Отд.1!AM132</f>
        <v>0</v>
      </c>
      <c r="W132" s="257">
        <f>Отд.1!AN132+Отд.1!AP132+Отд.3!H132</f>
        <v>0</v>
      </c>
      <c r="X132" s="257">
        <f>Отд.1!AO132+Отд.1!AQ132+Отд.3!I132</f>
        <v>0</v>
      </c>
      <c r="Y132" s="257">
        <f>Отд.1!AR132+Отд.1!AT132+Отд.2!D132</f>
        <v>0</v>
      </c>
      <c r="Z132" s="257">
        <f>Отд.1!AS132+Отд.1!AU132+Отд.2!E132</f>
        <v>0</v>
      </c>
      <c r="AA132" s="257">
        <f>Отд.1!AV132</f>
        <v>0</v>
      </c>
      <c r="AB132" s="257">
        <f>Отд.1!AW132</f>
        <v>0</v>
      </c>
      <c r="AC132" s="257">
        <f>Отд.1!AX132+Отд.4!J132</f>
        <v>0</v>
      </c>
      <c r="AD132" s="257">
        <f>Отд.1!AY132+Отд.4!K132</f>
        <v>0</v>
      </c>
      <c r="AE132" s="257">
        <f>Отд.1!AZ132</f>
        <v>0</v>
      </c>
      <c r="AF132" s="257">
        <f>Отд.1!BA132</f>
        <v>0</v>
      </c>
      <c r="AG132" s="257">
        <f>Отд.1!BB132</f>
        <v>0</v>
      </c>
      <c r="AH132" s="257">
        <f>Отд.1!BC132</f>
        <v>0</v>
      </c>
      <c r="AI132" s="501">
        <f>Отд.4!L132+Отд.4!N132</f>
        <v>0</v>
      </c>
      <c r="AJ132" s="501">
        <f>Отд.4!M132+Отд.4!O132</f>
        <v>0</v>
      </c>
      <c r="AK132" s="257">
        <f>Отд.4!P132</f>
        <v>0</v>
      </c>
      <c r="AL132" s="257">
        <f>Отд.4!Q132</f>
        <v>0</v>
      </c>
      <c r="AM132" s="257">
        <f>Отд.2!F132+Отд.2!H132+Отд.2!J132+Отд.2!L132</f>
        <v>0</v>
      </c>
      <c r="AN132" s="257">
        <f>Отд.2!G132+Отд.2!I132+Отд.2!K132+Отд.2!M132</f>
        <v>0</v>
      </c>
      <c r="AO132" s="257">
        <f>Отд.2!N132+Отд.2!P132+Отд.2!R132+Отд.2!T132+Отд.2!V132+Отд.2!X132+Отд.2!Z132+Отд.2!AB132+Отд.2!AD132</f>
        <v>0</v>
      </c>
      <c r="AP132" s="257">
        <f>Отд.2!O132+Отд.2!Q132+Отд.2!S132+Отд.2!U132+Отд.2!W132+Отд.2!Y132+Отд.2!AA132+Отд.2!AC132+Отд.2!AE132</f>
        <v>0</v>
      </c>
      <c r="AQ132" s="257">
        <f>Отд.4!R132+Отд.4!T132+Отд.4!V132+Отд.4!X132</f>
        <v>0</v>
      </c>
      <c r="AR132" s="257">
        <f>Отд.4!S132+Отд.4!U132+Отд.4!W132+Отд.4!Y132</f>
        <v>0</v>
      </c>
      <c r="AS132" s="257">
        <f>Отд.3!J132+Отд.3!L132</f>
        <v>0</v>
      </c>
      <c r="AT132" s="257">
        <f>Отд.3!K132+Отд.3!M132</f>
        <v>0</v>
      </c>
      <c r="AU132" s="257">
        <f>Отд.3!N132+Отд.3!P132+Отд.3!R132</f>
        <v>0</v>
      </c>
      <c r="AV132" s="257">
        <f>Отд.3!O132+Отд.3!Q132+Отд.3!S132</f>
        <v>0</v>
      </c>
      <c r="AW132" s="257">
        <f>Отд.3!T132+Отд.3!V132</f>
        <v>0</v>
      </c>
      <c r="AX132" s="257">
        <f>Отд.3!U132+Отд.3!W132</f>
        <v>0</v>
      </c>
      <c r="AY132" s="177">
        <f>Отд.4!Z132+Отд.4!AB132</f>
        <v>0</v>
      </c>
      <c r="AZ132" s="177">
        <f>Отд.4!AA132+Отд.4!AC132</f>
        <v>0</v>
      </c>
      <c r="BA132" s="114">
        <f>Отд.3!X132+Отд.3!Z132</f>
        <v>0</v>
      </c>
      <c r="BB132" s="114">
        <f>Отд.3!Y132+Отд.3!AA132</f>
        <v>0</v>
      </c>
      <c r="BC132" s="257">
        <f>Отд.3!AB132+Отд.3!AD132</f>
        <v>0</v>
      </c>
      <c r="BD132" s="257">
        <f>Отд.3!AC132+Отд.3!AE132</f>
        <v>0</v>
      </c>
      <c r="BE132" s="257">
        <f>Отд.2!AF132+Отд.2!AH132+Отд.2!AJ132</f>
        <v>0</v>
      </c>
      <c r="BF132" s="257">
        <f>Отд.2!AG132+Отд.2!AI132+Отд.2!AK132</f>
        <v>0</v>
      </c>
      <c r="BG132" s="257">
        <f>Отд.2!AL132+Отд.2!AN132+Отд.2!AP132</f>
        <v>0</v>
      </c>
      <c r="BH132" s="257">
        <f>Отд.2!AM132+Отд.2!AO132+Отд.2!AQ132</f>
        <v>0</v>
      </c>
      <c r="BI132" s="257">
        <f>Отд.4!AD132+Отд.4!AF132</f>
        <v>0</v>
      </c>
      <c r="BJ132" s="257">
        <f>Отд.4!AE132+Отд.4!AG132</f>
        <v>0</v>
      </c>
      <c r="BK132" s="257">
        <f>Отд.4!AH132+Отд.4!AJ132</f>
        <v>0</v>
      </c>
      <c r="BL132" s="257">
        <f>Отд.4!AI132+Отд.4!AK132</f>
        <v>0</v>
      </c>
      <c r="BM132" s="501">
        <f>Отд.4!AL132</f>
        <v>0</v>
      </c>
      <c r="BN132" s="501">
        <f>Отд.4!AM132</f>
        <v>0</v>
      </c>
      <c r="BO132" s="257">
        <f>Отд.4!AN132</f>
        <v>0</v>
      </c>
      <c r="BP132" s="257">
        <f>Отд.4!AO132</f>
        <v>0</v>
      </c>
      <c r="BQ132" s="30">
        <f>Отд.2!AR132+Отд.2!AT132</f>
        <v>1</v>
      </c>
      <c r="BR132" s="30">
        <f>Отд.2!AS132+Отд.2!AU132</f>
        <v>0</v>
      </c>
      <c r="BS132" s="257">
        <f>Отд.2!AV132+Отд.2!AX132+Отд.2!AZ132+Отд.2!BB132+Отд.2!BD132</f>
        <v>1</v>
      </c>
      <c r="BT132" s="257">
        <f>Отд.2!AW132+Отд.2!AY132+Отд.2!BA132+Отд.2!BC132+Отд.2!BE132</f>
        <v>0</v>
      </c>
      <c r="BU132" s="257">
        <f>Отд.4!AP132+Отд.4!AR132</f>
        <v>0</v>
      </c>
      <c r="BV132" s="257">
        <f>Отд.4!AQ132+Отд.4!AS132</f>
        <v>0</v>
      </c>
      <c r="BW132" s="30">
        <f>Отд.3!AF132</f>
        <v>0</v>
      </c>
      <c r="BX132" s="30">
        <f>Отд.3!AG132</f>
        <v>0</v>
      </c>
      <c r="BY132" s="30">
        <f>Отд.3!AH132+Отд.3!AJ132+Отд.3!AL132</f>
        <v>0</v>
      </c>
      <c r="BZ132" s="30">
        <f>Отд.3!AI132+Отд.3!AK132+Отд.3!AM132</f>
        <v>0</v>
      </c>
      <c r="CA132" s="257">
        <f>Отд.3!AN132+Отд.3!AP132+Отд.3!AR132</f>
        <v>0</v>
      </c>
      <c r="CB132" s="257">
        <f>Отд.3!AO132+Отд.3!AQ132+Отд.3!AS132</f>
        <v>0</v>
      </c>
      <c r="CC132" s="257">
        <f>Отд.4!AT132</f>
        <v>0</v>
      </c>
      <c r="CD132" s="257">
        <f>Отд.4!AU132</f>
        <v>0</v>
      </c>
      <c r="CE132" s="257">
        <f>Отд.3!AT132</f>
        <v>0</v>
      </c>
      <c r="CF132" s="257">
        <f>Отд.3!AU132</f>
        <v>1</v>
      </c>
      <c r="CG132" s="257">
        <f>Отд.3!AV132+Отд.3!AX132+Отд.3!AZ132</f>
        <v>0</v>
      </c>
      <c r="CH132" s="257">
        <f>Отд.3!AW132+Отд.3!AY132+Отд.3!BA132</f>
        <v>0</v>
      </c>
      <c r="CI132" s="257">
        <f>Отд.2!BF132+Отд.2!BH132+Отд.2!BJ132</f>
        <v>0</v>
      </c>
      <c r="CJ132" s="257">
        <f>Отд.2!BG132+Отд.2!BI132+Отд.2!BK132</f>
        <v>0</v>
      </c>
      <c r="CK132" s="257">
        <f>Отд.2!BL132</f>
        <v>0</v>
      </c>
      <c r="CL132" s="257">
        <f>Отд.2!BM132</f>
        <v>0</v>
      </c>
      <c r="CM132" s="257">
        <f>Отд.4!AV132</f>
        <v>0</v>
      </c>
      <c r="CN132" s="257">
        <f>Отд.4!AW132</f>
        <v>0</v>
      </c>
      <c r="CO132" s="257">
        <f>Отд.4!AX132</f>
        <v>0</v>
      </c>
      <c r="CP132" s="257">
        <f>Отд.4!AY132</f>
        <v>0</v>
      </c>
      <c r="CQ132" s="257">
        <f>Отд.4!AZ132</f>
        <v>0</v>
      </c>
      <c r="CR132" s="257">
        <f>Отд.4!BA132</f>
        <v>0</v>
      </c>
      <c r="CS132" s="257">
        <f>Отд.4!BB132</f>
        <v>1</v>
      </c>
      <c r="CT132" s="257">
        <f>Отд.4!BC132</f>
        <v>0</v>
      </c>
      <c r="CU132" s="257">
        <f>Отд.2!BN132+Отд.2!BP132</f>
        <v>0</v>
      </c>
      <c r="CV132" s="257">
        <f>Отд.2!BO132+Отд.2!BQ132</f>
        <v>1</v>
      </c>
      <c r="CW132" s="257">
        <f>Отд.2!BR132+Отд.2!BT132+Отд.2!BV132+Отд.2!BX132</f>
        <v>0</v>
      </c>
      <c r="CX132" s="257">
        <f>Отд.2!BS132+Отд.2!BU132+Отд.2!BW132+Отд.2!BY132</f>
        <v>0</v>
      </c>
      <c r="CY132" s="60">
        <f>Отд.4!BD132+Отд.4!BF132</f>
        <v>0</v>
      </c>
      <c r="CZ132" s="60">
        <f>Отд.4!BE132+Отд.4!BG132</f>
        <v>0</v>
      </c>
      <c r="DA132" s="257">
        <f>Отд.3!BB132</f>
        <v>0</v>
      </c>
      <c r="DB132" s="257">
        <f>Отд.3!BC132</f>
        <v>0</v>
      </c>
      <c r="DC132" s="257">
        <f>Отд.3!BD132</f>
        <v>0</v>
      </c>
      <c r="DD132" s="257">
        <f>Отд.3!BE132</f>
        <v>0</v>
      </c>
      <c r="DE132" s="257">
        <f>Отд.3!BF132+Отд.3!BH132</f>
        <v>0</v>
      </c>
      <c r="DF132" s="257">
        <f>Отд.3!BG132+Отд.3!BI132</f>
        <v>0</v>
      </c>
      <c r="DG132" s="257">
        <f>Отд.3!BJ132</f>
        <v>0</v>
      </c>
      <c r="DH132" s="257">
        <f>Отд.3!BK132</f>
        <v>0</v>
      </c>
      <c r="DI132" s="257">
        <f>Отд.3!BL132+Отд.3!BN132+Отд.3!BP132</f>
        <v>0</v>
      </c>
      <c r="DJ132" s="257">
        <f>Отд.3!BM132+Отд.3!BO132+Отд.3!BQ132</f>
        <v>0</v>
      </c>
      <c r="DK132" s="257">
        <f>Отд.2!BZ132</f>
        <v>0</v>
      </c>
      <c r="DL132" s="257">
        <f>Отд.2!CA132</f>
        <v>0</v>
      </c>
      <c r="DM132" s="501">
        <f>Отд.4!BH132</f>
        <v>0</v>
      </c>
      <c r="DN132" s="501">
        <f>Отд.4!BI132</f>
        <v>0</v>
      </c>
      <c r="DO132" s="14">
        <f t="shared" si="27"/>
        <v>3</v>
      </c>
      <c r="DP132" s="95">
        <f t="shared" si="28"/>
        <v>2</v>
      </c>
      <c r="DQ132" s="37"/>
      <c r="DR132" s="6"/>
      <c r="DS132" s="1172">
        <f>Отд.4!BP132</f>
        <v>0</v>
      </c>
      <c r="DT132" s="1172">
        <f>Отд.4!BQ132</f>
        <v>0</v>
      </c>
      <c r="DU132" s="501">
        <f>Отд.4!BR132</f>
        <v>0</v>
      </c>
      <c r="DV132" s="501">
        <f>Отд.4!BS132</f>
        <v>0</v>
      </c>
      <c r="DW132" s="501">
        <f>Отд.4!BT132</f>
        <v>0</v>
      </c>
      <c r="DX132" s="501">
        <f>Отд.4!BU132</f>
        <v>0</v>
      </c>
      <c r="DY132" s="1172">
        <f>Отд.4!BV132</f>
        <v>0</v>
      </c>
      <c r="DZ132" s="1172">
        <f>Отд.4!BW132</f>
        <v>0</v>
      </c>
      <c r="EA132" s="1172">
        <f>Отд.4!BX132</f>
        <v>0</v>
      </c>
      <c r="EB132" s="1172">
        <f>Отд.4!BY132</f>
        <v>0</v>
      </c>
      <c r="EC132" s="1172">
        <f>Отд.2!CE132</f>
        <v>0</v>
      </c>
      <c r="ED132" s="1172">
        <f>Отд.2!CF132</f>
        <v>0</v>
      </c>
      <c r="EE132" s="501">
        <f>Отд.2!CG132</f>
        <v>0</v>
      </c>
      <c r="EF132" s="501">
        <f>Отд.2!CH132</f>
        <v>0</v>
      </c>
      <c r="EG132" s="5">
        <f t="shared" si="25"/>
        <v>0</v>
      </c>
      <c r="EH132" s="95">
        <f t="shared" si="26"/>
        <v>0</v>
      </c>
    </row>
    <row r="133" spans="1:138" s="28" customFormat="1" ht="27.6" thickBot="1" x14ac:dyDescent="0.35">
      <c r="A133" s="8">
        <v>6</v>
      </c>
      <c r="B133" s="1166" t="s">
        <v>15</v>
      </c>
      <c r="C133" s="501">
        <f>Отд.1!D133+Отд.1!F133+Отд.4!D133+Отд.4!F133</f>
        <v>0</v>
      </c>
      <c r="D133" s="501">
        <f>Отд.1!E133+Отд.1!G133+Отд.4!E133+Отд.4!G133</f>
        <v>0</v>
      </c>
      <c r="E133" s="701">
        <f>Отд.1!H133</f>
        <v>0</v>
      </c>
      <c r="F133" s="701">
        <f>Отд.1!I133</f>
        <v>0</v>
      </c>
      <c r="G133" s="30">
        <f>Отд.1!J133+Отд.1!L133</f>
        <v>0</v>
      </c>
      <c r="H133" s="30">
        <f>Отд.1!K133+Отд.1!M133</f>
        <v>0</v>
      </c>
      <c r="I133" s="257">
        <f>Отд.1!N133+Отд.1!P133+Отд.1!R133+Отд.1!T133+Отд.1!V133</f>
        <v>0</v>
      </c>
      <c r="J133" s="257">
        <f>Отд.1!O133+Отд.1!Q133+Отд.1!S133+Отд.1!U133+Отд.1!W133</f>
        <v>0</v>
      </c>
      <c r="K133" s="257">
        <f>Отд.1!X133+Отд.1!Z133</f>
        <v>0</v>
      </c>
      <c r="L133" s="257">
        <f>Отд.1!Y133+Отд.1!AA133</f>
        <v>0</v>
      </c>
      <c r="M133" s="256">
        <f>Отд.1!AB133</f>
        <v>0</v>
      </c>
      <c r="N133" s="256">
        <f>Отд.1!AC133</f>
        <v>0</v>
      </c>
      <c r="O133" s="257">
        <f>Отд.1!AD133+Отд.1!AF133+Отд.3!D133</f>
        <v>0</v>
      </c>
      <c r="P133" s="257">
        <f>Отд.1!AE133+Отд.1!AG133+Отд.3!E133</f>
        <v>0</v>
      </c>
      <c r="Q133" s="257">
        <f>Отд.1!AH133+Отд.3!F133</f>
        <v>0</v>
      </c>
      <c r="R133" s="257">
        <f>Отд.1!AI133+Отд.3!G133</f>
        <v>0</v>
      </c>
      <c r="S133" s="257">
        <f>Отд.1!AJ133+Отд.4!H133</f>
        <v>0</v>
      </c>
      <c r="T133" s="257">
        <f>Отд.1!AK133+Отд.4!I133</f>
        <v>0</v>
      </c>
      <c r="U133" s="257">
        <f>Отд.1!AL133</f>
        <v>0</v>
      </c>
      <c r="V133" s="257">
        <f>Отд.1!AM133</f>
        <v>0</v>
      </c>
      <c r="W133" s="257">
        <f>Отд.1!AN133+Отд.1!AP133+Отд.3!H133</f>
        <v>0</v>
      </c>
      <c r="X133" s="257">
        <f>Отд.1!AO133+Отд.1!AQ133+Отд.3!I133</f>
        <v>0</v>
      </c>
      <c r="Y133" s="257">
        <f>Отд.1!AR133+Отд.1!AT133+Отд.2!D133</f>
        <v>0</v>
      </c>
      <c r="Z133" s="257">
        <f>Отд.1!AS133+Отд.1!AU133+Отд.2!E133</f>
        <v>0</v>
      </c>
      <c r="AA133" s="257">
        <f>Отд.1!AV133</f>
        <v>0</v>
      </c>
      <c r="AB133" s="257">
        <f>Отд.1!AW133</f>
        <v>0</v>
      </c>
      <c r="AC133" s="257">
        <f>Отд.1!AX133+Отд.4!J133</f>
        <v>0</v>
      </c>
      <c r="AD133" s="257">
        <f>Отд.1!AY133+Отд.4!K133</f>
        <v>0</v>
      </c>
      <c r="AE133" s="257">
        <f>Отд.1!AZ133</f>
        <v>0</v>
      </c>
      <c r="AF133" s="257">
        <f>Отд.1!BA133</f>
        <v>0</v>
      </c>
      <c r="AG133" s="257">
        <f>Отд.1!BB133</f>
        <v>0</v>
      </c>
      <c r="AH133" s="257">
        <f>Отд.1!BC133</f>
        <v>0</v>
      </c>
      <c r="AI133" s="501">
        <f>Отд.4!L133+Отд.4!N133</f>
        <v>0</v>
      </c>
      <c r="AJ133" s="501">
        <f>Отд.4!M133+Отд.4!O133</f>
        <v>0</v>
      </c>
      <c r="AK133" s="257">
        <f>Отд.4!P133</f>
        <v>0</v>
      </c>
      <c r="AL133" s="257">
        <f>Отд.4!Q133</f>
        <v>0</v>
      </c>
      <c r="AM133" s="257">
        <f>Отд.2!F133+Отд.2!H133+Отд.2!J133+Отд.2!L133</f>
        <v>0</v>
      </c>
      <c r="AN133" s="257">
        <f>Отд.2!G133+Отд.2!I133+Отд.2!K133+Отд.2!M133</f>
        <v>0</v>
      </c>
      <c r="AO133" s="257">
        <f>Отд.2!N133+Отд.2!P133+Отд.2!R133+Отд.2!T133+Отд.2!V133+Отд.2!X133+Отд.2!Z133+Отд.2!AB133+Отд.2!AD133</f>
        <v>0</v>
      </c>
      <c r="AP133" s="257">
        <f>Отд.2!O133+Отд.2!Q133+Отд.2!S133+Отд.2!U133+Отд.2!W133+Отд.2!Y133+Отд.2!AA133+Отд.2!AC133+Отд.2!AE133</f>
        <v>0</v>
      </c>
      <c r="AQ133" s="257">
        <f>Отд.4!R133+Отд.4!T133+Отд.4!V133+Отд.4!X133</f>
        <v>0</v>
      </c>
      <c r="AR133" s="257">
        <f>Отд.4!S133+Отд.4!U133+Отд.4!W133+Отд.4!Y133</f>
        <v>0</v>
      </c>
      <c r="AS133" s="257">
        <f>Отд.3!J133+Отд.3!L133</f>
        <v>0</v>
      </c>
      <c r="AT133" s="257">
        <f>Отд.3!K133+Отд.3!M133</f>
        <v>0</v>
      </c>
      <c r="AU133" s="257">
        <f>Отд.3!N133+Отд.3!P133+Отд.3!R133</f>
        <v>0</v>
      </c>
      <c r="AV133" s="257">
        <f>Отд.3!O133+Отд.3!Q133+Отд.3!S133</f>
        <v>0</v>
      </c>
      <c r="AW133" s="257">
        <f>Отд.3!T133+Отд.3!V133</f>
        <v>0</v>
      </c>
      <c r="AX133" s="257">
        <f>Отд.3!U133+Отд.3!W133</f>
        <v>0</v>
      </c>
      <c r="AY133" s="177">
        <f>Отд.4!Z133+Отд.4!AB133</f>
        <v>0</v>
      </c>
      <c r="AZ133" s="177">
        <f>Отд.4!AA133+Отд.4!AC133</f>
        <v>1</v>
      </c>
      <c r="BA133" s="114">
        <f>Отд.3!X133+Отд.3!Z133</f>
        <v>0</v>
      </c>
      <c r="BB133" s="114">
        <f>Отд.3!Y133+Отд.3!AA133</f>
        <v>0</v>
      </c>
      <c r="BC133" s="257">
        <f>Отд.3!AB133+Отд.3!AD133</f>
        <v>0</v>
      </c>
      <c r="BD133" s="257">
        <f>Отд.3!AC133+Отд.3!AE133</f>
        <v>0</v>
      </c>
      <c r="BE133" s="257">
        <f>Отд.2!AF133+Отд.2!AH133+Отд.2!AJ133</f>
        <v>0</v>
      </c>
      <c r="BF133" s="257">
        <f>Отд.2!AG133+Отд.2!AI133+Отд.2!AK133</f>
        <v>0</v>
      </c>
      <c r="BG133" s="257">
        <f>Отд.2!AL133+Отд.2!AN133+Отд.2!AP133</f>
        <v>0</v>
      </c>
      <c r="BH133" s="257">
        <f>Отд.2!AM133+Отд.2!AO133+Отд.2!AQ133</f>
        <v>0</v>
      </c>
      <c r="BI133" s="257">
        <f>Отд.4!AD133+Отд.4!AF133</f>
        <v>0</v>
      </c>
      <c r="BJ133" s="257">
        <f>Отд.4!AE133+Отд.4!AG133</f>
        <v>0</v>
      </c>
      <c r="BK133" s="257">
        <f>Отд.4!AH133+Отд.4!AJ133</f>
        <v>0</v>
      </c>
      <c r="BL133" s="257">
        <f>Отд.4!AI133+Отд.4!AK133</f>
        <v>0</v>
      </c>
      <c r="BM133" s="501">
        <f>Отд.4!AL133</f>
        <v>2</v>
      </c>
      <c r="BN133" s="501">
        <f>Отд.4!AM133</f>
        <v>0</v>
      </c>
      <c r="BO133" s="257">
        <f>Отд.4!AN133</f>
        <v>0</v>
      </c>
      <c r="BP133" s="257">
        <f>Отд.4!AO133</f>
        <v>0</v>
      </c>
      <c r="BQ133" s="30">
        <f>Отд.2!AR133+Отд.2!AT133</f>
        <v>0</v>
      </c>
      <c r="BR133" s="30">
        <f>Отд.2!AS133+Отд.2!AU133</f>
        <v>0</v>
      </c>
      <c r="BS133" s="257">
        <f>Отд.2!AV133+Отд.2!AX133+Отд.2!AZ133+Отд.2!BB133+Отд.2!BD133</f>
        <v>3</v>
      </c>
      <c r="BT133" s="257">
        <f>Отд.2!AW133+Отд.2!AY133+Отд.2!BA133+Отд.2!BC133+Отд.2!BE133</f>
        <v>0</v>
      </c>
      <c r="BU133" s="257">
        <f>Отд.4!AP133+Отд.4!AR133</f>
        <v>0</v>
      </c>
      <c r="BV133" s="257">
        <f>Отд.4!AQ133+Отд.4!AS133</f>
        <v>0</v>
      </c>
      <c r="BW133" s="30">
        <f>Отд.3!AF133</f>
        <v>0</v>
      </c>
      <c r="BX133" s="30">
        <f>Отд.3!AG133</f>
        <v>0</v>
      </c>
      <c r="BY133" s="30">
        <f>Отд.3!AH133+Отд.3!AJ133+Отд.3!AL133</f>
        <v>1</v>
      </c>
      <c r="BZ133" s="30">
        <f>Отд.3!AI133+Отд.3!AK133+Отд.3!AM133</f>
        <v>0</v>
      </c>
      <c r="CA133" s="257">
        <f>Отд.3!AN133+Отд.3!AP133+Отд.3!AR133</f>
        <v>0</v>
      </c>
      <c r="CB133" s="257">
        <f>Отд.3!AO133+Отд.3!AQ133+Отд.3!AS133</f>
        <v>0</v>
      </c>
      <c r="CC133" s="257">
        <f>Отд.4!AT133</f>
        <v>1</v>
      </c>
      <c r="CD133" s="257">
        <f>Отд.4!AU133</f>
        <v>1</v>
      </c>
      <c r="CE133" s="257">
        <f>Отд.3!AT133</f>
        <v>0</v>
      </c>
      <c r="CF133" s="257">
        <f>Отд.3!AU133</f>
        <v>0</v>
      </c>
      <c r="CG133" s="257">
        <f>Отд.3!AV133+Отд.3!AX133+Отд.3!AZ133</f>
        <v>0</v>
      </c>
      <c r="CH133" s="257">
        <f>Отд.3!AW133+Отд.3!AY133+Отд.3!BA133</f>
        <v>0</v>
      </c>
      <c r="CI133" s="257">
        <f>Отд.2!BF133+Отд.2!BH133+Отд.2!BJ133</f>
        <v>0</v>
      </c>
      <c r="CJ133" s="257">
        <f>Отд.2!BG133+Отд.2!BI133+Отд.2!BK133</f>
        <v>0</v>
      </c>
      <c r="CK133" s="257">
        <f>Отд.2!BL133</f>
        <v>0</v>
      </c>
      <c r="CL133" s="257">
        <f>Отд.2!BM133</f>
        <v>0</v>
      </c>
      <c r="CM133" s="257">
        <f>Отд.4!AV133</f>
        <v>0</v>
      </c>
      <c r="CN133" s="257">
        <f>Отд.4!AW133</f>
        <v>0</v>
      </c>
      <c r="CO133" s="257">
        <f>Отд.4!AX133</f>
        <v>0</v>
      </c>
      <c r="CP133" s="257">
        <f>Отд.4!AY133</f>
        <v>0</v>
      </c>
      <c r="CQ133" s="257">
        <f>Отд.4!AZ133</f>
        <v>1</v>
      </c>
      <c r="CR133" s="257">
        <f>Отд.4!BA133</f>
        <v>0</v>
      </c>
      <c r="CS133" s="257">
        <f>Отд.4!BB133</f>
        <v>0</v>
      </c>
      <c r="CT133" s="257">
        <f>Отд.4!BC133</f>
        <v>0</v>
      </c>
      <c r="CU133" s="257">
        <f>Отд.2!BN133+Отд.2!BP133</f>
        <v>0</v>
      </c>
      <c r="CV133" s="257">
        <f>Отд.2!BO133+Отд.2!BQ133</f>
        <v>0</v>
      </c>
      <c r="CW133" s="257">
        <f>Отд.2!BR133+Отд.2!BT133+Отд.2!BV133+Отд.2!BX133</f>
        <v>0</v>
      </c>
      <c r="CX133" s="257">
        <f>Отд.2!BS133+Отд.2!BU133+Отд.2!BW133+Отд.2!BY133</f>
        <v>0</v>
      </c>
      <c r="CY133" s="60">
        <f>Отд.4!BD133+Отд.4!BF133</f>
        <v>2</v>
      </c>
      <c r="CZ133" s="60">
        <f>Отд.4!BE133+Отд.4!BG133</f>
        <v>0</v>
      </c>
      <c r="DA133" s="257">
        <f>Отд.3!BB133</f>
        <v>0</v>
      </c>
      <c r="DB133" s="257">
        <f>Отд.3!BC133</f>
        <v>0</v>
      </c>
      <c r="DC133" s="257">
        <f>Отд.3!BD133</f>
        <v>0</v>
      </c>
      <c r="DD133" s="257">
        <f>Отд.3!BE133</f>
        <v>0</v>
      </c>
      <c r="DE133" s="257">
        <f>Отд.3!BF133+Отд.3!BH133</f>
        <v>0</v>
      </c>
      <c r="DF133" s="257">
        <f>Отд.3!BG133+Отд.3!BI133</f>
        <v>0</v>
      </c>
      <c r="DG133" s="257">
        <f>Отд.3!BJ133</f>
        <v>0</v>
      </c>
      <c r="DH133" s="257">
        <f>Отд.3!BK133</f>
        <v>0</v>
      </c>
      <c r="DI133" s="257">
        <f>Отд.3!BL133+Отд.3!BN133+Отд.3!BP133</f>
        <v>0</v>
      </c>
      <c r="DJ133" s="257">
        <f>Отд.3!BM133+Отд.3!BO133+Отд.3!BQ133</f>
        <v>0</v>
      </c>
      <c r="DK133" s="257">
        <f>Отд.2!BZ133</f>
        <v>0</v>
      </c>
      <c r="DL133" s="257">
        <f>Отд.2!CA133</f>
        <v>0</v>
      </c>
      <c r="DM133" s="501">
        <f>Отд.4!BH133</f>
        <v>1</v>
      </c>
      <c r="DN133" s="501">
        <f>Отд.4!BI133</f>
        <v>0</v>
      </c>
      <c r="DO133" s="14">
        <f t="shared" si="27"/>
        <v>11</v>
      </c>
      <c r="DP133" s="95">
        <f t="shared" si="28"/>
        <v>2</v>
      </c>
      <c r="DQ133" s="37"/>
      <c r="DR133" s="6"/>
      <c r="DS133" s="1172">
        <f>Отд.4!BP133</f>
        <v>0</v>
      </c>
      <c r="DT133" s="1172">
        <f>Отд.4!BQ133</f>
        <v>0</v>
      </c>
      <c r="DU133" s="501">
        <f>Отд.4!BR133</f>
        <v>0</v>
      </c>
      <c r="DV133" s="501">
        <f>Отд.4!BS133</f>
        <v>0</v>
      </c>
      <c r="DW133" s="501">
        <f>Отд.4!BT133</f>
        <v>0</v>
      </c>
      <c r="DX133" s="501">
        <f>Отд.4!BU133</f>
        <v>0</v>
      </c>
      <c r="DY133" s="1172">
        <f>Отд.4!BV133</f>
        <v>0</v>
      </c>
      <c r="DZ133" s="1172">
        <f>Отд.4!BW133</f>
        <v>0</v>
      </c>
      <c r="EA133" s="1172">
        <f>Отд.4!BX133</f>
        <v>0</v>
      </c>
      <c r="EB133" s="1172">
        <f>Отд.4!BY133</f>
        <v>0</v>
      </c>
      <c r="EC133" s="1172">
        <f>Отд.2!CE133</f>
        <v>0</v>
      </c>
      <c r="ED133" s="1172">
        <f>Отд.2!CF133</f>
        <v>0</v>
      </c>
      <c r="EE133" s="501">
        <f>Отд.2!CG133</f>
        <v>0</v>
      </c>
      <c r="EF133" s="501">
        <f>Отд.2!CH133</f>
        <v>0</v>
      </c>
      <c r="EG133" s="5">
        <f t="shared" si="25"/>
        <v>0</v>
      </c>
      <c r="EH133" s="95">
        <f t="shared" si="26"/>
        <v>0</v>
      </c>
    </row>
    <row r="134" spans="1:138" s="28" customFormat="1" ht="16.2" thickBot="1" x14ac:dyDescent="0.35">
      <c r="A134" s="8">
        <v>7</v>
      </c>
      <c r="B134" s="1166" t="s">
        <v>22</v>
      </c>
      <c r="C134" s="501">
        <f>Отд.1!D134+Отд.1!F134+Отд.4!D134+Отд.4!F134</f>
        <v>0</v>
      </c>
      <c r="D134" s="501">
        <f>Отд.1!E134+Отд.1!G134+Отд.4!E134+Отд.4!G134</f>
        <v>0</v>
      </c>
      <c r="E134" s="701">
        <f>Отд.1!H134</f>
        <v>0</v>
      </c>
      <c r="F134" s="701">
        <f>Отд.1!I134</f>
        <v>0</v>
      </c>
      <c r="G134" s="30">
        <f>Отд.1!J134+Отд.1!L134</f>
        <v>0</v>
      </c>
      <c r="H134" s="30">
        <f>Отд.1!K134+Отд.1!M134</f>
        <v>0</v>
      </c>
      <c r="I134" s="257">
        <f>Отд.1!N134+Отд.1!P134+Отд.1!R134+Отд.1!T134+Отд.1!V134</f>
        <v>0</v>
      </c>
      <c r="J134" s="257">
        <f>Отд.1!O134+Отд.1!Q134+Отд.1!S134+Отд.1!U134+Отд.1!W134</f>
        <v>0</v>
      </c>
      <c r="K134" s="257">
        <f>Отд.1!X134+Отд.1!Z134</f>
        <v>0</v>
      </c>
      <c r="L134" s="257">
        <f>Отд.1!Y134+Отд.1!AA134</f>
        <v>0</v>
      </c>
      <c r="M134" s="256">
        <f>Отд.1!AB134</f>
        <v>0</v>
      </c>
      <c r="N134" s="256">
        <f>Отд.1!AC134</f>
        <v>0</v>
      </c>
      <c r="O134" s="257">
        <f>Отд.1!AD134+Отд.1!AF134+Отд.3!D134</f>
        <v>0</v>
      </c>
      <c r="P134" s="257">
        <f>Отд.1!AE134+Отд.1!AG134+Отд.3!E134</f>
        <v>0</v>
      </c>
      <c r="Q134" s="257">
        <f>Отд.1!AH134+Отд.3!F134</f>
        <v>0</v>
      </c>
      <c r="R134" s="257">
        <f>Отд.1!AI134+Отд.3!G134</f>
        <v>0</v>
      </c>
      <c r="S134" s="257">
        <f>Отд.1!AJ134+Отд.4!H134</f>
        <v>0</v>
      </c>
      <c r="T134" s="257">
        <f>Отд.1!AK134+Отд.4!I134</f>
        <v>0</v>
      </c>
      <c r="U134" s="257">
        <f>Отд.1!AL134</f>
        <v>0</v>
      </c>
      <c r="V134" s="257">
        <f>Отд.1!AM134</f>
        <v>0</v>
      </c>
      <c r="W134" s="257">
        <f>Отд.1!AN134+Отд.1!AP134+Отд.3!H134</f>
        <v>0</v>
      </c>
      <c r="X134" s="257">
        <f>Отд.1!AO134+Отд.1!AQ134+Отд.3!I134</f>
        <v>0</v>
      </c>
      <c r="Y134" s="257">
        <f>Отд.1!AR134+Отд.1!AT134+Отд.2!D134</f>
        <v>0</v>
      </c>
      <c r="Z134" s="257">
        <f>Отд.1!AS134+Отд.1!AU134+Отд.2!E134</f>
        <v>0</v>
      </c>
      <c r="AA134" s="257">
        <f>Отд.1!AV134</f>
        <v>0</v>
      </c>
      <c r="AB134" s="257">
        <f>Отд.1!AW134</f>
        <v>0</v>
      </c>
      <c r="AC134" s="257">
        <f>Отд.1!AX134+Отд.4!J134</f>
        <v>0</v>
      </c>
      <c r="AD134" s="257">
        <f>Отд.1!AY134+Отд.4!K134</f>
        <v>0</v>
      </c>
      <c r="AE134" s="257">
        <f>Отд.1!AZ134</f>
        <v>0</v>
      </c>
      <c r="AF134" s="257">
        <f>Отд.1!BA134</f>
        <v>0</v>
      </c>
      <c r="AG134" s="257">
        <f>Отд.1!BB134</f>
        <v>0</v>
      </c>
      <c r="AH134" s="257">
        <f>Отд.1!BC134</f>
        <v>0</v>
      </c>
      <c r="AI134" s="501">
        <f>Отд.4!L134+Отд.4!N134</f>
        <v>0</v>
      </c>
      <c r="AJ134" s="501">
        <f>Отд.4!M134+Отд.4!O134</f>
        <v>0</v>
      </c>
      <c r="AK134" s="257">
        <f>Отд.4!P134</f>
        <v>0</v>
      </c>
      <c r="AL134" s="257">
        <f>Отд.4!Q134</f>
        <v>0</v>
      </c>
      <c r="AM134" s="257">
        <f>Отд.2!F134+Отд.2!H134+Отд.2!J134+Отд.2!L134</f>
        <v>0</v>
      </c>
      <c r="AN134" s="257">
        <f>Отд.2!G134+Отд.2!I134+Отд.2!K134+Отд.2!M134</f>
        <v>0</v>
      </c>
      <c r="AO134" s="257">
        <f>Отд.2!N134+Отд.2!P134+Отд.2!R134+Отд.2!T134+Отд.2!V134+Отд.2!X134+Отд.2!Z134+Отд.2!AB134+Отд.2!AD134</f>
        <v>0</v>
      </c>
      <c r="AP134" s="257">
        <f>Отд.2!O134+Отд.2!Q134+Отд.2!S134+Отд.2!U134+Отд.2!W134+Отд.2!Y134+Отд.2!AA134+Отд.2!AC134+Отд.2!AE134</f>
        <v>0</v>
      </c>
      <c r="AQ134" s="257">
        <f>Отд.4!R134+Отд.4!T134+Отд.4!V134+Отд.4!X134</f>
        <v>1</v>
      </c>
      <c r="AR134" s="257">
        <f>Отд.4!S134+Отд.4!U134+Отд.4!W134+Отд.4!Y134</f>
        <v>0</v>
      </c>
      <c r="AS134" s="257">
        <f>Отд.3!J134+Отд.3!L134</f>
        <v>0</v>
      </c>
      <c r="AT134" s="257">
        <f>Отд.3!K134+Отд.3!M134</f>
        <v>0</v>
      </c>
      <c r="AU134" s="257">
        <f>Отд.3!N134+Отд.3!P134+Отд.3!R134</f>
        <v>0</v>
      </c>
      <c r="AV134" s="257">
        <f>Отд.3!O134+Отд.3!Q134+Отд.3!S134</f>
        <v>0</v>
      </c>
      <c r="AW134" s="257">
        <f>Отд.3!T134+Отд.3!V134</f>
        <v>0</v>
      </c>
      <c r="AX134" s="257">
        <f>Отд.3!U134+Отд.3!W134</f>
        <v>0</v>
      </c>
      <c r="AY134" s="177">
        <f>Отд.4!Z134+Отд.4!AB134</f>
        <v>0</v>
      </c>
      <c r="AZ134" s="177">
        <f>Отд.4!AA134+Отд.4!AC134</f>
        <v>0</v>
      </c>
      <c r="BA134" s="114">
        <f>Отд.3!X134+Отд.3!Z134</f>
        <v>0</v>
      </c>
      <c r="BB134" s="114">
        <f>Отд.3!Y134+Отд.3!AA134</f>
        <v>0</v>
      </c>
      <c r="BC134" s="257">
        <f>Отд.3!AB134+Отд.3!AD134</f>
        <v>0</v>
      </c>
      <c r="BD134" s="257">
        <f>Отд.3!AC134+Отд.3!AE134</f>
        <v>0</v>
      </c>
      <c r="BE134" s="257">
        <f>Отд.2!AF134+Отд.2!AH134+Отд.2!AJ134</f>
        <v>1</v>
      </c>
      <c r="BF134" s="257">
        <f>Отд.2!AG134+Отд.2!AI134+Отд.2!AK134</f>
        <v>0</v>
      </c>
      <c r="BG134" s="257">
        <f>Отд.2!AL134+Отд.2!AN134+Отд.2!AP134</f>
        <v>0</v>
      </c>
      <c r="BH134" s="257">
        <f>Отд.2!AM134+Отд.2!AO134+Отд.2!AQ134</f>
        <v>0</v>
      </c>
      <c r="BI134" s="257">
        <f>Отд.4!AD134+Отд.4!AF134</f>
        <v>0</v>
      </c>
      <c r="BJ134" s="257">
        <f>Отд.4!AE134+Отд.4!AG134</f>
        <v>0</v>
      </c>
      <c r="BK134" s="257">
        <f>Отд.4!AH134+Отд.4!AJ134</f>
        <v>0</v>
      </c>
      <c r="BL134" s="257">
        <f>Отд.4!AI134+Отд.4!AK134</f>
        <v>0</v>
      </c>
      <c r="BM134" s="501">
        <f>Отд.4!AL134</f>
        <v>0</v>
      </c>
      <c r="BN134" s="501">
        <f>Отд.4!AM134</f>
        <v>1</v>
      </c>
      <c r="BO134" s="257">
        <f>Отд.4!AN134</f>
        <v>0</v>
      </c>
      <c r="BP134" s="257">
        <f>Отд.4!AO134</f>
        <v>0</v>
      </c>
      <c r="BQ134" s="30">
        <f>Отд.2!AR134+Отд.2!AT134</f>
        <v>0</v>
      </c>
      <c r="BR134" s="30">
        <f>Отд.2!AS134+Отд.2!AU134</f>
        <v>0</v>
      </c>
      <c r="BS134" s="257">
        <f>Отд.2!AV134+Отд.2!AX134+Отд.2!AZ134+Отд.2!BB134+Отд.2!BD134</f>
        <v>0</v>
      </c>
      <c r="BT134" s="257">
        <f>Отд.2!AW134+Отд.2!AY134+Отд.2!BA134+Отд.2!BC134+Отд.2!BE134</f>
        <v>2</v>
      </c>
      <c r="BU134" s="257">
        <f>Отд.4!AP134+Отд.4!AR134</f>
        <v>1</v>
      </c>
      <c r="BV134" s="257">
        <f>Отд.4!AQ134+Отд.4!AS134</f>
        <v>0</v>
      </c>
      <c r="BW134" s="30">
        <f>Отд.3!AF134</f>
        <v>0</v>
      </c>
      <c r="BX134" s="30">
        <f>Отд.3!AG134</f>
        <v>0</v>
      </c>
      <c r="BY134" s="30">
        <f>Отд.3!AH134+Отд.3!AJ134+Отд.3!AL134</f>
        <v>0</v>
      </c>
      <c r="BZ134" s="30">
        <f>Отд.3!AI134+Отд.3!AK134+Отд.3!AM134</f>
        <v>0</v>
      </c>
      <c r="CA134" s="257">
        <f>Отд.3!AN134+Отд.3!AP134+Отд.3!AR134</f>
        <v>0</v>
      </c>
      <c r="CB134" s="257">
        <f>Отд.3!AO134+Отд.3!AQ134+Отд.3!AS134</f>
        <v>0</v>
      </c>
      <c r="CC134" s="257">
        <f>Отд.4!AT134</f>
        <v>0</v>
      </c>
      <c r="CD134" s="257">
        <f>Отд.4!AU134</f>
        <v>0</v>
      </c>
      <c r="CE134" s="257">
        <f>Отд.3!AT134</f>
        <v>0</v>
      </c>
      <c r="CF134" s="257">
        <f>Отд.3!AU134</f>
        <v>0</v>
      </c>
      <c r="CG134" s="257">
        <f>Отд.3!AV134+Отд.3!AX134+Отд.3!AZ134</f>
        <v>0</v>
      </c>
      <c r="CH134" s="257">
        <f>Отд.3!AW134+Отд.3!AY134+Отд.3!BA134</f>
        <v>1</v>
      </c>
      <c r="CI134" s="257">
        <f>Отд.2!BF134+Отд.2!BH134+Отд.2!BJ134</f>
        <v>0</v>
      </c>
      <c r="CJ134" s="257">
        <f>Отд.2!BG134+Отд.2!BI134+Отд.2!BK134</f>
        <v>0</v>
      </c>
      <c r="CK134" s="257">
        <f>Отд.2!BL134</f>
        <v>0</v>
      </c>
      <c r="CL134" s="257">
        <f>Отд.2!BM134</f>
        <v>0</v>
      </c>
      <c r="CM134" s="257">
        <f>Отд.4!AV134</f>
        <v>0</v>
      </c>
      <c r="CN134" s="257">
        <f>Отд.4!AW134</f>
        <v>0</v>
      </c>
      <c r="CO134" s="257">
        <f>Отд.4!AX134</f>
        <v>0</v>
      </c>
      <c r="CP134" s="257">
        <f>Отд.4!AY134</f>
        <v>0</v>
      </c>
      <c r="CQ134" s="257">
        <f>Отд.4!AZ134</f>
        <v>0</v>
      </c>
      <c r="CR134" s="257">
        <f>Отд.4!BA134</f>
        <v>0</v>
      </c>
      <c r="CS134" s="257">
        <f>Отд.4!BB134</f>
        <v>0</v>
      </c>
      <c r="CT134" s="257">
        <f>Отд.4!BC134</f>
        <v>0</v>
      </c>
      <c r="CU134" s="257">
        <f>Отд.2!BN134+Отд.2!BP134</f>
        <v>0</v>
      </c>
      <c r="CV134" s="257">
        <f>Отд.2!BO134+Отд.2!BQ134</f>
        <v>1</v>
      </c>
      <c r="CW134" s="257">
        <f>Отд.2!BR134+Отд.2!BT134+Отд.2!BV134+Отд.2!BX134</f>
        <v>0</v>
      </c>
      <c r="CX134" s="257">
        <f>Отд.2!BS134+Отд.2!BU134+Отд.2!BW134+Отд.2!BY134</f>
        <v>0</v>
      </c>
      <c r="CY134" s="60">
        <f>Отд.4!BD134+Отд.4!BF134</f>
        <v>0</v>
      </c>
      <c r="CZ134" s="60">
        <f>Отд.4!BE134+Отд.4!BG134</f>
        <v>0</v>
      </c>
      <c r="DA134" s="257">
        <f>Отд.3!BB134</f>
        <v>0</v>
      </c>
      <c r="DB134" s="257">
        <f>Отд.3!BC134</f>
        <v>0</v>
      </c>
      <c r="DC134" s="257">
        <f>Отд.3!BD134</f>
        <v>0</v>
      </c>
      <c r="DD134" s="257">
        <f>Отд.3!BE134</f>
        <v>0</v>
      </c>
      <c r="DE134" s="257">
        <f>Отд.3!BF134+Отд.3!BH134</f>
        <v>0</v>
      </c>
      <c r="DF134" s="257">
        <f>Отд.3!BG134+Отд.3!BI134</f>
        <v>0</v>
      </c>
      <c r="DG134" s="257">
        <f>Отд.3!BJ134</f>
        <v>0</v>
      </c>
      <c r="DH134" s="257">
        <f>Отд.3!BK134</f>
        <v>0</v>
      </c>
      <c r="DI134" s="257">
        <f>Отд.3!BL134+Отд.3!BN134+Отд.3!BP134</f>
        <v>1</v>
      </c>
      <c r="DJ134" s="257">
        <f>Отд.3!BM134+Отд.3!BO134+Отд.3!BQ134</f>
        <v>0</v>
      </c>
      <c r="DK134" s="257">
        <f>Отд.2!BZ134</f>
        <v>2</v>
      </c>
      <c r="DL134" s="257">
        <f>Отд.2!CA134</f>
        <v>0</v>
      </c>
      <c r="DM134" s="501">
        <f>Отд.4!BH134</f>
        <v>0</v>
      </c>
      <c r="DN134" s="501">
        <f>Отд.4!BI134</f>
        <v>0</v>
      </c>
      <c r="DO134" s="14">
        <f t="shared" si="27"/>
        <v>6</v>
      </c>
      <c r="DP134" s="95">
        <f t="shared" si="28"/>
        <v>5</v>
      </c>
      <c r="DQ134" s="37"/>
      <c r="DR134" s="6"/>
      <c r="DS134" s="1172">
        <f>Отд.4!BP134</f>
        <v>0</v>
      </c>
      <c r="DT134" s="1172">
        <f>Отд.4!BQ134</f>
        <v>0</v>
      </c>
      <c r="DU134" s="501">
        <f>Отд.4!BR134</f>
        <v>0</v>
      </c>
      <c r="DV134" s="501">
        <f>Отд.4!BS134</f>
        <v>0</v>
      </c>
      <c r="DW134" s="501">
        <f>Отд.4!BT134</f>
        <v>0</v>
      </c>
      <c r="DX134" s="501">
        <f>Отд.4!BU134</f>
        <v>0</v>
      </c>
      <c r="DY134" s="1172">
        <f>Отд.4!BV134</f>
        <v>0</v>
      </c>
      <c r="DZ134" s="1172">
        <f>Отд.4!BW134</f>
        <v>0</v>
      </c>
      <c r="EA134" s="1172">
        <f>Отд.4!BX134</f>
        <v>0</v>
      </c>
      <c r="EB134" s="1172">
        <f>Отд.4!BY134</f>
        <v>0</v>
      </c>
      <c r="EC134" s="1172">
        <f>Отд.2!CE134</f>
        <v>0</v>
      </c>
      <c r="ED134" s="1172">
        <f>Отд.2!CF134</f>
        <v>0</v>
      </c>
      <c r="EE134" s="501">
        <f>Отд.2!CG134</f>
        <v>0</v>
      </c>
      <c r="EF134" s="501">
        <f>Отд.2!CH134</f>
        <v>0</v>
      </c>
      <c r="EG134" s="5">
        <f t="shared" si="25"/>
        <v>0</v>
      </c>
      <c r="EH134" s="95">
        <f t="shared" si="26"/>
        <v>0</v>
      </c>
    </row>
    <row r="135" spans="1:138" s="28" customFormat="1" ht="16.2" thickBot="1" x14ac:dyDescent="0.35">
      <c r="A135" s="89">
        <v>8</v>
      </c>
      <c r="B135" s="90" t="s">
        <v>16</v>
      </c>
      <c r="C135" s="501">
        <f>Отд.1!D135+Отд.1!F135+Отд.4!D135+Отд.4!F135</f>
        <v>0</v>
      </c>
      <c r="D135" s="501">
        <f>Отд.1!E135+Отд.1!G135+Отд.4!E135+Отд.4!G135</f>
        <v>0</v>
      </c>
      <c r="E135" s="701">
        <f>Отд.1!H135</f>
        <v>0</v>
      </c>
      <c r="F135" s="701">
        <f>Отд.1!I135</f>
        <v>0</v>
      </c>
      <c r="G135" s="30">
        <f>Отд.1!J135+Отд.1!L135</f>
        <v>0</v>
      </c>
      <c r="H135" s="30">
        <f>Отд.1!K135+Отд.1!M135</f>
        <v>0</v>
      </c>
      <c r="I135" s="257">
        <f>Отд.1!N135+Отд.1!P135+Отд.1!R135+Отд.1!T135+Отд.1!V135</f>
        <v>0</v>
      </c>
      <c r="J135" s="257">
        <f>Отд.1!O135+Отд.1!Q135+Отд.1!S135+Отд.1!U135+Отд.1!W135</f>
        <v>0</v>
      </c>
      <c r="K135" s="257">
        <f>Отд.1!X135+Отд.1!Z135</f>
        <v>0</v>
      </c>
      <c r="L135" s="257">
        <f>Отд.1!Y135+Отд.1!AA135</f>
        <v>0</v>
      </c>
      <c r="M135" s="256">
        <f>Отд.1!AB135</f>
        <v>0</v>
      </c>
      <c r="N135" s="256">
        <f>Отд.1!AC135</f>
        <v>0</v>
      </c>
      <c r="O135" s="257">
        <f>Отд.1!AD135+Отд.1!AF135+Отд.3!D135</f>
        <v>0</v>
      </c>
      <c r="P135" s="257">
        <f>Отд.1!AE135+Отд.1!AG135+Отд.3!E135</f>
        <v>0</v>
      </c>
      <c r="Q135" s="257">
        <f>Отд.1!AH135+Отд.3!F135</f>
        <v>0</v>
      </c>
      <c r="R135" s="257">
        <f>Отд.1!AI135+Отд.3!G135</f>
        <v>0</v>
      </c>
      <c r="S135" s="257">
        <f>Отд.1!AJ135+Отд.4!H135</f>
        <v>0</v>
      </c>
      <c r="T135" s="257">
        <f>Отд.1!AK135+Отд.4!I135</f>
        <v>0</v>
      </c>
      <c r="U135" s="257">
        <f>Отд.1!AL135</f>
        <v>0</v>
      </c>
      <c r="V135" s="257">
        <f>Отд.1!AM135</f>
        <v>0</v>
      </c>
      <c r="W135" s="257">
        <f>Отд.1!AN135+Отд.1!AP135+Отд.3!H135</f>
        <v>0</v>
      </c>
      <c r="X135" s="257">
        <f>Отд.1!AO135+Отд.1!AQ135+Отд.3!I135</f>
        <v>0</v>
      </c>
      <c r="Y135" s="257">
        <f>Отд.1!AR135+Отд.1!AT135+Отд.2!D135</f>
        <v>0</v>
      </c>
      <c r="Z135" s="257">
        <f>Отд.1!AS135+Отд.1!AU135+Отд.2!E135</f>
        <v>0</v>
      </c>
      <c r="AA135" s="257">
        <f>Отд.1!AV135</f>
        <v>0</v>
      </c>
      <c r="AB135" s="257">
        <f>Отд.1!AW135</f>
        <v>0</v>
      </c>
      <c r="AC135" s="257">
        <f>Отд.1!AX135+Отд.4!J135</f>
        <v>0</v>
      </c>
      <c r="AD135" s="257">
        <f>Отд.1!AY135+Отд.4!K135</f>
        <v>0</v>
      </c>
      <c r="AE135" s="257">
        <f>Отд.1!AZ135</f>
        <v>0</v>
      </c>
      <c r="AF135" s="257">
        <f>Отд.1!BA135</f>
        <v>0</v>
      </c>
      <c r="AG135" s="257">
        <f>Отд.1!BB135</f>
        <v>0</v>
      </c>
      <c r="AH135" s="257">
        <f>Отд.1!BC135</f>
        <v>0</v>
      </c>
      <c r="AI135" s="501">
        <f>Отд.4!L135+Отд.4!N135</f>
        <v>0</v>
      </c>
      <c r="AJ135" s="501">
        <f>Отд.4!M135+Отд.4!O135</f>
        <v>0</v>
      </c>
      <c r="AK135" s="257">
        <f>Отд.4!P135</f>
        <v>0</v>
      </c>
      <c r="AL135" s="257">
        <f>Отд.4!Q135</f>
        <v>0</v>
      </c>
      <c r="AM135" s="257">
        <f>Отд.2!F135+Отд.2!H135+Отд.2!J135+Отд.2!L135</f>
        <v>0</v>
      </c>
      <c r="AN135" s="257">
        <f>Отд.2!G135+Отд.2!I135+Отд.2!K135+Отд.2!M135</f>
        <v>0</v>
      </c>
      <c r="AO135" s="257">
        <f>Отд.2!N135+Отд.2!P135+Отд.2!R135+Отд.2!T135+Отд.2!V135+Отд.2!X135+Отд.2!Z135+Отд.2!AB135+Отд.2!AD135</f>
        <v>0</v>
      </c>
      <c r="AP135" s="257">
        <f>Отд.2!O135+Отд.2!Q135+Отд.2!S135+Отд.2!U135+Отд.2!W135+Отд.2!Y135+Отд.2!AA135+Отд.2!AC135+Отд.2!AE135</f>
        <v>0</v>
      </c>
      <c r="AQ135" s="257">
        <f>Отд.4!R135+Отд.4!T135+Отд.4!V135+Отд.4!X135</f>
        <v>0</v>
      </c>
      <c r="AR135" s="257">
        <f>Отд.4!S135+Отд.4!U135+Отд.4!W135+Отд.4!Y135</f>
        <v>0</v>
      </c>
      <c r="AS135" s="257">
        <f>Отд.3!J135+Отд.3!L135</f>
        <v>0</v>
      </c>
      <c r="AT135" s="257">
        <f>Отд.3!K135+Отд.3!M135</f>
        <v>0</v>
      </c>
      <c r="AU135" s="257">
        <f>Отд.3!N135+Отд.3!P135+Отд.3!R135</f>
        <v>0</v>
      </c>
      <c r="AV135" s="257">
        <f>Отд.3!O135+Отд.3!Q135+Отд.3!S135</f>
        <v>0</v>
      </c>
      <c r="AW135" s="257">
        <f>Отд.3!T135+Отд.3!V135</f>
        <v>0</v>
      </c>
      <c r="AX135" s="257">
        <f>Отд.3!U135+Отд.3!W135</f>
        <v>0</v>
      </c>
      <c r="AY135" s="177">
        <f>Отд.4!Z135+Отд.4!AB135</f>
        <v>0</v>
      </c>
      <c r="AZ135" s="177">
        <f>Отд.4!AA135+Отд.4!AC135</f>
        <v>0</v>
      </c>
      <c r="BA135" s="114">
        <f>Отд.3!X135+Отд.3!Z135</f>
        <v>0</v>
      </c>
      <c r="BB135" s="114">
        <f>Отд.3!Y135+Отд.3!AA135</f>
        <v>0</v>
      </c>
      <c r="BC135" s="257">
        <f>Отд.3!AB135+Отд.3!AD135</f>
        <v>0</v>
      </c>
      <c r="BD135" s="257">
        <f>Отд.3!AC135+Отд.3!AE135</f>
        <v>0</v>
      </c>
      <c r="BE135" s="257">
        <f>Отд.2!AF135+Отд.2!AH135+Отд.2!AJ135</f>
        <v>0</v>
      </c>
      <c r="BF135" s="257">
        <f>Отд.2!AG135+Отд.2!AI135+Отд.2!AK135</f>
        <v>0</v>
      </c>
      <c r="BG135" s="257">
        <f>Отд.2!AL135+Отд.2!AN135+Отд.2!AP135</f>
        <v>0</v>
      </c>
      <c r="BH135" s="257">
        <f>Отд.2!AM135+Отд.2!AO135+Отд.2!AQ135</f>
        <v>0</v>
      </c>
      <c r="BI135" s="257">
        <f>Отд.4!AD135+Отд.4!AF135</f>
        <v>0</v>
      </c>
      <c r="BJ135" s="257">
        <f>Отд.4!AE135+Отд.4!AG135</f>
        <v>0</v>
      </c>
      <c r="BK135" s="257">
        <f>Отд.4!AH135+Отд.4!AJ135</f>
        <v>0</v>
      </c>
      <c r="BL135" s="257">
        <f>Отд.4!AI135+Отд.4!AK135</f>
        <v>0</v>
      </c>
      <c r="BM135" s="501">
        <f>Отд.4!AL135</f>
        <v>0</v>
      </c>
      <c r="BN135" s="501">
        <f>Отд.4!AM135</f>
        <v>0</v>
      </c>
      <c r="BO135" s="257">
        <f>Отд.4!AN135</f>
        <v>0</v>
      </c>
      <c r="BP135" s="257">
        <f>Отд.4!AO135</f>
        <v>0</v>
      </c>
      <c r="BQ135" s="30">
        <f>Отд.2!AR135+Отд.2!AT135</f>
        <v>0</v>
      </c>
      <c r="BR135" s="30">
        <f>Отд.2!AS135+Отд.2!AU135</f>
        <v>0</v>
      </c>
      <c r="BS135" s="257">
        <f>Отд.2!AV135+Отд.2!AX135+Отд.2!AZ135+Отд.2!BB135+Отд.2!BD135</f>
        <v>0</v>
      </c>
      <c r="BT135" s="257">
        <f>Отд.2!AW135+Отд.2!AY135+Отд.2!BA135+Отд.2!BC135+Отд.2!BE135</f>
        <v>0</v>
      </c>
      <c r="BU135" s="257">
        <f>Отд.4!AP135+Отд.4!AR135</f>
        <v>0</v>
      </c>
      <c r="BV135" s="257">
        <f>Отд.4!AQ135+Отд.4!AS135</f>
        <v>0</v>
      </c>
      <c r="BW135" s="30">
        <f>Отд.3!AF135</f>
        <v>0</v>
      </c>
      <c r="BX135" s="30">
        <f>Отд.3!AG135</f>
        <v>0</v>
      </c>
      <c r="BY135" s="30">
        <f>Отд.3!AH135+Отд.3!AJ135+Отд.3!AL135</f>
        <v>0</v>
      </c>
      <c r="BZ135" s="30">
        <f>Отд.3!AI135+Отд.3!AK135+Отд.3!AM135</f>
        <v>0</v>
      </c>
      <c r="CA135" s="257">
        <f>Отд.3!AN135+Отд.3!AP135+Отд.3!AR135</f>
        <v>0</v>
      </c>
      <c r="CB135" s="257">
        <f>Отд.3!AO135+Отд.3!AQ135+Отд.3!AS135</f>
        <v>0</v>
      </c>
      <c r="CC135" s="257">
        <f>Отд.4!AT135</f>
        <v>0</v>
      </c>
      <c r="CD135" s="257">
        <f>Отд.4!AU135</f>
        <v>0</v>
      </c>
      <c r="CE135" s="257">
        <f>Отд.3!AT135</f>
        <v>0</v>
      </c>
      <c r="CF135" s="257">
        <f>Отд.3!AU135</f>
        <v>0</v>
      </c>
      <c r="CG135" s="257">
        <f>Отд.3!AV135+Отд.3!AX135+Отд.3!AZ135</f>
        <v>0</v>
      </c>
      <c r="CH135" s="257">
        <f>Отд.3!AW135+Отд.3!AY135+Отд.3!BA135</f>
        <v>0</v>
      </c>
      <c r="CI135" s="257">
        <f>Отд.2!BF135+Отд.2!BH135+Отд.2!BJ135</f>
        <v>0</v>
      </c>
      <c r="CJ135" s="257">
        <f>Отд.2!BG135+Отд.2!BI135+Отд.2!BK135</f>
        <v>0</v>
      </c>
      <c r="CK135" s="257">
        <f>Отд.2!BL135</f>
        <v>0</v>
      </c>
      <c r="CL135" s="257">
        <f>Отд.2!BM135</f>
        <v>0</v>
      </c>
      <c r="CM135" s="257">
        <f>Отд.4!AV135</f>
        <v>0</v>
      </c>
      <c r="CN135" s="257">
        <f>Отд.4!AW135</f>
        <v>0</v>
      </c>
      <c r="CO135" s="257">
        <f>Отд.4!AX135</f>
        <v>0</v>
      </c>
      <c r="CP135" s="257">
        <f>Отд.4!AY135</f>
        <v>0</v>
      </c>
      <c r="CQ135" s="257">
        <f>Отд.4!AZ135</f>
        <v>0</v>
      </c>
      <c r="CR135" s="257">
        <f>Отд.4!BA135</f>
        <v>0</v>
      </c>
      <c r="CS135" s="257">
        <f>Отд.4!BB135</f>
        <v>0</v>
      </c>
      <c r="CT135" s="257">
        <f>Отд.4!BC135</f>
        <v>0</v>
      </c>
      <c r="CU135" s="257">
        <f>Отд.2!BN135+Отд.2!BP135</f>
        <v>0</v>
      </c>
      <c r="CV135" s="257">
        <f>Отд.2!BO135+Отд.2!BQ135</f>
        <v>0</v>
      </c>
      <c r="CW135" s="257">
        <f>Отд.2!BR135+Отд.2!BT135+Отд.2!BV135+Отд.2!BX135</f>
        <v>0</v>
      </c>
      <c r="CX135" s="257">
        <f>Отд.2!BS135+Отд.2!BU135+Отд.2!BW135+Отд.2!BY135</f>
        <v>0</v>
      </c>
      <c r="CY135" s="60">
        <f>Отд.4!BD135+Отд.4!BF135</f>
        <v>0</v>
      </c>
      <c r="CZ135" s="60">
        <f>Отд.4!BE135+Отд.4!BG135</f>
        <v>0</v>
      </c>
      <c r="DA135" s="257">
        <f>Отд.3!BB135</f>
        <v>0</v>
      </c>
      <c r="DB135" s="257">
        <f>Отд.3!BC135</f>
        <v>0</v>
      </c>
      <c r="DC135" s="257">
        <f>Отд.3!BD135</f>
        <v>0</v>
      </c>
      <c r="DD135" s="257">
        <f>Отд.3!BE135</f>
        <v>0</v>
      </c>
      <c r="DE135" s="257">
        <f>Отд.3!BF135+Отд.3!BH135</f>
        <v>0</v>
      </c>
      <c r="DF135" s="257">
        <f>Отд.3!BG135+Отд.3!BI135</f>
        <v>0</v>
      </c>
      <c r="DG135" s="257">
        <f>Отд.3!BJ135</f>
        <v>0</v>
      </c>
      <c r="DH135" s="257">
        <f>Отд.3!BK135</f>
        <v>0</v>
      </c>
      <c r="DI135" s="257">
        <f>Отд.3!BL135+Отд.3!BN135+Отд.3!BP135</f>
        <v>0</v>
      </c>
      <c r="DJ135" s="257">
        <f>Отд.3!BM135+Отд.3!BO135+Отд.3!BQ135</f>
        <v>0</v>
      </c>
      <c r="DK135" s="257">
        <f>Отд.2!BZ135</f>
        <v>0</v>
      </c>
      <c r="DL135" s="257">
        <f>Отд.2!CA135</f>
        <v>0</v>
      </c>
      <c r="DM135" s="501">
        <f>Отд.4!BH135</f>
        <v>0</v>
      </c>
      <c r="DN135" s="501">
        <f>Отд.4!BI135</f>
        <v>0</v>
      </c>
      <c r="DO135" s="14">
        <f t="shared" si="27"/>
        <v>0</v>
      </c>
      <c r="DP135" s="95">
        <f t="shared" si="28"/>
        <v>0</v>
      </c>
      <c r="DQ135" s="97"/>
      <c r="DR135" s="98"/>
      <c r="DS135" s="1172">
        <f>Отд.4!BP135</f>
        <v>0</v>
      </c>
      <c r="DT135" s="1172">
        <f>Отд.4!BQ135</f>
        <v>0</v>
      </c>
      <c r="DU135" s="501">
        <f>Отд.4!BR135</f>
        <v>0</v>
      </c>
      <c r="DV135" s="501">
        <f>Отд.4!BS135</f>
        <v>0</v>
      </c>
      <c r="DW135" s="501">
        <f>Отд.4!BT135</f>
        <v>0</v>
      </c>
      <c r="DX135" s="501">
        <f>Отд.4!BU135</f>
        <v>0</v>
      </c>
      <c r="DY135" s="1172">
        <f>Отд.4!BV135</f>
        <v>0</v>
      </c>
      <c r="DZ135" s="1172">
        <f>Отд.4!BW135</f>
        <v>0</v>
      </c>
      <c r="EA135" s="1172">
        <f>Отд.4!BX135</f>
        <v>0</v>
      </c>
      <c r="EB135" s="1172">
        <f>Отд.4!BY135</f>
        <v>0</v>
      </c>
      <c r="EC135" s="1172">
        <f>Отд.2!CE135</f>
        <v>0</v>
      </c>
      <c r="ED135" s="1172">
        <f>Отд.2!CF135</f>
        <v>0</v>
      </c>
      <c r="EE135" s="501">
        <f>Отд.2!CG135</f>
        <v>0</v>
      </c>
      <c r="EF135" s="501">
        <f>Отд.2!CH135</f>
        <v>0</v>
      </c>
      <c r="EG135" s="5">
        <f t="shared" si="25"/>
        <v>0</v>
      </c>
      <c r="EH135" s="95">
        <f t="shared" si="26"/>
        <v>0</v>
      </c>
    </row>
    <row r="136" spans="1:138" s="28" customFormat="1" ht="16.2" thickBot="1" x14ac:dyDescent="0.35">
      <c r="A136" s="8"/>
      <c r="B136" s="167" t="s">
        <v>13</v>
      </c>
      <c r="C136" s="501">
        <f>Отд.1!D136+Отд.1!F136+Отд.4!D136+Отд.4!F136</f>
        <v>0</v>
      </c>
      <c r="D136" s="501">
        <f>Отд.1!E136+Отд.1!G136+Отд.4!E136+Отд.4!G136</f>
        <v>0</v>
      </c>
      <c r="E136" s="701">
        <f>Отд.1!H136</f>
        <v>0</v>
      </c>
      <c r="F136" s="701">
        <f>Отд.1!I136</f>
        <v>0</v>
      </c>
      <c r="G136" s="30">
        <f>Отд.1!J136+Отд.1!L136</f>
        <v>0</v>
      </c>
      <c r="H136" s="30">
        <f>Отд.1!K136+Отд.1!M136</f>
        <v>0</v>
      </c>
      <c r="I136" s="257">
        <f>Отд.1!N136+Отд.1!P136+Отд.1!R136+Отд.1!T136+Отд.1!V136</f>
        <v>1</v>
      </c>
      <c r="J136" s="257">
        <f>Отд.1!O136+Отд.1!Q136+Отд.1!S136+Отд.1!U136+Отд.1!W136</f>
        <v>0</v>
      </c>
      <c r="K136" s="257">
        <f>Отд.1!X136+Отд.1!Z136</f>
        <v>0</v>
      </c>
      <c r="L136" s="257">
        <f>Отд.1!Y136+Отд.1!AA136</f>
        <v>0</v>
      </c>
      <c r="M136" s="256">
        <f>Отд.1!AB136</f>
        <v>0</v>
      </c>
      <c r="N136" s="256">
        <f>Отд.1!AC136</f>
        <v>0</v>
      </c>
      <c r="O136" s="257">
        <f>Отд.1!AD136+Отд.1!AF136+Отд.3!D136</f>
        <v>0</v>
      </c>
      <c r="P136" s="257">
        <f>Отд.1!AE136+Отд.1!AG136+Отд.3!E136</f>
        <v>0</v>
      </c>
      <c r="Q136" s="257">
        <f>Отд.1!AH136+Отд.3!F136</f>
        <v>0</v>
      </c>
      <c r="R136" s="257">
        <f>Отд.1!AI136+Отд.3!G136</f>
        <v>0</v>
      </c>
      <c r="S136" s="257">
        <f>Отд.1!AJ136+Отд.4!H136</f>
        <v>0</v>
      </c>
      <c r="T136" s="257">
        <f>Отд.1!AK136+Отд.4!I136</f>
        <v>0</v>
      </c>
      <c r="U136" s="257">
        <f>Отд.1!AL136</f>
        <v>0</v>
      </c>
      <c r="V136" s="257">
        <f>Отд.1!AM136</f>
        <v>0</v>
      </c>
      <c r="W136" s="257">
        <f>Отд.1!AN136+Отд.1!AP136+Отд.3!H136</f>
        <v>0</v>
      </c>
      <c r="X136" s="257">
        <f>Отд.1!AO136+Отд.1!AQ136+Отд.3!I136</f>
        <v>0</v>
      </c>
      <c r="Y136" s="257">
        <f>Отд.1!AR136+Отд.1!AT136+Отд.2!D136</f>
        <v>0</v>
      </c>
      <c r="Z136" s="257">
        <f>Отд.1!AS136+Отд.1!AU136+Отд.2!E136</f>
        <v>0</v>
      </c>
      <c r="AA136" s="257">
        <f>Отд.1!AV136</f>
        <v>0</v>
      </c>
      <c r="AB136" s="257">
        <f>Отд.1!AW136</f>
        <v>0</v>
      </c>
      <c r="AC136" s="257">
        <f>Отд.1!AX136+Отд.4!J136</f>
        <v>0</v>
      </c>
      <c r="AD136" s="257">
        <f>Отд.1!AY136+Отд.4!K136</f>
        <v>0</v>
      </c>
      <c r="AE136" s="257">
        <f>Отд.1!AZ136</f>
        <v>0</v>
      </c>
      <c r="AF136" s="257">
        <f>Отд.1!BA136</f>
        <v>0</v>
      </c>
      <c r="AG136" s="257">
        <f>Отд.1!BB136</f>
        <v>0</v>
      </c>
      <c r="AH136" s="257">
        <f>Отд.1!BC136</f>
        <v>0</v>
      </c>
      <c r="AI136" s="501">
        <f>Отд.4!L136+Отд.4!N136</f>
        <v>2</v>
      </c>
      <c r="AJ136" s="501">
        <f>Отд.4!M136+Отд.4!O136</f>
        <v>0</v>
      </c>
      <c r="AK136" s="257">
        <f>Отд.4!P136</f>
        <v>0</v>
      </c>
      <c r="AL136" s="257">
        <f>Отд.4!Q136</f>
        <v>0</v>
      </c>
      <c r="AM136" s="257">
        <f>Отд.2!F136+Отд.2!H136+Отд.2!J136+Отд.2!L136</f>
        <v>2</v>
      </c>
      <c r="AN136" s="257">
        <f>Отд.2!G136+Отд.2!I136+Отд.2!K136+Отд.2!M136</f>
        <v>0</v>
      </c>
      <c r="AO136" s="257">
        <f>Отд.2!N136+Отд.2!P136+Отд.2!R136+Отд.2!T136+Отд.2!V136+Отд.2!X136+Отд.2!Z136+Отд.2!AB136+Отд.2!AD136</f>
        <v>0</v>
      </c>
      <c r="AP136" s="257">
        <f>Отд.2!O136+Отд.2!Q136+Отд.2!S136+Отд.2!U136+Отд.2!W136+Отд.2!Y136+Отд.2!AA136+Отд.2!AC136+Отд.2!AE136</f>
        <v>0</v>
      </c>
      <c r="AQ136" s="257">
        <f>Отд.4!R136+Отд.4!T136+Отд.4!V136+Отд.4!X136</f>
        <v>0</v>
      </c>
      <c r="AR136" s="257">
        <f>Отд.4!S136+Отд.4!U136+Отд.4!W136+Отд.4!Y136</f>
        <v>1</v>
      </c>
      <c r="AS136" s="257">
        <f>Отд.3!J136+Отд.3!L136</f>
        <v>0</v>
      </c>
      <c r="AT136" s="257">
        <f>Отд.3!K136+Отд.3!M136</f>
        <v>0</v>
      </c>
      <c r="AU136" s="257">
        <f>Отд.3!N136+Отд.3!P136+Отд.3!R136</f>
        <v>0</v>
      </c>
      <c r="AV136" s="257">
        <f>Отд.3!O136+Отд.3!Q136+Отд.3!S136</f>
        <v>1</v>
      </c>
      <c r="AW136" s="257">
        <f>Отд.3!T136+Отд.3!V136</f>
        <v>0</v>
      </c>
      <c r="AX136" s="257">
        <f>Отд.3!U136+Отд.3!W136</f>
        <v>0</v>
      </c>
      <c r="AY136" s="177">
        <f>Отд.4!Z136+Отд.4!AB136</f>
        <v>0</v>
      </c>
      <c r="AZ136" s="177">
        <f>Отд.4!AA136+Отд.4!AC136</f>
        <v>0</v>
      </c>
      <c r="BA136" s="114">
        <f>Отд.3!X136+Отд.3!Z136</f>
        <v>0</v>
      </c>
      <c r="BB136" s="114">
        <f>Отд.3!Y136+Отд.3!AA136</f>
        <v>0</v>
      </c>
      <c r="BC136" s="257">
        <f>Отд.3!AB136+Отд.3!AD136</f>
        <v>1</v>
      </c>
      <c r="BD136" s="257">
        <f>Отд.3!AC136+Отд.3!AE136</f>
        <v>1</v>
      </c>
      <c r="BE136" s="257">
        <f>Отд.2!AF136+Отд.2!AH136+Отд.2!AJ136</f>
        <v>0</v>
      </c>
      <c r="BF136" s="257">
        <f>Отд.2!AG136+Отд.2!AI136+Отд.2!AK136</f>
        <v>0</v>
      </c>
      <c r="BG136" s="257">
        <f>Отд.2!AL136+Отд.2!AN136+Отд.2!AP136</f>
        <v>1</v>
      </c>
      <c r="BH136" s="257">
        <f>Отд.2!AM136+Отд.2!AO136+Отд.2!AQ136</f>
        <v>0</v>
      </c>
      <c r="BI136" s="257">
        <f>Отд.4!AD136+Отд.4!AF136</f>
        <v>0</v>
      </c>
      <c r="BJ136" s="257">
        <f>Отд.4!AE136+Отд.4!AG136</f>
        <v>0</v>
      </c>
      <c r="BK136" s="257">
        <f>Отд.4!AH136+Отд.4!AJ136</f>
        <v>0</v>
      </c>
      <c r="BL136" s="257">
        <f>Отд.4!AI136+Отд.4!AK136</f>
        <v>1</v>
      </c>
      <c r="BM136" s="501">
        <f>Отд.4!AL136</f>
        <v>0</v>
      </c>
      <c r="BN136" s="501">
        <f>Отд.4!AM136</f>
        <v>0</v>
      </c>
      <c r="BO136" s="257">
        <f>Отд.4!AN136</f>
        <v>0</v>
      </c>
      <c r="BP136" s="257">
        <f>Отд.4!AO136</f>
        <v>0</v>
      </c>
      <c r="BQ136" s="30">
        <f>Отд.2!AR136+Отд.2!AT136</f>
        <v>0</v>
      </c>
      <c r="BR136" s="30">
        <f>Отд.2!AS136+Отд.2!AU136</f>
        <v>1</v>
      </c>
      <c r="BS136" s="257">
        <f>Отд.2!AV136+Отд.2!AX136+Отд.2!AZ136+Отд.2!BB136+Отд.2!BD136</f>
        <v>2</v>
      </c>
      <c r="BT136" s="257">
        <f>Отд.2!AW136+Отд.2!AY136+Отд.2!BA136+Отд.2!BC136+Отд.2!BE136</f>
        <v>3</v>
      </c>
      <c r="BU136" s="257">
        <f>Отд.4!AP136+Отд.4!AR136</f>
        <v>0</v>
      </c>
      <c r="BV136" s="257">
        <f>Отд.4!AQ136+Отд.4!AS136</f>
        <v>0</v>
      </c>
      <c r="BW136" s="30">
        <f>Отд.3!AF136</f>
        <v>0</v>
      </c>
      <c r="BX136" s="30">
        <f>Отд.3!AG136</f>
        <v>0</v>
      </c>
      <c r="BY136" s="30">
        <f>Отд.3!AH136+Отд.3!AJ136+Отд.3!AL136</f>
        <v>0</v>
      </c>
      <c r="BZ136" s="30">
        <f>Отд.3!AI136+Отд.3!AK136+Отд.3!AM136</f>
        <v>0</v>
      </c>
      <c r="CA136" s="257">
        <f>Отд.3!AN136+Отд.3!AP136+Отд.3!AR136</f>
        <v>0</v>
      </c>
      <c r="CB136" s="257">
        <f>Отд.3!AO136+Отд.3!AQ136+Отд.3!AS136</f>
        <v>0</v>
      </c>
      <c r="CC136" s="257">
        <f>Отд.4!AT136</f>
        <v>0</v>
      </c>
      <c r="CD136" s="257">
        <f>Отд.4!AU136</f>
        <v>0</v>
      </c>
      <c r="CE136" s="257">
        <f>Отд.3!AT136</f>
        <v>0</v>
      </c>
      <c r="CF136" s="257">
        <f>Отд.3!AU136</f>
        <v>0</v>
      </c>
      <c r="CG136" s="257">
        <f>Отд.3!AV136+Отд.3!AX136+Отд.3!AZ136</f>
        <v>0</v>
      </c>
      <c r="CH136" s="257">
        <f>Отд.3!AW136+Отд.3!AY136+Отд.3!BA136</f>
        <v>0</v>
      </c>
      <c r="CI136" s="257">
        <f>Отд.2!BF136+Отд.2!BH136+Отд.2!BJ136</f>
        <v>0</v>
      </c>
      <c r="CJ136" s="257">
        <f>Отд.2!BG136+Отд.2!BI136+Отд.2!BK136</f>
        <v>0</v>
      </c>
      <c r="CK136" s="257">
        <f>Отд.2!BL136</f>
        <v>1</v>
      </c>
      <c r="CL136" s="257">
        <f>Отд.2!BM136</f>
        <v>0</v>
      </c>
      <c r="CM136" s="257">
        <f>Отд.4!AV136</f>
        <v>0</v>
      </c>
      <c r="CN136" s="257">
        <f>Отд.4!AW136</f>
        <v>0</v>
      </c>
      <c r="CO136" s="257">
        <f>Отд.4!AX136</f>
        <v>0</v>
      </c>
      <c r="CP136" s="257">
        <f>Отд.4!AY136</f>
        <v>0</v>
      </c>
      <c r="CQ136" s="257">
        <f>Отд.4!AZ136</f>
        <v>0</v>
      </c>
      <c r="CR136" s="257">
        <f>Отд.4!BA136</f>
        <v>0</v>
      </c>
      <c r="CS136" s="257">
        <f>Отд.4!BB136</f>
        <v>0</v>
      </c>
      <c r="CT136" s="257">
        <f>Отд.4!BC136</f>
        <v>0</v>
      </c>
      <c r="CU136" s="257">
        <f>Отд.2!BN136+Отд.2!BP136</f>
        <v>0</v>
      </c>
      <c r="CV136" s="257">
        <f>Отд.2!BO136+Отд.2!BQ136</f>
        <v>0</v>
      </c>
      <c r="CW136" s="257">
        <f>Отд.2!BR136+Отд.2!BT136+Отд.2!BV136+Отд.2!BX136</f>
        <v>1</v>
      </c>
      <c r="CX136" s="257">
        <f>Отд.2!BS136+Отд.2!BU136+Отд.2!BW136+Отд.2!BY136</f>
        <v>0</v>
      </c>
      <c r="CY136" s="60">
        <f>Отд.4!BD136+Отд.4!BF136</f>
        <v>0</v>
      </c>
      <c r="CZ136" s="60">
        <f>Отд.4!BE136+Отд.4!BG136</f>
        <v>0</v>
      </c>
      <c r="DA136" s="257">
        <f>Отд.3!BB136</f>
        <v>0</v>
      </c>
      <c r="DB136" s="257">
        <f>Отд.3!BC136</f>
        <v>0</v>
      </c>
      <c r="DC136" s="257">
        <f>Отд.3!BD136</f>
        <v>0</v>
      </c>
      <c r="DD136" s="257">
        <f>Отд.3!BE136</f>
        <v>0</v>
      </c>
      <c r="DE136" s="257">
        <f>Отд.3!BF136+Отд.3!BH136</f>
        <v>0</v>
      </c>
      <c r="DF136" s="257">
        <f>Отд.3!BG136+Отд.3!BI136</f>
        <v>0</v>
      </c>
      <c r="DG136" s="257">
        <f>Отд.3!BJ136</f>
        <v>0</v>
      </c>
      <c r="DH136" s="257">
        <f>Отд.3!BK136</f>
        <v>0</v>
      </c>
      <c r="DI136" s="257">
        <f>Отд.3!BL136+Отд.3!BN136+Отд.3!BP136</f>
        <v>0</v>
      </c>
      <c r="DJ136" s="257">
        <f>Отд.3!BM136+Отд.3!BO136+Отд.3!BQ136</f>
        <v>0</v>
      </c>
      <c r="DK136" s="257">
        <f>Отд.2!BZ136</f>
        <v>0</v>
      </c>
      <c r="DL136" s="257">
        <f>Отд.2!CA136</f>
        <v>0</v>
      </c>
      <c r="DM136" s="501">
        <f>Отд.4!BH136</f>
        <v>0</v>
      </c>
      <c r="DN136" s="501">
        <f>Отд.4!BI136</f>
        <v>0</v>
      </c>
      <c r="DO136" s="14">
        <f t="shared" si="27"/>
        <v>11</v>
      </c>
      <c r="DP136" s="95">
        <f t="shared" si="28"/>
        <v>8</v>
      </c>
      <c r="DQ136" s="37"/>
      <c r="DR136" s="6"/>
      <c r="DS136" s="1172">
        <f>Отд.4!BP136</f>
        <v>0</v>
      </c>
      <c r="DT136" s="1172">
        <f>Отд.4!BQ136</f>
        <v>0</v>
      </c>
      <c r="DU136" s="501">
        <f>Отд.4!BR136</f>
        <v>0</v>
      </c>
      <c r="DV136" s="501">
        <f>Отд.4!BS136</f>
        <v>0</v>
      </c>
      <c r="DW136" s="501">
        <f>Отд.4!BT136</f>
        <v>0</v>
      </c>
      <c r="DX136" s="501">
        <f>Отд.4!BU136</f>
        <v>0</v>
      </c>
      <c r="DY136" s="1172">
        <f>Отд.4!BV136</f>
        <v>0</v>
      </c>
      <c r="DZ136" s="1172">
        <f>Отд.4!BW136</f>
        <v>0</v>
      </c>
      <c r="EA136" s="1172">
        <f>Отд.4!BX136</f>
        <v>0</v>
      </c>
      <c r="EB136" s="1172">
        <f>Отд.4!BY136</f>
        <v>1</v>
      </c>
      <c r="EC136" s="1172">
        <f>Отд.2!CE136</f>
        <v>0</v>
      </c>
      <c r="ED136" s="1172">
        <f>Отд.2!CF136</f>
        <v>0</v>
      </c>
      <c r="EE136" s="501">
        <f>Отд.2!CG136</f>
        <v>0</v>
      </c>
      <c r="EF136" s="501">
        <f>Отд.2!CH136</f>
        <v>0</v>
      </c>
      <c r="EG136" s="5">
        <f t="shared" si="25"/>
        <v>0</v>
      </c>
      <c r="EH136" s="95">
        <f t="shared" si="26"/>
        <v>1</v>
      </c>
    </row>
    <row r="137" spans="1:138" s="28" customFormat="1" ht="16.2" thickBot="1" x14ac:dyDescent="0.35">
      <c r="A137" s="190">
        <v>9</v>
      </c>
      <c r="B137" s="1176" t="s">
        <v>17</v>
      </c>
      <c r="C137" s="501">
        <f>Отд.1!D137+Отд.1!F137+Отд.4!D137+Отд.4!F137</f>
        <v>0</v>
      </c>
      <c r="D137" s="501">
        <f>Отд.1!E137+Отд.1!G137+Отд.4!E137+Отд.4!G137</f>
        <v>0</v>
      </c>
      <c r="E137" s="701">
        <f>Отд.1!H137</f>
        <v>0</v>
      </c>
      <c r="F137" s="701">
        <f>Отд.1!I137</f>
        <v>0</v>
      </c>
      <c r="G137" s="30">
        <f>Отд.1!J137+Отд.1!L137</f>
        <v>0</v>
      </c>
      <c r="H137" s="30">
        <f>Отд.1!K137+Отд.1!M137</f>
        <v>0</v>
      </c>
      <c r="I137" s="257">
        <f>Отд.1!N137+Отд.1!P137+Отд.1!R137+Отд.1!T137+Отд.1!V137</f>
        <v>0</v>
      </c>
      <c r="J137" s="257">
        <f>Отд.1!O137+Отд.1!Q137+Отд.1!S137+Отд.1!U137+Отд.1!W137</f>
        <v>0</v>
      </c>
      <c r="K137" s="257">
        <f>Отд.1!X137+Отд.1!Z137</f>
        <v>0</v>
      </c>
      <c r="L137" s="257">
        <f>Отд.1!Y137+Отд.1!AA137</f>
        <v>0</v>
      </c>
      <c r="M137" s="256">
        <f>Отд.1!AB137</f>
        <v>0</v>
      </c>
      <c r="N137" s="256">
        <f>Отд.1!AC137</f>
        <v>0</v>
      </c>
      <c r="O137" s="257">
        <f>Отд.1!AD137+Отд.1!AF137+Отд.3!D137</f>
        <v>0</v>
      </c>
      <c r="P137" s="257">
        <f>Отд.1!AE137+Отд.1!AG137+Отд.3!E137</f>
        <v>0</v>
      </c>
      <c r="Q137" s="257">
        <f>Отд.1!AH137+Отд.3!F137</f>
        <v>0</v>
      </c>
      <c r="R137" s="257">
        <f>Отд.1!AI137+Отд.3!G137</f>
        <v>0</v>
      </c>
      <c r="S137" s="257">
        <f>Отд.1!AJ137+Отд.4!H137</f>
        <v>0</v>
      </c>
      <c r="T137" s="257">
        <f>Отд.1!AK137+Отд.4!I137</f>
        <v>0</v>
      </c>
      <c r="U137" s="257">
        <f>Отд.1!AL137</f>
        <v>0</v>
      </c>
      <c r="V137" s="257">
        <f>Отд.1!AM137</f>
        <v>0</v>
      </c>
      <c r="W137" s="257">
        <f>Отд.1!AN137+Отд.1!AP137+Отд.3!H137</f>
        <v>0</v>
      </c>
      <c r="X137" s="257">
        <f>Отд.1!AO137+Отд.1!AQ137+Отд.3!I137</f>
        <v>0</v>
      </c>
      <c r="Y137" s="257">
        <f>Отд.1!AR137+Отд.1!AT137+Отд.2!D137</f>
        <v>0</v>
      </c>
      <c r="Z137" s="257">
        <f>Отд.1!AS137+Отд.1!AU137+Отд.2!E137</f>
        <v>0</v>
      </c>
      <c r="AA137" s="257">
        <f>Отд.1!AV137</f>
        <v>0</v>
      </c>
      <c r="AB137" s="257">
        <f>Отд.1!AW137</f>
        <v>0</v>
      </c>
      <c r="AC137" s="257">
        <f>Отд.1!AX137+Отд.4!J137</f>
        <v>0</v>
      </c>
      <c r="AD137" s="257">
        <f>Отд.1!AY137+Отд.4!K137</f>
        <v>0</v>
      </c>
      <c r="AE137" s="257">
        <f>Отд.1!AZ137</f>
        <v>0</v>
      </c>
      <c r="AF137" s="257">
        <f>Отд.1!BA137</f>
        <v>0</v>
      </c>
      <c r="AG137" s="257">
        <f>Отд.1!BB137</f>
        <v>0</v>
      </c>
      <c r="AH137" s="257">
        <f>Отд.1!BC137</f>
        <v>0</v>
      </c>
      <c r="AI137" s="501">
        <f>Отд.4!L137+Отд.4!N137</f>
        <v>0</v>
      </c>
      <c r="AJ137" s="501">
        <f>Отд.4!M137+Отд.4!O137</f>
        <v>0</v>
      </c>
      <c r="AK137" s="257">
        <f>Отд.4!P137</f>
        <v>0</v>
      </c>
      <c r="AL137" s="257">
        <f>Отд.4!Q137</f>
        <v>0</v>
      </c>
      <c r="AM137" s="257">
        <f>Отд.2!F137+Отд.2!H137+Отд.2!J137+Отд.2!L137</f>
        <v>0</v>
      </c>
      <c r="AN137" s="257">
        <f>Отд.2!G137+Отд.2!I137+Отд.2!K137+Отд.2!M137</f>
        <v>0</v>
      </c>
      <c r="AO137" s="257">
        <f>Отд.2!N137+Отд.2!P137+Отд.2!R137+Отд.2!T137+Отд.2!V137+Отд.2!X137+Отд.2!Z137+Отд.2!AB137+Отд.2!AD137</f>
        <v>0</v>
      </c>
      <c r="AP137" s="257">
        <f>Отд.2!O137+Отд.2!Q137+Отд.2!S137+Отд.2!U137+Отд.2!W137+Отд.2!Y137+Отд.2!AA137+Отд.2!AC137+Отд.2!AE137</f>
        <v>0</v>
      </c>
      <c r="AQ137" s="257">
        <f>Отд.4!R137+Отд.4!T137+Отд.4!V137+Отд.4!X137</f>
        <v>0</v>
      </c>
      <c r="AR137" s="257">
        <f>Отд.4!S137+Отд.4!U137+Отд.4!W137+Отд.4!Y137</f>
        <v>0</v>
      </c>
      <c r="AS137" s="257">
        <f>Отд.3!J137+Отд.3!L137</f>
        <v>0</v>
      </c>
      <c r="AT137" s="257">
        <f>Отд.3!K137+Отд.3!M137</f>
        <v>0</v>
      </c>
      <c r="AU137" s="257">
        <f>Отд.3!N137+Отд.3!P137+Отд.3!R137</f>
        <v>0</v>
      </c>
      <c r="AV137" s="257">
        <f>Отд.3!O137+Отд.3!Q137+Отд.3!S137</f>
        <v>0</v>
      </c>
      <c r="AW137" s="257">
        <f>Отд.3!T137+Отд.3!V137</f>
        <v>0</v>
      </c>
      <c r="AX137" s="257">
        <f>Отд.3!U137+Отд.3!W137</f>
        <v>0</v>
      </c>
      <c r="AY137" s="177">
        <f>Отд.4!Z137+Отд.4!AB137</f>
        <v>0</v>
      </c>
      <c r="AZ137" s="177">
        <f>Отд.4!AA137+Отд.4!AC137</f>
        <v>0</v>
      </c>
      <c r="BA137" s="114">
        <f>Отд.3!X137+Отд.3!Z137</f>
        <v>0</v>
      </c>
      <c r="BB137" s="114">
        <f>Отд.3!Y137+Отд.3!AA137</f>
        <v>0</v>
      </c>
      <c r="BC137" s="257">
        <f>Отд.3!AB137+Отд.3!AD137</f>
        <v>0</v>
      </c>
      <c r="BD137" s="257">
        <f>Отд.3!AC137+Отд.3!AE137</f>
        <v>0</v>
      </c>
      <c r="BE137" s="257">
        <f>Отд.2!AF137+Отд.2!AH137+Отд.2!AJ137</f>
        <v>0</v>
      </c>
      <c r="BF137" s="257">
        <f>Отд.2!AG137+Отд.2!AI137+Отд.2!AK137</f>
        <v>0</v>
      </c>
      <c r="BG137" s="257">
        <f>Отд.2!AL137+Отд.2!AN137+Отд.2!AP137</f>
        <v>0</v>
      </c>
      <c r="BH137" s="257">
        <f>Отд.2!AM137+Отд.2!AO137+Отд.2!AQ137</f>
        <v>0</v>
      </c>
      <c r="BI137" s="257">
        <f>Отд.4!AD137+Отд.4!AF137</f>
        <v>0</v>
      </c>
      <c r="BJ137" s="257">
        <f>Отд.4!AE137+Отд.4!AG137</f>
        <v>0</v>
      </c>
      <c r="BK137" s="257">
        <f>Отд.4!AH137+Отд.4!AJ137</f>
        <v>0</v>
      </c>
      <c r="BL137" s="257">
        <f>Отд.4!AI137+Отд.4!AK137</f>
        <v>0</v>
      </c>
      <c r="BM137" s="501">
        <f>Отд.4!AL137</f>
        <v>0</v>
      </c>
      <c r="BN137" s="501">
        <f>Отд.4!AM137</f>
        <v>0</v>
      </c>
      <c r="BO137" s="257">
        <f>Отд.4!AN137</f>
        <v>0</v>
      </c>
      <c r="BP137" s="257">
        <f>Отд.4!AO137</f>
        <v>0</v>
      </c>
      <c r="BQ137" s="30">
        <f>Отд.2!AR137+Отд.2!AT137</f>
        <v>0</v>
      </c>
      <c r="BR137" s="30">
        <f>Отд.2!AS137+Отд.2!AU137</f>
        <v>0</v>
      </c>
      <c r="BS137" s="257">
        <f>Отд.2!AV137+Отд.2!AX137+Отд.2!AZ137+Отд.2!BB137+Отд.2!BD137</f>
        <v>0</v>
      </c>
      <c r="BT137" s="257">
        <f>Отд.2!AW137+Отд.2!AY137+Отд.2!BA137+Отд.2!BC137+Отд.2!BE137</f>
        <v>0</v>
      </c>
      <c r="BU137" s="257">
        <f>Отд.4!AP137+Отд.4!AR137</f>
        <v>0</v>
      </c>
      <c r="BV137" s="257">
        <f>Отд.4!AQ137+Отд.4!AS137</f>
        <v>0</v>
      </c>
      <c r="BW137" s="30">
        <f>Отд.3!AF137</f>
        <v>0</v>
      </c>
      <c r="BX137" s="30">
        <f>Отд.3!AG137</f>
        <v>0</v>
      </c>
      <c r="BY137" s="30">
        <f>Отд.3!AH137+Отд.3!AJ137+Отд.3!AL137</f>
        <v>0</v>
      </c>
      <c r="BZ137" s="30">
        <f>Отд.3!AI137+Отд.3!AK137+Отд.3!AM137</f>
        <v>0</v>
      </c>
      <c r="CA137" s="257">
        <f>Отд.3!AN137+Отд.3!AP137+Отд.3!AR137</f>
        <v>0</v>
      </c>
      <c r="CB137" s="257">
        <f>Отд.3!AO137+Отд.3!AQ137+Отд.3!AS137</f>
        <v>0</v>
      </c>
      <c r="CC137" s="257">
        <f>Отд.4!AT137</f>
        <v>0</v>
      </c>
      <c r="CD137" s="257">
        <f>Отд.4!AU137</f>
        <v>0</v>
      </c>
      <c r="CE137" s="257">
        <f>Отд.3!AT137</f>
        <v>0</v>
      </c>
      <c r="CF137" s="257">
        <f>Отд.3!AU137</f>
        <v>0</v>
      </c>
      <c r="CG137" s="257">
        <f>Отд.3!AV137+Отд.3!AX137+Отд.3!AZ137</f>
        <v>0</v>
      </c>
      <c r="CH137" s="257">
        <f>Отд.3!AW137+Отд.3!AY137+Отд.3!BA137</f>
        <v>0</v>
      </c>
      <c r="CI137" s="257">
        <f>Отд.2!BF137+Отд.2!BH137+Отд.2!BJ137</f>
        <v>0</v>
      </c>
      <c r="CJ137" s="257">
        <f>Отд.2!BG137+Отд.2!BI137+Отд.2!BK137</f>
        <v>0</v>
      </c>
      <c r="CK137" s="257">
        <f>Отд.2!BL137</f>
        <v>0</v>
      </c>
      <c r="CL137" s="257">
        <f>Отд.2!BM137</f>
        <v>0</v>
      </c>
      <c r="CM137" s="257">
        <f>Отд.4!AV137</f>
        <v>0</v>
      </c>
      <c r="CN137" s="257">
        <f>Отд.4!AW137</f>
        <v>0</v>
      </c>
      <c r="CO137" s="257">
        <f>Отд.4!AX137</f>
        <v>0</v>
      </c>
      <c r="CP137" s="257">
        <f>Отд.4!AY137</f>
        <v>0</v>
      </c>
      <c r="CQ137" s="257">
        <f>Отд.4!AZ137</f>
        <v>0</v>
      </c>
      <c r="CR137" s="257">
        <f>Отд.4!BA137</f>
        <v>0</v>
      </c>
      <c r="CS137" s="257">
        <f>Отд.4!BB137</f>
        <v>0</v>
      </c>
      <c r="CT137" s="257">
        <f>Отд.4!BC137</f>
        <v>0</v>
      </c>
      <c r="CU137" s="257">
        <f>Отд.2!BN137+Отд.2!BP137</f>
        <v>0</v>
      </c>
      <c r="CV137" s="257">
        <f>Отд.2!BO137+Отд.2!BQ137</f>
        <v>0</v>
      </c>
      <c r="CW137" s="257">
        <f>Отд.2!BR137+Отд.2!BT137+Отд.2!BV137+Отд.2!BX137</f>
        <v>0</v>
      </c>
      <c r="CX137" s="257">
        <f>Отд.2!BS137+Отд.2!BU137+Отд.2!BW137+Отд.2!BY137</f>
        <v>0</v>
      </c>
      <c r="CY137" s="60">
        <f>Отд.4!BD137+Отд.4!BF137</f>
        <v>0</v>
      </c>
      <c r="CZ137" s="60">
        <f>Отд.4!BE137+Отд.4!BG137</f>
        <v>0</v>
      </c>
      <c r="DA137" s="257">
        <f>Отд.3!BB137</f>
        <v>0</v>
      </c>
      <c r="DB137" s="257">
        <f>Отд.3!BC137</f>
        <v>0</v>
      </c>
      <c r="DC137" s="257">
        <f>Отд.3!BD137</f>
        <v>0</v>
      </c>
      <c r="DD137" s="257">
        <f>Отд.3!BE137</f>
        <v>0</v>
      </c>
      <c r="DE137" s="257">
        <f>Отд.3!BF137+Отд.3!BH137</f>
        <v>0</v>
      </c>
      <c r="DF137" s="257">
        <f>Отд.3!BG137+Отд.3!BI137</f>
        <v>0</v>
      </c>
      <c r="DG137" s="257">
        <f>Отд.3!BJ137</f>
        <v>0</v>
      </c>
      <c r="DH137" s="257">
        <f>Отд.3!BK137</f>
        <v>0</v>
      </c>
      <c r="DI137" s="257">
        <f>Отд.3!BL137+Отд.3!BN137+Отд.3!BP137</f>
        <v>0</v>
      </c>
      <c r="DJ137" s="257">
        <f>Отд.3!BM137+Отд.3!BO137+Отд.3!BQ137</f>
        <v>0</v>
      </c>
      <c r="DK137" s="257">
        <f>Отд.2!BZ137</f>
        <v>0</v>
      </c>
      <c r="DL137" s="257">
        <f>Отд.2!CA137</f>
        <v>0</v>
      </c>
      <c r="DM137" s="501">
        <f>Отд.4!BH137</f>
        <v>0</v>
      </c>
      <c r="DN137" s="501">
        <f>Отд.4!BI137</f>
        <v>0</v>
      </c>
      <c r="DO137" s="14">
        <f t="shared" si="27"/>
        <v>0</v>
      </c>
      <c r="DP137" s="95">
        <f t="shared" si="28"/>
        <v>0</v>
      </c>
      <c r="DQ137" s="246"/>
      <c r="DR137" s="181"/>
      <c r="DS137" s="1172">
        <f>Отд.4!BP137</f>
        <v>0</v>
      </c>
      <c r="DT137" s="1172">
        <f>Отд.4!BQ137</f>
        <v>0</v>
      </c>
      <c r="DU137" s="501">
        <f>Отд.4!BR137</f>
        <v>0</v>
      </c>
      <c r="DV137" s="501">
        <f>Отд.4!BS137</f>
        <v>0</v>
      </c>
      <c r="DW137" s="501">
        <f>Отд.4!BT137</f>
        <v>0</v>
      </c>
      <c r="DX137" s="501">
        <f>Отд.4!BU137</f>
        <v>0</v>
      </c>
      <c r="DY137" s="1172">
        <f>Отд.4!BV137</f>
        <v>0</v>
      </c>
      <c r="DZ137" s="1172">
        <f>Отд.4!BW137</f>
        <v>0</v>
      </c>
      <c r="EA137" s="1172">
        <f>Отд.4!BX137</f>
        <v>0</v>
      </c>
      <c r="EB137" s="1172">
        <f>Отд.4!BY137</f>
        <v>0</v>
      </c>
      <c r="EC137" s="1172">
        <f>Отд.2!CE137</f>
        <v>0</v>
      </c>
      <c r="ED137" s="1172">
        <f>Отд.2!CF137</f>
        <v>0</v>
      </c>
      <c r="EE137" s="501">
        <f>Отд.2!CG137</f>
        <v>0</v>
      </c>
      <c r="EF137" s="501">
        <f>Отд.2!CH137</f>
        <v>0</v>
      </c>
      <c r="EG137" s="5">
        <f t="shared" si="25"/>
        <v>0</v>
      </c>
      <c r="EH137" s="95">
        <f t="shared" si="26"/>
        <v>0</v>
      </c>
    </row>
    <row r="138" spans="1:138" s="28" customFormat="1" ht="27.6" thickBot="1" x14ac:dyDescent="0.35">
      <c r="A138" s="8">
        <v>10</v>
      </c>
      <c r="B138" s="1166" t="s">
        <v>18</v>
      </c>
      <c r="C138" s="501">
        <f>Отд.1!D138+Отд.1!F138+Отд.4!D138+Отд.4!F138</f>
        <v>0</v>
      </c>
      <c r="D138" s="501">
        <f>Отд.1!E138+Отд.1!G138+Отд.4!E138+Отд.4!G138</f>
        <v>0</v>
      </c>
      <c r="E138" s="701">
        <f>Отд.1!H138</f>
        <v>0</v>
      </c>
      <c r="F138" s="701">
        <f>Отд.1!I138</f>
        <v>0</v>
      </c>
      <c r="G138" s="30">
        <f>Отд.1!J138+Отд.1!L138</f>
        <v>0</v>
      </c>
      <c r="H138" s="30">
        <f>Отд.1!K138+Отд.1!M138</f>
        <v>0</v>
      </c>
      <c r="I138" s="257">
        <f>Отд.1!N138+Отд.1!P138+Отд.1!R138+Отд.1!T138+Отд.1!V138</f>
        <v>0</v>
      </c>
      <c r="J138" s="257">
        <f>Отд.1!O138+Отд.1!Q138+Отд.1!S138+Отд.1!U138+Отд.1!W138</f>
        <v>0</v>
      </c>
      <c r="K138" s="257">
        <f>Отд.1!X138+Отд.1!Z138</f>
        <v>0</v>
      </c>
      <c r="L138" s="257">
        <f>Отд.1!Y138+Отд.1!AA138</f>
        <v>0</v>
      </c>
      <c r="M138" s="256">
        <f>Отд.1!AB138</f>
        <v>0</v>
      </c>
      <c r="N138" s="256">
        <f>Отд.1!AC138</f>
        <v>0</v>
      </c>
      <c r="O138" s="257">
        <f>Отд.1!AD138+Отд.1!AF138+Отд.3!D138</f>
        <v>0</v>
      </c>
      <c r="P138" s="257">
        <f>Отд.1!AE138+Отд.1!AG138+Отд.3!E138</f>
        <v>0</v>
      </c>
      <c r="Q138" s="257">
        <f>Отд.1!AH138+Отд.3!F138</f>
        <v>0</v>
      </c>
      <c r="R138" s="257">
        <f>Отд.1!AI138+Отд.3!G138</f>
        <v>0</v>
      </c>
      <c r="S138" s="257">
        <f>Отд.1!AJ138+Отд.4!H138</f>
        <v>0</v>
      </c>
      <c r="T138" s="257">
        <f>Отд.1!AK138+Отд.4!I138</f>
        <v>0</v>
      </c>
      <c r="U138" s="257">
        <f>Отд.1!AL138</f>
        <v>0</v>
      </c>
      <c r="V138" s="257">
        <f>Отд.1!AM138</f>
        <v>0</v>
      </c>
      <c r="W138" s="257">
        <f>Отд.1!AN138+Отд.1!AP138+Отд.3!H138</f>
        <v>0</v>
      </c>
      <c r="X138" s="257">
        <f>Отд.1!AO138+Отд.1!AQ138+Отд.3!I138</f>
        <v>0</v>
      </c>
      <c r="Y138" s="257">
        <f>Отд.1!AR138+Отд.1!AT138+Отд.2!D138</f>
        <v>0</v>
      </c>
      <c r="Z138" s="257">
        <f>Отд.1!AS138+Отд.1!AU138+Отд.2!E138</f>
        <v>0</v>
      </c>
      <c r="AA138" s="257">
        <f>Отд.1!AV138</f>
        <v>0</v>
      </c>
      <c r="AB138" s="257">
        <f>Отд.1!AW138</f>
        <v>0</v>
      </c>
      <c r="AC138" s="257">
        <f>Отд.1!AX138+Отд.4!J138</f>
        <v>0</v>
      </c>
      <c r="AD138" s="257">
        <f>Отд.1!AY138+Отд.4!K138</f>
        <v>0</v>
      </c>
      <c r="AE138" s="257">
        <f>Отд.1!AZ138</f>
        <v>0</v>
      </c>
      <c r="AF138" s="257">
        <f>Отд.1!BA138</f>
        <v>0</v>
      </c>
      <c r="AG138" s="257">
        <f>Отд.1!BB138</f>
        <v>0</v>
      </c>
      <c r="AH138" s="257">
        <f>Отд.1!BC138</f>
        <v>0</v>
      </c>
      <c r="AI138" s="501">
        <f>Отд.4!L138+Отд.4!N138</f>
        <v>0</v>
      </c>
      <c r="AJ138" s="501">
        <f>Отд.4!M138+Отд.4!O138</f>
        <v>0</v>
      </c>
      <c r="AK138" s="257">
        <f>Отд.4!P138</f>
        <v>0</v>
      </c>
      <c r="AL138" s="257">
        <f>Отд.4!Q138</f>
        <v>0</v>
      </c>
      <c r="AM138" s="257">
        <f>Отд.2!F138+Отд.2!H138+Отд.2!J138+Отд.2!L138</f>
        <v>0</v>
      </c>
      <c r="AN138" s="257">
        <f>Отд.2!G138+Отд.2!I138+Отд.2!K138+Отд.2!M138</f>
        <v>0</v>
      </c>
      <c r="AO138" s="257">
        <f>Отд.2!N138+Отд.2!P138+Отд.2!R138+Отд.2!T138+Отд.2!V138+Отд.2!X138+Отд.2!Z138+Отд.2!AB138+Отд.2!AD138</f>
        <v>0</v>
      </c>
      <c r="AP138" s="257">
        <f>Отд.2!O138+Отд.2!Q138+Отд.2!S138+Отд.2!U138+Отд.2!W138+Отд.2!Y138+Отд.2!AA138+Отд.2!AC138+Отд.2!AE138</f>
        <v>0</v>
      </c>
      <c r="AQ138" s="257">
        <f>Отд.4!R138+Отд.4!T138+Отд.4!V138+Отд.4!X138</f>
        <v>0</v>
      </c>
      <c r="AR138" s="257">
        <f>Отд.4!S138+Отд.4!U138+Отд.4!W138+Отд.4!Y138</f>
        <v>0</v>
      </c>
      <c r="AS138" s="257">
        <f>Отд.3!J138+Отд.3!L138</f>
        <v>0</v>
      </c>
      <c r="AT138" s="257">
        <f>Отд.3!K138+Отд.3!M138</f>
        <v>0</v>
      </c>
      <c r="AU138" s="257">
        <f>Отд.3!N138+Отд.3!P138+Отд.3!R138</f>
        <v>0</v>
      </c>
      <c r="AV138" s="257">
        <f>Отд.3!O138+Отд.3!Q138+Отд.3!S138</f>
        <v>0</v>
      </c>
      <c r="AW138" s="257">
        <f>Отд.3!T138+Отд.3!V138</f>
        <v>0</v>
      </c>
      <c r="AX138" s="257">
        <f>Отд.3!U138+Отд.3!W138</f>
        <v>0</v>
      </c>
      <c r="AY138" s="177">
        <f>Отд.4!Z138+Отд.4!AB138</f>
        <v>0</v>
      </c>
      <c r="AZ138" s="177">
        <f>Отд.4!AA138+Отд.4!AC138</f>
        <v>0</v>
      </c>
      <c r="BA138" s="114">
        <f>Отд.3!X138+Отд.3!Z138</f>
        <v>0</v>
      </c>
      <c r="BB138" s="114">
        <f>Отд.3!Y138+Отд.3!AA138</f>
        <v>0</v>
      </c>
      <c r="BC138" s="257">
        <f>Отд.3!AB138+Отд.3!AD138</f>
        <v>0</v>
      </c>
      <c r="BD138" s="257">
        <f>Отд.3!AC138+Отд.3!AE138</f>
        <v>0</v>
      </c>
      <c r="BE138" s="257">
        <f>Отд.2!AF138+Отд.2!AH138+Отд.2!AJ138</f>
        <v>0</v>
      </c>
      <c r="BF138" s="257">
        <f>Отд.2!AG138+Отд.2!AI138+Отд.2!AK138</f>
        <v>0</v>
      </c>
      <c r="BG138" s="257">
        <f>Отд.2!AL138+Отд.2!AN138+Отд.2!AP138</f>
        <v>0</v>
      </c>
      <c r="BH138" s="257">
        <f>Отд.2!AM138+Отд.2!AO138+Отд.2!AQ138</f>
        <v>0</v>
      </c>
      <c r="BI138" s="257">
        <f>Отд.4!AD138+Отд.4!AF138</f>
        <v>0</v>
      </c>
      <c r="BJ138" s="257">
        <f>Отд.4!AE138+Отд.4!AG138</f>
        <v>0</v>
      </c>
      <c r="BK138" s="257">
        <f>Отд.4!AH138+Отд.4!AJ138</f>
        <v>0</v>
      </c>
      <c r="BL138" s="257">
        <f>Отд.4!AI138+Отд.4!AK138</f>
        <v>0</v>
      </c>
      <c r="BM138" s="501">
        <f>Отд.4!AL138</f>
        <v>0</v>
      </c>
      <c r="BN138" s="501">
        <f>Отд.4!AM138</f>
        <v>0</v>
      </c>
      <c r="BO138" s="257">
        <f>Отд.4!AN138</f>
        <v>0</v>
      </c>
      <c r="BP138" s="257">
        <f>Отд.4!AO138</f>
        <v>0</v>
      </c>
      <c r="BQ138" s="30">
        <f>Отд.2!AR138+Отд.2!AT138</f>
        <v>0</v>
      </c>
      <c r="BR138" s="30">
        <f>Отд.2!AS138+Отд.2!AU138</f>
        <v>0</v>
      </c>
      <c r="BS138" s="257">
        <f>Отд.2!AV138+Отд.2!AX138+Отд.2!AZ138+Отд.2!BB138+Отд.2!BD138</f>
        <v>0</v>
      </c>
      <c r="BT138" s="257">
        <f>Отд.2!AW138+Отд.2!AY138+Отд.2!BA138+Отд.2!BC138+Отд.2!BE138</f>
        <v>0</v>
      </c>
      <c r="BU138" s="257">
        <f>Отд.4!AP138+Отд.4!AR138</f>
        <v>0</v>
      </c>
      <c r="BV138" s="257">
        <f>Отд.4!AQ138+Отд.4!AS138</f>
        <v>0</v>
      </c>
      <c r="BW138" s="30">
        <f>Отд.3!AF138</f>
        <v>0</v>
      </c>
      <c r="BX138" s="30">
        <f>Отд.3!AG138</f>
        <v>0</v>
      </c>
      <c r="BY138" s="30">
        <f>Отд.3!AH138+Отд.3!AJ138+Отд.3!AL138</f>
        <v>0</v>
      </c>
      <c r="BZ138" s="30">
        <f>Отд.3!AI138+Отд.3!AK138+Отд.3!AM138</f>
        <v>0</v>
      </c>
      <c r="CA138" s="257">
        <f>Отд.3!AN138+Отд.3!AP138+Отд.3!AR138</f>
        <v>0</v>
      </c>
      <c r="CB138" s="257">
        <f>Отд.3!AO138+Отд.3!AQ138+Отд.3!AS138</f>
        <v>0</v>
      </c>
      <c r="CC138" s="257">
        <f>Отд.4!AT138</f>
        <v>0</v>
      </c>
      <c r="CD138" s="257">
        <f>Отд.4!AU138</f>
        <v>0</v>
      </c>
      <c r="CE138" s="257">
        <f>Отд.3!AT138</f>
        <v>0</v>
      </c>
      <c r="CF138" s="257">
        <f>Отд.3!AU138</f>
        <v>0</v>
      </c>
      <c r="CG138" s="257">
        <f>Отд.3!AV138+Отд.3!AX138+Отд.3!AZ138</f>
        <v>0</v>
      </c>
      <c r="CH138" s="257">
        <f>Отд.3!AW138+Отд.3!AY138+Отд.3!BA138</f>
        <v>0</v>
      </c>
      <c r="CI138" s="257">
        <f>Отд.2!BF138+Отд.2!BH138+Отд.2!BJ138</f>
        <v>0</v>
      </c>
      <c r="CJ138" s="257">
        <f>Отд.2!BG138+Отд.2!BI138+Отд.2!BK138</f>
        <v>0</v>
      </c>
      <c r="CK138" s="257">
        <f>Отд.2!BL138</f>
        <v>0</v>
      </c>
      <c r="CL138" s="257">
        <f>Отд.2!BM138</f>
        <v>0</v>
      </c>
      <c r="CM138" s="257">
        <f>Отд.4!AV138</f>
        <v>0</v>
      </c>
      <c r="CN138" s="257">
        <f>Отд.4!AW138</f>
        <v>0</v>
      </c>
      <c r="CO138" s="257">
        <f>Отд.4!AX138</f>
        <v>0</v>
      </c>
      <c r="CP138" s="257">
        <f>Отд.4!AY138</f>
        <v>0</v>
      </c>
      <c r="CQ138" s="257">
        <f>Отд.4!AZ138</f>
        <v>0</v>
      </c>
      <c r="CR138" s="257">
        <f>Отд.4!BA138</f>
        <v>0</v>
      </c>
      <c r="CS138" s="257">
        <f>Отд.4!BB138</f>
        <v>0</v>
      </c>
      <c r="CT138" s="257">
        <f>Отд.4!BC138</f>
        <v>0</v>
      </c>
      <c r="CU138" s="257">
        <f>Отд.2!BN138+Отд.2!BP138</f>
        <v>0</v>
      </c>
      <c r="CV138" s="257">
        <f>Отд.2!BO138+Отд.2!BQ138</f>
        <v>0</v>
      </c>
      <c r="CW138" s="257">
        <f>Отд.2!BR138+Отд.2!BT138+Отд.2!BV138+Отд.2!BX138</f>
        <v>0</v>
      </c>
      <c r="CX138" s="257">
        <f>Отд.2!BS138+Отд.2!BU138+Отд.2!BW138+Отд.2!BY138</f>
        <v>0</v>
      </c>
      <c r="CY138" s="60">
        <f>Отд.4!BD138+Отд.4!BF138</f>
        <v>0</v>
      </c>
      <c r="CZ138" s="60">
        <f>Отд.4!BE138+Отд.4!BG138</f>
        <v>0</v>
      </c>
      <c r="DA138" s="257">
        <f>Отд.3!BB138</f>
        <v>0</v>
      </c>
      <c r="DB138" s="257">
        <f>Отд.3!BC138</f>
        <v>0</v>
      </c>
      <c r="DC138" s="257">
        <f>Отд.3!BD138</f>
        <v>0</v>
      </c>
      <c r="DD138" s="257">
        <f>Отд.3!BE138</f>
        <v>0</v>
      </c>
      <c r="DE138" s="257">
        <f>Отд.3!BF138+Отд.3!BH138</f>
        <v>0</v>
      </c>
      <c r="DF138" s="257">
        <f>Отд.3!BG138+Отд.3!BI138</f>
        <v>0</v>
      </c>
      <c r="DG138" s="257">
        <f>Отд.3!BJ138</f>
        <v>0</v>
      </c>
      <c r="DH138" s="257">
        <f>Отд.3!BK138</f>
        <v>0</v>
      </c>
      <c r="DI138" s="257">
        <f>Отд.3!BL138+Отд.3!BN138+Отд.3!BP138</f>
        <v>0</v>
      </c>
      <c r="DJ138" s="257">
        <f>Отд.3!BM138+Отд.3!BO138+Отд.3!BQ138</f>
        <v>0</v>
      </c>
      <c r="DK138" s="257">
        <f>Отд.2!BZ138</f>
        <v>0</v>
      </c>
      <c r="DL138" s="257">
        <f>Отд.2!CA138</f>
        <v>0</v>
      </c>
      <c r="DM138" s="501">
        <f>Отд.4!BH138</f>
        <v>0</v>
      </c>
      <c r="DN138" s="501">
        <f>Отд.4!BI138</f>
        <v>0</v>
      </c>
      <c r="DO138" s="14">
        <f t="shared" si="27"/>
        <v>0</v>
      </c>
      <c r="DP138" s="95">
        <f t="shared" si="28"/>
        <v>0</v>
      </c>
      <c r="DQ138" s="246"/>
      <c r="DR138" s="181"/>
      <c r="DS138" s="1172">
        <f>Отд.4!BP138</f>
        <v>0</v>
      </c>
      <c r="DT138" s="1172">
        <f>Отд.4!BQ138</f>
        <v>0</v>
      </c>
      <c r="DU138" s="501">
        <f>Отд.4!BR138</f>
        <v>0</v>
      </c>
      <c r="DV138" s="501">
        <f>Отд.4!BS138</f>
        <v>0</v>
      </c>
      <c r="DW138" s="501">
        <f>Отд.4!BT138</f>
        <v>0</v>
      </c>
      <c r="DX138" s="501">
        <f>Отд.4!BU138</f>
        <v>0</v>
      </c>
      <c r="DY138" s="1172">
        <f>Отд.4!BV138</f>
        <v>0</v>
      </c>
      <c r="DZ138" s="1172">
        <f>Отд.4!BW138</f>
        <v>0</v>
      </c>
      <c r="EA138" s="1172">
        <f>Отд.4!BX138</f>
        <v>0</v>
      </c>
      <c r="EB138" s="1172">
        <f>Отд.4!BY138</f>
        <v>0</v>
      </c>
      <c r="EC138" s="1172">
        <f>Отд.2!CE138</f>
        <v>0</v>
      </c>
      <c r="ED138" s="1172">
        <f>Отд.2!CF138</f>
        <v>0</v>
      </c>
      <c r="EE138" s="501">
        <f>Отд.2!CG138</f>
        <v>0</v>
      </c>
      <c r="EF138" s="501">
        <f>Отд.2!CH138</f>
        <v>0</v>
      </c>
      <c r="EG138" s="5">
        <f t="shared" si="25"/>
        <v>0</v>
      </c>
      <c r="EH138" s="95">
        <f t="shared" si="26"/>
        <v>0</v>
      </c>
    </row>
    <row r="139" spans="1:138" s="28" customFormat="1" ht="27.6" thickBot="1" x14ac:dyDescent="0.35">
      <c r="A139" s="8">
        <v>11</v>
      </c>
      <c r="B139" s="1166" t="s">
        <v>19</v>
      </c>
      <c r="C139" s="501">
        <f>Отд.1!D139+Отд.1!F139+Отд.4!D139+Отд.4!F139</f>
        <v>0</v>
      </c>
      <c r="D139" s="501">
        <f>Отд.1!E139+Отд.1!G139+Отд.4!E139+Отд.4!G139</f>
        <v>0</v>
      </c>
      <c r="E139" s="701">
        <f>Отд.1!H139</f>
        <v>0</v>
      </c>
      <c r="F139" s="701">
        <f>Отд.1!I139</f>
        <v>0</v>
      </c>
      <c r="G139" s="30">
        <f>Отд.1!J139+Отд.1!L139</f>
        <v>0</v>
      </c>
      <c r="H139" s="30">
        <f>Отд.1!K139+Отд.1!M139</f>
        <v>0</v>
      </c>
      <c r="I139" s="257">
        <f>Отд.1!N139+Отд.1!P139+Отд.1!R139+Отд.1!T139+Отд.1!V139</f>
        <v>1</v>
      </c>
      <c r="J139" s="257">
        <f>Отд.1!O139+Отд.1!Q139+Отд.1!S139+Отд.1!U139+Отд.1!W139</f>
        <v>0</v>
      </c>
      <c r="K139" s="257">
        <f>Отд.1!X139+Отд.1!Z139</f>
        <v>0</v>
      </c>
      <c r="L139" s="257">
        <f>Отд.1!Y139+Отд.1!AA139</f>
        <v>0</v>
      </c>
      <c r="M139" s="256">
        <f>Отд.1!AB139</f>
        <v>0</v>
      </c>
      <c r="N139" s="256">
        <f>Отд.1!AC139</f>
        <v>0</v>
      </c>
      <c r="O139" s="257">
        <f>Отд.1!AD139+Отд.1!AF139+Отд.3!D139</f>
        <v>0</v>
      </c>
      <c r="P139" s="257">
        <f>Отд.1!AE139+Отд.1!AG139+Отд.3!E139</f>
        <v>0</v>
      </c>
      <c r="Q139" s="257">
        <f>Отд.1!AH139+Отд.3!F139</f>
        <v>0</v>
      </c>
      <c r="R139" s="257">
        <f>Отд.1!AI139+Отд.3!G139</f>
        <v>0</v>
      </c>
      <c r="S139" s="257">
        <f>Отд.1!AJ139+Отд.4!H139</f>
        <v>0</v>
      </c>
      <c r="T139" s="257">
        <f>Отд.1!AK139+Отд.4!I139</f>
        <v>0</v>
      </c>
      <c r="U139" s="257">
        <f>Отд.1!AL139</f>
        <v>0</v>
      </c>
      <c r="V139" s="257">
        <f>Отд.1!AM139</f>
        <v>0</v>
      </c>
      <c r="W139" s="257">
        <f>Отд.1!AN139+Отд.1!AP139+Отд.3!H139</f>
        <v>0</v>
      </c>
      <c r="X139" s="257">
        <f>Отд.1!AO139+Отд.1!AQ139+Отд.3!I139</f>
        <v>0</v>
      </c>
      <c r="Y139" s="257">
        <f>Отд.1!AR139+Отд.1!AT139+Отд.2!D139</f>
        <v>0</v>
      </c>
      <c r="Z139" s="257">
        <f>Отд.1!AS139+Отд.1!AU139+Отд.2!E139</f>
        <v>0</v>
      </c>
      <c r="AA139" s="257">
        <f>Отд.1!AV139</f>
        <v>0</v>
      </c>
      <c r="AB139" s="257">
        <f>Отд.1!AW139</f>
        <v>0</v>
      </c>
      <c r="AC139" s="257">
        <f>Отд.1!AX139+Отд.4!J139</f>
        <v>0</v>
      </c>
      <c r="AD139" s="257">
        <f>Отд.1!AY139+Отд.4!K139</f>
        <v>0</v>
      </c>
      <c r="AE139" s="257">
        <f>Отд.1!AZ139</f>
        <v>0</v>
      </c>
      <c r="AF139" s="257">
        <f>Отд.1!BA139</f>
        <v>0</v>
      </c>
      <c r="AG139" s="257">
        <f>Отд.1!BB139</f>
        <v>0</v>
      </c>
      <c r="AH139" s="257">
        <f>Отд.1!BC139</f>
        <v>0</v>
      </c>
      <c r="AI139" s="501">
        <f>Отд.4!L139+Отд.4!N139</f>
        <v>2</v>
      </c>
      <c r="AJ139" s="501">
        <f>Отд.4!M139+Отд.4!O139</f>
        <v>0</v>
      </c>
      <c r="AK139" s="257">
        <f>Отд.4!P139</f>
        <v>0</v>
      </c>
      <c r="AL139" s="257">
        <f>Отд.4!Q139</f>
        <v>0</v>
      </c>
      <c r="AM139" s="257">
        <f>Отд.2!F139+Отд.2!H139+Отд.2!J139+Отд.2!L139</f>
        <v>2</v>
      </c>
      <c r="AN139" s="257">
        <f>Отд.2!G139+Отд.2!I139+Отд.2!K139+Отд.2!M139</f>
        <v>0</v>
      </c>
      <c r="AO139" s="257">
        <f>Отд.2!N139+Отд.2!P139+Отд.2!R139+Отд.2!T139+Отд.2!V139+Отд.2!X139+Отд.2!Z139+Отд.2!AB139+Отд.2!AD139</f>
        <v>0</v>
      </c>
      <c r="AP139" s="257">
        <f>Отд.2!O139+Отд.2!Q139+Отд.2!S139+Отд.2!U139+Отд.2!W139+Отд.2!Y139+Отд.2!AA139+Отд.2!AC139+Отд.2!AE139</f>
        <v>0</v>
      </c>
      <c r="AQ139" s="257">
        <f>Отд.4!R139+Отд.4!T139+Отд.4!V139+Отд.4!X139</f>
        <v>0</v>
      </c>
      <c r="AR139" s="257">
        <f>Отд.4!S139+Отд.4!U139+Отд.4!W139+Отд.4!Y139</f>
        <v>0</v>
      </c>
      <c r="AS139" s="257">
        <f>Отд.3!J139+Отд.3!L139</f>
        <v>0</v>
      </c>
      <c r="AT139" s="257">
        <f>Отд.3!K139+Отд.3!M139</f>
        <v>0</v>
      </c>
      <c r="AU139" s="257">
        <f>Отд.3!N139+Отд.3!P139+Отд.3!R139</f>
        <v>0</v>
      </c>
      <c r="AV139" s="257">
        <f>Отд.3!O139+Отд.3!Q139+Отд.3!S139</f>
        <v>1</v>
      </c>
      <c r="AW139" s="257">
        <f>Отд.3!T139+Отд.3!V139</f>
        <v>0</v>
      </c>
      <c r="AX139" s="257">
        <f>Отд.3!U139+Отд.3!W139</f>
        <v>0</v>
      </c>
      <c r="AY139" s="177">
        <f>Отд.4!Z139+Отд.4!AB139</f>
        <v>0</v>
      </c>
      <c r="AZ139" s="177">
        <f>Отд.4!AA139+Отд.4!AC139</f>
        <v>0</v>
      </c>
      <c r="BA139" s="114">
        <f>Отд.3!X139+Отд.3!Z139</f>
        <v>0</v>
      </c>
      <c r="BB139" s="114">
        <f>Отд.3!Y139+Отд.3!AA139</f>
        <v>0</v>
      </c>
      <c r="BC139" s="257">
        <f>Отд.3!AB139+Отд.3!AD139</f>
        <v>1</v>
      </c>
      <c r="BD139" s="257">
        <f>Отд.3!AC139+Отд.3!AE139</f>
        <v>1</v>
      </c>
      <c r="BE139" s="257">
        <f>Отд.2!AF139+Отд.2!AH139+Отд.2!AJ139</f>
        <v>0</v>
      </c>
      <c r="BF139" s="257">
        <f>Отд.2!AG139+Отд.2!AI139+Отд.2!AK139</f>
        <v>0</v>
      </c>
      <c r="BG139" s="257">
        <f>Отд.2!AL139+Отд.2!AN139+Отд.2!AP139</f>
        <v>1</v>
      </c>
      <c r="BH139" s="257">
        <f>Отд.2!AM139+Отд.2!AO139+Отд.2!AQ139</f>
        <v>0</v>
      </c>
      <c r="BI139" s="257">
        <f>Отд.4!AD139+Отд.4!AF139</f>
        <v>0</v>
      </c>
      <c r="BJ139" s="257">
        <f>Отд.4!AE139+Отд.4!AG139</f>
        <v>0</v>
      </c>
      <c r="BK139" s="257">
        <f>Отд.4!AH139+Отд.4!AJ139</f>
        <v>0</v>
      </c>
      <c r="BL139" s="257">
        <f>Отд.4!AI139+Отд.4!AK139</f>
        <v>0</v>
      </c>
      <c r="BM139" s="501">
        <f>Отд.4!AL139</f>
        <v>0</v>
      </c>
      <c r="BN139" s="501">
        <f>Отд.4!AM139</f>
        <v>0</v>
      </c>
      <c r="BO139" s="257">
        <f>Отд.4!AN139</f>
        <v>0</v>
      </c>
      <c r="BP139" s="257">
        <f>Отд.4!AO139</f>
        <v>0</v>
      </c>
      <c r="BQ139" s="30">
        <f>Отд.2!AR139+Отд.2!AT139</f>
        <v>0</v>
      </c>
      <c r="BR139" s="30">
        <f>Отд.2!AS139+Отд.2!AU139</f>
        <v>1</v>
      </c>
      <c r="BS139" s="257">
        <f>Отд.2!AV139+Отд.2!AX139+Отд.2!AZ139+Отд.2!BB139+Отд.2!BD139</f>
        <v>1</v>
      </c>
      <c r="BT139" s="257">
        <f>Отд.2!AW139+Отд.2!AY139+Отд.2!BA139+Отд.2!BC139+Отд.2!BE139</f>
        <v>2</v>
      </c>
      <c r="BU139" s="257">
        <f>Отд.4!AP139+Отд.4!AR139</f>
        <v>0</v>
      </c>
      <c r="BV139" s="257">
        <f>Отд.4!AQ139+Отд.4!AS139</f>
        <v>0</v>
      </c>
      <c r="BW139" s="30">
        <f>Отд.3!AF139</f>
        <v>0</v>
      </c>
      <c r="BX139" s="30">
        <f>Отд.3!AG139</f>
        <v>0</v>
      </c>
      <c r="BY139" s="30">
        <f>Отд.3!AH139+Отд.3!AJ139+Отд.3!AL139</f>
        <v>0</v>
      </c>
      <c r="BZ139" s="30">
        <f>Отд.3!AI139+Отд.3!AK139+Отд.3!AM139</f>
        <v>0</v>
      </c>
      <c r="CA139" s="257">
        <f>Отд.3!AN139+Отд.3!AP139+Отд.3!AR139</f>
        <v>0</v>
      </c>
      <c r="CB139" s="257">
        <f>Отд.3!AO139+Отд.3!AQ139+Отд.3!AS139</f>
        <v>0</v>
      </c>
      <c r="CC139" s="257">
        <f>Отд.4!AT139</f>
        <v>0</v>
      </c>
      <c r="CD139" s="257">
        <f>Отд.4!AU139</f>
        <v>0</v>
      </c>
      <c r="CE139" s="257">
        <f>Отд.3!AT139</f>
        <v>0</v>
      </c>
      <c r="CF139" s="257">
        <f>Отд.3!AU139</f>
        <v>0</v>
      </c>
      <c r="CG139" s="257">
        <f>Отд.3!AV139+Отд.3!AX139+Отд.3!AZ139</f>
        <v>0</v>
      </c>
      <c r="CH139" s="257">
        <f>Отд.3!AW139+Отд.3!AY139+Отд.3!BA139</f>
        <v>0</v>
      </c>
      <c r="CI139" s="257">
        <f>Отд.2!BF139+Отд.2!BH139+Отд.2!BJ139</f>
        <v>0</v>
      </c>
      <c r="CJ139" s="257">
        <f>Отд.2!BG139+Отд.2!BI139+Отд.2!BK139</f>
        <v>0</v>
      </c>
      <c r="CK139" s="257">
        <f>Отд.2!BL139</f>
        <v>1</v>
      </c>
      <c r="CL139" s="257">
        <f>Отд.2!BM139</f>
        <v>0</v>
      </c>
      <c r="CM139" s="257">
        <f>Отд.4!AV139</f>
        <v>0</v>
      </c>
      <c r="CN139" s="257">
        <f>Отд.4!AW139</f>
        <v>0</v>
      </c>
      <c r="CO139" s="257">
        <f>Отд.4!AX139</f>
        <v>0</v>
      </c>
      <c r="CP139" s="257">
        <f>Отд.4!AY139</f>
        <v>0</v>
      </c>
      <c r="CQ139" s="257">
        <f>Отд.4!AZ139</f>
        <v>0</v>
      </c>
      <c r="CR139" s="257">
        <f>Отд.4!BA139</f>
        <v>0</v>
      </c>
      <c r="CS139" s="257">
        <f>Отд.4!BB139</f>
        <v>0</v>
      </c>
      <c r="CT139" s="257">
        <f>Отд.4!BC139</f>
        <v>0</v>
      </c>
      <c r="CU139" s="257">
        <f>Отд.2!BN139+Отд.2!BP139</f>
        <v>0</v>
      </c>
      <c r="CV139" s="257">
        <f>Отд.2!BO139+Отд.2!BQ139</f>
        <v>0</v>
      </c>
      <c r="CW139" s="257">
        <f>Отд.2!BR139+Отд.2!BT139+Отд.2!BV139+Отд.2!BX139</f>
        <v>1</v>
      </c>
      <c r="CX139" s="257">
        <f>Отд.2!BS139+Отд.2!BU139+Отд.2!BW139+Отд.2!BY139</f>
        <v>0</v>
      </c>
      <c r="CY139" s="60">
        <f>Отд.4!BD139+Отд.4!BF139</f>
        <v>0</v>
      </c>
      <c r="CZ139" s="60">
        <f>Отд.4!BE139+Отд.4!BG139</f>
        <v>0</v>
      </c>
      <c r="DA139" s="257">
        <f>Отд.3!BB139</f>
        <v>0</v>
      </c>
      <c r="DB139" s="257">
        <f>Отд.3!BC139</f>
        <v>0</v>
      </c>
      <c r="DC139" s="257">
        <f>Отд.3!BD139</f>
        <v>0</v>
      </c>
      <c r="DD139" s="257">
        <f>Отд.3!BE139</f>
        <v>0</v>
      </c>
      <c r="DE139" s="257">
        <f>Отд.3!BF139+Отд.3!BH139</f>
        <v>0</v>
      </c>
      <c r="DF139" s="257">
        <f>Отд.3!BG139+Отд.3!BI139</f>
        <v>0</v>
      </c>
      <c r="DG139" s="257">
        <f>Отд.3!BJ139</f>
        <v>0</v>
      </c>
      <c r="DH139" s="257">
        <f>Отд.3!BK139</f>
        <v>0</v>
      </c>
      <c r="DI139" s="257">
        <f>Отд.3!BL139+Отд.3!BN139+Отд.3!BP139</f>
        <v>0</v>
      </c>
      <c r="DJ139" s="257">
        <f>Отд.3!BM139+Отд.3!BO139+Отд.3!BQ139</f>
        <v>0</v>
      </c>
      <c r="DK139" s="257">
        <f>Отд.2!BZ139</f>
        <v>0</v>
      </c>
      <c r="DL139" s="257">
        <f>Отд.2!CA139</f>
        <v>0</v>
      </c>
      <c r="DM139" s="501">
        <f>Отд.4!BH139</f>
        <v>0</v>
      </c>
      <c r="DN139" s="501">
        <f>Отд.4!BI139</f>
        <v>0</v>
      </c>
      <c r="DO139" s="14">
        <f t="shared" si="27"/>
        <v>10</v>
      </c>
      <c r="DP139" s="95">
        <f t="shared" si="28"/>
        <v>5</v>
      </c>
      <c r="DQ139" s="37"/>
      <c r="DR139" s="6"/>
      <c r="DS139" s="1172">
        <f>Отд.4!BP139</f>
        <v>0</v>
      </c>
      <c r="DT139" s="1172">
        <f>Отд.4!BQ139</f>
        <v>0</v>
      </c>
      <c r="DU139" s="501">
        <f>Отд.4!BR139</f>
        <v>0</v>
      </c>
      <c r="DV139" s="501">
        <f>Отд.4!BS139</f>
        <v>0</v>
      </c>
      <c r="DW139" s="501">
        <f>Отд.4!BT139</f>
        <v>0</v>
      </c>
      <c r="DX139" s="501">
        <f>Отд.4!BU139</f>
        <v>0</v>
      </c>
      <c r="DY139" s="1172">
        <f>Отд.4!BV139</f>
        <v>0</v>
      </c>
      <c r="DZ139" s="1172">
        <f>Отд.4!BW139</f>
        <v>0</v>
      </c>
      <c r="EA139" s="1172">
        <f>Отд.4!BX139</f>
        <v>0</v>
      </c>
      <c r="EB139" s="1172">
        <f>Отд.4!BY139</f>
        <v>0</v>
      </c>
      <c r="EC139" s="1172">
        <f>Отд.2!CE139</f>
        <v>0</v>
      </c>
      <c r="ED139" s="1172">
        <f>Отд.2!CF139</f>
        <v>0</v>
      </c>
      <c r="EE139" s="501">
        <f>Отд.2!CG139</f>
        <v>0</v>
      </c>
      <c r="EF139" s="501">
        <f>Отд.2!CH139</f>
        <v>0</v>
      </c>
      <c r="EG139" s="5">
        <f t="shared" si="25"/>
        <v>0</v>
      </c>
      <c r="EH139" s="95">
        <f t="shared" si="26"/>
        <v>0</v>
      </c>
    </row>
    <row r="140" spans="1:138" s="28" customFormat="1" ht="16.2" thickBot="1" x14ac:dyDescent="0.35">
      <c r="A140" s="8">
        <v>12</v>
      </c>
      <c r="B140" s="1166" t="s">
        <v>38</v>
      </c>
      <c r="C140" s="501">
        <f>Отд.1!D140+Отд.1!F140+Отд.4!D140+Отд.4!F140</f>
        <v>0</v>
      </c>
      <c r="D140" s="501">
        <f>Отд.1!E140+Отд.1!G140+Отд.4!E140+Отд.4!G140</f>
        <v>0</v>
      </c>
      <c r="E140" s="701">
        <f>Отд.1!H140</f>
        <v>0</v>
      </c>
      <c r="F140" s="701">
        <f>Отд.1!I140</f>
        <v>0</v>
      </c>
      <c r="G140" s="30">
        <f>Отд.1!J140+Отд.1!L140</f>
        <v>0</v>
      </c>
      <c r="H140" s="30">
        <f>Отд.1!K140+Отд.1!M140</f>
        <v>0</v>
      </c>
      <c r="I140" s="257">
        <f>Отд.1!N140+Отд.1!P140+Отд.1!R140+Отд.1!T140+Отд.1!V140</f>
        <v>0</v>
      </c>
      <c r="J140" s="257">
        <f>Отд.1!O140+Отд.1!Q140+Отд.1!S140+Отд.1!U140+Отд.1!W140</f>
        <v>0</v>
      </c>
      <c r="K140" s="257">
        <f>Отд.1!X140+Отд.1!Z140</f>
        <v>0</v>
      </c>
      <c r="L140" s="257">
        <f>Отд.1!Y140+Отд.1!AA140</f>
        <v>0</v>
      </c>
      <c r="M140" s="256">
        <f>Отд.1!AB140</f>
        <v>0</v>
      </c>
      <c r="N140" s="256">
        <f>Отд.1!AC140</f>
        <v>0</v>
      </c>
      <c r="O140" s="257">
        <f>Отд.1!AD140+Отд.1!AF140+Отд.3!D140</f>
        <v>0</v>
      </c>
      <c r="P140" s="257">
        <f>Отд.1!AE140+Отд.1!AG140+Отд.3!E140</f>
        <v>0</v>
      </c>
      <c r="Q140" s="257">
        <f>Отд.1!AH140+Отд.3!F140</f>
        <v>0</v>
      </c>
      <c r="R140" s="257">
        <f>Отд.1!AI140+Отд.3!G140</f>
        <v>0</v>
      </c>
      <c r="S140" s="257">
        <f>Отд.1!AJ140+Отд.4!H140</f>
        <v>0</v>
      </c>
      <c r="T140" s="257">
        <f>Отд.1!AK140+Отд.4!I140</f>
        <v>0</v>
      </c>
      <c r="U140" s="257">
        <f>Отд.1!AL140</f>
        <v>0</v>
      </c>
      <c r="V140" s="257">
        <f>Отд.1!AM140</f>
        <v>0</v>
      </c>
      <c r="W140" s="257">
        <f>Отд.1!AN140+Отд.1!AP140+Отд.3!H140</f>
        <v>0</v>
      </c>
      <c r="X140" s="257">
        <f>Отд.1!AO140+Отд.1!AQ140+Отд.3!I140</f>
        <v>0</v>
      </c>
      <c r="Y140" s="257">
        <f>Отд.1!AR140+Отд.1!AT140+Отд.2!D140</f>
        <v>0</v>
      </c>
      <c r="Z140" s="257">
        <f>Отд.1!AS140+Отд.1!AU140+Отд.2!E140</f>
        <v>0</v>
      </c>
      <c r="AA140" s="257">
        <f>Отд.1!AV140</f>
        <v>0</v>
      </c>
      <c r="AB140" s="257">
        <f>Отд.1!AW140</f>
        <v>0</v>
      </c>
      <c r="AC140" s="257">
        <f>Отд.1!AX140+Отд.4!J140</f>
        <v>0</v>
      </c>
      <c r="AD140" s="257">
        <f>Отд.1!AY140+Отд.4!K140</f>
        <v>0</v>
      </c>
      <c r="AE140" s="257">
        <f>Отд.1!AZ140</f>
        <v>0</v>
      </c>
      <c r="AF140" s="257">
        <f>Отд.1!BA140</f>
        <v>0</v>
      </c>
      <c r="AG140" s="257">
        <f>Отд.1!BB140</f>
        <v>0</v>
      </c>
      <c r="AH140" s="257">
        <f>Отд.1!BC140</f>
        <v>0</v>
      </c>
      <c r="AI140" s="501">
        <f>Отд.4!L140+Отд.4!N140</f>
        <v>0</v>
      </c>
      <c r="AJ140" s="501">
        <f>Отд.4!M140+Отд.4!O140</f>
        <v>0</v>
      </c>
      <c r="AK140" s="257">
        <f>Отд.4!P140</f>
        <v>0</v>
      </c>
      <c r="AL140" s="257">
        <f>Отд.4!Q140</f>
        <v>0</v>
      </c>
      <c r="AM140" s="257">
        <f>Отд.2!F140+Отд.2!H140+Отд.2!J140+Отд.2!L140</f>
        <v>0</v>
      </c>
      <c r="AN140" s="257">
        <f>Отд.2!G140+Отд.2!I140+Отд.2!K140+Отд.2!M140</f>
        <v>0</v>
      </c>
      <c r="AO140" s="257">
        <f>Отд.2!N140+Отд.2!P140+Отд.2!R140+Отд.2!T140+Отд.2!V140+Отд.2!X140+Отд.2!Z140+Отд.2!AB140+Отд.2!AD140</f>
        <v>0</v>
      </c>
      <c r="AP140" s="257">
        <f>Отд.2!O140+Отд.2!Q140+Отд.2!S140+Отд.2!U140+Отд.2!W140+Отд.2!Y140+Отд.2!AA140+Отд.2!AC140+Отд.2!AE140</f>
        <v>0</v>
      </c>
      <c r="AQ140" s="257">
        <f>Отд.4!R140+Отд.4!T140+Отд.4!V140+Отд.4!X140</f>
        <v>0</v>
      </c>
      <c r="AR140" s="257">
        <f>Отд.4!S140+Отд.4!U140+Отд.4!W140+Отд.4!Y140</f>
        <v>1</v>
      </c>
      <c r="AS140" s="257">
        <f>Отд.3!J140+Отд.3!L140</f>
        <v>0</v>
      </c>
      <c r="AT140" s="257">
        <f>Отд.3!K140+Отд.3!M140</f>
        <v>0</v>
      </c>
      <c r="AU140" s="257">
        <f>Отд.3!N140+Отд.3!P140+Отд.3!R140</f>
        <v>0</v>
      </c>
      <c r="AV140" s="257">
        <f>Отд.3!O140+Отд.3!Q140+Отд.3!S140</f>
        <v>0</v>
      </c>
      <c r="AW140" s="257">
        <f>Отд.3!T140+Отд.3!V140</f>
        <v>0</v>
      </c>
      <c r="AX140" s="257">
        <f>Отд.3!U140+Отд.3!W140</f>
        <v>0</v>
      </c>
      <c r="AY140" s="177">
        <f>Отд.4!Z140+Отд.4!AB140</f>
        <v>0</v>
      </c>
      <c r="AZ140" s="177">
        <f>Отд.4!AA140+Отд.4!AC140</f>
        <v>0</v>
      </c>
      <c r="BA140" s="114">
        <f>Отд.3!X140+Отд.3!Z140</f>
        <v>0</v>
      </c>
      <c r="BB140" s="114">
        <f>Отд.3!Y140+Отд.3!AA140</f>
        <v>0</v>
      </c>
      <c r="BC140" s="257">
        <f>Отд.3!AB140+Отд.3!AD140</f>
        <v>0</v>
      </c>
      <c r="BD140" s="257">
        <f>Отд.3!AC140+Отд.3!AE140</f>
        <v>0</v>
      </c>
      <c r="BE140" s="257">
        <f>Отд.2!AF140+Отд.2!AH140+Отд.2!AJ140</f>
        <v>0</v>
      </c>
      <c r="BF140" s="257">
        <f>Отд.2!AG140+Отд.2!AI140+Отд.2!AK140</f>
        <v>0</v>
      </c>
      <c r="BG140" s="257">
        <f>Отд.2!AL140+Отд.2!AN140+Отд.2!AP140</f>
        <v>0</v>
      </c>
      <c r="BH140" s="257">
        <f>Отд.2!AM140+Отд.2!AO140+Отд.2!AQ140</f>
        <v>0</v>
      </c>
      <c r="BI140" s="257">
        <f>Отд.4!AD140+Отд.4!AF140</f>
        <v>0</v>
      </c>
      <c r="BJ140" s="257">
        <f>Отд.4!AE140+Отд.4!AG140</f>
        <v>0</v>
      </c>
      <c r="BK140" s="257">
        <f>Отд.4!AH140+Отд.4!AJ140</f>
        <v>0</v>
      </c>
      <c r="BL140" s="257">
        <f>Отд.4!AI140+Отд.4!AK140</f>
        <v>1</v>
      </c>
      <c r="BM140" s="501">
        <f>Отд.4!AL140</f>
        <v>0</v>
      </c>
      <c r="BN140" s="501">
        <f>Отд.4!AM140</f>
        <v>0</v>
      </c>
      <c r="BO140" s="257">
        <f>Отд.4!AN140</f>
        <v>0</v>
      </c>
      <c r="BP140" s="257">
        <f>Отд.4!AO140</f>
        <v>0</v>
      </c>
      <c r="BQ140" s="30">
        <f>Отд.2!AR140+Отд.2!AT140</f>
        <v>0</v>
      </c>
      <c r="BR140" s="30">
        <f>Отд.2!AS140+Отд.2!AU140</f>
        <v>0</v>
      </c>
      <c r="BS140" s="257">
        <f>Отд.2!AV140+Отд.2!AX140+Отд.2!AZ140+Отд.2!BB140+Отд.2!BD140</f>
        <v>1</v>
      </c>
      <c r="BT140" s="257">
        <f>Отд.2!AW140+Отд.2!AY140+Отд.2!BA140+Отд.2!BC140+Отд.2!BE140</f>
        <v>1</v>
      </c>
      <c r="BU140" s="257">
        <f>Отд.4!AP140+Отд.4!AR140</f>
        <v>0</v>
      </c>
      <c r="BV140" s="257">
        <f>Отд.4!AQ140+Отд.4!AS140</f>
        <v>0</v>
      </c>
      <c r="BW140" s="30">
        <f>Отд.3!AF140</f>
        <v>0</v>
      </c>
      <c r="BX140" s="30">
        <f>Отд.3!AG140</f>
        <v>0</v>
      </c>
      <c r="BY140" s="30">
        <f>Отд.3!AH140+Отд.3!AJ140+Отд.3!AL140</f>
        <v>0</v>
      </c>
      <c r="BZ140" s="30">
        <f>Отд.3!AI140+Отд.3!AK140+Отд.3!AM140</f>
        <v>0</v>
      </c>
      <c r="CA140" s="257">
        <f>Отд.3!AN140+Отд.3!AP140+Отд.3!AR140</f>
        <v>0</v>
      </c>
      <c r="CB140" s="257">
        <f>Отд.3!AO140+Отд.3!AQ140+Отд.3!AS140</f>
        <v>0</v>
      </c>
      <c r="CC140" s="257">
        <f>Отд.4!AT140</f>
        <v>0</v>
      </c>
      <c r="CD140" s="257">
        <f>Отд.4!AU140</f>
        <v>0</v>
      </c>
      <c r="CE140" s="257">
        <f>Отд.3!AT140</f>
        <v>0</v>
      </c>
      <c r="CF140" s="257">
        <f>Отд.3!AU140</f>
        <v>0</v>
      </c>
      <c r="CG140" s="257">
        <f>Отд.3!AV140+Отд.3!AX140+Отд.3!AZ140</f>
        <v>0</v>
      </c>
      <c r="CH140" s="257">
        <f>Отд.3!AW140+Отд.3!AY140+Отд.3!BA140</f>
        <v>0</v>
      </c>
      <c r="CI140" s="257">
        <f>Отд.2!BF140+Отд.2!BH140+Отд.2!BJ140</f>
        <v>0</v>
      </c>
      <c r="CJ140" s="257">
        <f>Отд.2!BG140+Отд.2!BI140+Отд.2!BK140</f>
        <v>0</v>
      </c>
      <c r="CK140" s="257">
        <f>Отд.2!BL140</f>
        <v>0</v>
      </c>
      <c r="CL140" s="257">
        <f>Отд.2!BM140</f>
        <v>0</v>
      </c>
      <c r="CM140" s="257">
        <f>Отд.4!AV140</f>
        <v>0</v>
      </c>
      <c r="CN140" s="257">
        <f>Отд.4!AW140</f>
        <v>0</v>
      </c>
      <c r="CO140" s="257">
        <f>Отд.4!AX140</f>
        <v>0</v>
      </c>
      <c r="CP140" s="257">
        <f>Отд.4!AY140</f>
        <v>0</v>
      </c>
      <c r="CQ140" s="257">
        <f>Отд.4!AZ140</f>
        <v>0</v>
      </c>
      <c r="CR140" s="257">
        <f>Отд.4!BA140</f>
        <v>0</v>
      </c>
      <c r="CS140" s="257">
        <f>Отд.4!BB140</f>
        <v>0</v>
      </c>
      <c r="CT140" s="257">
        <f>Отд.4!BC140</f>
        <v>0</v>
      </c>
      <c r="CU140" s="257">
        <f>Отд.2!BN140+Отд.2!BP140</f>
        <v>0</v>
      </c>
      <c r="CV140" s="257">
        <f>Отд.2!BO140+Отд.2!BQ140</f>
        <v>0</v>
      </c>
      <c r="CW140" s="257">
        <f>Отд.2!BR140+Отд.2!BT140+Отд.2!BV140+Отд.2!BX140</f>
        <v>0</v>
      </c>
      <c r="CX140" s="257">
        <f>Отд.2!BS140+Отд.2!BU140+Отд.2!BW140+Отд.2!BY140</f>
        <v>0</v>
      </c>
      <c r="CY140" s="60">
        <f>Отд.4!BD140+Отд.4!BF140</f>
        <v>0</v>
      </c>
      <c r="CZ140" s="60">
        <f>Отд.4!BE140+Отд.4!BG140</f>
        <v>0</v>
      </c>
      <c r="DA140" s="257">
        <f>Отд.3!BB140</f>
        <v>0</v>
      </c>
      <c r="DB140" s="257">
        <f>Отд.3!BC140</f>
        <v>0</v>
      </c>
      <c r="DC140" s="257">
        <f>Отд.3!BD140</f>
        <v>0</v>
      </c>
      <c r="DD140" s="257">
        <f>Отд.3!BE140</f>
        <v>0</v>
      </c>
      <c r="DE140" s="257">
        <f>Отд.3!BF140+Отд.3!BH140</f>
        <v>0</v>
      </c>
      <c r="DF140" s="257">
        <f>Отд.3!BG140+Отд.3!BI140</f>
        <v>0</v>
      </c>
      <c r="DG140" s="257">
        <f>Отд.3!BJ140</f>
        <v>0</v>
      </c>
      <c r="DH140" s="257">
        <f>Отд.3!BK140</f>
        <v>0</v>
      </c>
      <c r="DI140" s="257">
        <f>Отд.3!BL140+Отд.3!BN140+Отд.3!BP140</f>
        <v>0</v>
      </c>
      <c r="DJ140" s="257">
        <f>Отд.3!BM140+Отд.3!BO140+Отд.3!BQ140</f>
        <v>0</v>
      </c>
      <c r="DK140" s="257">
        <f>Отд.2!BZ140</f>
        <v>0</v>
      </c>
      <c r="DL140" s="257">
        <f>Отд.2!CA140</f>
        <v>0</v>
      </c>
      <c r="DM140" s="501">
        <f>Отд.4!BH140</f>
        <v>0</v>
      </c>
      <c r="DN140" s="501">
        <f>Отд.4!BI140</f>
        <v>0</v>
      </c>
      <c r="DO140" s="14">
        <f t="shared" si="27"/>
        <v>1</v>
      </c>
      <c r="DP140" s="95">
        <f t="shared" si="28"/>
        <v>3</v>
      </c>
      <c r="DQ140" s="37"/>
      <c r="DR140" s="6"/>
      <c r="DS140" s="1172">
        <f>Отд.4!BP140</f>
        <v>0</v>
      </c>
      <c r="DT140" s="1172">
        <f>Отд.4!BQ140</f>
        <v>0</v>
      </c>
      <c r="DU140" s="501">
        <f>Отд.4!BR140</f>
        <v>0</v>
      </c>
      <c r="DV140" s="501">
        <f>Отд.4!BS140</f>
        <v>0</v>
      </c>
      <c r="DW140" s="501">
        <f>Отд.4!BT140</f>
        <v>0</v>
      </c>
      <c r="DX140" s="501">
        <f>Отд.4!BU140</f>
        <v>0</v>
      </c>
      <c r="DY140" s="1172">
        <f>Отд.4!BV140</f>
        <v>0</v>
      </c>
      <c r="DZ140" s="1172">
        <f>Отд.4!BW140</f>
        <v>0</v>
      </c>
      <c r="EA140" s="1172">
        <f>Отд.4!BX140</f>
        <v>0</v>
      </c>
      <c r="EB140" s="1172">
        <f>Отд.4!BY140</f>
        <v>1</v>
      </c>
      <c r="EC140" s="1172">
        <f>Отд.2!CE140</f>
        <v>0</v>
      </c>
      <c r="ED140" s="1172">
        <f>Отд.2!CF140</f>
        <v>0</v>
      </c>
      <c r="EE140" s="501">
        <f>Отд.2!CG140</f>
        <v>0</v>
      </c>
      <c r="EF140" s="501">
        <f>Отд.2!CH140</f>
        <v>0</v>
      </c>
      <c r="EG140" s="5">
        <f t="shared" si="25"/>
        <v>0</v>
      </c>
      <c r="EH140" s="95">
        <f t="shared" si="26"/>
        <v>1</v>
      </c>
    </row>
    <row r="141" spans="1:138" s="28" customFormat="1" ht="16.2" thickBot="1" x14ac:dyDescent="0.35">
      <c r="A141" s="89">
        <v>13</v>
      </c>
      <c r="B141" s="90" t="s">
        <v>20</v>
      </c>
      <c r="C141" s="501">
        <f>Отд.1!D141+Отд.1!F141+Отд.4!D141+Отд.4!F141</f>
        <v>0</v>
      </c>
      <c r="D141" s="501">
        <f>Отд.1!E141+Отд.1!G141+Отд.4!E141+Отд.4!G141</f>
        <v>0</v>
      </c>
      <c r="E141" s="701">
        <f>Отд.1!H141</f>
        <v>0</v>
      </c>
      <c r="F141" s="701">
        <f>Отд.1!I141</f>
        <v>0</v>
      </c>
      <c r="G141" s="30">
        <f>Отд.1!J141+Отд.1!L141</f>
        <v>0</v>
      </c>
      <c r="H141" s="30">
        <f>Отд.1!K141+Отд.1!M141</f>
        <v>0</v>
      </c>
      <c r="I141" s="257">
        <f>Отд.1!N141+Отд.1!P141+Отд.1!R141+Отд.1!T141+Отд.1!V141</f>
        <v>0</v>
      </c>
      <c r="J141" s="257">
        <f>Отд.1!O141+Отд.1!Q141+Отд.1!S141+Отд.1!U141+Отд.1!W141</f>
        <v>0</v>
      </c>
      <c r="K141" s="257">
        <f>Отд.1!X141+Отд.1!Z141</f>
        <v>0</v>
      </c>
      <c r="L141" s="257">
        <f>Отд.1!Y141+Отд.1!AA141</f>
        <v>0</v>
      </c>
      <c r="M141" s="256">
        <f>Отд.1!AB141</f>
        <v>0</v>
      </c>
      <c r="N141" s="256">
        <f>Отд.1!AC141</f>
        <v>0</v>
      </c>
      <c r="O141" s="257">
        <f>Отд.1!AD141+Отд.1!AF141+Отд.3!D141</f>
        <v>0</v>
      </c>
      <c r="P141" s="257">
        <f>Отд.1!AE141+Отд.1!AG141+Отд.3!E141</f>
        <v>0</v>
      </c>
      <c r="Q141" s="257">
        <f>Отд.1!AH141+Отд.3!F141</f>
        <v>0</v>
      </c>
      <c r="R141" s="257">
        <f>Отд.1!AI141+Отд.3!G141</f>
        <v>0</v>
      </c>
      <c r="S141" s="257">
        <f>Отд.1!AJ141+Отд.4!H141</f>
        <v>0</v>
      </c>
      <c r="T141" s="257">
        <f>Отд.1!AK141+Отд.4!I141</f>
        <v>0</v>
      </c>
      <c r="U141" s="257">
        <f>Отд.1!AL141</f>
        <v>0</v>
      </c>
      <c r="V141" s="257">
        <f>Отд.1!AM141</f>
        <v>0</v>
      </c>
      <c r="W141" s="257">
        <f>Отд.1!AN141+Отд.1!AP141+Отд.3!H141</f>
        <v>0</v>
      </c>
      <c r="X141" s="257">
        <f>Отд.1!AO141+Отд.1!AQ141+Отд.3!I141</f>
        <v>0</v>
      </c>
      <c r="Y141" s="257">
        <f>Отд.1!AR141+Отд.1!AT141+Отд.2!D141</f>
        <v>0</v>
      </c>
      <c r="Z141" s="257">
        <f>Отд.1!AS141+Отд.1!AU141+Отд.2!E141</f>
        <v>0</v>
      </c>
      <c r="AA141" s="257">
        <f>Отд.1!AV141</f>
        <v>0</v>
      </c>
      <c r="AB141" s="257">
        <f>Отд.1!AW141</f>
        <v>0</v>
      </c>
      <c r="AC141" s="257">
        <f>Отд.1!AX141+Отд.4!J141</f>
        <v>0</v>
      </c>
      <c r="AD141" s="257">
        <f>Отд.1!AY141+Отд.4!K141</f>
        <v>0</v>
      </c>
      <c r="AE141" s="257">
        <f>Отд.1!AZ141</f>
        <v>0</v>
      </c>
      <c r="AF141" s="257">
        <f>Отд.1!BA141</f>
        <v>0</v>
      </c>
      <c r="AG141" s="257">
        <f>Отд.1!BB141</f>
        <v>0</v>
      </c>
      <c r="AH141" s="257">
        <f>Отд.1!BC141</f>
        <v>0</v>
      </c>
      <c r="AI141" s="501">
        <f>Отд.4!L141+Отд.4!N141</f>
        <v>0</v>
      </c>
      <c r="AJ141" s="501">
        <f>Отд.4!M141+Отд.4!O141</f>
        <v>0</v>
      </c>
      <c r="AK141" s="257">
        <f>Отд.4!P141</f>
        <v>0</v>
      </c>
      <c r="AL141" s="257">
        <f>Отд.4!Q141</f>
        <v>0</v>
      </c>
      <c r="AM141" s="257">
        <f>Отд.2!F141+Отд.2!H141+Отд.2!J141+Отд.2!L141</f>
        <v>0</v>
      </c>
      <c r="AN141" s="257">
        <f>Отд.2!G141+Отд.2!I141+Отд.2!K141+Отд.2!M141</f>
        <v>0</v>
      </c>
      <c r="AO141" s="257">
        <f>Отд.2!N141+Отд.2!P141+Отд.2!R141+Отд.2!T141+Отд.2!V141+Отд.2!X141+Отд.2!Z141+Отд.2!AB141+Отд.2!AD141</f>
        <v>0</v>
      </c>
      <c r="AP141" s="257">
        <f>Отд.2!O141+Отд.2!Q141+Отд.2!S141+Отд.2!U141+Отд.2!W141+Отд.2!Y141+Отд.2!AA141+Отд.2!AC141+Отд.2!AE141</f>
        <v>0</v>
      </c>
      <c r="AQ141" s="257">
        <f>Отд.4!R141+Отд.4!T141+Отд.4!V141+Отд.4!X141</f>
        <v>0</v>
      </c>
      <c r="AR141" s="257">
        <f>Отд.4!S141+Отд.4!U141+Отд.4!W141+Отд.4!Y141</f>
        <v>0</v>
      </c>
      <c r="AS141" s="257">
        <f>Отд.3!J141+Отд.3!L141</f>
        <v>0</v>
      </c>
      <c r="AT141" s="257">
        <f>Отд.3!K141+Отд.3!M141</f>
        <v>0</v>
      </c>
      <c r="AU141" s="257">
        <f>Отд.3!N141+Отд.3!P141+Отд.3!R141</f>
        <v>0</v>
      </c>
      <c r="AV141" s="257">
        <f>Отд.3!O141+Отд.3!Q141+Отд.3!S141</f>
        <v>0</v>
      </c>
      <c r="AW141" s="257">
        <f>Отд.3!T141+Отд.3!V141</f>
        <v>0</v>
      </c>
      <c r="AX141" s="257">
        <f>Отд.3!U141+Отд.3!W141</f>
        <v>0</v>
      </c>
      <c r="AY141" s="177">
        <f>Отд.4!Z141+Отд.4!AB141</f>
        <v>0</v>
      </c>
      <c r="AZ141" s="177">
        <f>Отд.4!AA141+Отд.4!AC141</f>
        <v>0</v>
      </c>
      <c r="BA141" s="114">
        <f>Отд.3!X141+Отд.3!Z141</f>
        <v>0</v>
      </c>
      <c r="BB141" s="114">
        <f>Отд.3!Y141+Отд.3!AA141</f>
        <v>0</v>
      </c>
      <c r="BC141" s="257">
        <f>Отд.3!AB141+Отд.3!AD141</f>
        <v>0</v>
      </c>
      <c r="BD141" s="257">
        <f>Отд.3!AC141+Отд.3!AE141</f>
        <v>0</v>
      </c>
      <c r="BE141" s="257">
        <f>Отд.2!AF141+Отд.2!AH141+Отд.2!AJ141</f>
        <v>0</v>
      </c>
      <c r="BF141" s="257">
        <f>Отд.2!AG141+Отд.2!AI141+Отд.2!AK141</f>
        <v>0</v>
      </c>
      <c r="BG141" s="257">
        <f>Отд.2!AL141+Отд.2!AN141+Отд.2!AP141</f>
        <v>0</v>
      </c>
      <c r="BH141" s="257">
        <f>Отд.2!AM141+Отд.2!AO141+Отд.2!AQ141</f>
        <v>0</v>
      </c>
      <c r="BI141" s="257">
        <f>Отд.4!AD141+Отд.4!AF141</f>
        <v>0</v>
      </c>
      <c r="BJ141" s="257">
        <f>Отд.4!AE141+Отд.4!AG141</f>
        <v>0</v>
      </c>
      <c r="BK141" s="257">
        <f>Отд.4!AH141+Отд.4!AJ141</f>
        <v>0</v>
      </c>
      <c r="BL141" s="257">
        <f>Отд.4!AI141+Отд.4!AK141</f>
        <v>0</v>
      </c>
      <c r="BM141" s="501">
        <f>Отд.4!AL141</f>
        <v>0</v>
      </c>
      <c r="BN141" s="501">
        <f>Отд.4!AM141</f>
        <v>0</v>
      </c>
      <c r="BO141" s="257">
        <f>Отд.4!AN141</f>
        <v>0</v>
      </c>
      <c r="BP141" s="257">
        <f>Отд.4!AO141</f>
        <v>0</v>
      </c>
      <c r="BQ141" s="30">
        <f>Отд.2!AR141+Отд.2!AT141</f>
        <v>0</v>
      </c>
      <c r="BR141" s="30">
        <f>Отд.2!AS141+Отд.2!AU141</f>
        <v>0</v>
      </c>
      <c r="BS141" s="257">
        <f>Отд.2!AV141+Отд.2!AX141+Отд.2!AZ141+Отд.2!BB141+Отд.2!BD141</f>
        <v>0</v>
      </c>
      <c r="BT141" s="257">
        <f>Отд.2!AW141+Отд.2!AY141+Отд.2!BA141+Отд.2!BC141+Отд.2!BE141</f>
        <v>0</v>
      </c>
      <c r="BU141" s="257">
        <f>Отд.4!AP141+Отд.4!AR141</f>
        <v>0</v>
      </c>
      <c r="BV141" s="257">
        <f>Отд.4!AQ141+Отд.4!AS141</f>
        <v>0</v>
      </c>
      <c r="BW141" s="30">
        <f>Отд.3!AF141</f>
        <v>0</v>
      </c>
      <c r="BX141" s="30">
        <f>Отд.3!AG141</f>
        <v>0</v>
      </c>
      <c r="BY141" s="30">
        <f>Отд.3!AH141+Отд.3!AJ141+Отд.3!AL141</f>
        <v>0</v>
      </c>
      <c r="BZ141" s="30">
        <f>Отд.3!AI141+Отд.3!AK141+Отд.3!AM141</f>
        <v>0</v>
      </c>
      <c r="CA141" s="257">
        <f>Отд.3!AN141+Отд.3!AP141+Отд.3!AR141</f>
        <v>0</v>
      </c>
      <c r="CB141" s="257">
        <f>Отд.3!AO141+Отд.3!AQ141+Отд.3!AS141</f>
        <v>0</v>
      </c>
      <c r="CC141" s="257">
        <f>Отд.4!AT141</f>
        <v>0</v>
      </c>
      <c r="CD141" s="257">
        <f>Отд.4!AU141</f>
        <v>0</v>
      </c>
      <c r="CE141" s="257">
        <f>Отд.3!AT141</f>
        <v>0</v>
      </c>
      <c r="CF141" s="257">
        <f>Отд.3!AU141</f>
        <v>0</v>
      </c>
      <c r="CG141" s="257">
        <f>Отд.3!AV141+Отд.3!AX141+Отд.3!AZ141</f>
        <v>0</v>
      </c>
      <c r="CH141" s="257">
        <f>Отд.3!AW141+Отд.3!AY141+Отд.3!BA141</f>
        <v>0</v>
      </c>
      <c r="CI141" s="257">
        <f>Отд.2!BF141+Отд.2!BH141+Отд.2!BJ141</f>
        <v>0</v>
      </c>
      <c r="CJ141" s="257">
        <f>Отд.2!BG141+Отд.2!BI141+Отд.2!BK141</f>
        <v>0</v>
      </c>
      <c r="CK141" s="257">
        <f>Отд.2!BL141</f>
        <v>0</v>
      </c>
      <c r="CL141" s="257">
        <f>Отд.2!BM141</f>
        <v>0</v>
      </c>
      <c r="CM141" s="257">
        <f>Отд.4!AV141</f>
        <v>0</v>
      </c>
      <c r="CN141" s="257">
        <f>Отд.4!AW141</f>
        <v>0</v>
      </c>
      <c r="CO141" s="257">
        <f>Отд.4!AX141</f>
        <v>0</v>
      </c>
      <c r="CP141" s="257">
        <f>Отд.4!AY141</f>
        <v>0</v>
      </c>
      <c r="CQ141" s="257">
        <f>Отд.4!AZ141</f>
        <v>0</v>
      </c>
      <c r="CR141" s="257">
        <f>Отд.4!BA141</f>
        <v>0</v>
      </c>
      <c r="CS141" s="257">
        <f>Отд.4!BB141</f>
        <v>0</v>
      </c>
      <c r="CT141" s="257">
        <f>Отд.4!BC141</f>
        <v>0</v>
      </c>
      <c r="CU141" s="257">
        <f>Отд.2!BN141+Отд.2!BP141</f>
        <v>0</v>
      </c>
      <c r="CV141" s="257">
        <f>Отд.2!BO141+Отд.2!BQ141</f>
        <v>0</v>
      </c>
      <c r="CW141" s="257">
        <f>Отд.2!BR141+Отд.2!BT141+Отд.2!BV141+Отд.2!BX141</f>
        <v>0</v>
      </c>
      <c r="CX141" s="257">
        <f>Отд.2!BS141+Отд.2!BU141+Отд.2!BW141+Отд.2!BY141</f>
        <v>0</v>
      </c>
      <c r="CY141" s="60">
        <f>Отд.4!BD141+Отд.4!BF141</f>
        <v>0</v>
      </c>
      <c r="CZ141" s="60">
        <f>Отд.4!BE141+Отд.4!BG141</f>
        <v>0</v>
      </c>
      <c r="DA141" s="257">
        <f>Отд.3!BB141</f>
        <v>0</v>
      </c>
      <c r="DB141" s="257">
        <f>Отд.3!BC141</f>
        <v>0</v>
      </c>
      <c r="DC141" s="257">
        <f>Отд.3!BD141</f>
        <v>0</v>
      </c>
      <c r="DD141" s="257">
        <f>Отд.3!BE141</f>
        <v>0</v>
      </c>
      <c r="DE141" s="257">
        <f>Отд.3!BF141+Отд.3!BH141</f>
        <v>0</v>
      </c>
      <c r="DF141" s="257">
        <f>Отд.3!BG141+Отд.3!BI141</f>
        <v>0</v>
      </c>
      <c r="DG141" s="257">
        <f>Отд.3!BJ141</f>
        <v>0</v>
      </c>
      <c r="DH141" s="257">
        <f>Отд.3!BK141</f>
        <v>0</v>
      </c>
      <c r="DI141" s="257">
        <f>Отд.3!BL141+Отд.3!BN141+Отд.3!BP141</f>
        <v>0</v>
      </c>
      <c r="DJ141" s="257">
        <f>Отд.3!BM141+Отд.3!BO141+Отд.3!BQ141</f>
        <v>0</v>
      </c>
      <c r="DK141" s="257">
        <f>Отд.2!BZ141</f>
        <v>0</v>
      </c>
      <c r="DL141" s="257">
        <f>Отд.2!CA141</f>
        <v>0</v>
      </c>
      <c r="DM141" s="501">
        <f>Отд.4!BH141</f>
        <v>0</v>
      </c>
      <c r="DN141" s="501">
        <f>Отд.4!BI141</f>
        <v>0</v>
      </c>
      <c r="DO141" s="14">
        <f t="shared" si="27"/>
        <v>0</v>
      </c>
      <c r="DP141" s="95">
        <f t="shared" si="28"/>
        <v>0</v>
      </c>
      <c r="DQ141" s="97"/>
      <c r="DR141" s="98"/>
      <c r="DS141" s="1172">
        <f>Отд.4!BP141</f>
        <v>0</v>
      </c>
      <c r="DT141" s="1172">
        <f>Отд.4!BQ141</f>
        <v>0</v>
      </c>
      <c r="DU141" s="501">
        <f>Отд.4!BR141</f>
        <v>0</v>
      </c>
      <c r="DV141" s="501">
        <f>Отд.4!BS141</f>
        <v>0</v>
      </c>
      <c r="DW141" s="501">
        <f>Отд.4!BT141</f>
        <v>0</v>
      </c>
      <c r="DX141" s="501">
        <f>Отд.4!BU141</f>
        <v>0</v>
      </c>
      <c r="DY141" s="1172">
        <f>Отд.4!BV141</f>
        <v>0</v>
      </c>
      <c r="DZ141" s="1172">
        <f>Отд.4!BW141</f>
        <v>0</v>
      </c>
      <c r="EA141" s="1172">
        <f>Отд.4!BX141</f>
        <v>0</v>
      </c>
      <c r="EB141" s="1172">
        <f>Отд.4!BY141</f>
        <v>0</v>
      </c>
      <c r="EC141" s="1172">
        <f>Отд.2!CE141</f>
        <v>0</v>
      </c>
      <c r="ED141" s="1172">
        <f>Отд.2!CF141</f>
        <v>0</v>
      </c>
      <c r="EE141" s="501">
        <f>Отд.2!CG141</f>
        <v>0</v>
      </c>
      <c r="EF141" s="501">
        <f>Отд.2!CH141</f>
        <v>0</v>
      </c>
      <c r="EG141" s="5">
        <f t="shared" si="25"/>
        <v>0</v>
      </c>
      <c r="EH141" s="95">
        <f t="shared" si="26"/>
        <v>0</v>
      </c>
    </row>
    <row r="142" spans="1:138" s="28" customFormat="1" ht="16.2" thickBot="1" x14ac:dyDescent="0.35">
      <c r="A142" s="8"/>
      <c r="B142" s="1175" t="s">
        <v>13</v>
      </c>
      <c r="C142" s="501">
        <f>Отд.1!D142+Отд.1!F142+Отд.4!D142+Отд.4!F142</f>
        <v>0</v>
      </c>
      <c r="D142" s="501">
        <f>Отд.1!E142+Отд.1!G142+Отд.4!E142+Отд.4!G142</f>
        <v>0</v>
      </c>
      <c r="E142" s="701">
        <f>Отд.1!H142</f>
        <v>0</v>
      </c>
      <c r="F142" s="701">
        <f>Отд.1!I142</f>
        <v>1</v>
      </c>
      <c r="G142" s="30">
        <f>Отд.1!J142+Отд.1!L142</f>
        <v>0</v>
      </c>
      <c r="H142" s="30">
        <f>Отд.1!K142+Отд.1!M142</f>
        <v>0</v>
      </c>
      <c r="I142" s="257">
        <f>Отд.1!N142+Отд.1!P142+Отд.1!R142+Отд.1!T142+Отд.1!V142</f>
        <v>0</v>
      </c>
      <c r="J142" s="257">
        <f>Отд.1!O142+Отд.1!Q142+Отд.1!S142+Отд.1!U142+Отд.1!W142</f>
        <v>0</v>
      </c>
      <c r="K142" s="257">
        <f>Отд.1!X142+Отд.1!Z142</f>
        <v>1</v>
      </c>
      <c r="L142" s="257">
        <f>Отд.1!Y142+Отд.1!AA142</f>
        <v>0</v>
      </c>
      <c r="M142" s="256">
        <f>Отд.1!AB142</f>
        <v>0</v>
      </c>
      <c r="N142" s="256">
        <f>Отд.1!AC142</f>
        <v>0</v>
      </c>
      <c r="O142" s="257">
        <f>Отд.1!AD142+Отд.1!AF142+Отд.3!D142</f>
        <v>0</v>
      </c>
      <c r="P142" s="257">
        <f>Отд.1!AE142+Отд.1!AG142+Отд.3!E142</f>
        <v>0</v>
      </c>
      <c r="Q142" s="257">
        <f>Отд.1!AH142+Отд.3!F142</f>
        <v>0</v>
      </c>
      <c r="R142" s="257">
        <f>Отд.1!AI142+Отд.3!G142</f>
        <v>0</v>
      </c>
      <c r="S142" s="257">
        <f>Отд.1!AJ142+Отд.4!H142</f>
        <v>0</v>
      </c>
      <c r="T142" s="257">
        <f>Отд.1!AK142+Отд.4!I142</f>
        <v>3</v>
      </c>
      <c r="U142" s="257">
        <f>Отд.1!AL142</f>
        <v>0</v>
      </c>
      <c r="V142" s="257">
        <f>Отд.1!AM142</f>
        <v>0</v>
      </c>
      <c r="W142" s="257">
        <f>Отд.1!AN142+Отд.1!AP142+Отд.3!H142</f>
        <v>1</v>
      </c>
      <c r="X142" s="257">
        <f>Отд.1!AO142+Отд.1!AQ142+Отд.3!I142</f>
        <v>0</v>
      </c>
      <c r="Y142" s="257">
        <f>Отд.1!AR142+Отд.1!AT142+Отд.2!D142</f>
        <v>1</v>
      </c>
      <c r="Z142" s="257">
        <f>Отд.1!AS142+Отд.1!AU142+Отд.2!E142</f>
        <v>0</v>
      </c>
      <c r="AA142" s="257">
        <f>Отд.1!AV142</f>
        <v>0</v>
      </c>
      <c r="AB142" s="257">
        <f>Отд.1!AW142</f>
        <v>0</v>
      </c>
      <c r="AC142" s="257">
        <f>Отд.1!AX142+Отд.4!J142</f>
        <v>0</v>
      </c>
      <c r="AD142" s="257">
        <f>Отд.1!AY142+Отд.4!K142</f>
        <v>1</v>
      </c>
      <c r="AE142" s="257">
        <f>Отд.1!AZ142</f>
        <v>0</v>
      </c>
      <c r="AF142" s="257">
        <f>Отд.1!BA142</f>
        <v>0</v>
      </c>
      <c r="AG142" s="257">
        <f>Отд.1!BB142</f>
        <v>0</v>
      </c>
      <c r="AH142" s="257">
        <f>Отд.1!BC142</f>
        <v>0</v>
      </c>
      <c r="AI142" s="501">
        <f>Отд.4!L142+Отд.4!N142</f>
        <v>1</v>
      </c>
      <c r="AJ142" s="501">
        <f>Отд.4!M142+Отд.4!O142</f>
        <v>2</v>
      </c>
      <c r="AK142" s="257">
        <f>Отд.4!P142</f>
        <v>0</v>
      </c>
      <c r="AL142" s="257">
        <f>Отд.4!Q142</f>
        <v>0</v>
      </c>
      <c r="AM142" s="257">
        <f>Отд.2!F142+Отд.2!H142+Отд.2!J142+Отд.2!L142</f>
        <v>1</v>
      </c>
      <c r="AN142" s="257">
        <f>Отд.2!G142+Отд.2!I142+Отд.2!K142+Отд.2!M142</f>
        <v>3</v>
      </c>
      <c r="AO142" s="257">
        <f>Отд.2!N142+Отд.2!P142+Отд.2!R142+Отд.2!T142+Отд.2!V142+Отд.2!X142+Отд.2!Z142+Отд.2!AB142+Отд.2!AD142</f>
        <v>1</v>
      </c>
      <c r="AP142" s="257">
        <f>Отд.2!O142+Отд.2!Q142+Отд.2!S142+Отд.2!U142+Отд.2!W142+Отд.2!Y142+Отд.2!AA142+Отд.2!AC142+Отд.2!AE142</f>
        <v>0</v>
      </c>
      <c r="AQ142" s="257">
        <f>Отд.4!R142+Отд.4!T142+Отд.4!V142+Отд.4!X142</f>
        <v>0</v>
      </c>
      <c r="AR142" s="257">
        <f>Отд.4!S142+Отд.4!U142+Отд.4!W142+Отд.4!Y142</f>
        <v>0</v>
      </c>
      <c r="AS142" s="257">
        <f>Отд.3!J142+Отд.3!L142</f>
        <v>0</v>
      </c>
      <c r="AT142" s="257">
        <f>Отд.3!K142+Отд.3!M142</f>
        <v>1</v>
      </c>
      <c r="AU142" s="257">
        <f>Отд.3!N142+Отд.3!P142+Отд.3!R142</f>
        <v>0</v>
      </c>
      <c r="AV142" s="257">
        <f>Отд.3!O142+Отд.3!Q142+Отд.3!S142</f>
        <v>1</v>
      </c>
      <c r="AW142" s="257">
        <f>Отд.3!T142+Отд.3!V142</f>
        <v>0</v>
      </c>
      <c r="AX142" s="257">
        <f>Отд.3!U142+Отд.3!W142</f>
        <v>0</v>
      </c>
      <c r="AY142" s="177">
        <f>Отд.4!Z142+Отд.4!AB142</f>
        <v>0</v>
      </c>
      <c r="AZ142" s="177">
        <f>Отд.4!AA142+Отд.4!AC142</f>
        <v>1</v>
      </c>
      <c r="BA142" s="114">
        <f>Отд.3!X142+Отд.3!Z142</f>
        <v>1</v>
      </c>
      <c r="BB142" s="114">
        <f>Отд.3!Y142+Отд.3!AA142</f>
        <v>0</v>
      </c>
      <c r="BC142" s="257">
        <f>Отд.3!AB142+Отд.3!AD142</f>
        <v>2</v>
      </c>
      <c r="BD142" s="257">
        <f>Отд.3!AC142+Отд.3!AE142</f>
        <v>1</v>
      </c>
      <c r="BE142" s="257">
        <f>Отд.2!AF142+Отд.2!AH142+Отд.2!AJ142</f>
        <v>1</v>
      </c>
      <c r="BF142" s="257">
        <f>Отд.2!AG142+Отд.2!AI142+Отд.2!AK142</f>
        <v>0</v>
      </c>
      <c r="BG142" s="257">
        <f>Отд.2!AL142+Отд.2!AN142+Отд.2!AP142</f>
        <v>0</v>
      </c>
      <c r="BH142" s="257">
        <f>Отд.2!AM142+Отд.2!AO142+Отд.2!AQ142</f>
        <v>1</v>
      </c>
      <c r="BI142" s="257">
        <f>Отд.4!AD142+Отд.4!AF142</f>
        <v>0</v>
      </c>
      <c r="BJ142" s="257">
        <f>Отд.4!AE142+Отд.4!AG142</f>
        <v>0</v>
      </c>
      <c r="BK142" s="257">
        <f>Отд.4!AH142+Отд.4!AJ142</f>
        <v>0</v>
      </c>
      <c r="BL142" s="257">
        <f>Отд.4!AI142+Отд.4!AK142</f>
        <v>1</v>
      </c>
      <c r="BM142" s="501">
        <f>Отд.4!AL142</f>
        <v>0</v>
      </c>
      <c r="BN142" s="501">
        <f>Отд.4!AM142</f>
        <v>0</v>
      </c>
      <c r="BO142" s="257">
        <f>Отд.4!AN142</f>
        <v>0</v>
      </c>
      <c r="BP142" s="257">
        <f>Отд.4!AO142</f>
        <v>0</v>
      </c>
      <c r="BQ142" s="30">
        <f>Отд.2!AR142+Отд.2!AT142</f>
        <v>0</v>
      </c>
      <c r="BR142" s="30">
        <f>Отд.2!AS142+Отд.2!AU142</f>
        <v>1</v>
      </c>
      <c r="BS142" s="257">
        <f>Отд.2!AV142+Отд.2!AX142+Отд.2!AZ142+Отд.2!BB142+Отд.2!BD142</f>
        <v>0</v>
      </c>
      <c r="BT142" s="257">
        <f>Отд.2!AW142+Отд.2!AY142+Отд.2!BA142+Отд.2!BC142+Отд.2!BE142</f>
        <v>2</v>
      </c>
      <c r="BU142" s="257">
        <f>Отд.4!AP142+Отд.4!AR142</f>
        <v>1</v>
      </c>
      <c r="BV142" s="257">
        <f>Отд.4!AQ142+Отд.4!AS142</f>
        <v>0</v>
      </c>
      <c r="BW142" s="30">
        <f>Отд.3!AF142</f>
        <v>0</v>
      </c>
      <c r="BX142" s="30">
        <f>Отд.3!AG142</f>
        <v>0</v>
      </c>
      <c r="BY142" s="30">
        <f>Отд.3!AH142+Отд.3!AJ142+Отд.3!AL142</f>
        <v>0</v>
      </c>
      <c r="BZ142" s="30">
        <f>Отд.3!AI142+Отд.3!AK142+Отд.3!AM142</f>
        <v>0</v>
      </c>
      <c r="CA142" s="257">
        <f>Отд.3!AN142+Отд.3!AP142+Отд.3!AR142</f>
        <v>0</v>
      </c>
      <c r="CB142" s="257">
        <f>Отд.3!AO142+Отд.3!AQ142+Отд.3!AS142</f>
        <v>0</v>
      </c>
      <c r="CC142" s="257">
        <f>Отд.4!AT142</f>
        <v>0</v>
      </c>
      <c r="CD142" s="257">
        <f>Отд.4!AU142</f>
        <v>1</v>
      </c>
      <c r="CE142" s="257">
        <f>Отд.3!AT142</f>
        <v>0</v>
      </c>
      <c r="CF142" s="257">
        <f>Отд.3!AU142</f>
        <v>0</v>
      </c>
      <c r="CG142" s="257">
        <f>Отд.3!AV142+Отд.3!AX142+Отд.3!AZ142</f>
        <v>1</v>
      </c>
      <c r="CH142" s="257">
        <f>Отд.3!AW142+Отд.3!AY142+Отд.3!BA142</f>
        <v>1</v>
      </c>
      <c r="CI142" s="257">
        <f>Отд.2!BF142+Отд.2!BH142+Отд.2!BJ142</f>
        <v>0</v>
      </c>
      <c r="CJ142" s="257">
        <f>Отд.2!BG142+Отд.2!BI142+Отд.2!BK142</f>
        <v>0</v>
      </c>
      <c r="CK142" s="257">
        <f>Отд.2!BL142</f>
        <v>0</v>
      </c>
      <c r="CL142" s="257">
        <f>Отд.2!BM142</f>
        <v>1</v>
      </c>
      <c r="CM142" s="257">
        <f>Отд.4!AV142</f>
        <v>0</v>
      </c>
      <c r="CN142" s="257">
        <f>Отд.4!AW142</f>
        <v>0</v>
      </c>
      <c r="CO142" s="257">
        <f>Отд.4!AX142</f>
        <v>1</v>
      </c>
      <c r="CP142" s="257">
        <f>Отд.4!AY142</f>
        <v>0</v>
      </c>
      <c r="CQ142" s="257">
        <f>Отд.4!AZ142</f>
        <v>0</v>
      </c>
      <c r="CR142" s="257">
        <f>Отд.4!BA142</f>
        <v>0</v>
      </c>
      <c r="CS142" s="257">
        <f>Отд.4!BB142</f>
        <v>0</v>
      </c>
      <c r="CT142" s="257">
        <f>Отд.4!BC142</f>
        <v>0</v>
      </c>
      <c r="CU142" s="257">
        <f>Отд.2!BN142+Отд.2!BP142</f>
        <v>1</v>
      </c>
      <c r="CV142" s="257">
        <f>Отд.2!BO142+Отд.2!BQ142</f>
        <v>0</v>
      </c>
      <c r="CW142" s="257">
        <f>Отд.2!BR142+Отд.2!BT142+Отд.2!BV142+Отд.2!BX142</f>
        <v>0</v>
      </c>
      <c r="CX142" s="257">
        <f>Отд.2!BS142+Отд.2!BU142+Отд.2!BW142+Отд.2!BY142</f>
        <v>3</v>
      </c>
      <c r="CY142" s="60">
        <f>Отд.4!BD142+Отд.4!BF142</f>
        <v>0</v>
      </c>
      <c r="CZ142" s="60">
        <f>Отд.4!BE142+Отд.4!BG142</f>
        <v>0</v>
      </c>
      <c r="DA142" s="257">
        <f>Отд.3!BB142</f>
        <v>0</v>
      </c>
      <c r="DB142" s="257">
        <f>Отд.3!BC142</f>
        <v>0</v>
      </c>
      <c r="DC142" s="257">
        <f>Отд.3!BD142</f>
        <v>0</v>
      </c>
      <c r="DD142" s="257">
        <f>Отд.3!BE142</f>
        <v>0</v>
      </c>
      <c r="DE142" s="257">
        <f>Отд.3!BF142+Отд.3!BH142</f>
        <v>0</v>
      </c>
      <c r="DF142" s="257">
        <f>Отд.3!BG142+Отд.3!BI142</f>
        <v>0</v>
      </c>
      <c r="DG142" s="257">
        <f>Отд.3!BJ142</f>
        <v>1</v>
      </c>
      <c r="DH142" s="257">
        <f>Отд.3!BK142</f>
        <v>0</v>
      </c>
      <c r="DI142" s="257">
        <f>Отд.3!BL142+Отд.3!BN142+Отд.3!BP142</f>
        <v>2</v>
      </c>
      <c r="DJ142" s="257">
        <f>Отд.3!BM142+Отд.3!BO142+Отд.3!BQ142</f>
        <v>0</v>
      </c>
      <c r="DK142" s="257">
        <f>Отд.2!BZ142</f>
        <v>0</v>
      </c>
      <c r="DL142" s="257">
        <f>Отд.2!CA142</f>
        <v>0</v>
      </c>
      <c r="DM142" s="501">
        <f>Отд.4!BH142</f>
        <v>0</v>
      </c>
      <c r="DN142" s="501">
        <f>Отд.4!BI142</f>
        <v>0</v>
      </c>
      <c r="DO142" s="14">
        <f t="shared" si="27"/>
        <v>17</v>
      </c>
      <c r="DP142" s="95">
        <f t="shared" si="28"/>
        <v>25</v>
      </c>
      <c r="DQ142" s="37"/>
      <c r="DR142" s="6"/>
      <c r="DS142" s="1172">
        <f>Отд.4!BP142</f>
        <v>0</v>
      </c>
      <c r="DT142" s="1172">
        <f>Отд.4!BQ142</f>
        <v>0</v>
      </c>
      <c r="DU142" s="501">
        <f>Отд.4!BR142</f>
        <v>0</v>
      </c>
      <c r="DV142" s="501">
        <f>Отд.4!BS142</f>
        <v>1</v>
      </c>
      <c r="DW142" s="501">
        <f>Отд.4!BT142</f>
        <v>0</v>
      </c>
      <c r="DX142" s="501">
        <f>Отд.4!BU142</f>
        <v>0</v>
      </c>
      <c r="DY142" s="1172">
        <f>Отд.4!BV142</f>
        <v>0</v>
      </c>
      <c r="DZ142" s="1172">
        <f>Отд.4!BW142</f>
        <v>2</v>
      </c>
      <c r="EA142" s="1172">
        <f>Отд.4!BX142</f>
        <v>0</v>
      </c>
      <c r="EB142" s="1172">
        <f>Отд.4!BY142</f>
        <v>1</v>
      </c>
      <c r="EC142" s="1172">
        <f>Отд.2!CE142</f>
        <v>0</v>
      </c>
      <c r="ED142" s="1172">
        <f>Отд.2!CF142</f>
        <v>0</v>
      </c>
      <c r="EE142" s="501">
        <f>Отд.2!CG142</f>
        <v>2</v>
      </c>
      <c r="EF142" s="501">
        <f>Отд.2!CH142</f>
        <v>1</v>
      </c>
      <c r="EG142" s="5">
        <f t="shared" si="25"/>
        <v>2</v>
      </c>
      <c r="EH142" s="95">
        <f t="shared" si="26"/>
        <v>5</v>
      </c>
    </row>
    <row r="143" spans="1:138" s="28" customFormat="1" ht="27.6" thickBot="1" x14ac:dyDescent="0.35">
      <c r="A143" s="8">
        <v>14</v>
      </c>
      <c r="B143" s="1166" t="s">
        <v>21</v>
      </c>
      <c r="C143" s="501">
        <f>Отд.1!D143+Отд.1!F143+Отд.4!D143+Отд.4!F143</f>
        <v>0</v>
      </c>
      <c r="D143" s="501">
        <f>Отд.1!E143+Отд.1!G143+Отд.4!E143+Отд.4!G143</f>
        <v>0</v>
      </c>
      <c r="E143" s="701">
        <f>Отд.1!H143</f>
        <v>0</v>
      </c>
      <c r="F143" s="701">
        <f>Отд.1!I143</f>
        <v>0</v>
      </c>
      <c r="G143" s="30">
        <f>Отд.1!J143+Отд.1!L143</f>
        <v>0</v>
      </c>
      <c r="H143" s="30">
        <f>Отд.1!K143+Отд.1!M143</f>
        <v>0</v>
      </c>
      <c r="I143" s="257">
        <f>Отд.1!N143+Отд.1!P143+Отд.1!R143+Отд.1!T143+Отд.1!V143</f>
        <v>0</v>
      </c>
      <c r="J143" s="257">
        <f>Отд.1!O143+Отд.1!Q143+Отд.1!S143+Отд.1!U143+Отд.1!W143</f>
        <v>0</v>
      </c>
      <c r="K143" s="257">
        <f>Отд.1!X143+Отд.1!Z143</f>
        <v>1</v>
      </c>
      <c r="L143" s="257">
        <f>Отд.1!Y143+Отд.1!AA143</f>
        <v>0</v>
      </c>
      <c r="M143" s="256">
        <f>Отд.1!AB143</f>
        <v>0</v>
      </c>
      <c r="N143" s="256">
        <f>Отд.1!AC143</f>
        <v>0</v>
      </c>
      <c r="O143" s="257">
        <f>Отд.1!AD143+Отд.1!AF143+Отд.3!D143</f>
        <v>0</v>
      </c>
      <c r="P143" s="257">
        <f>Отд.1!AE143+Отд.1!AG143+Отд.3!E143</f>
        <v>0</v>
      </c>
      <c r="Q143" s="257">
        <f>Отд.1!AH143+Отд.3!F143</f>
        <v>0</v>
      </c>
      <c r="R143" s="257">
        <f>Отд.1!AI143+Отд.3!G143</f>
        <v>0</v>
      </c>
      <c r="S143" s="257">
        <f>Отд.1!AJ143+Отд.4!H143</f>
        <v>0</v>
      </c>
      <c r="T143" s="257">
        <f>Отд.1!AK143+Отд.4!I143</f>
        <v>0</v>
      </c>
      <c r="U143" s="257">
        <f>Отд.1!AL143</f>
        <v>0</v>
      </c>
      <c r="V143" s="257">
        <f>Отд.1!AM143</f>
        <v>0</v>
      </c>
      <c r="W143" s="257">
        <f>Отд.1!AN143+Отд.1!AP143+Отд.3!H143</f>
        <v>0</v>
      </c>
      <c r="X143" s="257">
        <f>Отд.1!AO143+Отд.1!AQ143+Отд.3!I143</f>
        <v>0</v>
      </c>
      <c r="Y143" s="257">
        <f>Отд.1!AR143+Отд.1!AT143+Отд.2!D143</f>
        <v>1</v>
      </c>
      <c r="Z143" s="257">
        <f>Отд.1!AS143+Отд.1!AU143+Отд.2!E143</f>
        <v>0</v>
      </c>
      <c r="AA143" s="257">
        <f>Отд.1!AV143</f>
        <v>0</v>
      </c>
      <c r="AB143" s="257">
        <f>Отд.1!AW143</f>
        <v>0</v>
      </c>
      <c r="AC143" s="257">
        <f>Отд.1!AX143+Отд.4!J143</f>
        <v>0</v>
      </c>
      <c r="AD143" s="257">
        <f>Отд.1!AY143+Отд.4!K143</f>
        <v>1</v>
      </c>
      <c r="AE143" s="257">
        <f>Отд.1!AZ143</f>
        <v>0</v>
      </c>
      <c r="AF143" s="257">
        <f>Отд.1!BA143</f>
        <v>0</v>
      </c>
      <c r="AG143" s="257">
        <f>Отд.1!BB143</f>
        <v>0</v>
      </c>
      <c r="AH143" s="257">
        <f>Отд.1!BC143</f>
        <v>0</v>
      </c>
      <c r="AI143" s="501">
        <f>Отд.4!L143+Отд.4!N143</f>
        <v>0</v>
      </c>
      <c r="AJ143" s="501">
        <f>Отд.4!M143+Отд.4!O143</f>
        <v>0</v>
      </c>
      <c r="AK143" s="257">
        <f>Отд.4!P143</f>
        <v>0</v>
      </c>
      <c r="AL143" s="257">
        <f>Отд.4!Q143</f>
        <v>0</v>
      </c>
      <c r="AM143" s="257">
        <f>Отд.2!F143+Отд.2!H143+Отд.2!J143+Отд.2!L143</f>
        <v>0</v>
      </c>
      <c r="AN143" s="257">
        <f>Отд.2!G143+Отд.2!I143+Отд.2!K143+Отд.2!M143</f>
        <v>0</v>
      </c>
      <c r="AO143" s="257">
        <f>Отд.2!N143+Отд.2!P143+Отд.2!R143+Отд.2!T143+Отд.2!V143+Отд.2!X143+Отд.2!Z143+Отд.2!AB143+Отд.2!AD143</f>
        <v>0</v>
      </c>
      <c r="AP143" s="257">
        <f>Отд.2!O143+Отд.2!Q143+Отд.2!S143+Отд.2!U143+Отд.2!W143+Отд.2!Y143+Отд.2!AA143+Отд.2!AC143+Отд.2!AE143</f>
        <v>0</v>
      </c>
      <c r="AQ143" s="257">
        <f>Отд.4!R143+Отд.4!T143+Отд.4!V143+Отд.4!X143</f>
        <v>0</v>
      </c>
      <c r="AR143" s="257">
        <f>Отд.4!S143+Отд.4!U143+Отд.4!W143+Отд.4!Y143</f>
        <v>0</v>
      </c>
      <c r="AS143" s="257">
        <f>Отд.3!J143+Отд.3!L143</f>
        <v>0</v>
      </c>
      <c r="AT143" s="257">
        <f>Отд.3!K143+Отд.3!M143</f>
        <v>0</v>
      </c>
      <c r="AU143" s="257">
        <f>Отд.3!N143+Отд.3!P143+Отд.3!R143</f>
        <v>0</v>
      </c>
      <c r="AV143" s="257">
        <f>Отд.3!O143+Отд.3!Q143+Отд.3!S143</f>
        <v>0</v>
      </c>
      <c r="AW143" s="257">
        <f>Отд.3!T143+Отд.3!V143</f>
        <v>0</v>
      </c>
      <c r="AX143" s="257">
        <f>Отд.3!U143+Отд.3!W143</f>
        <v>0</v>
      </c>
      <c r="AY143" s="177">
        <f>Отд.4!Z143+Отд.4!AB143</f>
        <v>0</v>
      </c>
      <c r="AZ143" s="177">
        <f>Отд.4!AA143+Отд.4!AC143</f>
        <v>0</v>
      </c>
      <c r="BA143" s="114">
        <f>Отд.3!X143+Отд.3!Z143</f>
        <v>0</v>
      </c>
      <c r="BB143" s="114">
        <f>Отд.3!Y143+Отд.3!AA143</f>
        <v>0</v>
      </c>
      <c r="BC143" s="257">
        <f>Отд.3!AB143+Отд.3!AD143</f>
        <v>1</v>
      </c>
      <c r="BD143" s="257">
        <f>Отд.3!AC143+Отд.3!AE143</f>
        <v>1</v>
      </c>
      <c r="BE143" s="257">
        <f>Отд.2!AF143+Отд.2!AH143+Отд.2!AJ143</f>
        <v>0</v>
      </c>
      <c r="BF143" s="257">
        <f>Отд.2!AG143+Отд.2!AI143+Отд.2!AK143</f>
        <v>0</v>
      </c>
      <c r="BG143" s="257">
        <f>Отд.2!AL143+Отд.2!AN143+Отд.2!AP143</f>
        <v>0</v>
      </c>
      <c r="BH143" s="257">
        <f>Отд.2!AM143+Отд.2!AO143+Отд.2!AQ143</f>
        <v>0</v>
      </c>
      <c r="BI143" s="257">
        <f>Отд.4!AD143+Отд.4!AF143</f>
        <v>0</v>
      </c>
      <c r="BJ143" s="257">
        <f>Отд.4!AE143+Отд.4!AG143</f>
        <v>0</v>
      </c>
      <c r="BK143" s="257">
        <f>Отд.4!AH143+Отд.4!AJ143</f>
        <v>0</v>
      </c>
      <c r="BL143" s="257">
        <f>Отд.4!AI143+Отд.4!AK143</f>
        <v>0</v>
      </c>
      <c r="BM143" s="501">
        <f>Отд.4!AL143</f>
        <v>0</v>
      </c>
      <c r="BN143" s="501">
        <f>Отд.4!AM143</f>
        <v>0</v>
      </c>
      <c r="BO143" s="257">
        <f>Отд.4!AN143</f>
        <v>0</v>
      </c>
      <c r="BP143" s="257">
        <f>Отд.4!AO143</f>
        <v>0</v>
      </c>
      <c r="BQ143" s="30">
        <f>Отд.2!AR143+Отд.2!AT143</f>
        <v>0</v>
      </c>
      <c r="BR143" s="30">
        <f>Отд.2!AS143+Отд.2!AU143</f>
        <v>0</v>
      </c>
      <c r="BS143" s="257">
        <f>Отд.2!AV143+Отд.2!AX143+Отд.2!AZ143+Отд.2!BB143+Отд.2!BD143</f>
        <v>0</v>
      </c>
      <c r="BT143" s="257">
        <f>Отд.2!AW143+Отд.2!AY143+Отд.2!BA143+Отд.2!BC143+Отд.2!BE143</f>
        <v>0</v>
      </c>
      <c r="BU143" s="257">
        <f>Отд.4!AP143+Отд.4!AR143</f>
        <v>0</v>
      </c>
      <c r="BV143" s="257">
        <f>Отд.4!AQ143+Отд.4!AS143</f>
        <v>0</v>
      </c>
      <c r="BW143" s="30">
        <f>Отд.3!AF143</f>
        <v>0</v>
      </c>
      <c r="BX143" s="30">
        <f>Отд.3!AG143</f>
        <v>0</v>
      </c>
      <c r="BY143" s="30">
        <f>Отд.3!AH143+Отд.3!AJ143+Отд.3!AL143</f>
        <v>0</v>
      </c>
      <c r="BZ143" s="30">
        <f>Отд.3!AI143+Отд.3!AK143+Отд.3!AM143</f>
        <v>0</v>
      </c>
      <c r="CA143" s="257">
        <f>Отд.3!AN143+Отд.3!AP143+Отд.3!AR143</f>
        <v>0</v>
      </c>
      <c r="CB143" s="257">
        <f>Отд.3!AO143+Отд.3!AQ143+Отд.3!AS143</f>
        <v>0</v>
      </c>
      <c r="CC143" s="257">
        <f>Отд.4!AT143</f>
        <v>0</v>
      </c>
      <c r="CD143" s="257">
        <f>Отд.4!AU143</f>
        <v>0</v>
      </c>
      <c r="CE143" s="257">
        <f>Отд.3!AT143</f>
        <v>0</v>
      </c>
      <c r="CF143" s="257">
        <f>Отд.3!AU143</f>
        <v>0</v>
      </c>
      <c r="CG143" s="257">
        <f>Отд.3!AV143+Отд.3!AX143+Отд.3!AZ143</f>
        <v>0</v>
      </c>
      <c r="CH143" s="257">
        <f>Отд.3!AW143+Отд.3!AY143+Отд.3!BA143</f>
        <v>0</v>
      </c>
      <c r="CI143" s="257">
        <f>Отд.2!BF143+Отд.2!BH143+Отд.2!BJ143</f>
        <v>0</v>
      </c>
      <c r="CJ143" s="257">
        <f>Отд.2!BG143+Отд.2!BI143+Отд.2!BK143</f>
        <v>0</v>
      </c>
      <c r="CK143" s="257">
        <f>Отд.2!BL143</f>
        <v>0</v>
      </c>
      <c r="CL143" s="257">
        <f>Отд.2!BM143</f>
        <v>0</v>
      </c>
      <c r="CM143" s="257">
        <f>Отд.4!AV143</f>
        <v>0</v>
      </c>
      <c r="CN143" s="257">
        <f>Отд.4!AW143</f>
        <v>0</v>
      </c>
      <c r="CO143" s="257">
        <f>Отд.4!AX143</f>
        <v>0</v>
      </c>
      <c r="CP143" s="257">
        <f>Отд.4!AY143</f>
        <v>0</v>
      </c>
      <c r="CQ143" s="257">
        <f>Отд.4!AZ143</f>
        <v>0</v>
      </c>
      <c r="CR143" s="257">
        <f>Отд.4!BA143</f>
        <v>0</v>
      </c>
      <c r="CS143" s="257">
        <f>Отд.4!BB143</f>
        <v>0</v>
      </c>
      <c r="CT143" s="257">
        <f>Отд.4!BC143</f>
        <v>0</v>
      </c>
      <c r="CU143" s="257">
        <f>Отд.2!BN143+Отд.2!BP143</f>
        <v>0</v>
      </c>
      <c r="CV143" s="257">
        <f>Отд.2!BO143+Отд.2!BQ143</f>
        <v>0</v>
      </c>
      <c r="CW143" s="257">
        <f>Отд.2!BR143+Отд.2!BT143+Отд.2!BV143+Отд.2!BX143</f>
        <v>0</v>
      </c>
      <c r="CX143" s="257">
        <f>Отд.2!BS143+Отд.2!BU143+Отд.2!BW143+Отд.2!BY143</f>
        <v>0</v>
      </c>
      <c r="CY143" s="60">
        <f>Отд.4!BD143+Отд.4!BF143</f>
        <v>0</v>
      </c>
      <c r="CZ143" s="60">
        <f>Отд.4!BE143+Отд.4!BG143</f>
        <v>0</v>
      </c>
      <c r="DA143" s="257">
        <f>Отд.3!BB143</f>
        <v>0</v>
      </c>
      <c r="DB143" s="257">
        <f>Отд.3!BC143</f>
        <v>0</v>
      </c>
      <c r="DC143" s="257">
        <f>Отд.3!BD143</f>
        <v>0</v>
      </c>
      <c r="DD143" s="257">
        <f>Отд.3!BE143</f>
        <v>0</v>
      </c>
      <c r="DE143" s="257">
        <f>Отд.3!BF143+Отд.3!BH143</f>
        <v>0</v>
      </c>
      <c r="DF143" s="257">
        <f>Отд.3!BG143+Отд.3!BI143</f>
        <v>0</v>
      </c>
      <c r="DG143" s="257">
        <f>Отд.3!BJ143</f>
        <v>1</v>
      </c>
      <c r="DH143" s="257">
        <f>Отд.3!BK143</f>
        <v>0</v>
      </c>
      <c r="DI143" s="257">
        <f>Отд.3!BL143+Отд.3!BN143+Отд.3!BP143</f>
        <v>0</v>
      </c>
      <c r="DJ143" s="257">
        <f>Отд.3!BM143+Отд.3!BO143+Отд.3!BQ143</f>
        <v>0</v>
      </c>
      <c r="DK143" s="257">
        <f>Отд.2!BZ143</f>
        <v>0</v>
      </c>
      <c r="DL143" s="257">
        <f>Отд.2!CA143</f>
        <v>0</v>
      </c>
      <c r="DM143" s="501">
        <f>Отд.4!BH143</f>
        <v>0</v>
      </c>
      <c r="DN143" s="501">
        <f>Отд.4!BI143</f>
        <v>0</v>
      </c>
      <c r="DO143" s="14">
        <f t="shared" si="27"/>
        <v>4</v>
      </c>
      <c r="DP143" s="95">
        <f t="shared" si="28"/>
        <v>2</v>
      </c>
      <c r="DQ143" s="37"/>
      <c r="DR143" s="6"/>
      <c r="DS143" s="1172">
        <f>Отд.4!BP143</f>
        <v>0</v>
      </c>
      <c r="DT143" s="1172">
        <f>Отд.4!BQ143</f>
        <v>0</v>
      </c>
      <c r="DU143" s="501">
        <f>Отд.4!BR143</f>
        <v>0</v>
      </c>
      <c r="DV143" s="501">
        <f>Отд.4!BS143</f>
        <v>0</v>
      </c>
      <c r="DW143" s="501">
        <f>Отд.4!BT143</f>
        <v>0</v>
      </c>
      <c r="DX143" s="501">
        <f>Отд.4!BU143</f>
        <v>0</v>
      </c>
      <c r="DY143" s="1172">
        <f>Отд.4!BV143</f>
        <v>0</v>
      </c>
      <c r="DZ143" s="1172">
        <f>Отд.4!BW143</f>
        <v>0</v>
      </c>
      <c r="EA143" s="1172">
        <f>Отд.4!BX143</f>
        <v>0</v>
      </c>
      <c r="EB143" s="1172">
        <f>Отд.4!BY143</f>
        <v>0</v>
      </c>
      <c r="EC143" s="1172">
        <f>Отд.2!CE143</f>
        <v>0</v>
      </c>
      <c r="ED143" s="1172">
        <f>Отд.2!CF143</f>
        <v>0</v>
      </c>
      <c r="EE143" s="501">
        <f>Отд.2!CG143</f>
        <v>0</v>
      </c>
      <c r="EF143" s="501">
        <f>Отд.2!CH143</f>
        <v>0</v>
      </c>
      <c r="EG143" s="5">
        <f t="shared" si="25"/>
        <v>0</v>
      </c>
      <c r="EH143" s="95">
        <f t="shared" si="26"/>
        <v>0</v>
      </c>
    </row>
    <row r="144" spans="1:138" s="28" customFormat="1" ht="27.6" thickBot="1" x14ac:dyDescent="0.35">
      <c r="A144" s="8">
        <v>15</v>
      </c>
      <c r="B144" s="1166" t="s">
        <v>51</v>
      </c>
      <c r="C144" s="501">
        <f>Отд.1!D144+Отд.1!F144+Отд.4!D144+Отд.4!F144</f>
        <v>0</v>
      </c>
      <c r="D144" s="501">
        <f>Отд.1!E144+Отд.1!G144+Отд.4!E144+Отд.4!G144</f>
        <v>0</v>
      </c>
      <c r="E144" s="701">
        <f>Отд.1!H144</f>
        <v>0</v>
      </c>
      <c r="F144" s="701">
        <f>Отд.1!I144</f>
        <v>0</v>
      </c>
      <c r="G144" s="30">
        <f>Отд.1!J144+Отд.1!L144</f>
        <v>0</v>
      </c>
      <c r="H144" s="30">
        <f>Отд.1!K144+Отд.1!M144</f>
        <v>0</v>
      </c>
      <c r="I144" s="257">
        <f>Отд.1!N144+Отд.1!P144+Отд.1!R144+Отд.1!T144+Отд.1!V144</f>
        <v>0</v>
      </c>
      <c r="J144" s="257">
        <f>Отд.1!O144+Отд.1!Q144+Отд.1!S144+Отд.1!U144+Отд.1!W144</f>
        <v>0</v>
      </c>
      <c r="K144" s="257">
        <f>Отд.1!X144+Отд.1!Z144</f>
        <v>0</v>
      </c>
      <c r="L144" s="257">
        <f>Отд.1!Y144+Отд.1!AA144</f>
        <v>0</v>
      </c>
      <c r="M144" s="256">
        <f>Отд.1!AB144</f>
        <v>0</v>
      </c>
      <c r="N144" s="256">
        <f>Отд.1!AC144</f>
        <v>0</v>
      </c>
      <c r="O144" s="257">
        <f>Отд.1!AD144+Отд.1!AF144+Отд.3!D144</f>
        <v>0</v>
      </c>
      <c r="P144" s="257">
        <f>Отд.1!AE144+Отд.1!AG144+Отд.3!E144</f>
        <v>0</v>
      </c>
      <c r="Q144" s="257">
        <f>Отд.1!AH144+Отд.3!F144</f>
        <v>0</v>
      </c>
      <c r="R144" s="257">
        <f>Отд.1!AI144+Отд.3!G144</f>
        <v>0</v>
      </c>
      <c r="S144" s="257">
        <f>Отд.1!AJ144+Отд.4!H144</f>
        <v>0</v>
      </c>
      <c r="T144" s="257">
        <f>Отд.1!AK144+Отд.4!I144</f>
        <v>0</v>
      </c>
      <c r="U144" s="257">
        <f>Отд.1!AL144</f>
        <v>0</v>
      </c>
      <c r="V144" s="257">
        <f>Отд.1!AM144</f>
        <v>0</v>
      </c>
      <c r="W144" s="257">
        <f>Отд.1!AN144+Отд.1!AP144+Отд.3!H144</f>
        <v>0</v>
      </c>
      <c r="X144" s="257">
        <f>Отд.1!AO144+Отд.1!AQ144+Отд.3!I144</f>
        <v>0</v>
      </c>
      <c r="Y144" s="257">
        <f>Отд.1!AR144+Отд.1!AT144+Отд.2!D144</f>
        <v>0</v>
      </c>
      <c r="Z144" s="257">
        <f>Отд.1!AS144+Отд.1!AU144+Отд.2!E144</f>
        <v>0</v>
      </c>
      <c r="AA144" s="257">
        <f>Отд.1!AV144</f>
        <v>0</v>
      </c>
      <c r="AB144" s="257">
        <f>Отд.1!AW144</f>
        <v>0</v>
      </c>
      <c r="AC144" s="257">
        <f>Отд.1!AX144+Отд.4!J144</f>
        <v>0</v>
      </c>
      <c r="AD144" s="257">
        <f>Отд.1!AY144+Отд.4!K144</f>
        <v>0</v>
      </c>
      <c r="AE144" s="257">
        <f>Отд.1!AZ144</f>
        <v>0</v>
      </c>
      <c r="AF144" s="257">
        <f>Отд.1!BA144</f>
        <v>0</v>
      </c>
      <c r="AG144" s="257">
        <f>Отд.1!BB144</f>
        <v>0</v>
      </c>
      <c r="AH144" s="257">
        <f>Отд.1!BC144</f>
        <v>0</v>
      </c>
      <c r="AI144" s="501">
        <f>Отд.4!L144+Отд.4!N144</f>
        <v>1</v>
      </c>
      <c r="AJ144" s="501">
        <f>Отд.4!M144+Отд.4!O144</f>
        <v>2</v>
      </c>
      <c r="AK144" s="257">
        <f>Отд.4!P144</f>
        <v>0</v>
      </c>
      <c r="AL144" s="257">
        <f>Отд.4!Q144</f>
        <v>0</v>
      </c>
      <c r="AM144" s="257">
        <f>Отд.2!F144+Отд.2!H144+Отд.2!J144+Отд.2!L144</f>
        <v>0</v>
      </c>
      <c r="AN144" s="257">
        <f>Отд.2!G144+Отд.2!I144+Отд.2!K144+Отд.2!M144</f>
        <v>2</v>
      </c>
      <c r="AO144" s="257">
        <f>Отд.2!N144+Отд.2!P144+Отд.2!R144+Отд.2!T144+Отд.2!V144+Отд.2!X144+Отд.2!Z144+Отд.2!AB144+Отд.2!AD144</f>
        <v>1</v>
      </c>
      <c r="AP144" s="257">
        <f>Отд.2!O144+Отд.2!Q144+Отд.2!S144+Отд.2!U144+Отд.2!W144+Отд.2!Y144+Отд.2!AA144+Отд.2!AC144+Отд.2!AE144</f>
        <v>0</v>
      </c>
      <c r="AQ144" s="257">
        <f>Отд.4!R144+Отд.4!T144+Отд.4!V144+Отд.4!X144</f>
        <v>0</v>
      </c>
      <c r="AR144" s="257">
        <f>Отд.4!S144+Отд.4!U144+Отд.4!W144+Отд.4!Y144</f>
        <v>0</v>
      </c>
      <c r="AS144" s="257">
        <f>Отд.3!J144+Отд.3!L144</f>
        <v>0</v>
      </c>
      <c r="AT144" s="257">
        <f>Отд.3!K144+Отд.3!M144</f>
        <v>0</v>
      </c>
      <c r="AU144" s="257">
        <f>Отд.3!N144+Отд.3!P144+Отд.3!R144</f>
        <v>0</v>
      </c>
      <c r="AV144" s="257">
        <f>Отд.3!O144+Отд.3!Q144+Отд.3!S144</f>
        <v>1</v>
      </c>
      <c r="AW144" s="257">
        <f>Отд.3!T144+Отд.3!V144</f>
        <v>0</v>
      </c>
      <c r="AX144" s="257">
        <f>Отд.3!U144+Отд.3!W144</f>
        <v>0</v>
      </c>
      <c r="AY144" s="177">
        <f>Отд.4!Z144+Отд.4!AB144</f>
        <v>0</v>
      </c>
      <c r="AZ144" s="177">
        <f>Отд.4!AA144+Отд.4!AC144</f>
        <v>0</v>
      </c>
      <c r="BA144" s="114">
        <f>Отд.3!X144+Отд.3!Z144</f>
        <v>0</v>
      </c>
      <c r="BB144" s="114">
        <f>Отд.3!Y144+Отд.3!AA144</f>
        <v>0</v>
      </c>
      <c r="BC144" s="257">
        <f>Отд.3!AB144+Отд.3!AD144</f>
        <v>0</v>
      </c>
      <c r="BD144" s="257">
        <f>Отд.3!AC144+Отд.3!AE144</f>
        <v>0</v>
      </c>
      <c r="BE144" s="257">
        <f>Отд.2!AF144+Отд.2!AH144+Отд.2!AJ144</f>
        <v>1</v>
      </c>
      <c r="BF144" s="257">
        <f>Отд.2!AG144+Отд.2!AI144+Отд.2!AK144</f>
        <v>0</v>
      </c>
      <c r="BG144" s="257">
        <f>Отд.2!AL144+Отд.2!AN144+Отд.2!AP144</f>
        <v>0</v>
      </c>
      <c r="BH144" s="257">
        <f>Отд.2!AM144+Отд.2!AO144+Отд.2!AQ144</f>
        <v>1</v>
      </c>
      <c r="BI144" s="257">
        <f>Отд.4!AD144+Отд.4!AF144</f>
        <v>0</v>
      </c>
      <c r="BJ144" s="257">
        <f>Отд.4!AE144+Отд.4!AG144</f>
        <v>0</v>
      </c>
      <c r="BK144" s="257">
        <f>Отд.4!AH144+Отд.4!AJ144</f>
        <v>0</v>
      </c>
      <c r="BL144" s="257">
        <f>Отд.4!AI144+Отд.4!AK144</f>
        <v>0</v>
      </c>
      <c r="BM144" s="501">
        <f>Отд.4!AL144</f>
        <v>0</v>
      </c>
      <c r="BN144" s="501">
        <f>Отд.4!AM144</f>
        <v>0</v>
      </c>
      <c r="BO144" s="257">
        <f>Отд.4!AN144</f>
        <v>0</v>
      </c>
      <c r="BP144" s="257">
        <f>Отд.4!AO144</f>
        <v>0</v>
      </c>
      <c r="BQ144" s="30">
        <f>Отд.2!AR144+Отд.2!AT144</f>
        <v>0</v>
      </c>
      <c r="BR144" s="30">
        <f>Отд.2!AS144+Отд.2!AU144</f>
        <v>0</v>
      </c>
      <c r="BS144" s="257">
        <f>Отд.2!AV144+Отд.2!AX144+Отд.2!AZ144+Отд.2!BB144+Отд.2!BD144</f>
        <v>0</v>
      </c>
      <c r="BT144" s="257">
        <f>Отд.2!AW144+Отд.2!AY144+Отд.2!BA144+Отд.2!BC144+Отд.2!BE144</f>
        <v>1</v>
      </c>
      <c r="BU144" s="257">
        <f>Отд.4!AP144+Отд.4!AR144</f>
        <v>0</v>
      </c>
      <c r="BV144" s="257">
        <f>Отд.4!AQ144+Отд.4!AS144</f>
        <v>0</v>
      </c>
      <c r="BW144" s="30">
        <f>Отд.3!AF144</f>
        <v>0</v>
      </c>
      <c r="BX144" s="30">
        <f>Отд.3!AG144</f>
        <v>0</v>
      </c>
      <c r="BY144" s="30">
        <f>Отд.3!AH144+Отд.3!AJ144+Отд.3!AL144</f>
        <v>0</v>
      </c>
      <c r="BZ144" s="30">
        <f>Отд.3!AI144+Отд.3!AK144+Отд.3!AM144</f>
        <v>0</v>
      </c>
      <c r="CA144" s="257">
        <f>Отд.3!AN144+Отд.3!AP144+Отд.3!AR144</f>
        <v>0</v>
      </c>
      <c r="CB144" s="257">
        <f>Отд.3!AO144+Отд.3!AQ144+Отд.3!AS144</f>
        <v>0</v>
      </c>
      <c r="CC144" s="257">
        <f>Отд.4!AT144</f>
        <v>0</v>
      </c>
      <c r="CD144" s="257">
        <f>Отд.4!AU144</f>
        <v>0</v>
      </c>
      <c r="CE144" s="257">
        <f>Отд.3!AT144</f>
        <v>0</v>
      </c>
      <c r="CF144" s="257">
        <f>Отд.3!AU144</f>
        <v>0</v>
      </c>
      <c r="CG144" s="257">
        <f>Отд.3!AV144+Отд.3!AX144+Отд.3!AZ144</f>
        <v>0</v>
      </c>
      <c r="CH144" s="257">
        <f>Отд.3!AW144+Отд.3!AY144+Отд.3!BA144</f>
        <v>0</v>
      </c>
      <c r="CI144" s="257">
        <f>Отд.2!BF144+Отд.2!BH144+Отд.2!BJ144</f>
        <v>0</v>
      </c>
      <c r="CJ144" s="257">
        <f>Отд.2!BG144+Отд.2!BI144+Отд.2!BK144</f>
        <v>0</v>
      </c>
      <c r="CK144" s="257">
        <f>Отд.2!BL144</f>
        <v>0</v>
      </c>
      <c r="CL144" s="257">
        <f>Отд.2!BM144</f>
        <v>1</v>
      </c>
      <c r="CM144" s="257">
        <f>Отд.4!AV144</f>
        <v>0</v>
      </c>
      <c r="CN144" s="257">
        <f>Отд.4!AW144</f>
        <v>0</v>
      </c>
      <c r="CO144" s="257">
        <f>Отд.4!AX144</f>
        <v>0</v>
      </c>
      <c r="CP144" s="257">
        <f>Отд.4!AY144</f>
        <v>0</v>
      </c>
      <c r="CQ144" s="257">
        <f>Отд.4!AZ144</f>
        <v>0</v>
      </c>
      <c r="CR144" s="257">
        <f>Отд.4!BA144</f>
        <v>0</v>
      </c>
      <c r="CS144" s="257">
        <f>Отд.4!BB144</f>
        <v>0</v>
      </c>
      <c r="CT144" s="257">
        <f>Отд.4!BC144</f>
        <v>0</v>
      </c>
      <c r="CU144" s="257">
        <f>Отд.2!BN144+Отд.2!BP144</f>
        <v>1</v>
      </c>
      <c r="CV144" s="257">
        <f>Отд.2!BO144+Отд.2!BQ144</f>
        <v>0</v>
      </c>
      <c r="CW144" s="257">
        <f>Отд.2!BR144+Отд.2!BT144+Отд.2!BV144+Отд.2!BX144</f>
        <v>0</v>
      </c>
      <c r="CX144" s="257">
        <f>Отд.2!BS144+Отд.2!BU144+Отд.2!BW144+Отд.2!BY144</f>
        <v>3</v>
      </c>
      <c r="CY144" s="60">
        <f>Отд.4!BD144+Отд.4!BF144</f>
        <v>0</v>
      </c>
      <c r="CZ144" s="60">
        <f>Отд.4!BE144+Отд.4!BG144</f>
        <v>0</v>
      </c>
      <c r="DA144" s="257">
        <f>Отд.3!BB144</f>
        <v>0</v>
      </c>
      <c r="DB144" s="257">
        <f>Отд.3!BC144</f>
        <v>0</v>
      </c>
      <c r="DC144" s="257">
        <f>Отд.3!BD144</f>
        <v>0</v>
      </c>
      <c r="DD144" s="257">
        <f>Отд.3!BE144</f>
        <v>0</v>
      </c>
      <c r="DE144" s="257">
        <f>Отд.3!BF144+Отд.3!BH144</f>
        <v>0</v>
      </c>
      <c r="DF144" s="257">
        <f>Отд.3!BG144+Отд.3!BI144</f>
        <v>0</v>
      </c>
      <c r="DG144" s="257">
        <f>Отд.3!BJ144</f>
        <v>0</v>
      </c>
      <c r="DH144" s="257">
        <f>Отд.3!BK144</f>
        <v>0</v>
      </c>
      <c r="DI144" s="257">
        <f>Отд.3!BL144+Отд.3!BN144+Отд.3!BP144</f>
        <v>0</v>
      </c>
      <c r="DJ144" s="257">
        <f>Отд.3!BM144+Отд.3!BO144+Отд.3!BQ144</f>
        <v>0</v>
      </c>
      <c r="DK144" s="257">
        <f>Отд.2!BZ144</f>
        <v>0</v>
      </c>
      <c r="DL144" s="257">
        <f>Отд.2!CA144</f>
        <v>0</v>
      </c>
      <c r="DM144" s="501">
        <f>Отд.4!BH144</f>
        <v>0</v>
      </c>
      <c r="DN144" s="501">
        <f>Отд.4!BI144</f>
        <v>0</v>
      </c>
      <c r="DO144" s="14">
        <f t="shared" si="27"/>
        <v>4</v>
      </c>
      <c r="DP144" s="95">
        <f t="shared" si="28"/>
        <v>11</v>
      </c>
      <c r="DQ144" s="37"/>
      <c r="DR144" s="6"/>
      <c r="DS144" s="1172">
        <f>Отд.4!BP144</f>
        <v>0</v>
      </c>
      <c r="DT144" s="1172">
        <f>Отд.4!BQ144</f>
        <v>0</v>
      </c>
      <c r="DU144" s="501">
        <f>Отд.4!BR144</f>
        <v>0</v>
      </c>
      <c r="DV144" s="501">
        <f>Отд.4!BS144</f>
        <v>0</v>
      </c>
      <c r="DW144" s="501">
        <f>Отд.4!BT144</f>
        <v>0</v>
      </c>
      <c r="DX144" s="501">
        <f>Отд.4!BU144</f>
        <v>0</v>
      </c>
      <c r="DY144" s="1172">
        <f>Отд.4!BV144</f>
        <v>0</v>
      </c>
      <c r="DZ144" s="1172">
        <f>Отд.4!BW144</f>
        <v>0</v>
      </c>
      <c r="EA144" s="1172">
        <f>Отд.4!BX144</f>
        <v>0</v>
      </c>
      <c r="EB144" s="1172">
        <f>Отд.4!BY144</f>
        <v>0</v>
      </c>
      <c r="EC144" s="1172">
        <f>Отд.2!CE144</f>
        <v>0</v>
      </c>
      <c r="ED144" s="1172">
        <f>Отд.2!CF144</f>
        <v>0</v>
      </c>
      <c r="EE144" s="501">
        <f>Отд.2!CG144</f>
        <v>0</v>
      </c>
      <c r="EF144" s="501">
        <f>Отд.2!CH144</f>
        <v>0</v>
      </c>
      <c r="EG144" s="5">
        <f t="shared" si="25"/>
        <v>0</v>
      </c>
      <c r="EH144" s="95">
        <f t="shared" si="26"/>
        <v>0</v>
      </c>
    </row>
    <row r="145" spans="1:138" s="28" customFormat="1" ht="16.2" thickBot="1" x14ac:dyDescent="0.35">
      <c r="A145" s="8">
        <v>16</v>
      </c>
      <c r="B145" s="1166" t="s">
        <v>22</v>
      </c>
      <c r="C145" s="501">
        <f>Отд.1!D145+Отд.1!F145+Отд.4!D145+Отд.4!F145</f>
        <v>0</v>
      </c>
      <c r="D145" s="501">
        <f>Отд.1!E145+Отд.1!G145+Отд.4!E145+Отд.4!G145</f>
        <v>0</v>
      </c>
      <c r="E145" s="701">
        <f>Отд.1!H145</f>
        <v>0</v>
      </c>
      <c r="F145" s="701">
        <f>Отд.1!I145</f>
        <v>0</v>
      </c>
      <c r="G145" s="30">
        <f>Отд.1!J145+Отд.1!L145</f>
        <v>0</v>
      </c>
      <c r="H145" s="30">
        <f>Отд.1!K145+Отд.1!M145</f>
        <v>0</v>
      </c>
      <c r="I145" s="257">
        <f>Отд.1!N145+Отд.1!P145+Отд.1!R145+Отд.1!T145+Отд.1!V145</f>
        <v>0</v>
      </c>
      <c r="J145" s="257">
        <f>Отд.1!O145+Отд.1!Q145+Отд.1!S145+Отд.1!U145+Отд.1!W145</f>
        <v>0</v>
      </c>
      <c r="K145" s="257">
        <f>Отд.1!X145+Отд.1!Z145</f>
        <v>0</v>
      </c>
      <c r="L145" s="257">
        <f>Отд.1!Y145+Отд.1!AA145</f>
        <v>0</v>
      </c>
      <c r="M145" s="256">
        <f>Отд.1!AB145</f>
        <v>0</v>
      </c>
      <c r="N145" s="256">
        <f>Отд.1!AC145</f>
        <v>0</v>
      </c>
      <c r="O145" s="257">
        <f>Отд.1!AD145+Отд.1!AF145+Отд.3!D145</f>
        <v>0</v>
      </c>
      <c r="P145" s="257">
        <f>Отд.1!AE145+Отд.1!AG145+Отд.3!E145</f>
        <v>0</v>
      </c>
      <c r="Q145" s="257">
        <f>Отд.1!AH145+Отд.3!F145</f>
        <v>0</v>
      </c>
      <c r="R145" s="257">
        <f>Отд.1!AI145+Отд.3!G145</f>
        <v>0</v>
      </c>
      <c r="S145" s="257">
        <f>Отд.1!AJ145+Отд.4!H145</f>
        <v>0</v>
      </c>
      <c r="T145" s="257">
        <f>Отд.1!AK145+Отд.4!I145</f>
        <v>0</v>
      </c>
      <c r="U145" s="257">
        <f>Отд.1!AL145</f>
        <v>0</v>
      </c>
      <c r="V145" s="257">
        <f>Отд.1!AM145</f>
        <v>0</v>
      </c>
      <c r="W145" s="257">
        <f>Отд.1!AN145+Отд.1!AP145+Отд.3!H145</f>
        <v>0</v>
      </c>
      <c r="X145" s="257">
        <f>Отд.1!AO145+Отд.1!AQ145+Отд.3!I145</f>
        <v>0</v>
      </c>
      <c r="Y145" s="257">
        <f>Отд.1!AR145+Отд.1!AT145+Отд.2!D145</f>
        <v>0</v>
      </c>
      <c r="Z145" s="257">
        <f>Отд.1!AS145+Отд.1!AU145+Отд.2!E145</f>
        <v>0</v>
      </c>
      <c r="AA145" s="257">
        <f>Отд.1!AV145</f>
        <v>0</v>
      </c>
      <c r="AB145" s="257">
        <f>Отд.1!AW145</f>
        <v>0</v>
      </c>
      <c r="AC145" s="257">
        <f>Отд.1!AX145+Отд.4!J145</f>
        <v>0</v>
      </c>
      <c r="AD145" s="257">
        <f>Отд.1!AY145+Отд.4!K145</f>
        <v>0</v>
      </c>
      <c r="AE145" s="257">
        <f>Отд.1!AZ145</f>
        <v>0</v>
      </c>
      <c r="AF145" s="257">
        <f>Отд.1!BA145</f>
        <v>0</v>
      </c>
      <c r="AG145" s="257">
        <f>Отд.1!BB145</f>
        <v>0</v>
      </c>
      <c r="AH145" s="257">
        <f>Отд.1!BC145</f>
        <v>0</v>
      </c>
      <c r="AI145" s="501">
        <f>Отд.4!L145+Отд.4!N145</f>
        <v>0</v>
      </c>
      <c r="AJ145" s="501">
        <f>Отд.4!M145+Отд.4!O145</f>
        <v>0</v>
      </c>
      <c r="AK145" s="257">
        <f>Отд.4!P145</f>
        <v>0</v>
      </c>
      <c r="AL145" s="257">
        <f>Отд.4!Q145</f>
        <v>0</v>
      </c>
      <c r="AM145" s="257">
        <f>Отд.2!F145+Отд.2!H145+Отд.2!J145+Отд.2!L145</f>
        <v>0</v>
      </c>
      <c r="AN145" s="257">
        <f>Отд.2!G145+Отд.2!I145+Отд.2!K145+Отд.2!M145</f>
        <v>0</v>
      </c>
      <c r="AO145" s="257">
        <f>Отд.2!N145+Отд.2!P145+Отд.2!R145+Отд.2!T145+Отд.2!V145+Отд.2!X145+Отд.2!Z145+Отд.2!AB145+Отд.2!AD145</f>
        <v>0</v>
      </c>
      <c r="AP145" s="257">
        <f>Отд.2!O145+Отд.2!Q145+Отд.2!S145+Отд.2!U145+Отд.2!W145+Отд.2!Y145+Отд.2!AA145+Отд.2!AC145+Отд.2!AE145</f>
        <v>0</v>
      </c>
      <c r="AQ145" s="257">
        <f>Отд.4!R145+Отд.4!T145+Отд.4!V145+Отд.4!X145</f>
        <v>0</v>
      </c>
      <c r="AR145" s="257">
        <f>Отд.4!S145+Отд.4!U145+Отд.4!W145+Отд.4!Y145</f>
        <v>0</v>
      </c>
      <c r="AS145" s="257">
        <f>Отд.3!J145+Отд.3!L145</f>
        <v>0</v>
      </c>
      <c r="AT145" s="257">
        <f>Отд.3!K145+Отд.3!M145</f>
        <v>0</v>
      </c>
      <c r="AU145" s="257">
        <f>Отд.3!N145+Отд.3!P145+Отд.3!R145</f>
        <v>0</v>
      </c>
      <c r="AV145" s="257">
        <f>Отд.3!O145+Отд.3!Q145+Отд.3!S145</f>
        <v>0</v>
      </c>
      <c r="AW145" s="257">
        <f>Отд.3!T145+Отд.3!V145</f>
        <v>0</v>
      </c>
      <c r="AX145" s="257">
        <f>Отд.3!U145+Отд.3!W145</f>
        <v>0</v>
      </c>
      <c r="AY145" s="177">
        <f>Отд.4!Z145+Отд.4!AB145</f>
        <v>0</v>
      </c>
      <c r="AZ145" s="177">
        <f>Отд.4!AA145+Отд.4!AC145</f>
        <v>0</v>
      </c>
      <c r="BA145" s="114">
        <f>Отд.3!X145+Отд.3!Z145</f>
        <v>0</v>
      </c>
      <c r="BB145" s="114">
        <f>Отд.3!Y145+Отд.3!AA145</f>
        <v>0</v>
      </c>
      <c r="BC145" s="257">
        <f>Отд.3!AB145+Отд.3!AD145</f>
        <v>0</v>
      </c>
      <c r="BD145" s="257">
        <f>Отд.3!AC145+Отд.3!AE145</f>
        <v>0</v>
      </c>
      <c r="BE145" s="257">
        <f>Отд.2!AF145+Отд.2!AH145+Отд.2!AJ145</f>
        <v>0</v>
      </c>
      <c r="BF145" s="257">
        <f>Отд.2!AG145+Отд.2!AI145+Отд.2!AK145</f>
        <v>0</v>
      </c>
      <c r="BG145" s="257">
        <f>Отд.2!AL145+Отд.2!AN145+Отд.2!AP145</f>
        <v>0</v>
      </c>
      <c r="BH145" s="257">
        <f>Отд.2!AM145+Отд.2!AO145+Отд.2!AQ145</f>
        <v>0</v>
      </c>
      <c r="BI145" s="257">
        <f>Отд.4!AD145+Отд.4!AF145</f>
        <v>0</v>
      </c>
      <c r="BJ145" s="257">
        <f>Отд.4!AE145+Отд.4!AG145</f>
        <v>0</v>
      </c>
      <c r="BK145" s="257">
        <f>Отд.4!AH145+Отд.4!AJ145</f>
        <v>0</v>
      </c>
      <c r="BL145" s="257">
        <f>Отд.4!AI145+Отд.4!AK145</f>
        <v>0</v>
      </c>
      <c r="BM145" s="501">
        <f>Отд.4!AL145</f>
        <v>0</v>
      </c>
      <c r="BN145" s="501">
        <f>Отд.4!AM145</f>
        <v>0</v>
      </c>
      <c r="BO145" s="257">
        <f>Отд.4!AN145</f>
        <v>0</v>
      </c>
      <c r="BP145" s="257">
        <f>Отд.4!AO145</f>
        <v>0</v>
      </c>
      <c r="BQ145" s="30">
        <f>Отд.2!AR145+Отд.2!AT145</f>
        <v>0</v>
      </c>
      <c r="BR145" s="30">
        <f>Отд.2!AS145+Отд.2!AU145</f>
        <v>0</v>
      </c>
      <c r="BS145" s="257">
        <f>Отд.2!AV145+Отд.2!AX145+Отд.2!AZ145+Отд.2!BB145+Отд.2!BD145</f>
        <v>0</v>
      </c>
      <c r="BT145" s="257">
        <f>Отд.2!AW145+Отд.2!AY145+Отд.2!BA145+Отд.2!BC145+Отд.2!BE145</f>
        <v>0</v>
      </c>
      <c r="BU145" s="257">
        <f>Отд.4!AP145+Отд.4!AR145</f>
        <v>0</v>
      </c>
      <c r="BV145" s="257">
        <f>Отд.4!AQ145+Отд.4!AS145</f>
        <v>0</v>
      </c>
      <c r="BW145" s="30">
        <f>Отд.3!AF145</f>
        <v>0</v>
      </c>
      <c r="BX145" s="30">
        <f>Отд.3!AG145</f>
        <v>0</v>
      </c>
      <c r="BY145" s="30">
        <f>Отд.3!AH145+Отд.3!AJ145+Отд.3!AL145</f>
        <v>0</v>
      </c>
      <c r="BZ145" s="30">
        <f>Отд.3!AI145+Отд.3!AK145+Отд.3!AM145</f>
        <v>0</v>
      </c>
      <c r="CA145" s="257">
        <f>Отд.3!AN145+Отд.3!AP145+Отд.3!AR145</f>
        <v>0</v>
      </c>
      <c r="CB145" s="257">
        <f>Отд.3!AO145+Отд.3!AQ145+Отд.3!AS145</f>
        <v>0</v>
      </c>
      <c r="CC145" s="257">
        <f>Отд.4!AT145</f>
        <v>0</v>
      </c>
      <c r="CD145" s="257">
        <f>Отд.4!AU145</f>
        <v>0</v>
      </c>
      <c r="CE145" s="257">
        <f>Отд.3!AT145</f>
        <v>0</v>
      </c>
      <c r="CF145" s="257">
        <f>Отд.3!AU145</f>
        <v>0</v>
      </c>
      <c r="CG145" s="257">
        <f>Отд.3!AV145+Отд.3!AX145+Отд.3!AZ145</f>
        <v>0</v>
      </c>
      <c r="CH145" s="257">
        <f>Отд.3!AW145+Отд.3!AY145+Отд.3!BA145</f>
        <v>0</v>
      </c>
      <c r="CI145" s="257">
        <f>Отд.2!BF145+Отд.2!BH145+Отд.2!BJ145</f>
        <v>0</v>
      </c>
      <c r="CJ145" s="257">
        <f>Отд.2!BG145+Отд.2!BI145+Отд.2!BK145</f>
        <v>0</v>
      </c>
      <c r="CK145" s="257">
        <f>Отд.2!BL145</f>
        <v>0</v>
      </c>
      <c r="CL145" s="257">
        <f>Отд.2!BM145</f>
        <v>0</v>
      </c>
      <c r="CM145" s="257">
        <f>Отд.4!AV145</f>
        <v>0</v>
      </c>
      <c r="CN145" s="257">
        <f>Отд.4!AW145</f>
        <v>0</v>
      </c>
      <c r="CO145" s="257">
        <f>Отд.4!AX145</f>
        <v>0</v>
      </c>
      <c r="CP145" s="257">
        <f>Отд.4!AY145</f>
        <v>0</v>
      </c>
      <c r="CQ145" s="257">
        <f>Отд.4!AZ145</f>
        <v>0</v>
      </c>
      <c r="CR145" s="257">
        <f>Отд.4!BA145</f>
        <v>0</v>
      </c>
      <c r="CS145" s="257">
        <f>Отд.4!BB145</f>
        <v>0</v>
      </c>
      <c r="CT145" s="257">
        <f>Отд.4!BC145</f>
        <v>0</v>
      </c>
      <c r="CU145" s="257">
        <f>Отд.2!BN145+Отд.2!BP145</f>
        <v>0</v>
      </c>
      <c r="CV145" s="257">
        <f>Отд.2!BO145+Отд.2!BQ145</f>
        <v>0</v>
      </c>
      <c r="CW145" s="257">
        <f>Отд.2!BR145+Отд.2!BT145+Отд.2!BV145+Отд.2!BX145</f>
        <v>0</v>
      </c>
      <c r="CX145" s="257">
        <f>Отд.2!BS145+Отд.2!BU145+Отд.2!BW145+Отд.2!BY145</f>
        <v>0</v>
      </c>
      <c r="CY145" s="60">
        <f>Отд.4!BD145+Отд.4!BF145</f>
        <v>0</v>
      </c>
      <c r="CZ145" s="60">
        <f>Отд.4!BE145+Отд.4!BG145</f>
        <v>0</v>
      </c>
      <c r="DA145" s="257">
        <f>Отд.3!BB145</f>
        <v>0</v>
      </c>
      <c r="DB145" s="257">
        <f>Отд.3!BC145</f>
        <v>0</v>
      </c>
      <c r="DC145" s="257">
        <f>Отд.3!BD145</f>
        <v>0</v>
      </c>
      <c r="DD145" s="257">
        <f>Отд.3!BE145</f>
        <v>0</v>
      </c>
      <c r="DE145" s="257">
        <f>Отд.3!BF145+Отд.3!BH145</f>
        <v>0</v>
      </c>
      <c r="DF145" s="257">
        <f>Отд.3!BG145+Отд.3!BI145</f>
        <v>0</v>
      </c>
      <c r="DG145" s="257">
        <f>Отд.3!BJ145</f>
        <v>0</v>
      </c>
      <c r="DH145" s="257">
        <f>Отд.3!BK145</f>
        <v>0</v>
      </c>
      <c r="DI145" s="257">
        <f>Отд.3!BL145+Отд.3!BN145+Отд.3!BP145</f>
        <v>0</v>
      </c>
      <c r="DJ145" s="257">
        <f>Отд.3!BM145+Отд.3!BO145+Отд.3!BQ145</f>
        <v>0</v>
      </c>
      <c r="DK145" s="257">
        <f>Отд.2!BZ145</f>
        <v>0</v>
      </c>
      <c r="DL145" s="257">
        <f>Отд.2!CA145</f>
        <v>0</v>
      </c>
      <c r="DM145" s="501">
        <f>Отд.4!BH145</f>
        <v>0</v>
      </c>
      <c r="DN145" s="501">
        <f>Отд.4!BI145</f>
        <v>0</v>
      </c>
      <c r="DO145" s="14">
        <f t="shared" si="27"/>
        <v>0</v>
      </c>
      <c r="DP145" s="95">
        <f t="shared" si="28"/>
        <v>0</v>
      </c>
      <c r="DQ145" s="37"/>
      <c r="DR145" s="6"/>
      <c r="DS145" s="1172">
        <f>Отд.4!BP145</f>
        <v>0</v>
      </c>
      <c r="DT145" s="1172">
        <f>Отд.4!BQ145</f>
        <v>0</v>
      </c>
      <c r="DU145" s="501">
        <f>Отд.4!BR145</f>
        <v>0</v>
      </c>
      <c r="DV145" s="501">
        <f>Отд.4!BS145</f>
        <v>0</v>
      </c>
      <c r="DW145" s="501">
        <f>Отд.4!BT145</f>
        <v>0</v>
      </c>
      <c r="DX145" s="501">
        <f>Отд.4!BU145</f>
        <v>0</v>
      </c>
      <c r="DY145" s="1172">
        <f>Отд.4!BV145</f>
        <v>0</v>
      </c>
      <c r="DZ145" s="1172">
        <f>Отд.4!BW145</f>
        <v>0</v>
      </c>
      <c r="EA145" s="1172">
        <f>Отд.4!BX145</f>
        <v>0</v>
      </c>
      <c r="EB145" s="1172">
        <f>Отд.4!BY145</f>
        <v>0</v>
      </c>
      <c r="EC145" s="1172">
        <f>Отд.2!CE145</f>
        <v>0</v>
      </c>
      <c r="ED145" s="1172">
        <f>Отд.2!CF145</f>
        <v>0</v>
      </c>
      <c r="EE145" s="501">
        <f>Отд.2!CG145</f>
        <v>0</v>
      </c>
      <c r="EF145" s="501">
        <f>Отд.2!CH145</f>
        <v>0</v>
      </c>
      <c r="EG145" s="5">
        <f t="shared" si="25"/>
        <v>0</v>
      </c>
      <c r="EH145" s="95">
        <f t="shared" si="26"/>
        <v>0</v>
      </c>
    </row>
    <row r="146" spans="1:138" s="28" customFormat="1" ht="27.6" thickBot="1" x14ac:dyDescent="0.35">
      <c r="A146" s="8">
        <v>17</v>
      </c>
      <c r="B146" s="1166" t="s">
        <v>34</v>
      </c>
      <c r="C146" s="501">
        <f>Отд.1!D146+Отд.1!F146+Отд.4!D146+Отд.4!F146</f>
        <v>0</v>
      </c>
      <c r="D146" s="501">
        <f>Отд.1!E146+Отд.1!G146+Отд.4!E146+Отд.4!G146</f>
        <v>0</v>
      </c>
      <c r="E146" s="701">
        <f>Отд.1!H146</f>
        <v>0</v>
      </c>
      <c r="F146" s="701">
        <f>Отд.1!I146</f>
        <v>1</v>
      </c>
      <c r="G146" s="30">
        <f>Отд.1!J146+Отд.1!L146</f>
        <v>0</v>
      </c>
      <c r="H146" s="30">
        <f>Отд.1!K146+Отд.1!M146</f>
        <v>0</v>
      </c>
      <c r="I146" s="257">
        <f>Отд.1!N146+Отд.1!P146+Отд.1!R146+Отд.1!T146+Отд.1!V146</f>
        <v>0</v>
      </c>
      <c r="J146" s="257">
        <f>Отд.1!O146+Отд.1!Q146+Отд.1!S146+Отд.1!U146+Отд.1!W146</f>
        <v>0</v>
      </c>
      <c r="K146" s="257">
        <f>Отд.1!X146+Отд.1!Z146</f>
        <v>0</v>
      </c>
      <c r="L146" s="257">
        <f>Отд.1!Y146+Отд.1!AA146</f>
        <v>0</v>
      </c>
      <c r="M146" s="256">
        <f>Отд.1!AB146</f>
        <v>0</v>
      </c>
      <c r="N146" s="256">
        <f>Отд.1!AC146</f>
        <v>0</v>
      </c>
      <c r="O146" s="257">
        <f>Отд.1!AD146+Отд.1!AF146+Отд.3!D146</f>
        <v>0</v>
      </c>
      <c r="P146" s="257">
        <f>Отд.1!AE146+Отд.1!AG146+Отд.3!E146</f>
        <v>0</v>
      </c>
      <c r="Q146" s="257">
        <f>Отд.1!AH146+Отд.3!F146</f>
        <v>0</v>
      </c>
      <c r="R146" s="257">
        <f>Отд.1!AI146+Отд.3!G146</f>
        <v>0</v>
      </c>
      <c r="S146" s="257">
        <f>Отд.1!AJ146+Отд.4!H146</f>
        <v>0</v>
      </c>
      <c r="T146" s="257">
        <f>Отд.1!AK146+Отд.4!I146</f>
        <v>2</v>
      </c>
      <c r="U146" s="257">
        <f>Отд.1!AL146</f>
        <v>0</v>
      </c>
      <c r="V146" s="257">
        <f>Отд.1!AM146</f>
        <v>0</v>
      </c>
      <c r="W146" s="257">
        <f>Отд.1!AN146+Отд.1!AP146+Отд.3!H146</f>
        <v>0</v>
      </c>
      <c r="X146" s="257">
        <f>Отд.1!AO146+Отд.1!AQ146+Отд.3!I146</f>
        <v>0</v>
      </c>
      <c r="Y146" s="257">
        <f>Отд.1!AR146+Отд.1!AT146+Отд.2!D146</f>
        <v>0</v>
      </c>
      <c r="Z146" s="257">
        <f>Отд.1!AS146+Отд.1!AU146+Отд.2!E146</f>
        <v>0</v>
      </c>
      <c r="AA146" s="257">
        <f>Отд.1!AV146</f>
        <v>0</v>
      </c>
      <c r="AB146" s="257">
        <f>Отд.1!AW146</f>
        <v>0</v>
      </c>
      <c r="AC146" s="257">
        <f>Отд.1!AX146+Отд.4!J146</f>
        <v>0</v>
      </c>
      <c r="AD146" s="257">
        <f>Отд.1!AY146+Отд.4!K146</f>
        <v>0</v>
      </c>
      <c r="AE146" s="257">
        <f>Отд.1!AZ146</f>
        <v>0</v>
      </c>
      <c r="AF146" s="257">
        <f>Отд.1!BA146</f>
        <v>0</v>
      </c>
      <c r="AG146" s="257">
        <f>Отд.1!BB146</f>
        <v>0</v>
      </c>
      <c r="AH146" s="257">
        <f>Отд.1!BC146</f>
        <v>0</v>
      </c>
      <c r="AI146" s="501">
        <f>Отд.4!L146+Отд.4!N146</f>
        <v>0</v>
      </c>
      <c r="AJ146" s="501">
        <f>Отд.4!M146+Отд.4!O146</f>
        <v>0</v>
      </c>
      <c r="AK146" s="257">
        <f>Отд.4!P146</f>
        <v>0</v>
      </c>
      <c r="AL146" s="257">
        <f>Отд.4!Q146</f>
        <v>0</v>
      </c>
      <c r="AM146" s="257">
        <f>Отд.2!F146+Отд.2!H146+Отд.2!J146+Отд.2!L146</f>
        <v>0</v>
      </c>
      <c r="AN146" s="257">
        <f>Отд.2!G146+Отд.2!I146+Отд.2!K146+Отд.2!M146</f>
        <v>1</v>
      </c>
      <c r="AO146" s="257">
        <f>Отд.2!N146+Отд.2!P146+Отд.2!R146+Отд.2!T146+Отд.2!V146+Отд.2!X146+Отд.2!Z146+Отд.2!AB146+Отд.2!AD146</f>
        <v>0</v>
      </c>
      <c r="AP146" s="257">
        <f>Отд.2!O146+Отд.2!Q146+Отд.2!S146+Отд.2!U146+Отд.2!W146+Отд.2!Y146+Отд.2!AA146+Отд.2!AC146+Отд.2!AE146</f>
        <v>0</v>
      </c>
      <c r="AQ146" s="257">
        <f>Отд.4!R146+Отд.4!T146+Отд.4!V146+Отд.4!X146</f>
        <v>0</v>
      </c>
      <c r="AR146" s="257">
        <f>Отд.4!S146+Отд.4!U146+Отд.4!W146+Отд.4!Y146</f>
        <v>0</v>
      </c>
      <c r="AS146" s="257">
        <f>Отд.3!J146+Отд.3!L146</f>
        <v>0</v>
      </c>
      <c r="AT146" s="257">
        <f>Отд.3!K146+Отд.3!M146</f>
        <v>1</v>
      </c>
      <c r="AU146" s="257">
        <f>Отд.3!N146+Отд.3!P146+Отд.3!R146</f>
        <v>0</v>
      </c>
      <c r="AV146" s="257">
        <f>Отд.3!O146+Отд.3!Q146+Отд.3!S146</f>
        <v>0</v>
      </c>
      <c r="AW146" s="257">
        <f>Отд.3!T146+Отд.3!V146</f>
        <v>0</v>
      </c>
      <c r="AX146" s="257">
        <f>Отд.3!U146+Отд.3!W146</f>
        <v>0</v>
      </c>
      <c r="AY146" s="177">
        <f>Отд.4!Z146+Отд.4!AB146</f>
        <v>0</v>
      </c>
      <c r="AZ146" s="177">
        <f>Отд.4!AA146+Отд.4!AC146</f>
        <v>1</v>
      </c>
      <c r="BA146" s="114">
        <f>Отд.3!X146+Отд.3!Z146</f>
        <v>0</v>
      </c>
      <c r="BB146" s="114">
        <f>Отд.3!Y146+Отд.3!AA146</f>
        <v>0</v>
      </c>
      <c r="BC146" s="257">
        <f>Отд.3!AB146+Отд.3!AD146</f>
        <v>0</v>
      </c>
      <c r="BD146" s="257">
        <f>Отд.3!AC146+Отд.3!AE146</f>
        <v>0</v>
      </c>
      <c r="BE146" s="257">
        <f>Отд.2!AF146+Отд.2!AH146+Отд.2!AJ146</f>
        <v>0</v>
      </c>
      <c r="BF146" s="257">
        <f>Отд.2!AG146+Отд.2!AI146+Отд.2!AK146</f>
        <v>0</v>
      </c>
      <c r="BG146" s="257">
        <f>Отд.2!AL146+Отд.2!AN146+Отд.2!AP146</f>
        <v>0</v>
      </c>
      <c r="BH146" s="257">
        <f>Отд.2!AM146+Отд.2!AO146+Отд.2!AQ146</f>
        <v>0</v>
      </c>
      <c r="BI146" s="257">
        <f>Отд.4!AD146+Отд.4!AF146</f>
        <v>0</v>
      </c>
      <c r="BJ146" s="257">
        <f>Отд.4!AE146+Отд.4!AG146</f>
        <v>0</v>
      </c>
      <c r="BK146" s="257">
        <f>Отд.4!AH146+Отд.4!AJ146</f>
        <v>0</v>
      </c>
      <c r="BL146" s="257">
        <f>Отд.4!AI146+Отд.4!AK146</f>
        <v>1</v>
      </c>
      <c r="BM146" s="501">
        <f>Отд.4!AL146</f>
        <v>0</v>
      </c>
      <c r="BN146" s="501">
        <f>Отд.4!AM146</f>
        <v>0</v>
      </c>
      <c r="BO146" s="257">
        <f>Отд.4!AN146</f>
        <v>0</v>
      </c>
      <c r="BP146" s="257">
        <f>Отд.4!AO146</f>
        <v>0</v>
      </c>
      <c r="BQ146" s="30">
        <f>Отд.2!AR146+Отд.2!AT146</f>
        <v>0</v>
      </c>
      <c r="BR146" s="30">
        <f>Отд.2!AS146+Отд.2!AU146</f>
        <v>1</v>
      </c>
      <c r="BS146" s="257">
        <f>Отд.2!AV146+Отд.2!AX146+Отд.2!AZ146+Отд.2!BB146+Отд.2!BD146</f>
        <v>0</v>
      </c>
      <c r="BT146" s="257">
        <f>Отд.2!AW146+Отд.2!AY146+Отд.2!BA146+Отд.2!BC146+Отд.2!BE146</f>
        <v>1</v>
      </c>
      <c r="BU146" s="257">
        <f>Отд.4!AP146+Отд.4!AR146</f>
        <v>0</v>
      </c>
      <c r="BV146" s="257">
        <f>Отд.4!AQ146+Отд.4!AS146</f>
        <v>0</v>
      </c>
      <c r="BW146" s="30">
        <f>Отд.3!AF146</f>
        <v>0</v>
      </c>
      <c r="BX146" s="30">
        <f>Отд.3!AG146</f>
        <v>0</v>
      </c>
      <c r="BY146" s="30">
        <f>Отд.3!AH146+Отд.3!AJ146+Отд.3!AL146</f>
        <v>0</v>
      </c>
      <c r="BZ146" s="30">
        <f>Отд.3!AI146+Отд.3!AK146+Отд.3!AM146</f>
        <v>0</v>
      </c>
      <c r="CA146" s="257">
        <f>Отд.3!AN146+Отд.3!AP146+Отд.3!AR146</f>
        <v>0</v>
      </c>
      <c r="CB146" s="257">
        <f>Отд.3!AO146+Отд.3!AQ146+Отд.3!AS146</f>
        <v>0</v>
      </c>
      <c r="CC146" s="257">
        <f>Отд.4!AT146</f>
        <v>0</v>
      </c>
      <c r="CD146" s="257">
        <f>Отд.4!AU146</f>
        <v>1</v>
      </c>
      <c r="CE146" s="257">
        <f>Отд.3!AT146</f>
        <v>0</v>
      </c>
      <c r="CF146" s="257">
        <f>Отд.3!AU146</f>
        <v>0</v>
      </c>
      <c r="CG146" s="257">
        <f>Отд.3!AV146+Отд.3!AX146+Отд.3!AZ146</f>
        <v>0</v>
      </c>
      <c r="CH146" s="257">
        <f>Отд.3!AW146+Отд.3!AY146+Отд.3!BA146</f>
        <v>1</v>
      </c>
      <c r="CI146" s="257">
        <f>Отд.2!BF146+Отд.2!BH146+Отд.2!BJ146</f>
        <v>0</v>
      </c>
      <c r="CJ146" s="257">
        <f>Отд.2!BG146+Отд.2!BI146+Отд.2!BK146</f>
        <v>0</v>
      </c>
      <c r="CK146" s="257">
        <f>Отд.2!BL146</f>
        <v>0</v>
      </c>
      <c r="CL146" s="257">
        <f>Отд.2!BM146</f>
        <v>0</v>
      </c>
      <c r="CM146" s="257">
        <f>Отд.4!AV146</f>
        <v>0</v>
      </c>
      <c r="CN146" s="257">
        <f>Отд.4!AW146</f>
        <v>0</v>
      </c>
      <c r="CO146" s="257">
        <f>Отд.4!AX146</f>
        <v>0</v>
      </c>
      <c r="CP146" s="257">
        <f>Отд.4!AY146</f>
        <v>0</v>
      </c>
      <c r="CQ146" s="257">
        <f>Отд.4!AZ146</f>
        <v>0</v>
      </c>
      <c r="CR146" s="257">
        <f>Отд.4!BA146</f>
        <v>0</v>
      </c>
      <c r="CS146" s="257">
        <f>Отд.4!BB146</f>
        <v>0</v>
      </c>
      <c r="CT146" s="257">
        <f>Отд.4!BC146</f>
        <v>0</v>
      </c>
      <c r="CU146" s="257">
        <f>Отд.2!BN146+Отд.2!BP146</f>
        <v>0</v>
      </c>
      <c r="CV146" s="257">
        <f>Отд.2!BO146+Отд.2!BQ146</f>
        <v>0</v>
      </c>
      <c r="CW146" s="257">
        <f>Отд.2!BR146+Отд.2!BT146+Отд.2!BV146+Отд.2!BX146</f>
        <v>0</v>
      </c>
      <c r="CX146" s="257">
        <f>Отд.2!BS146+Отд.2!BU146+Отд.2!BW146+Отд.2!BY146</f>
        <v>0</v>
      </c>
      <c r="CY146" s="60">
        <f>Отд.4!BD146+Отд.4!BF146</f>
        <v>0</v>
      </c>
      <c r="CZ146" s="60">
        <f>Отд.4!BE146+Отд.4!BG146</f>
        <v>0</v>
      </c>
      <c r="DA146" s="257">
        <f>Отд.3!BB146</f>
        <v>0</v>
      </c>
      <c r="DB146" s="257">
        <f>Отд.3!BC146</f>
        <v>0</v>
      </c>
      <c r="DC146" s="257">
        <f>Отд.3!BD146</f>
        <v>0</v>
      </c>
      <c r="DD146" s="257">
        <f>Отд.3!BE146</f>
        <v>0</v>
      </c>
      <c r="DE146" s="257">
        <f>Отд.3!BF146+Отд.3!BH146</f>
        <v>0</v>
      </c>
      <c r="DF146" s="257">
        <f>Отд.3!BG146+Отд.3!BI146</f>
        <v>0</v>
      </c>
      <c r="DG146" s="257">
        <f>Отд.3!BJ146</f>
        <v>0</v>
      </c>
      <c r="DH146" s="257">
        <f>Отд.3!BK146</f>
        <v>0</v>
      </c>
      <c r="DI146" s="257">
        <f>Отд.3!BL146+Отд.3!BN146+Отд.3!BP146</f>
        <v>0</v>
      </c>
      <c r="DJ146" s="257">
        <f>Отд.3!BM146+Отд.3!BO146+Отд.3!BQ146</f>
        <v>0</v>
      </c>
      <c r="DK146" s="257">
        <f>Отд.2!BZ146</f>
        <v>0</v>
      </c>
      <c r="DL146" s="257">
        <f>Отд.2!CA146</f>
        <v>0</v>
      </c>
      <c r="DM146" s="501">
        <f>Отд.4!BH146</f>
        <v>0</v>
      </c>
      <c r="DN146" s="501">
        <f>Отд.4!BI146</f>
        <v>0</v>
      </c>
      <c r="DO146" s="14">
        <f t="shared" si="27"/>
        <v>0</v>
      </c>
      <c r="DP146" s="95">
        <f t="shared" si="28"/>
        <v>11</v>
      </c>
      <c r="DQ146" s="37"/>
      <c r="DR146" s="6"/>
      <c r="DS146" s="1172">
        <f>Отд.4!BP146</f>
        <v>0</v>
      </c>
      <c r="DT146" s="1172">
        <f>Отд.4!BQ146</f>
        <v>0</v>
      </c>
      <c r="DU146" s="501">
        <f>Отд.4!BR146</f>
        <v>0</v>
      </c>
      <c r="DV146" s="501">
        <f>Отд.4!BS146</f>
        <v>1</v>
      </c>
      <c r="DW146" s="501">
        <f>Отд.4!BT146</f>
        <v>0</v>
      </c>
      <c r="DX146" s="501">
        <f>Отд.4!BU146</f>
        <v>0</v>
      </c>
      <c r="DY146" s="1172">
        <f>Отд.4!BV146</f>
        <v>0</v>
      </c>
      <c r="DZ146" s="1172">
        <f>Отд.4!BW146</f>
        <v>1</v>
      </c>
      <c r="EA146" s="1172">
        <f>Отд.4!BX146</f>
        <v>0</v>
      </c>
      <c r="EB146" s="1172">
        <f>Отд.4!BY146</f>
        <v>0</v>
      </c>
      <c r="EC146" s="1172">
        <f>Отд.2!CE146</f>
        <v>0</v>
      </c>
      <c r="ED146" s="1172">
        <f>Отд.2!CF146</f>
        <v>0</v>
      </c>
      <c r="EE146" s="501">
        <f>Отд.2!CG146</f>
        <v>0</v>
      </c>
      <c r="EF146" s="501">
        <f>Отд.2!CH146</f>
        <v>0</v>
      </c>
      <c r="EG146" s="5">
        <f t="shared" si="25"/>
        <v>0</v>
      </c>
      <c r="EH146" s="95">
        <f t="shared" si="26"/>
        <v>2</v>
      </c>
    </row>
    <row r="147" spans="1:138" s="28" customFormat="1" ht="16.2" thickBot="1" x14ac:dyDescent="0.35">
      <c r="A147" s="8">
        <v>18</v>
      </c>
      <c r="B147" s="1166" t="s">
        <v>24</v>
      </c>
      <c r="C147" s="501">
        <f>Отд.1!D147+Отд.1!F147+Отд.4!D147+Отд.4!F147</f>
        <v>0</v>
      </c>
      <c r="D147" s="501">
        <f>Отд.1!E147+Отд.1!G147+Отд.4!E147+Отд.4!G147</f>
        <v>0</v>
      </c>
      <c r="E147" s="701">
        <f>Отд.1!H147</f>
        <v>0</v>
      </c>
      <c r="F147" s="701">
        <f>Отд.1!I147</f>
        <v>0</v>
      </c>
      <c r="G147" s="30">
        <f>Отд.1!J147+Отд.1!L147</f>
        <v>0</v>
      </c>
      <c r="H147" s="30">
        <f>Отд.1!K147+Отд.1!M147</f>
        <v>0</v>
      </c>
      <c r="I147" s="257">
        <f>Отд.1!N147+Отд.1!P147+Отд.1!R147+Отд.1!T147+Отд.1!V147</f>
        <v>0</v>
      </c>
      <c r="J147" s="257">
        <f>Отд.1!O147+Отд.1!Q147+Отд.1!S147+Отд.1!U147+Отд.1!W147</f>
        <v>0</v>
      </c>
      <c r="K147" s="257">
        <f>Отд.1!X147+Отд.1!Z147</f>
        <v>0</v>
      </c>
      <c r="L147" s="257">
        <f>Отд.1!Y147+Отд.1!AA147</f>
        <v>0</v>
      </c>
      <c r="M147" s="256">
        <f>Отд.1!AB147</f>
        <v>0</v>
      </c>
      <c r="N147" s="256">
        <f>Отд.1!AC147</f>
        <v>0</v>
      </c>
      <c r="O147" s="257">
        <f>Отд.1!AD147+Отд.1!AF147+Отд.3!D147</f>
        <v>0</v>
      </c>
      <c r="P147" s="257">
        <f>Отд.1!AE147+Отд.1!AG147+Отд.3!E147</f>
        <v>0</v>
      </c>
      <c r="Q147" s="257">
        <f>Отд.1!AH147+Отд.3!F147</f>
        <v>0</v>
      </c>
      <c r="R147" s="257">
        <f>Отд.1!AI147+Отд.3!G147</f>
        <v>0</v>
      </c>
      <c r="S147" s="257">
        <f>Отд.1!AJ147+Отд.4!H147</f>
        <v>0</v>
      </c>
      <c r="T147" s="257">
        <f>Отд.1!AK147+Отд.4!I147</f>
        <v>0</v>
      </c>
      <c r="U147" s="257">
        <f>Отд.1!AL147</f>
        <v>0</v>
      </c>
      <c r="V147" s="257">
        <f>Отд.1!AM147</f>
        <v>0</v>
      </c>
      <c r="W147" s="257">
        <f>Отд.1!AN147+Отд.1!AP147+Отд.3!H147</f>
        <v>0</v>
      </c>
      <c r="X147" s="257">
        <f>Отд.1!AO147+Отд.1!AQ147+Отд.3!I147</f>
        <v>0</v>
      </c>
      <c r="Y147" s="257">
        <f>Отд.1!AR147+Отд.1!AT147+Отд.2!D147</f>
        <v>0</v>
      </c>
      <c r="Z147" s="257">
        <f>Отд.1!AS147+Отд.1!AU147+Отд.2!E147</f>
        <v>0</v>
      </c>
      <c r="AA147" s="257">
        <f>Отд.1!AV147</f>
        <v>0</v>
      </c>
      <c r="AB147" s="257">
        <f>Отд.1!AW147</f>
        <v>0</v>
      </c>
      <c r="AC147" s="257">
        <f>Отд.1!AX147+Отд.4!J147</f>
        <v>0</v>
      </c>
      <c r="AD147" s="257">
        <f>Отд.1!AY147+Отд.4!K147</f>
        <v>0</v>
      </c>
      <c r="AE147" s="257">
        <f>Отд.1!AZ147</f>
        <v>0</v>
      </c>
      <c r="AF147" s="257">
        <f>Отд.1!BA147</f>
        <v>0</v>
      </c>
      <c r="AG147" s="257">
        <f>Отд.1!BB147</f>
        <v>0</v>
      </c>
      <c r="AH147" s="257">
        <f>Отд.1!BC147</f>
        <v>0</v>
      </c>
      <c r="AI147" s="501">
        <f>Отд.4!L147+Отд.4!N147</f>
        <v>0</v>
      </c>
      <c r="AJ147" s="501">
        <f>Отд.4!M147+Отд.4!O147</f>
        <v>0</v>
      </c>
      <c r="AK147" s="257">
        <f>Отд.4!P147</f>
        <v>0</v>
      </c>
      <c r="AL147" s="257">
        <f>Отд.4!Q147</f>
        <v>0</v>
      </c>
      <c r="AM147" s="257">
        <f>Отд.2!F147+Отд.2!H147+Отд.2!J147+Отд.2!L147</f>
        <v>0</v>
      </c>
      <c r="AN147" s="257">
        <f>Отд.2!G147+Отд.2!I147+Отд.2!K147+Отд.2!M147</f>
        <v>0</v>
      </c>
      <c r="AO147" s="257">
        <f>Отд.2!N147+Отд.2!P147+Отд.2!R147+Отд.2!T147+Отд.2!V147+Отд.2!X147+Отд.2!Z147+Отд.2!AB147+Отд.2!AD147</f>
        <v>0</v>
      </c>
      <c r="AP147" s="257">
        <f>Отд.2!O147+Отд.2!Q147+Отд.2!S147+Отд.2!U147+Отд.2!W147+Отд.2!Y147+Отд.2!AA147+Отд.2!AC147+Отд.2!AE147</f>
        <v>0</v>
      </c>
      <c r="AQ147" s="257">
        <f>Отд.4!R147+Отд.4!T147+Отд.4!V147+Отд.4!X147</f>
        <v>0</v>
      </c>
      <c r="AR147" s="257">
        <f>Отд.4!S147+Отд.4!U147+Отд.4!W147+Отд.4!Y147</f>
        <v>0</v>
      </c>
      <c r="AS147" s="257">
        <f>Отд.3!J147+Отд.3!L147</f>
        <v>0</v>
      </c>
      <c r="AT147" s="257">
        <f>Отд.3!K147+Отд.3!M147</f>
        <v>0</v>
      </c>
      <c r="AU147" s="257">
        <f>Отд.3!N147+Отд.3!P147+Отд.3!R147</f>
        <v>0</v>
      </c>
      <c r="AV147" s="257">
        <f>Отд.3!O147+Отд.3!Q147+Отд.3!S147</f>
        <v>0</v>
      </c>
      <c r="AW147" s="257">
        <f>Отд.3!T147+Отд.3!V147</f>
        <v>0</v>
      </c>
      <c r="AX147" s="257">
        <f>Отд.3!U147+Отд.3!W147</f>
        <v>0</v>
      </c>
      <c r="AY147" s="177">
        <f>Отд.4!Z147+Отд.4!AB147</f>
        <v>0</v>
      </c>
      <c r="AZ147" s="177">
        <f>Отд.4!AA147+Отд.4!AC147</f>
        <v>0</v>
      </c>
      <c r="BA147" s="114">
        <f>Отд.3!X147+Отд.3!Z147</f>
        <v>0</v>
      </c>
      <c r="BB147" s="114">
        <f>Отд.3!Y147+Отд.3!AA147</f>
        <v>0</v>
      </c>
      <c r="BC147" s="257">
        <f>Отд.3!AB147+Отд.3!AD147</f>
        <v>0</v>
      </c>
      <c r="BD147" s="257">
        <f>Отд.3!AC147+Отд.3!AE147</f>
        <v>0</v>
      </c>
      <c r="BE147" s="257">
        <f>Отд.2!AF147+Отд.2!AH147+Отд.2!AJ147</f>
        <v>0</v>
      </c>
      <c r="BF147" s="257">
        <f>Отд.2!AG147+Отд.2!AI147+Отд.2!AK147</f>
        <v>0</v>
      </c>
      <c r="BG147" s="257">
        <f>Отд.2!AL147+Отд.2!AN147+Отд.2!AP147</f>
        <v>0</v>
      </c>
      <c r="BH147" s="257">
        <f>Отд.2!AM147+Отд.2!AO147+Отд.2!AQ147</f>
        <v>0</v>
      </c>
      <c r="BI147" s="257">
        <f>Отд.4!AD147+Отд.4!AF147</f>
        <v>0</v>
      </c>
      <c r="BJ147" s="257">
        <f>Отд.4!AE147+Отд.4!AG147</f>
        <v>0</v>
      </c>
      <c r="BK147" s="257">
        <f>Отд.4!AH147+Отд.4!AJ147</f>
        <v>0</v>
      </c>
      <c r="BL147" s="257">
        <f>Отд.4!AI147+Отд.4!AK147</f>
        <v>0</v>
      </c>
      <c r="BM147" s="501">
        <f>Отд.4!AL147</f>
        <v>0</v>
      </c>
      <c r="BN147" s="501">
        <f>Отд.4!AM147</f>
        <v>0</v>
      </c>
      <c r="BO147" s="257">
        <f>Отд.4!AN147</f>
        <v>0</v>
      </c>
      <c r="BP147" s="257">
        <f>Отд.4!AO147</f>
        <v>0</v>
      </c>
      <c r="BQ147" s="30">
        <f>Отд.2!AR147+Отд.2!AT147</f>
        <v>0</v>
      </c>
      <c r="BR147" s="30">
        <f>Отд.2!AS147+Отд.2!AU147</f>
        <v>0</v>
      </c>
      <c r="BS147" s="257">
        <f>Отд.2!AV147+Отд.2!AX147+Отд.2!AZ147+Отд.2!BB147+Отд.2!BD147</f>
        <v>0</v>
      </c>
      <c r="BT147" s="257">
        <f>Отд.2!AW147+Отд.2!AY147+Отд.2!BA147+Отд.2!BC147+Отд.2!BE147</f>
        <v>0</v>
      </c>
      <c r="BU147" s="257">
        <f>Отд.4!AP147+Отд.4!AR147</f>
        <v>0</v>
      </c>
      <c r="BV147" s="257">
        <f>Отд.4!AQ147+Отд.4!AS147</f>
        <v>0</v>
      </c>
      <c r="BW147" s="30">
        <f>Отд.3!AF147</f>
        <v>0</v>
      </c>
      <c r="BX147" s="30">
        <f>Отд.3!AG147</f>
        <v>0</v>
      </c>
      <c r="BY147" s="30">
        <f>Отд.3!AH147+Отд.3!AJ147+Отд.3!AL147</f>
        <v>0</v>
      </c>
      <c r="BZ147" s="30">
        <f>Отд.3!AI147+Отд.3!AK147+Отд.3!AM147</f>
        <v>0</v>
      </c>
      <c r="CA147" s="257">
        <f>Отд.3!AN147+Отд.3!AP147+Отд.3!AR147</f>
        <v>0</v>
      </c>
      <c r="CB147" s="257">
        <f>Отд.3!AO147+Отд.3!AQ147+Отд.3!AS147</f>
        <v>0</v>
      </c>
      <c r="CC147" s="257">
        <f>Отд.4!AT147</f>
        <v>0</v>
      </c>
      <c r="CD147" s="257">
        <f>Отд.4!AU147</f>
        <v>0</v>
      </c>
      <c r="CE147" s="257">
        <f>Отд.3!AT147</f>
        <v>0</v>
      </c>
      <c r="CF147" s="257">
        <f>Отд.3!AU147</f>
        <v>0</v>
      </c>
      <c r="CG147" s="257">
        <f>Отд.3!AV147+Отд.3!AX147+Отд.3!AZ147</f>
        <v>0</v>
      </c>
      <c r="CH147" s="257">
        <f>Отд.3!AW147+Отд.3!AY147+Отд.3!BA147</f>
        <v>0</v>
      </c>
      <c r="CI147" s="257">
        <f>Отд.2!BF147+Отд.2!BH147+Отд.2!BJ147</f>
        <v>0</v>
      </c>
      <c r="CJ147" s="257">
        <f>Отд.2!BG147+Отд.2!BI147+Отд.2!BK147</f>
        <v>0</v>
      </c>
      <c r="CK147" s="257">
        <f>Отд.2!BL147</f>
        <v>0</v>
      </c>
      <c r="CL147" s="257">
        <f>Отд.2!BM147</f>
        <v>0</v>
      </c>
      <c r="CM147" s="257">
        <f>Отд.4!AV147</f>
        <v>0</v>
      </c>
      <c r="CN147" s="257">
        <f>Отд.4!AW147</f>
        <v>0</v>
      </c>
      <c r="CO147" s="257">
        <f>Отд.4!AX147</f>
        <v>0</v>
      </c>
      <c r="CP147" s="257">
        <f>Отд.4!AY147</f>
        <v>0</v>
      </c>
      <c r="CQ147" s="257">
        <f>Отд.4!AZ147</f>
        <v>0</v>
      </c>
      <c r="CR147" s="257">
        <f>Отд.4!BA147</f>
        <v>0</v>
      </c>
      <c r="CS147" s="257">
        <f>Отд.4!BB147</f>
        <v>0</v>
      </c>
      <c r="CT147" s="257">
        <f>Отд.4!BC147</f>
        <v>0</v>
      </c>
      <c r="CU147" s="257">
        <f>Отд.2!BN147+Отд.2!BP147</f>
        <v>0</v>
      </c>
      <c r="CV147" s="257">
        <f>Отд.2!BO147+Отд.2!BQ147</f>
        <v>0</v>
      </c>
      <c r="CW147" s="257">
        <f>Отд.2!BR147+Отд.2!BT147+Отд.2!BV147+Отд.2!BX147</f>
        <v>0</v>
      </c>
      <c r="CX147" s="257">
        <f>Отд.2!BS147+Отд.2!BU147+Отд.2!BW147+Отд.2!BY147</f>
        <v>0</v>
      </c>
      <c r="CY147" s="60">
        <f>Отд.4!BD147+Отд.4!BF147</f>
        <v>0</v>
      </c>
      <c r="CZ147" s="60">
        <f>Отд.4!BE147+Отд.4!BG147</f>
        <v>0</v>
      </c>
      <c r="DA147" s="257">
        <f>Отд.3!BB147</f>
        <v>0</v>
      </c>
      <c r="DB147" s="257">
        <f>Отд.3!BC147</f>
        <v>0</v>
      </c>
      <c r="DC147" s="257">
        <f>Отд.3!BD147</f>
        <v>0</v>
      </c>
      <c r="DD147" s="257">
        <f>Отд.3!BE147</f>
        <v>0</v>
      </c>
      <c r="DE147" s="257">
        <f>Отд.3!BF147+Отд.3!BH147</f>
        <v>0</v>
      </c>
      <c r="DF147" s="257">
        <f>Отд.3!BG147+Отд.3!BI147</f>
        <v>0</v>
      </c>
      <c r="DG147" s="257">
        <f>Отд.3!BJ147</f>
        <v>0</v>
      </c>
      <c r="DH147" s="257">
        <f>Отд.3!BK147</f>
        <v>0</v>
      </c>
      <c r="DI147" s="257">
        <f>Отд.3!BL147+Отд.3!BN147+Отд.3!BP147</f>
        <v>0</v>
      </c>
      <c r="DJ147" s="257">
        <f>Отд.3!BM147+Отд.3!BO147+Отд.3!BQ147</f>
        <v>0</v>
      </c>
      <c r="DK147" s="257">
        <f>Отд.2!BZ147</f>
        <v>0</v>
      </c>
      <c r="DL147" s="257">
        <f>Отд.2!CA147</f>
        <v>0</v>
      </c>
      <c r="DM147" s="501">
        <f>Отд.4!BH147</f>
        <v>0</v>
      </c>
      <c r="DN147" s="501">
        <f>Отд.4!BI147</f>
        <v>0</v>
      </c>
      <c r="DO147" s="14">
        <f t="shared" si="27"/>
        <v>0</v>
      </c>
      <c r="DP147" s="95">
        <f t="shared" si="28"/>
        <v>0</v>
      </c>
      <c r="DQ147" s="37"/>
      <c r="DR147" s="6"/>
      <c r="DS147" s="1172">
        <f>Отд.4!BP147</f>
        <v>0</v>
      </c>
      <c r="DT147" s="1172">
        <f>Отд.4!BQ147</f>
        <v>0</v>
      </c>
      <c r="DU147" s="501">
        <f>Отд.4!BR147</f>
        <v>0</v>
      </c>
      <c r="DV147" s="501">
        <f>Отд.4!BS147</f>
        <v>0</v>
      </c>
      <c r="DW147" s="501">
        <f>Отд.4!BT147</f>
        <v>0</v>
      </c>
      <c r="DX147" s="501">
        <f>Отд.4!BU147</f>
        <v>0</v>
      </c>
      <c r="DY147" s="1172">
        <f>Отд.4!BV147</f>
        <v>0</v>
      </c>
      <c r="DZ147" s="1172">
        <f>Отд.4!BW147</f>
        <v>1</v>
      </c>
      <c r="EA147" s="1172">
        <f>Отд.4!BX147</f>
        <v>0</v>
      </c>
      <c r="EB147" s="1172">
        <f>Отд.4!BY147</f>
        <v>1</v>
      </c>
      <c r="EC147" s="1172">
        <f>Отд.2!CE147</f>
        <v>0</v>
      </c>
      <c r="ED147" s="1172">
        <f>Отд.2!CF147</f>
        <v>0</v>
      </c>
      <c r="EE147" s="501">
        <f>Отд.2!CG147</f>
        <v>0</v>
      </c>
      <c r="EF147" s="501">
        <f>Отд.2!CH147</f>
        <v>0</v>
      </c>
      <c r="EG147" s="5">
        <f t="shared" si="25"/>
        <v>0</v>
      </c>
      <c r="EH147" s="95">
        <f t="shared" si="26"/>
        <v>2</v>
      </c>
    </row>
    <row r="148" spans="1:138" s="28" customFormat="1" ht="27.6" thickBot="1" x14ac:dyDescent="0.35">
      <c r="A148" s="8">
        <v>19</v>
      </c>
      <c r="B148" s="1166" t="s">
        <v>25</v>
      </c>
      <c r="C148" s="501">
        <f>Отд.1!D148+Отд.1!F148+Отд.4!D148+Отд.4!F148</f>
        <v>0</v>
      </c>
      <c r="D148" s="501">
        <f>Отд.1!E148+Отд.1!G148+Отд.4!E148+Отд.4!G148</f>
        <v>0</v>
      </c>
      <c r="E148" s="701">
        <f>Отд.1!H148</f>
        <v>0</v>
      </c>
      <c r="F148" s="701">
        <f>Отд.1!I148</f>
        <v>0</v>
      </c>
      <c r="G148" s="30">
        <f>Отд.1!J148+Отд.1!L148</f>
        <v>0</v>
      </c>
      <c r="H148" s="30">
        <f>Отд.1!K148+Отд.1!M148</f>
        <v>0</v>
      </c>
      <c r="I148" s="257">
        <f>Отд.1!N148+Отд.1!P148+Отд.1!R148+Отд.1!T148+Отд.1!V148</f>
        <v>0</v>
      </c>
      <c r="J148" s="257">
        <f>Отд.1!O148+Отд.1!Q148+Отд.1!S148+Отд.1!U148+Отд.1!W148</f>
        <v>0</v>
      </c>
      <c r="K148" s="257">
        <f>Отд.1!X148+Отд.1!Z148</f>
        <v>0</v>
      </c>
      <c r="L148" s="257">
        <f>Отд.1!Y148+Отд.1!AA148</f>
        <v>0</v>
      </c>
      <c r="M148" s="256">
        <f>Отд.1!AB148</f>
        <v>0</v>
      </c>
      <c r="N148" s="256">
        <f>Отд.1!AC148</f>
        <v>0</v>
      </c>
      <c r="O148" s="257">
        <f>Отд.1!AD148+Отд.1!AF148+Отд.3!D148</f>
        <v>0</v>
      </c>
      <c r="P148" s="257">
        <f>Отд.1!AE148+Отд.1!AG148+Отд.3!E148</f>
        <v>0</v>
      </c>
      <c r="Q148" s="257">
        <f>Отд.1!AH148+Отд.3!F148</f>
        <v>0</v>
      </c>
      <c r="R148" s="257">
        <f>Отд.1!AI148+Отд.3!G148</f>
        <v>0</v>
      </c>
      <c r="S148" s="257">
        <f>Отд.1!AJ148+Отд.4!H148</f>
        <v>0</v>
      </c>
      <c r="T148" s="257">
        <f>Отд.1!AK148+Отд.4!I148</f>
        <v>0</v>
      </c>
      <c r="U148" s="257">
        <f>Отд.1!AL148</f>
        <v>0</v>
      </c>
      <c r="V148" s="257">
        <f>Отд.1!AM148</f>
        <v>0</v>
      </c>
      <c r="W148" s="257">
        <f>Отд.1!AN148+Отд.1!AP148+Отд.3!H148</f>
        <v>0</v>
      </c>
      <c r="X148" s="257">
        <f>Отд.1!AO148+Отд.1!AQ148+Отд.3!I148</f>
        <v>0</v>
      </c>
      <c r="Y148" s="257">
        <f>Отд.1!AR148+Отд.1!AT148+Отд.2!D148</f>
        <v>0</v>
      </c>
      <c r="Z148" s="257">
        <f>Отд.1!AS148+Отд.1!AU148+Отд.2!E148</f>
        <v>0</v>
      </c>
      <c r="AA148" s="257">
        <f>Отд.1!AV148</f>
        <v>0</v>
      </c>
      <c r="AB148" s="257">
        <f>Отд.1!AW148</f>
        <v>0</v>
      </c>
      <c r="AC148" s="257">
        <f>Отд.1!AX148+Отд.4!J148</f>
        <v>0</v>
      </c>
      <c r="AD148" s="257">
        <f>Отд.1!AY148+Отд.4!K148</f>
        <v>0</v>
      </c>
      <c r="AE148" s="257">
        <f>Отд.1!AZ148</f>
        <v>0</v>
      </c>
      <c r="AF148" s="257">
        <f>Отд.1!BA148</f>
        <v>0</v>
      </c>
      <c r="AG148" s="257">
        <f>Отд.1!BB148</f>
        <v>0</v>
      </c>
      <c r="AH148" s="257">
        <f>Отд.1!BC148</f>
        <v>0</v>
      </c>
      <c r="AI148" s="501">
        <f>Отд.4!L148+Отд.4!N148</f>
        <v>0</v>
      </c>
      <c r="AJ148" s="501">
        <f>Отд.4!M148+Отд.4!O148</f>
        <v>0</v>
      </c>
      <c r="AK148" s="257">
        <f>Отд.4!P148</f>
        <v>0</v>
      </c>
      <c r="AL148" s="257">
        <f>Отд.4!Q148</f>
        <v>0</v>
      </c>
      <c r="AM148" s="257">
        <f>Отд.2!F148+Отд.2!H148+Отд.2!J148+Отд.2!L148</f>
        <v>0</v>
      </c>
      <c r="AN148" s="257">
        <f>Отд.2!G148+Отд.2!I148+Отд.2!K148+Отд.2!M148</f>
        <v>0</v>
      </c>
      <c r="AO148" s="257">
        <f>Отд.2!N148+Отд.2!P148+Отд.2!R148+Отд.2!T148+Отд.2!V148+Отд.2!X148+Отд.2!Z148+Отд.2!AB148+Отд.2!AD148</f>
        <v>0</v>
      </c>
      <c r="AP148" s="257">
        <f>Отд.2!O148+Отд.2!Q148+Отд.2!S148+Отд.2!U148+Отд.2!W148+Отд.2!Y148+Отд.2!AA148+Отд.2!AC148+Отд.2!AE148</f>
        <v>0</v>
      </c>
      <c r="AQ148" s="257">
        <f>Отд.4!R148+Отд.4!T148+Отд.4!V148+Отд.4!X148</f>
        <v>0</v>
      </c>
      <c r="AR148" s="257">
        <f>Отд.4!S148+Отд.4!U148+Отд.4!W148+Отд.4!Y148</f>
        <v>0</v>
      </c>
      <c r="AS148" s="257">
        <f>Отд.3!J148+Отд.3!L148</f>
        <v>0</v>
      </c>
      <c r="AT148" s="257">
        <f>Отд.3!K148+Отд.3!M148</f>
        <v>0</v>
      </c>
      <c r="AU148" s="257">
        <f>Отд.3!N148+Отд.3!P148+Отд.3!R148</f>
        <v>0</v>
      </c>
      <c r="AV148" s="257">
        <f>Отд.3!O148+Отд.3!Q148+Отд.3!S148</f>
        <v>0</v>
      </c>
      <c r="AW148" s="257">
        <f>Отд.3!T148+Отд.3!V148</f>
        <v>0</v>
      </c>
      <c r="AX148" s="257">
        <f>Отд.3!U148+Отд.3!W148</f>
        <v>0</v>
      </c>
      <c r="AY148" s="177">
        <f>Отд.4!Z148+Отд.4!AB148</f>
        <v>0</v>
      </c>
      <c r="AZ148" s="177">
        <f>Отд.4!AA148+Отд.4!AC148</f>
        <v>0</v>
      </c>
      <c r="BA148" s="114">
        <f>Отд.3!X148+Отд.3!Z148</f>
        <v>0</v>
      </c>
      <c r="BB148" s="114">
        <f>Отд.3!Y148+Отд.3!AA148</f>
        <v>0</v>
      </c>
      <c r="BC148" s="257">
        <f>Отд.3!AB148+Отд.3!AD148</f>
        <v>0</v>
      </c>
      <c r="BD148" s="257">
        <f>Отд.3!AC148+Отд.3!AE148</f>
        <v>0</v>
      </c>
      <c r="BE148" s="257">
        <f>Отд.2!AF148+Отд.2!AH148+Отд.2!AJ148</f>
        <v>0</v>
      </c>
      <c r="BF148" s="257">
        <f>Отд.2!AG148+Отд.2!AI148+Отд.2!AK148</f>
        <v>0</v>
      </c>
      <c r="BG148" s="257">
        <f>Отд.2!AL148+Отд.2!AN148+Отд.2!AP148</f>
        <v>0</v>
      </c>
      <c r="BH148" s="257">
        <f>Отд.2!AM148+Отд.2!AO148+Отд.2!AQ148</f>
        <v>0</v>
      </c>
      <c r="BI148" s="257">
        <f>Отд.4!AD148+Отд.4!AF148</f>
        <v>0</v>
      </c>
      <c r="BJ148" s="257">
        <f>Отд.4!AE148+Отд.4!AG148</f>
        <v>0</v>
      </c>
      <c r="BK148" s="257">
        <f>Отд.4!AH148+Отд.4!AJ148</f>
        <v>0</v>
      </c>
      <c r="BL148" s="257">
        <f>Отд.4!AI148+Отд.4!AK148</f>
        <v>0</v>
      </c>
      <c r="BM148" s="501">
        <f>Отд.4!AL148</f>
        <v>0</v>
      </c>
      <c r="BN148" s="501">
        <f>Отд.4!AM148</f>
        <v>0</v>
      </c>
      <c r="BO148" s="257">
        <f>Отд.4!AN148</f>
        <v>0</v>
      </c>
      <c r="BP148" s="257">
        <f>Отд.4!AO148</f>
        <v>0</v>
      </c>
      <c r="BQ148" s="30">
        <f>Отд.2!AR148+Отд.2!AT148</f>
        <v>0</v>
      </c>
      <c r="BR148" s="30">
        <f>Отд.2!AS148+Отд.2!AU148</f>
        <v>0</v>
      </c>
      <c r="BS148" s="257">
        <f>Отд.2!AV148+Отд.2!AX148+Отд.2!AZ148+Отд.2!BB148+Отд.2!BD148</f>
        <v>0</v>
      </c>
      <c r="BT148" s="257">
        <f>Отд.2!AW148+Отд.2!AY148+Отд.2!BA148+Отд.2!BC148+Отд.2!BE148</f>
        <v>0</v>
      </c>
      <c r="BU148" s="257">
        <f>Отд.4!AP148+Отд.4!AR148</f>
        <v>0</v>
      </c>
      <c r="BV148" s="257">
        <f>Отд.4!AQ148+Отд.4!AS148</f>
        <v>0</v>
      </c>
      <c r="BW148" s="30">
        <f>Отд.3!AF148</f>
        <v>0</v>
      </c>
      <c r="BX148" s="30">
        <f>Отд.3!AG148</f>
        <v>0</v>
      </c>
      <c r="BY148" s="30">
        <f>Отд.3!AH148+Отд.3!AJ148+Отд.3!AL148</f>
        <v>0</v>
      </c>
      <c r="BZ148" s="30">
        <f>Отд.3!AI148+Отд.3!AK148+Отд.3!AM148</f>
        <v>0</v>
      </c>
      <c r="CA148" s="257">
        <f>Отд.3!AN148+Отд.3!AP148+Отд.3!AR148</f>
        <v>0</v>
      </c>
      <c r="CB148" s="257">
        <f>Отд.3!AO148+Отд.3!AQ148+Отд.3!AS148</f>
        <v>0</v>
      </c>
      <c r="CC148" s="257">
        <f>Отд.4!AT148</f>
        <v>0</v>
      </c>
      <c r="CD148" s="257">
        <f>Отд.4!AU148</f>
        <v>0</v>
      </c>
      <c r="CE148" s="257">
        <f>Отд.3!AT148</f>
        <v>0</v>
      </c>
      <c r="CF148" s="257">
        <f>Отд.3!AU148</f>
        <v>0</v>
      </c>
      <c r="CG148" s="257">
        <f>Отд.3!AV148+Отд.3!AX148+Отд.3!AZ148</f>
        <v>0</v>
      </c>
      <c r="CH148" s="257">
        <f>Отд.3!AW148+Отд.3!AY148+Отд.3!BA148</f>
        <v>0</v>
      </c>
      <c r="CI148" s="257">
        <f>Отд.2!BF148+Отд.2!BH148+Отд.2!BJ148</f>
        <v>0</v>
      </c>
      <c r="CJ148" s="257">
        <f>Отд.2!BG148+Отд.2!BI148+Отд.2!BK148</f>
        <v>0</v>
      </c>
      <c r="CK148" s="257">
        <f>Отд.2!BL148</f>
        <v>0</v>
      </c>
      <c r="CL148" s="257">
        <f>Отд.2!BM148</f>
        <v>0</v>
      </c>
      <c r="CM148" s="257">
        <f>Отд.4!AV148</f>
        <v>0</v>
      </c>
      <c r="CN148" s="257">
        <f>Отд.4!AW148</f>
        <v>0</v>
      </c>
      <c r="CO148" s="257">
        <f>Отд.4!AX148</f>
        <v>0</v>
      </c>
      <c r="CP148" s="257">
        <f>Отд.4!AY148</f>
        <v>0</v>
      </c>
      <c r="CQ148" s="257">
        <f>Отд.4!AZ148</f>
        <v>0</v>
      </c>
      <c r="CR148" s="257">
        <f>Отд.4!BA148</f>
        <v>0</v>
      </c>
      <c r="CS148" s="257">
        <f>Отд.4!BB148</f>
        <v>0</v>
      </c>
      <c r="CT148" s="257">
        <f>Отд.4!BC148</f>
        <v>0</v>
      </c>
      <c r="CU148" s="257">
        <f>Отд.2!BN148+Отд.2!BP148</f>
        <v>0</v>
      </c>
      <c r="CV148" s="257">
        <f>Отд.2!BO148+Отд.2!BQ148</f>
        <v>0</v>
      </c>
      <c r="CW148" s="257">
        <f>Отд.2!BR148+Отд.2!BT148+Отд.2!BV148+Отд.2!BX148</f>
        <v>0</v>
      </c>
      <c r="CX148" s="257">
        <f>Отд.2!BS148+Отд.2!BU148+Отд.2!BW148+Отд.2!BY148</f>
        <v>0</v>
      </c>
      <c r="CY148" s="60">
        <f>Отд.4!BD148+Отд.4!BF148</f>
        <v>0</v>
      </c>
      <c r="CZ148" s="60">
        <f>Отд.4!BE148+Отд.4!BG148</f>
        <v>0</v>
      </c>
      <c r="DA148" s="257">
        <f>Отд.3!BB148</f>
        <v>0</v>
      </c>
      <c r="DB148" s="257">
        <f>Отд.3!BC148</f>
        <v>0</v>
      </c>
      <c r="DC148" s="257">
        <f>Отд.3!BD148</f>
        <v>0</v>
      </c>
      <c r="DD148" s="257">
        <f>Отд.3!BE148</f>
        <v>0</v>
      </c>
      <c r="DE148" s="257">
        <f>Отд.3!BF148+Отд.3!BH148</f>
        <v>0</v>
      </c>
      <c r="DF148" s="257">
        <f>Отд.3!BG148+Отд.3!BI148</f>
        <v>0</v>
      </c>
      <c r="DG148" s="257">
        <f>Отд.3!BJ148</f>
        <v>0</v>
      </c>
      <c r="DH148" s="257">
        <f>Отд.3!BK148</f>
        <v>0</v>
      </c>
      <c r="DI148" s="257">
        <f>Отд.3!BL148+Отд.3!BN148+Отд.3!BP148</f>
        <v>0</v>
      </c>
      <c r="DJ148" s="257">
        <f>Отд.3!BM148+Отд.3!BO148+Отд.3!BQ148</f>
        <v>0</v>
      </c>
      <c r="DK148" s="257">
        <f>Отд.2!BZ148</f>
        <v>0</v>
      </c>
      <c r="DL148" s="257">
        <f>Отд.2!CA148</f>
        <v>0</v>
      </c>
      <c r="DM148" s="501">
        <f>Отд.4!BH148</f>
        <v>0</v>
      </c>
      <c r="DN148" s="501">
        <f>Отд.4!BI148</f>
        <v>0</v>
      </c>
      <c r="DO148" s="14">
        <f t="shared" si="27"/>
        <v>0</v>
      </c>
      <c r="DP148" s="95">
        <f t="shared" si="28"/>
        <v>0</v>
      </c>
      <c r="DQ148" s="37"/>
      <c r="DR148" s="6"/>
      <c r="DS148" s="1172">
        <f>Отд.4!BP148</f>
        <v>0</v>
      </c>
      <c r="DT148" s="1172">
        <f>Отд.4!BQ148</f>
        <v>0</v>
      </c>
      <c r="DU148" s="501">
        <f>Отд.4!BR148</f>
        <v>0</v>
      </c>
      <c r="DV148" s="501">
        <f>Отд.4!BS148</f>
        <v>0</v>
      </c>
      <c r="DW148" s="501">
        <f>Отд.4!BT148</f>
        <v>0</v>
      </c>
      <c r="DX148" s="501">
        <f>Отд.4!BU148</f>
        <v>0</v>
      </c>
      <c r="DY148" s="1172">
        <f>Отд.4!BV148</f>
        <v>0</v>
      </c>
      <c r="DZ148" s="1172">
        <f>Отд.4!BW148</f>
        <v>0</v>
      </c>
      <c r="EA148" s="1172">
        <f>Отд.4!BX148</f>
        <v>0</v>
      </c>
      <c r="EB148" s="1172">
        <f>Отд.4!BY148</f>
        <v>0</v>
      </c>
      <c r="EC148" s="1172">
        <f>Отд.2!CE148</f>
        <v>0</v>
      </c>
      <c r="ED148" s="1172">
        <f>Отд.2!CF148</f>
        <v>0</v>
      </c>
      <c r="EE148" s="501">
        <f>Отд.2!CG148</f>
        <v>0</v>
      </c>
      <c r="EF148" s="501">
        <f>Отд.2!CH148</f>
        <v>0</v>
      </c>
      <c r="EG148" s="5">
        <f t="shared" si="25"/>
        <v>0</v>
      </c>
      <c r="EH148" s="95">
        <f t="shared" si="26"/>
        <v>0</v>
      </c>
    </row>
    <row r="149" spans="1:138" s="28" customFormat="1" ht="16.2" thickBot="1" x14ac:dyDescent="0.35">
      <c r="A149" s="8">
        <v>20</v>
      </c>
      <c r="B149" s="1166" t="s">
        <v>26</v>
      </c>
      <c r="C149" s="501">
        <f>Отд.1!D149+Отд.1!F149+Отд.4!D149+Отд.4!F149</f>
        <v>0</v>
      </c>
      <c r="D149" s="501">
        <f>Отд.1!E149+Отд.1!G149+Отд.4!E149+Отд.4!G149</f>
        <v>0</v>
      </c>
      <c r="E149" s="701">
        <f>Отд.1!H149</f>
        <v>0</v>
      </c>
      <c r="F149" s="701">
        <f>Отд.1!I149</f>
        <v>0</v>
      </c>
      <c r="G149" s="30">
        <f>Отд.1!J149+Отд.1!L149</f>
        <v>0</v>
      </c>
      <c r="H149" s="30">
        <f>Отд.1!K149+Отд.1!M149</f>
        <v>0</v>
      </c>
      <c r="I149" s="257">
        <f>Отд.1!N149+Отд.1!P149+Отд.1!R149+Отд.1!T149+Отд.1!V149</f>
        <v>0</v>
      </c>
      <c r="J149" s="257">
        <f>Отд.1!O149+Отд.1!Q149+Отд.1!S149+Отд.1!U149+Отд.1!W149</f>
        <v>0</v>
      </c>
      <c r="K149" s="257">
        <f>Отд.1!X149+Отд.1!Z149</f>
        <v>0</v>
      </c>
      <c r="L149" s="257">
        <f>Отд.1!Y149+Отд.1!AA149</f>
        <v>0</v>
      </c>
      <c r="M149" s="256">
        <f>Отд.1!AB149</f>
        <v>0</v>
      </c>
      <c r="N149" s="256">
        <f>Отд.1!AC149</f>
        <v>0</v>
      </c>
      <c r="O149" s="257">
        <f>Отд.1!AD149+Отд.1!AF149+Отд.3!D149</f>
        <v>0</v>
      </c>
      <c r="P149" s="257">
        <f>Отд.1!AE149+Отд.1!AG149+Отд.3!E149</f>
        <v>0</v>
      </c>
      <c r="Q149" s="257">
        <f>Отд.1!AH149+Отд.3!F149</f>
        <v>0</v>
      </c>
      <c r="R149" s="257">
        <f>Отд.1!AI149+Отд.3!G149</f>
        <v>0</v>
      </c>
      <c r="S149" s="257">
        <f>Отд.1!AJ149+Отд.4!H149</f>
        <v>0</v>
      </c>
      <c r="T149" s="257">
        <f>Отд.1!AK149+Отд.4!I149</f>
        <v>0</v>
      </c>
      <c r="U149" s="257">
        <f>Отд.1!AL149</f>
        <v>0</v>
      </c>
      <c r="V149" s="257">
        <f>Отд.1!AM149</f>
        <v>0</v>
      </c>
      <c r="W149" s="257">
        <f>Отд.1!AN149+Отд.1!AP149+Отд.3!H149</f>
        <v>0</v>
      </c>
      <c r="X149" s="257">
        <f>Отд.1!AO149+Отд.1!AQ149+Отд.3!I149</f>
        <v>0</v>
      </c>
      <c r="Y149" s="257">
        <f>Отд.1!AR149+Отд.1!AT149+Отд.2!D149</f>
        <v>0</v>
      </c>
      <c r="Z149" s="257">
        <f>Отд.1!AS149+Отд.1!AU149+Отд.2!E149</f>
        <v>0</v>
      </c>
      <c r="AA149" s="257">
        <f>Отд.1!AV149</f>
        <v>0</v>
      </c>
      <c r="AB149" s="257">
        <f>Отд.1!AW149</f>
        <v>0</v>
      </c>
      <c r="AC149" s="257">
        <f>Отд.1!AX149+Отд.4!J149</f>
        <v>0</v>
      </c>
      <c r="AD149" s="257">
        <f>Отд.1!AY149+Отд.4!K149</f>
        <v>0</v>
      </c>
      <c r="AE149" s="257">
        <f>Отд.1!AZ149</f>
        <v>0</v>
      </c>
      <c r="AF149" s="257">
        <f>Отд.1!BA149</f>
        <v>0</v>
      </c>
      <c r="AG149" s="257">
        <f>Отд.1!BB149</f>
        <v>0</v>
      </c>
      <c r="AH149" s="257">
        <f>Отд.1!BC149</f>
        <v>0</v>
      </c>
      <c r="AI149" s="501">
        <f>Отд.4!L149+Отд.4!N149</f>
        <v>0</v>
      </c>
      <c r="AJ149" s="501">
        <f>Отд.4!M149+Отд.4!O149</f>
        <v>0</v>
      </c>
      <c r="AK149" s="257">
        <f>Отд.4!P149</f>
        <v>0</v>
      </c>
      <c r="AL149" s="257">
        <f>Отд.4!Q149</f>
        <v>0</v>
      </c>
      <c r="AM149" s="257">
        <f>Отд.2!F149+Отд.2!H149+Отд.2!J149+Отд.2!L149</f>
        <v>0</v>
      </c>
      <c r="AN149" s="257">
        <f>Отд.2!G149+Отд.2!I149+Отд.2!K149+Отд.2!M149</f>
        <v>0</v>
      </c>
      <c r="AO149" s="257">
        <f>Отд.2!N149+Отд.2!P149+Отд.2!R149+Отд.2!T149+Отд.2!V149+Отд.2!X149+Отд.2!Z149+Отд.2!AB149+Отд.2!AD149</f>
        <v>0</v>
      </c>
      <c r="AP149" s="257">
        <f>Отд.2!O149+Отд.2!Q149+Отд.2!S149+Отд.2!U149+Отд.2!W149+Отд.2!Y149+Отд.2!AA149+Отд.2!AC149+Отд.2!AE149</f>
        <v>0</v>
      </c>
      <c r="AQ149" s="257">
        <f>Отд.4!R149+Отд.4!T149+Отд.4!V149+Отд.4!X149</f>
        <v>0</v>
      </c>
      <c r="AR149" s="257">
        <f>Отд.4!S149+Отд.4!U149+Отд.4!W149+Отд.4!Y149</f>
        <v>0</v>
      </c>
      <c r="AS149" s="257">
        <f>Отд.3!J149+Отд.3!L149</f>
        <v>0</v>
      </c>
      <c r="AT149" s="257">
        <f>Отд.3!K149+Отд.3!M149</f>
        <v>0</v>
      </c>
      <c r="AU149" s="257">
        <f>Отд.3!N149+Отд.3!P149+Отд.3!R149</f>
        <v>0</v>
      </c>
      <c r="AV149" s="257">
        <f>Отд.3!O149+Отд.3!Q149+Отд.3!S149</f>
        <v>0</v>
      </c>
      <c r="AW149" s="257">
        <f>Отд.3!T149+Отд.3!V149</f>
        <v>0</v>
      </c>
      <c r="AX149" s="257">
        <f>Отд.3!U149+Отд.3!W149</f>
        <v>0</v>
      </c>
      <c r="AY149" s="177">
        <f>Отд.4!Z149+Отд.4!AB149</f>
        <v>0</v>
      </c>
      <c r="AZ149" s="177">
        <f>Отд.4!AA149+Отд.4!AC149</f>
        <v>0</v>
      </c>
      <c r="BA149" s="114">
        <f>Отд.3!X149+Отд.3!Z149</f>
        <v>0</v>
      </c>
      <c r="BB149" s="114">
        <f>Отд.3!Y149+Отд.3!AA149</f>
        <v>0</v>
      </c>
      <c r="BC149" s="257">
        <f>Отд.3!AB149+Отд.3!AD149</f>
        <v>0</v>
      </c>
      <c r="BD149" s="257">
        <f>Отд.3!AC149+Отд.3!AE149</f>
        <v>0</v>
      </c>
      <c r="BE149" s="257">
        <f>Отд.2!AF149+Отд.2!AH149+Отд.2!AJ149</f>
        <v>0</v>
      </c>
      <c r="BF149" s="257">
        <f>Отд.2!AG149+Отд.2!AI149+Отд.2!AK149</f>
        <v>0</v>
      </c>
      <c r="BG149" s="257">
        <f>Отд.2!AL149+Отд.2!AN149+Отд.2!AP149</f>
        <v>0</v>
      </c>
      <c r="BH149" s="257">
        <f>Отд.2!AM149+Отд.2!AO149+Отд.2!AQ149</f>
        <v>0</v>
      </c>
      <c r="BI149" s="257">
        <f>Отд.4!AD149+Отд.4!AF149</f>
        <v>0</v>
      </c>
      <c r="BJ149" s="257">
        <f>Отд.4!AE149+Отд.4!AG149</f>
        <v>0</v>
      </c>
      <c r="BK149" s="257">
        <f>Отд.4!AH149+Отд.4!AJ149</f>
        <v>0</v>
      </c>
      <c r="BL149" s="257">
        <f>Отд.4!AI149+Отд.4!AK149</f>
        <v>0</v>
      </c>
      <c r="BM149" s="501">
        <f>Отд.4!AL149</f>
        <v>0</v>
      </c>
      <c r="BN149" s="501">
        <f>Отд.4!AM149</f>
        <v>0</v>
      </c>
      <c r="BO149" s="257">
        <f>Отд.4!AN149</f>
        <v>0</v>
      </c>
      <c r="BP149" s="257">
        <f>Отд.4!AO149</f>
        <v>0</v>
      </c>
      <c r="BQ149" s="30">
        <f>Отд.2!AR149+Отд.2!AT149</f>
        <v>0</v>
      </c>
      <c r="BR149" s="30">
        <f>Отд.2!AS149+Отд.2!AU149</f>
        <v>0</v>
      </c>
      <c r="BS149" s="257">
        <f>Отд.2!AV149+Отд.2!AX149+Отд.2!AZ149+Отд.2!BB149+Отд.2!BD149</f>
        <v>0</v>
      </c>
      <c r="BT149" s="257">
        <f>Отд.2!AW149+Отд.2!AY149+Отд.2!BA149+Отд.2!BC149+Отд.2!BE149</f>
        <v>0</v>
      </c>
      <c r="BU149" s="257">
        <f>Отд.4!AP149+Отд.4!AR149</f>
        <v>0</v>
      </c>
      <c r="BV149" s="257">
        <f>Отд.4!AQ149+Отд.4!AS149</f>
        <v>0</v>
      </c>
      <c r="BW149" s="30">
        <f>Отд.3!AF149</f>
        <v>0</v>
      </c>
      <c r="BX149" s="30">
        <f>Отд.3!AG149</f>
        <v>0</v>
      </c>
      <c r="BY149" s="30">
        <f>Отд.3!AH149+Отд.3!AJ149+Отд.3!AL149</f>
        <v>0</v>
      </c>
      <c r="BZ149" s="30">
        <f>Отд.3!AI149+Отд.3!AK149+Отд.3!AM149</f>
        <v>0</v>
      </c>
      <c r="CA149" s="257">
        <f>Отд.3!AN149+Отд.3!AP149+Отд.3!AR149</f>
        <v>0</v>
      </c>
      <c r="CB149" s="257">
        <f>Отд.3!AO149+Отд.3!AQ149+Отд.3!AS149</f>
        <v>0</v>
      </c>
      <c r="CC149" s="257">
        <f>Отд.4!AT149</f>
        <v>0</v>
      </c>
      <c r="CD149" s="257">
        <f>Отд.4!AU149</f>
        <v>0</v>
      </c>
      <c r="CE149" s="257">
        <f>Отд.3!AT149</f>
        <v>0</v>
      </c>
      <c r="CF149" s="257">
        <f>Отд.3!AU149</f>
        <v>0</v>
      </c>
      <c r="CG149" s="257">
        <f>Отд.3!AV149+Отд.3!AX149+Отд.3!AZ149</f>
        <v>0</v>
      </c>
      <c r="CH149" s="257">
        <f>Отд.3!AW149+Отд.3!AY149+Отд.3!BA149</f>
        <v>0</v>
      </c>
      <c r="CI149" s="257">
        <f>Отд.2!BF149+Отд.2!BH149+Отд.2!BJ149</f>
        <v>0</v>
      </c>
      <c r="CJ149" s="257">
        <f>Отд.2!BG149+Отд.2!BI149+Отд.2!BK149</f>
        <v>0</v>
      </c>
      <c r="CK149" s="257">
        <f>Отд.2!BL149</f>
        <v>0</v>
      </c>
      <c r="CL149" s="257">
        <f>Отд.2!BM149</f>
        <v>0</v>
      </c>
      <c r="CM149" s="257">
        <f>Отд.4!AV149</f>
        <v>0</v>
      </c>
      <c r="CN149" s="257">
        <f>Отд.4!AW149</f>
        <v>0</v>
      </c>
      <c r="CO149" s="257">
        <f>Отд.4!AX149</f>
        <v>0</v>
      </c>
      <c r="CP149" s="257">
        <f>Отд.4!AY149</f>
        <v>0</v>
      </c>
      <c r="CQ149" s="257">
        <f>Отд.4!AZ149</f>
        <v>0</v>
      </c>
      <c r="CR149" s="257">
        <f>Отд.4!BA149</f>
        <v>0</v>
      </c>
      <c r="CS149" s="257">
        <f>Отд.4!BB149</f>
        <v>0</v>
      </c>
      <c r="CT149" s="257">
        <f>Отд.4!BC149</f>
        <v>0</v>
      </c>
      <c r="CU149" s="257">
        <f>Отд.2!BN149+Отд.2!BP149</f>
        <v>0</v>
      </c>
      <c r="CV149" s="257">
        <f>Отд.2!BO149+Отд.2!BQ149</f>
        <v>0</v>
      </c>
      <c r="CW149" s="257">
        <f>Отд.2!BR149+Отд.2!BT149+Отд.2!BV149+Отд.2!BX149</f>
        <v>0</v>
      </c>
      <c r="CX149" s="257">
        <f>Отд.2!BS149+Отд.2!BU149+Отд.2!BW149+Отд.2!BY149</f>
        <v>0</v>
      </c>
      <c r="CY149" s="60">
        <f>Отд.4!BD149+Отд.4!BF149</f>
        <v>0</v>
      </c>
      <c r="CZ149" s="60">
        <f>Отд.4!BE149+Отд.4!BG149</f>
        <v>0</v>
      </c>
      <c r="DA149" s="257">
        <f>Отд.3!BB149</f>
        <v>0</v>
      </c>
      <c r="DB149" s="257">
        <f>Отд.3!BC149</f>
        <v>0</v>
      </c>
      <c r="DC149" s="257">
        <f>Отд.3!BD149</f>
        <v>0</v>
      </c>
      <c r="DD149" s="257">
        <f>Отд.3!BE149</f>
        <v>0</v>
      </c>
      <c r="DE149" s="257">
        <f>Отд.3!BF149+Отд.3!BH149</f>
        <v>0</v>
      </c>
      <c r="DF149" s="257">
        <f>Отд.3!BG149+Отд.3!BI149</f>
        <v>0</v>
      </c>
      <c r="DG149" s="257">
        <f>Отд.3!BJ149</f>
        <v>0</v>
      </c>
      <c r="DH149" s="257">
        <f>Отд.3!BK149</f>
        <v>0</v>
      </c>
      <c r="DI149" s="257">
        <f>Отд.3!BL149+Отд.3!BN149+Отд.3!BP149</f>
        <v>0</v>
      </c>
      <c r="DJ149" s="257">
        <f>Отд.3!BM149+Отд.3!BO149+Отд.3!BQ149</f>
        <v>0</v>
      </c>
      <c r="DK149" s="257">
        <f>Отд.2!BZ149</f>
        <v>0</v>
      </c>
      <c r="DL149" s="257">
        <f>Отд.2!CA149</f>
        <v>0</v>
      </c>
      <c r="DM149" s="501">
        <f>Отд.4!BH149</f>
        <v>0</v>
      </c>
      <c r="DN149" s="501">
        <f>Отд.4!BI149</f>
        <v>0</v>
      </c>
      <c r="DO149" s="14">
        <f t="shared" si="27"/>
        <v>0</v>
      </c>
      <c r="DP149" s="95">
        <f t="shared" si="28"/>
        <v>0</v>
      </c>
      <c r="DQ149" s="37"/>
      <c r="DR149" s="6"/>
      <c r="DS149" s="1172">
        <f>Отд.4!BP149</f>
        <v>0</v>
      </c>
      <c r="DT149" s="1172">
        <f>Отд.4!BQ149</f>
        <v>0</v>
      </c>
      <c r="DU149" s="501">
        <f>Отд.4!BR149</f>
        <v>0</v>
      </c>
      <c r="DV149" s="501">
        <f>Отд.4!BS149</f>
        <v>0</v>
      </c>
      <c r="DW149" s="501">
        <f>Отд.4!BT149</f>
        <v>0</v>
      </c>
      <c r="DX149" s="501">
        <f>Отд.4!BU149</f>
        <v>0</v>
      </c>
      <c r="DY149" s="1172">
        <f>Отд.4!BV149</f>
        <v>0</v>
      </c>
      <c r="DZ149" s="1172">
        <f>Отд.4!BW149</f>
        <v>0</v>
      </c>
      <c r="EA149" s="1172">
        <f>Отд.4!BX149</f>
        <v>0</v>
      </c>
      <c r="EB149" s="1172">
        <f>Отд.4!BY149</f>
        <v>0</v>
      </c>
      <c r="EC149" s="1172">
        <f>Отд.2!CE149</f>
        <v>0</v>
      </c>
      <c r="ED149" s="1172">
        <f>Отд.2!CF149</f>
        <v>0</v>
      </c>
      <c r="EE149" s="501">
        <f>Отд.2!CG149</f>
        <v>0</v>
      </c>
      <c r="EF149" s="501">
        <f>Отд.2!CH149</f>
        <v>0</v>
      </c>
      <c r="EG149" s="5">
        <f t="shared" si="25"/>
        <v>0</v>
      </c>
      <c r="EH149" s="95">
        <f t="shared" si="26"/>
        <v>0</v>
      </c>
    </row>
    <row r="150" spans="1:138" s="28" customFormat="1" ht="16.2" thickBot="1" x14ac:dyDescent="0.35">
      <c r="A150" s="8">
        <v>21</v>
      </c>
      <c r="B150" s="1166" t="s">
        <v>27</v>
      </c>
      <c r="C150" s="501">
        <f>Отд.1!D150+Отд.1!F150+Отд.4!D150+Отд.4!F150</f>
        <v>0</v>
      </c>
      <c r="D150" s="501">
        <f>Отд.1!E150+Отд.1!G150+Отд.4!E150+Отд.4!G150</f>
        <v>0</v>
      </c>
      <c r="E150" s="701">
        <f>Отд.1!H150</f>
        <v>0</v>
      </c>
      <c r="F150" s="701">
        <f>Отд.1!I150</f>
        <v>0</v>
      </c>
      <c r="G150" s="30">
        <f>Отд.1!J150+Отд.1!L150</f>
        <v>0</v>
      </c>
      <c r="H150" s="30">
        <f>Отд.1!K150+Отд.1!M150</f>
        <v>0</v>
      </c>
      <c r="I150" s="257">
        <f>Отд.1!N150+Отд.1!P150+Отд.1!R150+Отд.1!T150+Отд.1!V150</f>
        <v>0</v>
      </c>
      <c r="J150" s="257">
        <f>Отд.1!O150+Отд.1!Q150+Отд.1!S150+Отд.1!U150+Отд.1!W150</f>
        <v>0</v>
      </c>
      <c r="K150" s="257">
        <f>Отд.1!X150+Отд.1!Z150</f>
        <v>0</v>
      </c>
      <c r="L150" s="257">
        <f>Отд.1!Y150+Отд.1!AA150</f>
        <v>0</v>
      </c>
      <c r="M150" s="256">
        <f>Отд.1!AB150</f>
        <v>0</v>
      </c>
      <c r="N150" s="256">
        <f>Отд.1!AC150</f>
        <v>0</v>
      </c>
      <c r="O150" s="257">
        <f>Отд.1!AD150+Отд.1!AF150+Отд.3!D150</f>
        <v>0</v>
      </c>
      <c r="P150" s="257">
        <f>Отд.1!AE150+Отд.1!AG150+Отд.3!E150</f>
        <v>0</v>
      </c>
      <c r="Q150" s="257">
        <f>Отд.1!AH150+Отд.3!F150</f>
        <v>0</v>
      </c>
      <c r="R150" s="257">
        <f>Отд.1!AI150+Отд.3!G150</f>
        <v>0</v>
      </c>
      <c r="S150" s="257">
        <f>Отд.1!AJ150+Отд.4!H150</f>
        <v>0</v>
      </c>
      <c r="T150" s="257">
        <f>Отд.1!AK150+Отд.4!I150</f>
        <v>1</v>
      </c>
      <c r="U150" s="257">
        <f>Отд.1!AL150</f>
        <v>0</v>
      </c>
      <c r="V150" s="257">
        <f>Отд.1!AM150</f>
        <v>0</v>
      </c>
      <c r="W150" s="257">
        <f>Отд.1!AN150+Отд.1!AP150+Отд.3!H150</f>
        <v>1</v>
      </c>
      <c r="X150" s="257">
        <f>Отд.1!AO150+Отд.1!AQ150+Отд.3!I150</f>
        <v>0</v>
      </c>
      <c r="Y150" s="257">
        <f>Отд.1!AR150+Отд.1!AT150+Отд.2!D150</f>
        <v>0</v>
      </c>
      <c r="Z150" s="257">
        <f>Отд.1!AS150+Отд.1!AU150+Отд.2!E150</f>
        <v>0</v>
      </c>
      <c r="AA150" s="257">
        <f>Отд.1!AV150</f>
        <v>0</v>
      </c>
      <c r="AB150" s="257">
        <f>Отд.1!AW150</f>
        <v>0</v>
      </c>
      <c r="AC150" s="257">
        <f>Отд.1!AX150+Отд.4!J150</f>
        <v>0</v>
      </c>
      <c r="AD150" s="257">
        <f>Отд.1!AY150+Отд.4!K150</f>
        <v>0</v>
      </c>
      <c r="AE150" s="257">
        <f>Отд.1!AZ150</f>
        <v>0</v>
      </c>
      <c r="AF150" s="257">
        <f>Отд.1!BA150</f>
        <v>0</v>
      </c>
      <c r="AG150" s="257">
        <f>Отд.1!BB150</f>
        <v>0</v>
      </c>
      <c r="AH150" s="257">
        <f>Отд.1!BC150</f>
        <v>0</v>
      </c>
      <c r="AI150" s="501">
        <f>Отд.4!L150+Отд.4!N150</f>
        <v>0</v>
      </c>
      <c r="AJ150" s="501">
        <f>Отд.4!M150+Отд.4!O150</f>
        <v>0</v>
      </c>
      <c r="AK150" s="257">
        <f>Отд.4!P150</f>
        <v>0</v>
      </c>
      <c r="AL150" s="257">
        <f>Отд.4!Q150</f>
        <v>0</v>
      </c>
      <c r="AM150" s="257">
        <f>Отд.2!F150+Отд.2!H150+Отд.2!J150+Отд.2!L150</f>
        <v>1</v>
      </c>
      <c r="AN150" s="257">
        <f>Отд.2!G150+Отд.2!I150+Отд.2!K150+Отд.2!M150</f>
        <v>0</v>
      </c>
      <c r="AO150" s="257">
        <f>Отд.2!N150+Отд.2!P150+Отд.2!R150+Отд.2!T150+Отд.2!V150+Отд.2!X150+Отд.2!Z150+Отд.2!AB150+Отд.2!AD150</f>
        <v>0</v>
      </c>
      <c r="AP150" s="257">
        <f>Отд.2!O150+Отд.2!Q150+Отд.2!S150+Отд.2!U150+Отд.2!W150+Отд.2!Y150+Отд.2!AA150+Отд.2!AC150+Отд.2!AE150</f>
        <v>0</v>
      </c>
      <c r="AQ150" s="257">
        <f>Отд.4!R150+Отд.4!T150+Отд.4!V150+Отд.4!X150</f>
        <v>0</v>
      </c>
      <c r="AR150" s="257">
        <f>Отд.4!S150+Отд.4!U150+Отд.4!W150+Отд.4!Y150</f>
        <v>0</v>
      </c>
      <c r="AS150" s="257">
        <f>Отд.3!J150+Отд.3!L150</f>
        <v>0</v>
      </c>
      <c r="AT150" s="257">
        <f>Отд.3!K150+Отд.3!M150</f>
        <v>0</v>
      </c>
      <c r="AU150" s="257">
        <f>Отд.3!N150+Отд.3!P150+Отд.3!R150</f>
        <v>0</v>
      </c>
      <c r="AV150" s="257">
        <f>Отд.3!O150+Отд.3!Q150+Отд.3!S150</f>
        <v>0</v>
      </c>
      <c r="AW150" s="257">
        <f>Отд.3!T150+Отд.3!V150</f>
        <v>0</v>
      </c>
      <c r="AX150" s="257">
        <f>Отд.3!U150+Отд.3!W150</f>
        <v>0</v>
      </c>
      <c r="AY150" s="177">
        <f>Отд.4!Z150+Отд.4!AB150</f>
        <v>0</v>
      </c>
      <c r="AZ150" s="177">
        <f>Отд.4!AA150+Отд.4!AC150</f>
        <v>0</v>
      </c>
      <c r="BA150" s="114">
        <f>Отд.3!X150+Отд.3!Z150</f>
        <v>1</v>
      </c>
      <c r="BB150" s="114">
        <f>Отд.3!Y150+Отд.3!AA150</f>
        <v>0</v>
      </c>
      <c r="BC150" s="257">
        <f>Отд.3!AB150+Отд.3!AD150</f>
        <v>1</v>
      </c>
      <c r="BD150" s="257">
        <f>Отд.3!AC150+Отд.3!AE150</f>
        <v>0</v>
      </c>
      <c r="BE150" s="257">
        <f>Отд.2!AF150+Отд.2!AH150+Отд.2!AJ150</f>
        <v>0</v>
      </c>
      <c r="BF150" s="257">
        <f>Отд.2!AG150+Отд.2!AI150+Отд.2!AK150</f>
        <v>0</v>
      </c>
      <c r="BG150" s="257">
        <f>Отд.2!AL150+Отд.2!AN150+Отд.2!AP150</f>
        <v>0</v>
      </c>
      <c r="BH150" s="257">
        <f>Отд.2!AM150+Отд.2!AO150+Отд.2!AQ150</f>
        <v>0</v>
      </c>
      <c r="BI150" s="257">
        <f>Отд.4!AD150+Отд.4!AF150</f>
        <v>0</v>
      </c>
      <c r="BJ150" s="257">
        <f>Отд.4!AE150+Отд.4!AG150</f>
        <v>0</v>
      </c>
      <c r="BK150" s="257">
        <f>Отд.4!AH150+Отд.4!AJ150</f>
        <v>0</v>
      </c>
      <c r="BL150" s="257">
        <f>Отд.4!AI150+Отд.4!AK150</f>
        <v>0</v>
      </c>
      <c r="BM150" s="501">
        <f>Отд.4!AL150</f>
        <v>0</v>
      </c>
      <c r="BN150" s="501">
        <f>Отд.4!AM150</f>
        <v>0</v>
      </c>
      <c r="BO150" s="257">
        <f>Отд.4!AN150</f>
        <v>0</v>
      </c>
      <c r="BP150" s="257">
        <f>Отд.4!AO150</f>
        <v>0</v>
      </c>
      <c r="BQ150" s="30">
        <f>Отд.2!AR150+Отд.2!AT150</f>
        <v>0</v>
      </c>
      <c r="BR150" s="30">
        <f>Отд.2!AS150+Отд.2!AU150</f>
        <v>0</v>
      </c>
      <c r="BS150" s="257">
        <f>Отд.2!AV150+Отд.2!AX150+Отд.2!AZ150+Отд.2!BB150+Отд.2!BD150</f>
        <v>0</v>
      </c>
      <c r="BT150" s="257">
        <f>Отд.2!AW150+Отд.2!AY150+Отд.2!BA150+Отд.2!BC150+Отд.2!BE150</f>
        <v>0</v>
      </c>
      <c r="BU150" s="257">
        <f>Отд.4!AP150+Отд.4!AR150</f>
        <v>1</v>
      </c>
      <c r="BV150" s="257">
        <f>Отд.4!AQ150+Отд.4!AS150</f>
        <v>0</v>
      </c>
      <c r="BW150" s="30">
        <f>Отд.3!AF150</f>
        <v>0</v>
      </c>
      <c r="BX150" s="30">
        <f>Отд.3!AG150</f>
        <v>0</v>
      </c>
      <c r="BY150" s="30">
        <f>Отд.3!AH150+Отд.3!AJ150+Отд.3!AL150</f>
        <v>0</v>
      </c>
      <c r="BZ150" s="30">
        <f>Отд.3!AI150+Отд.3!AK150+Отд.3!AM150</f>
        <v>0</v>
      </c>
      <c r="CA150" s="257">
        <f>Отд.3!AN150+Отд.3!AP150+Отд.3!AR150</f>
        <v>0</v>
      </c>
      <c r="CB150" s="257">
        <f>Отд.3!AO150+Отд.3!AQ150+Отд.3!AS150</f>
        <v>0</v>
      </c>
      <c r="CC150" s="257">
        <f>Отд.4!AT150</f>
        <v>0</v>
      </c>
      <c r="CD150" s="257">
        <f>Отд.4!AU150</f>
        <v>0</v>
      </c>
      <c r="CE150" s="257">
        <f>Отд.3!AT150</f>
        <v>0</v>
      </c>
      <c r="CF150" s="257">
        <f>Отд.3!AU150</f>
        <v>0</v>
      </c>
      <c r="CG150" s="257">
        <f>Отд.3!AV150+Отд.3!AX150+Отд.3!AZ150</f>
        <v>1</v>
      </c>
      <c r="CH150" s="257">
        <f>Отд.3!AW150+Отд.3!AY150+Отд.3!BA150</f>
        <v>0</v>
      </c>
      <c r="CI150" s="257">
        <f>Отд.2!BF150+Отд.2!BH150+Отд.2!BJ150</f>
        <v>0</v>
      </c>
      <c r="CJ150" s="257">
        <f>Отд.2!BG150+Отд.2!BI150+Отд.2!BK150</f>
        <v>0</v>
      </c>
      <c r="CK150" s="257">
        <f>Отд.2!BL150</f>
        <v>0</v>
      </c>
      <c r="CL150" s="257">
        <f>Отд.2!BM150</f>
        <v>0</v>
      </c>
      <c r="CM150" s="257">
        <f>Отд.4!AV150</f>
        <v>0</v>
      </c>
      <c r="CN150" s="257">
        <f>Отд.4!AW150</f>
        <v>0</v>
      </c>
      <c r="CO150" s="257">
        <f>Отд.4!AX150</f>
        <v>1</v>
      </c>
      <c r="CP150" s="257">
        <f>Отд.4!AY150</f>
        <v>0</v>
      </c>
      <c r="CQ150" s="257">
        <f>Отд.4!AZ150</f>
        <v>0</v>
      </c>
      <c r="CR150" s="257">
        <f>Отд.4!BA150</f>
        <v>0</v>
      </c>
      <c r="CS150" s="257">
        <f>Отд.4!BB150</f>
        <v>0</v>
      </c>
      <c r="CT150" s="257">
        <f>Отд.4!BC150</f>
        <v>0</v>
      </c>
      <c r="CU150" s="257">
        <f>Отд.2!BN150+Отд.2!BP150</f>
        <v>0</v>
      </c>
      <c r="CV150" s="257">
        <f>Отд.2!BO150+Отд.2!BQ150</f>
        <v>0</v>
      </c>
      <c r="CW150" s="257">
        <f>Отд.2!BR150+Отд.2!BT150+Отд.2!BV150+Отд.2!BX150</f>
        <v>0</v>
      </c>
      <c r="CX150" s="257">
        <f>Отд.2!BS150+Отд.2!BU150+Отд.2!BW150+Отд.2!BY150</f>
        <v>0</v>
      </c>
      <c r="CY150" s="60">
        <f>Отд.4!BD150+Отд.4!BF150</f>
        <v>0</v>
      </c>
      <c r="CZ150" s="60">
        <f>Отд.4!BE150+Отд.4!BG150</f>
        <v>0</v>
      </c>
      <c r="DA150" s="257">
        <f>Отд.3!BB150</f>
        <v>0</v>
      </c>
      <c r="DB150" s="257">
        <f>Отд.3!BC150</f>
        <v>0</v>
      </c>
      <c r="DC150" s="257">
        <f>Отд.3!BD150</f>
        <v>0</v>
      </c>
      <c r="DD150" s="257">
        <f>Отд.3!BE150</f>
        <v>0</v>
      </c>
      <c r="DE150" s="257">
        <f>Отд.3!BF150+Отд.3!BH150</f>
        <v>0</v>
      </c>
      <c r="DF150" s="257">
        <f>Отд.3!BG150+Отд.3!BI150</f>
        <v>0</v>
      </c>
      <c r="DG150" s="257">
        <f>Отд.3!BJ150</f>
        <v>0</v>
      </c>
      <c r="DH150" s="257">
        <f>Отд.3!BK150</f>
        <v>0</v>
      </c>
      <c r="DI150" s="257">
        <f>Отд.3!BL150+Отд.3!BN150+Отд.3!BP150</f>
        <v>2</v>
      </c>
      <c r="DJ150" s="257">
        <f>Отд.3!BM150+Отд.3!BO150+Отд.3!BQ150</f>
        <v>0</v>
      </c>
      <c r="DK150" s="257">
        <f>Отд.2!BZ150</f>
        <v>0</v>
      </c>
      <c r="DL150" s="257">
        <f>Отд.2!CA150</f>
        <v>0</v>
      </c>
      <c r="DM150" s="501">
        <f>Отд.4!BH150</f>
        <v>0</v>
      </c>
      <c r="DN150" s="501">
        <f>Отд.4!BI150</f>
        <v>0</v>
      </c>
      <c r="DO150" s="14">
        <f t="shared" si="27"/>
        <v>9</v>
      </c>
      <c r="DP150" s="95">
        <f t="shared" si="28"/>
        <v>1</v>
      </c>
      <c r="DQ150" s="37"/>
      <c r="DR150" s="6"/>
      <c r="DS150" s="1172">
        <f>Отд.4!BP150</f>
        <v>0</v>
      </c>
      <c r="DT150" s="1172">
        <f>Отд.4!BQ150</f>
        <v>0</v>
      </c>
      <c r="DU150" s="501">
        <f>Отд.4!BR150</f>
        <v>0</v>
      </c>
      <c r="DV150" s="501">
        <f>Отд.4!BS150</f>
        <v>0</v>
      </c>
      <c r="DW150" s="501">
        <f>Отд.4!BT150</f>
        <v>0</v>
      </c>
      <c r="DX150" s="501">
        <f>Отд.4!BU150</f>
        <v>0</v>
      </c>
      <c r="DY150" s="1172">
        <f>Отд.4!BV150</f>
        <v>0</v>
      </c>
      <c r="DZ150" s="1172">
        <f>Отд.4!BW150</f>
        <v>0</v>
      </c>
      <c r="EA150" s="1172">
        <f>Отд.4!BX150</f>
        <v>0</v>
      </c>
      <c r="EB150" s="1172">
        <f>Отд.4!BY150</f>
        <v>0</v>
      </c>
      <c r="EC150" s="1172">
        <f>Отд.2!CE150</f>
        <v>0</v>
      </c>
      <c r="ED150" s="1172">
        <f>Отд.2!CF150</f>
        <v>0</v>
      </c>
      <c r="EE150" s="501">
        <f>Отд.2!CG150</f>
        <v>2</v>
      </c>
      <c r="EF150" s="501">
        <f>Отд.2!CH150</f>
        <v>1</v>
      </c>
      <c r="EG150" s="5">
        <f t="shared" si="25"/>
        <v>2</v>
      </c>
      <c r="EH150" s="95">
        <f t="shared" si="26"/>
        <v>1</v>
      </c>
    </row>
    <row r="151" spans="1:138" s="28" customFormat="1" ht="16.2" thickBot="1" x14ac:dyDescent="0.35">
      <c r="A151" s="89">
        <v>22</v>
      </c>
      <c r="B151" s="90" t="s">
        <v>28</v>
      </c>
      <c r="C151" s="501">
        <f>Отд.1!D151+Отд.1!F151+Отд.4!D151+Отд.4!F151</f>
        <v>25</v>
      </c>
      <c r="D151" s="501">
        <f>Отд.1!E151+Отд.1!G151+Отд.4!E151+Отд.4!G151</f>
        <v>25</v>
      </c>
      <c r="E151" s="701">
        <f>Отд.1!H151</f>
        <v>25</v>
      </c>
      <c r="F151" s="701">
        <f>Отд.1!I151</f>
        <v>7</v>
      </c>
      <c r="G151" s="30">
        <f>Отд.1!J151+Отд.1!L151</f>
        <v>25</v>
      </c>
      <c r="H151" s="30">
        <f>Отд.1!K151+Отд.1!M151</f>
        <v>23</v>
      </c>
      <c r="I151" s="257">
        <f>Отд.1!N151+Отд.1!P151+Отд.1!R151+Отд.1!T151+Отд.1!V151</f>
        <v>73</v>
      </c>
      <c r="J151" s="257">
        <f>Отд.1!O151+Отд.1!Q151+Отд.1!S151+Отд.1!U151+Отд.1!W151</f>
        <v>53</v>
      </c>
      <c r="K151" s="257">
        <f>Отд.1!X151+Отд.1!Z151</f>
        <v>49</v>
      </c>
      <c r="L151" s="257">
        <f>Отд.1!Y151+Отд.1!AA151</f>
        <v>0</v>
      </c>
      <c r="M151" s="256">
        <f>Отд.1!AB151</f>
        <v>25</v>
      </c>
      <c r="N151" s="256">
        <f>Отд.1!AC151</f>
        <v>9</v>
      </c>
      <c r="O151" s="257">
        <f>Отд.1!AD151+Отд.1!AF151+Отд.3!D151</f>
        <v>50</v>
      </c>
      <c r="P151" s="257">
        <f>Отд.1!AE151+Отд.1!AG151+Отд.3!E151</f>
        <v>1</v>
      </c>
      <c r="Q151" s="257">
        <f>Отд.1!AH151+Отд.3!F151</f>
        <v>25</v>
      </c>
      <c r="R151" s="257">
        <f>Отд.1!AI151+Отд.3!G151</f>
        <v>16</v>
      </c>
      <c r="S151" s="257">
        <f>Отд.1!AJ151+Отд.4!H151</f>
        <v>0</v>
      </c>
      <c r="T151" s="257">
        <f>Отд.1!AK151+Отд.4!I151</f>
        <v>46</v>
      </c>
      <c r="U151" s="257">
        <f>Отд.1!AL151</f>
        <v>25</v>
      </c>
      <c r="V151" s="257">
        <f>Отд.1!AM151</f>
        <v>0</v>
      </c>
      <c r="W151" s="257">
        <f>Отд.1!AN151+Отд.1!AP151+Отд.3!H151</f>
        <v>49</v>
      </c>
      <c r="X151" s="257">
        <f>Отд.1!AO151+Отд.1!AQ151+Отд.3!I151</f>
        <v>17</v>
      </c>
      <c r="Y151" s="257">
        <f>Отд.1!AR151+Отд.1!AT151+Отд.2!D151</f>
        <v>49</v>
      </c>
      <c r="Z151" s="257">
        <f>Отд.1!AS151+Отд.1!AU151+Отд.2!E151</f>
        <v>12</v>
      </c>
      <c r="AA151" s="257">
        <f>Отд.1!AV151</f>
        <v>25</v>
      </c>
      <c r="AB151" s="257">
        <f>Отд.1!AW151</f>
        <v>6</v>
      </c>
      <c r="AC151" s="257">
        <f>Отд.1!AX151+Отд.4!J151</f>
        <v>0</v>
      </c>
      <c r="AD151" s="257">
        <f>Отд.1!AY151+Отд.4!K151</f>
        <v>40</v>
      </c>
      <c r="AE151" s="257">
        <f>Отд.1!AZ151</f>
        <v>20</v>
      </c>
      <c r="AF151" s="257">
        <f>Отд.1!BA151</f>
        <v>10</v>
      </c>
      <c r="AG151" s="257">
        <f>Отд.1!BB151</f>
        <v>0</v>
      </c>
      <c r="AH151" s="257">
        <f>Отд.1!BC151</f>
        <v>17</v>
      </c>
      <c r="AI151" s="501">
        <f>Отд.4!L151+Отд.4!N151</f>
        <v>29</v>
      </c>
      <c r="AJ151" s="501">
        <f>Отд.4!M151+Отд.4!O151</f>
        <v>10</v>
      </c>
      <c r="AK151" s="257">
        <f>Отд.4!P151</f>
        <v>20</v>
      </c>
      <c r="AL151" s="257">
        <f>Отд.4!Q151</f>
        <v>4</v>
      </c>
      <c r="AM151" s="257">
        <f>Отд.2!F151+Отд.2!H151+Отд.2!J151+Отд.2!L151</f>
        <v>24</v>
      </c>
      <c r="AN151" s="257">
        <f>Отд.2!G151+Отд.2!I151+Отд.2!K151+Отд.2!M151</f>
        <v>31</v>
      </c>
      <c r="AO151" s="257">
        <f>Отд.2!N151+Отд.2!P151+Отд.2!R151+Отд.2!T151+Отд.2!V151+Отд.2!X151+Отд.2!Z151+Отд.2!AB151+Отд.2!AD151</f>
        <v>73</v>
      </c>
      <c r="AP151" s="257">
        <f>Отд.2!O151+Отд.2!Q151+Отд.2!S151+Отд.2!U151+Отд.2!W151+Отд.2!Y151+Отд.2!AA151+Отд.2!AC151+Отд.2!AE151</f>
        <v>49</v>
      </c>
      <c r="AQ151" s="257">
        <f>Отд.4!R151+Отд.4!T151+Отд.4!V151+Отд.4!X151</f>
        <v>50</v>
      </c>
      <c r="AR151" s="257">
        <f>Отд.4!S151+Отд.4!U151+Отд.4!W151+Отд.4!Y151</f>
        <v>10</v>
      </c>
      <c r="AS151" s="257">
        <f>Отд.3!J151+Отд.3!L151</f>
        <v>21</v>
      </c>
      <c r="AT151" s="257">
        <f>Отд.3!K151+Отд.3!M151</f>
        <v>13</v>
      </c>
      <c r="AU151" s="257">
        <f>Отд.3!N151+Отд.3!P151+Отд.3!R151</f>
        <v>48</v>
      </c>
      <c r="AV151" s="257">
        <f>Отд.3!O151+Отд.3!Q151+Отд.3!S151</f>
        <v>9</v>
      </c>
      <c r="AW151" s="257">
        <f>Отд.3!T151+Отд.3!V151</f>
        <v>24</v>
      </c>
      <c r="AX151" s="257">
        <f>Отд.3!U151+Отд.3!W151</f>
        <v>12</v>
      </c>
      <c r="AY151" s="177">
        <f>Отд.4!Z151+Отд.4!AB151</f>
        <v>0</v>
      </c>
      <c r="AZ151" s="177">
        <f>Отд.4!AA151+Отд.4!AC151</f>
        <v>55</v>
      </c>
      <c r="BA151" s="114">
        <f>Отд.3!X151+Отд.3!Z151</f>
        <v>22</v>
      </c>
      <c r="BB151" s="114">
        <f>Отд.3!Y151+Отд.3!AA151</f>
        <v>18</v>
      </c>
      <c r="BC151" s="257">
        <f>Отд.3!AB151+Отд.3!AD151</f>
        <v>48</v>
      </c>
      <c r="BD151" s="257">
        <f>Отд.3!AC151+Отд.3!AE151</f>
        <v>12</v>
      </c>
      <c r="BE151" s="257">
        <f>Отд.2!AF151+Отд.2!AH151+Отд.2!AJ151</f>
        <v>46</v>
      </c>
      <c r="BF151" s="257">
        <f>Отд.2!AG151+Отд.2!AI151+Отд.2!AK151</f>
        <v>4</v>
      </c>
      <c r="BG151" s="257">
        <f>Отд.2!AL151+Отд.2!AN151+Отд.2!AP151</f>
        <v>25</v>
      </c>
      <c r="BH151" s="257">
        <f>Отд.2!AM151+Отд.2!AO151+Отд.2!AQ151</f>
        <v>21</v>
      </c>
      <c r="BI151" s="257">
        <f>Отд.4!AD151+Отд.4!AF151</f>
        <v>0</v>
      </c>
      <c r="BJ151" s="257">
        <f>Отд.4!AE151+Отд.4!AG151</f>
        <v>56</v>
      </c>
      <c r="BK151" s="257">
        <f>Отд.4!AH151+Отд.4!AJ151</f>
        <v>19</v>
      </c>
      <c r="BL151" s="257">
        <f>Отд.4!AI151+Отд.4!AK151</f>
        <v>17</v>
      </c>
      <c r="BM151" s="501">
        <f>Отд.4!AL151</f>
        <v>22</v>
      </c>
      <c r="BN151" s="501">
        <f>Отд.4!AM151</f>
        <v>11</v>
      </c>
      <c r="BO151" s="257">
        <f>Отд.4!AN151</f>
        <v>20</v>
      </c>
      <c r="BP151" s="257">
        <f>Отд.4!AO151</f>
        <v>3</v>
      </c>
      <c r="BQ151" s="30">
        <f>Отд.2!AR151+Отд.2!AT151</f>
        <v>23</v>
      </c>
      <c r="BR151" s="30">
        <f>Отд.2!AS151+Отд.2!AU151</f>
        <v>17</v>
      </c>
      <c r="BS151" s="257">
        <f>Отд.2!AV151+Отд.2!AX151+Отд.2!AZ151+Отд.2!BB151+Отд.2!BD151</f>
        <v>96</v>
      </c>
      <c r="BT151" s="257">
        <f>Отд.2!AW151+Отд.2!AY151+Отд.2!BA151+Отд.2!BC151+Отд.2!BE151</f>
        <v>25</v>
      </c>
      <c r="BU151" s="257">
        <f>Отд.4!AP151+Отд.4!AR151</f>
        <v>45</v>
      </c>
      <c r="BV151" s="257">
        <f>Отд.4!AQ151+Отд.4!AS151</f>
        <v>1</v>
      </c>
      <c r="BW151" s="30">
        <f>Отд.3!AF151</f>
        <v>19</v>
      </c>
      <c r="BX151" s="30">
        <f>Отд.3!AG151</f>
        <v>0</v>
      </c>
      <c r="BY151" s="30">
        <f>Отд.3!AH151+Отд.3!AJ151+Отд.3!AL151</f>
        <v>59</v>
      </c>
      <c r="BZ151" s="30">
        <f>Отд.3!AI151+Отд.3!AK151+Отд.3!AM151</f>
        <v>3</v>
      </c>
      <c r="CA151" s="257">
        <f>Отд.3!AN151+Отд.3!AP151+Отд.3!AR151</f>
        <v>20</v>
      </c>
      <c r="CB151" s="257">
        <f>Отд.3!AO151+Отд.3!AQ151+Отд.3!AS151</f>
        <v>19</v>
      </c>
      <c r="CC151" s="257">
        <f>Отд.4!AT151</f>
        <v>1</v>
      </c>
      <c r="CD151" s="257">
        <f>Отд.4!AU151</f>
        <v>23</v>
      </c>
      <c r="CE151" s="257">
        <f>Отд.3!AT151</f>
        <v>19</v>
      </c>
      <c r="CF151" s="257">
        <f>Отд.3!AU151</f>
        <v>6</v>
      </c>
      <c r="CG151" s="257">
        <f>Отд.3!AV151+Отд.3!AX151+Отд.3!AZ151</f>
        <v>32</v>
      </c>
      <c r="CH151" s="257">
        <f>Отд.3!AW151+Отд.3!AY151+Отд.3!BA151</f>
        <v>25</v>
      </c>
      <c r="CI151" s="257">
        <f>Отд.2!BF151+Отд.2!BH151+Отд.2!BJ151</f>
        <v>61</v>
      </c>
      <c r="CJ151" s="257">
        <f>Отд.2!BG151+Отд.2!BI151+Отд.2!BK151</f>
        <v>5</v>
      </c>
      <c r="CK151" s="257">
        <f>Отд.2!BL151</f>
        <v>18</v>
      </c>
      <c r="CL151" s="257">
        <f>Отд.2!BM151</f>
        <v>1</v>
      </c>
      <c r="CM151" s="257">
        <f>Отд.4!AV151</f>
        <v>0</v>
      </c>
      <c r="CN151" s="257">
        <f>Отд.4!AW151</f>
        <v>22</v>
      </c>
      <c r="CO151" s="257">
        <f>Отд.4!AX151</f>
        <v>16</v>
      </c>
      <c r="CP151" s="257">
        <f>Отд.4!AY151</f>
        <v>7</v>
      </c>
      <c r="CQ151" s="257">
        <f>Отд.4!AZ151</f>
        <v>20</v>
      </c>
      <c r="CR151" s="257">
        <f>Отд.4!BA151</f>
        <v>6</v>
      </c>
      <c r="CS151" s="257">
        <f>Отд.4!BB151</f>
        <v>21</v>
      </c>
      <c r="CT151" s="257">
        <f>Отд.4!BC151</f>
        <v>2</v>
      </c>
      <c r="CU151" s="257">
        <f>Отд.2!BN151+Отд.2!BP151</f>
        <v>20</v>
      </c>
      <c r="CV151" s="257">
        <f>Отд.2!BO151+Отд.2!BQ151</f>
        <v>21</v>
      </c>
      <c r="CW151" s="257">
        <f>Отд.2!BR151+Отд.2!BT151+Отд.2!BV151+Отд.2!BX151</f>
        <v>53</v>
      </c>
      <c r="CX151" s="257">
        <f>Отд.2!BS151+Отд.2!BU151+Отд.2!BW151+Отд.2!BY151</f>
        <v>18</v>
      </c>
      <c r="CY151" s="60">
        <f>Отд.4!BD151+Отд.4!BF151</f>
        <v>47</v>
      </c>
      <c r="CZ151" s="60">
        <f>Отд.4!BE151+Отд.4!BG151</f>
        <v>1</v>
      </c>
      <c r="DA151" s="257">
        <f>Отд.3!BB151</f>
        <v>0</v>
      </c>
      <c r="DB151" s="257">
        <f>Отд.3!BC151</f>
        <v>19</v>
      </c>
      <c r="DC151" s="257">
        <f>Отд.3!BD151</f>
        <v>19</v>
      </c>
      <c r="DD151" s="257">
        <f>Отд.3!BE151</f>
        <v>4</v>
      </c>
      <c r="DE151" s="257">
        <f>Отд.3!BF151+Отд.3!BH151</f>
        <v>19</v>
      </c>
      <c r="DF151" s="257">
        <f>Отд.3!BG151+Отд.3!BI151</f>
        <v>17</v>
      </c>
      <c r="DG151" s="257">
        <f>Отд.3!BJ151</f>
        <v>18</v>
      </c>
      <c r="DH151" s="257">
        <f>Отд.3!BK151</f>
        <v>5</v>
      </c>
      <c r="DI151" s="257">
        <f>Отд.3!BL151+Отд.3!BN151+Отд.3!BP151</f>
        <v>35</v>
      </c>
      <c r="DJ151" s="257">
        <f>Отд.3!BM151+Отд.3!BO151+Отд.3!BQ151</f>
        <v>9</v>
      </c>
      <c r="DK151" s="257">
        <f>Отд.2!BZ151</f>
        <v>21</v>
      </c>
      <c r="DL151" s="257">
        <f>Отд.2!CA151</f>
        <v>8</v>
      </c>
      <c r="DM151" s="501">
        <f>Отд.4!BH151</f>
        <v>16</v>
      </c>
      <c r="DN151" s="501">
        <f>Отд.4!BI151</f>
        <v>6</v>
      </c>
      <c r="DO151" s="349">
        <f t="shared" si="27"/>
        <v>1654</v>
      </c>
      <c r="DP151" s="173">
        <f t="shared" si="28"/>
        <v>887</v>
      </c>
      <c r="DQ151" s="97"/>
      <c r="DR151" s="98"/>
      <c r="DS151" s="1172">
        <f>Отд.4!BP151</f>
        <v>0</v>
      </c>
      <c r="DT151" s="1172">
        <f>Отд.4!BQ151</f>
        <v>14</v>
      </c>
      <c r="DU151" s="501">
        <f>Отд.4!BR151</f>
        <v>0</v>
      </c>
      <c r="DV151" s="501">
        <f>Отд.4!BS151</f>
        <v>13</v>
      </c>
      <c r="DW151" s="501">
        <f>Отд.4!BT151</f>
        <v>0</v>
      </c>
      <c r="DX151" s="501">
        <f>Отд.4!BU151</f>
        <v>9</v>
      </c>
      <c r="DY151" s="1172">
        <f>Отд.4!BV151</f>
        <v>0</v>
      </c>
      <c r="DZ151" s="1172">
        <f>Отд.4!BW151</f>
        <v>11</v>
      </c>
      <c r="EA151" s="1172">
        <f>Отд.4!BX151</f>
        <v>0</v>
      </c>
      <c r="EB151" s="1172">
        <f>Отд.4!BY151</f>
        <v>10</v>
      </c>
      <c r="EC151" s="1172">
        <f>Отд.2!CE151</f>
        <v>1</v>
      </c>
      <c r="ED151" s="1172">
        <f>Отд.2!CF151</f>
        <v>1</v>
      </c>
      <c r="EE151" s="501">
        <f>Отд.2!CG151</f>
        <v>10</v>
      </c>
      <c r="EF151" s="501">
        <f>Отд.2!CH151</f>
        <v>2</v>
      </c>
      <c r="EG151" s="522">
        <f t="shared" si="25"/>
        <v>11</v>
      </c>
      <c r="EH151" s="173">
        <f t="shared" si="26"/>
        <v>60</v>
      </c>
    </row>
    <row r="152" spans="1:138" s="28" customFormat="1" ht="16.2" thickBot="1" x14ac:dyDescent="0.35">
      <c r="A152" s="6"/>
      <c r="B152" s="6"/>
      <c r="C152" s="1730">
        <f>SUM(C151:AH151)</f>
        <v>747</v>
      </c>
      <c r="D152" s="1731"/>
      <c r="E152" s="1731"/>
      <c r="F152" s="1731"/>
      <c r="G152" s="1731"/>
      <c r="H152" s="1731"/>
      <c r="I152" s="1731"/>
      <c r="J152" s="1731"/>
      <c r="K152" s="1731"/>
      <c r="L152" s="1731"/>
      <c r="M152" s="1731"/>
      <c r="N152" s="1731"/>
      <c r="O152" s="1731"/>
      <c r="P152" s="1731"/>
      <c r="Q152" s="1271"/>
      <c r="R152" s="1271"/>
      <c r="S152" s="1271"/>
      <c r="T152" s="1271"/>
      <c r="U152" s="1271"/>
      <c r="V152" s="1271"/>
      <c r="W152" s="1271"/>
      <c r="X152" s="1271"/>
      <c r="Y152" s="1271"/>
      <c r="Z152" s="1271"/>
      <c r="AA152" s="1271"/>
      <c r="AB152" s="1271"/>
      <c r="AC152" s="1271"/>
      <c r="AD152" s="1271"/>
      <c r="AE152" s="1271"/>
      <c r="AF152" s="1271"/>
      <c r="AG152" s="1271"/>
      <c r="AH152" s="1272"/>
      <c r="AI152" s="1690">
        <f>SUM(AI151:BL151)</f>
        <v>770</v>
      </c>
      <c r="AJ152" s="1690"/>
      <c r="AK152" s="1690"/>
      <c r="AL152" s="1690"/>
      <c r="AM152" s="1690"/>
      <c r="AN152" s="1690"/>
      <c r="AO152" s="1690"/>
      <c r="AP152" s="1690"/>
      <c r="AQ152" s="1690"/>
      <c r="AR152" s="1690"/>
      <c r="AS152" s="1690"/>
      <c r="AT152" s="1690"/>
      <c r="AU152" s="1690"/>
      <c r="AV152" s="1690"/>
      <c r="AW152" s="1690"/>
      <c r="AX152" s="1690"/>
      <c r="AY152" s="1691"/>
      <c r="AZ152" s="1691"/>
      <c r="BA152" s="1691"/>
      <c r="BB152" s="1691"/>
      <c r="BC152" s="1691"/>
      <c r="BD152" s="1691"/>
      <c r="BE152" s="1691"/>
      <c r="BF152" s="1691"/>
      <c r="BG152" s="1691"/>
      <c r="BH152" s="1691"/>
      <c r="BI152" s="1691"/>
      <c r="BJ152" s="1691"/>
      <c r="BK152" s="1691"/>
      <c r="BL152" s="1691"/>
      <c r="BM152" s="1787">
        <f>SUM(BM151:CP151)</f>
        <v>619</v>
      </c>
      <c r="BN152" s="1787"/>
      <c r="BO152" s="1787"/>
      <c r="BP152" s="1787"/>
      <c r="BQ152" s="1787"/>
      <c r="BR152" s="1787"/>
      <c r="BS152" s="1787"/>
      <c r="BT152" s="1787"/>
      <c r="BU152" s="1787"/>
      <c r="BV152" s="1787"/>
      <c r="BW152" s="1787"/>
      <c r="BX152" s="1787"/>
      <c r="BY152" s="1787"/>
      <c r="BZ152" s="1787"/>
      <c r="CA152" s="1787"/>
      <c r="CB152" s="1787"/>
      <c r="CC152" s="1787"/>
      <c r="CD152" s="1787"/>
      <c r="CE152" s="1787"/>
      <c r="CF152" s="1787"/>
      <c r="CG152" s="1787"/>
      <c r="CH152" s="1787"/>
      <c r="CI152" s="1787"/>
      <c r="CJ152" s="1787"/>
      <c r="CK152" s="1787"/>
      <c r="CL152" s="1787"/>
      <c r="CM152" s="1787"/>
      <c r="CN152" s="1787"/>
      <c r="CO152" s="1787"/>
      <c r="CP152" s="1787"/>
      <c r="CQ152" s="1728">
        <f>SUM(CQ151:DN151)</f>
        <v>405</v>
      </c>
      <c r="CR152" s="1729"/>
      <c r="CS152" s="1729"/>
      <c r="CT152" s="1729"/>
      <c r="CU152" s="1729"/>
      <c r="CV152" s="1729"/>
      <c r="CW152" s="1729"/>
      <c r="CX152" s="1729"/>
      <c r="CY152" s="1729"/>
      <c r="CZ152" s="1729"/>
      <c r="DA152" s="1729"/>
      <c r="DB152" s="1729"/>
      <c r="DC152" s="1729"/>
      <c r="DD152" s="1729"/>
      <c r="DE152" s="1729"/>
      <c r="DF152" s="1729"/>
      <c r="DG152" s="1729"/>
      <c r="DH152" s="1729"/>
      <c r="DI152" s="1729"/>
      <c r="DJ152" s="1729"/>
      <c r="DK152" s="1729"/>
      <c r="DL152" s="1729"/>
      <c r="DM152" s="1271"/>
      <c r="DN152" s="1272"/>
      <c r="DO152" s="1730">
        <f>SUM(C152:DN152)</f>
        <v>2541</v>
      </c>
      <c r="DP152" s="1786"/>
      <c r="DQ152" s="22"/>
      <c r="DR152" s="6"/>
      <c r="DS152" s="1596">
        <f>SUM(DS151:DT151)</f>
        <v>14</v>
      </c>
      <c r="DT152" s="1272"/>
      <c r="DU152" s="1271">
        <f>SUM(DU151:DX151)</f>
        <v>22</v>
      </c>
      <c r="DV152" s="1271"/>
      <c r="DW152" s="1271"/>
      <c r="DX152" s="1272"/>
      <c r="DY152" s="1596">
        <f>SUM(DY151:EB151)</f>
        <v>21</v>
      </c>
      <c r="DZ152" s="1271"/>
      <c r="EA152" s="1271"/>
      <c r="EB152" s="1272"/>
      <c r="EC152" s="1596">
        <f>SUM(EC151:ED151)</f>
        <v>2</v>
      </c>
      <c r="ED152" s="1272"/>
      <c r="EE152" s="1596">
        <f>SUM(EE151:EF151)</f>
        <v>12</v>
      </c>
      <c r="EF152" s="1272"/>
      <c r="EG152" s="1511">
        <f>SUM(DS152:EF152)</f>
        <v>71</v>
      </c>
      <c r="EH152" s="1513"/>
    </row>
    <row r="153" spans="1:138" s="28" customFormat="1" ht="15" thickBot="1" x14ac:dyDescent="0.35">
      <c r="A153" s="6"/>
      <c r="B153" s="6"/>
      <c r="C153" s="6"/>
      <c r="D153" s="6"/>
      <c r="AA153" s="307"/>
      <c r="AB153" s="307"/>
      <c r="AC153" s="306"/>
      <c r="AD153" s="178" t="s">
        <v>75</v>
      </c>
      <c r="AE153" s="178"/>
      <c r="AF153" s="326"/>
      <c r="AG153" s="326"/>
      <c r="AH153" s="326"/>
      <c r="AI153" s="6"/>
      <c r="AJ153" s="6"/>
      <c r="BM153" s="6"/>
      <c r="BN153" s="6"/>
      <c r="CQ153" s="6"/>
      <c r="CR153" s="6"/>
      <c r="CS153" s="6"/>
      <c r="CT153" s="6"/>
      <c r="CU153" s="6"/>
      <c r="CV153" s="6"/>
      <c r="DM153" s="6"/>
      <c r="DN153" s="6"/>
      <c r="DO153" s="6"/>
      <c r="DP153" s="20"/>
      <c r="DQ153" s="20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</row>
    <row r="154" spans="1:138" s="28" customFormat="1" ht="16.2" thickBot="1" x14ac:dyDescent="0.35">
      <c r="A154" s="21"/>
      <c r="B154" s="6"/>
      <c r="C154" s="1746" t="s">
        <v>71</v>
      </c>
      <c r="D154" s="1747"/>
      <c r="E154" s="1747"/>
      <c r="F154" s="6"/>
      <c r="G154" s="1746" t="s">
        <v>72</v>
      </c>
      <c r="H154" s="1747"/>
      <c r="I154" s="1747"/>
      <c r="J154" s="584"/>
      <c r="K154" s="584"/>
      <c r="L154" s="584"/>
      <c r="M154" s="584"/>
      <c r="N154" s="584"/>
      <c r="O154" s="584"/>
      <c r="P154" s="584"/>
      <c r="Q154" s="1695" t="s">
        <v>53</v>
      </c>
      <c r="R154" s="1695"/>
      <c r="T154" s="307" t="s">
        <v>53</v>
      </c>
      <c r="U154" s="307"/>
      <c r="V154" s="584"/>
      <c r="AA154" s="584"/>
      <c r="AB154" s="584"/>
      <c r="AC154" s="396" t="s">
        <v>3</v>
      </c>
      <c r="AD154" s="33">
        <f>AE154+AF154</f>
        <v>14</v>
      </c>
      <c r="AE154" s="33">
        <f>SUM(DS151)</f>
        <v>0</v>
      </c>
      <c r="AF154" s="33">
        <f>SUM(DT151)</f>
        <v>14</v>
      </c>
      <c r="AG154" s="584"/>
      <c r="AH154" s="584"/>
      <c r="AI154" s="584"/>
      <c r="AJ154" s="1157"/>
      <c r="AK154" s="584"/>
      <c r="AL154" s="1169"/>
      <c r="AM154" s="1738" t="s">
        <v>35</v>
      </c>
      <c r="AN154" s="1398"/>
      <c r="AO154" s="112">
        <f>DO151+EG151</f>
        <v>1665</v>
      </c>
      <c r="AP154" s="584"/>
      <c r="AQ154" s="109"/>
      <c r="AR154" s="109"/>
      <c r="AS154" s="109"/>
      <c r="AT154" s="109"/>
      <c r="AU154" s="109"/>
      <c r="AV154" s="109"/>
      <c r="AW154" s="109"/>
      <c r="AX154" s="109"/>
      <c r="AY154" s="584"/>
      <c r="AZ154" s="584"/>
      <c r="BA154" s="584"/>
      <c r="BB154" s="584"/>
      <c r="BC154" s="584"/>
      <c r="BD154" s="584"/>
      <c r="BE154" s="584"/>
      <c r="BF154" s="584"/>
      <c r="BG154" s="584"/>
      <c r="BH154" s="584"/>
      <c r="BI154" s="584"/>
      <c r="BJ154" s="584"/>
      <c r="BK154" s="584"/>
      <c r="BL154" s="584"/>
      <c r="BM154" s="1157"/>
      <c r="BN154" s="1157"/>
      <c r="BO154" s="584"/>
      <c r="BP154" s="584"/>
      <c r="BQ154" s="584"/>
      <c r="BR154" s="584"/>
      <c r="BS154" s="584"/>
      <c r="BT154" s="584"/>
      <c r="BU154" s="584"/>
      <c r="BV154" s="584"/>
      <c r="BW154" s="584"/>
      <c r="BX154" s="584"/>
      <c r="BY154" s="584"/>
      <c r="BZ154" s="584"/>
      <c r="CA154" s="584"/>
      <c r="CB154" s="584"/>
      <c r="CC154" s="584"/>
      <c r="CD154" s="584"/>
      <c r="CE154" s="584"/>
      <c r="CF154" s="584"/>
      <c r="CG154" s="584"/>
      <c r="CH154" s="584"/>
      <c r="CI154" s="584"/>
      <c r="CJ154" s="584"/>
      <c r="CK154" s="584"/>
      <c r="CL154" s="584"/>
      <c r="CM154" s="584"/>
      <c r="CN154" s="584"/>
      <c r="CO154" s="584"/>
      <c r="CP154" s="584"/>
      <c r="CQ154" s="1157"/>
      <c r="CR154" s="1157"/>
      <c r="CS154" s="1157"/>
      <c r="CT154" s="1157"/>
      <c r="CU154" s="1157"/>
      <c r="CV154" s="1157"/>
      <c r="CW154" s="584"/>
      <c r="CX154" s="584"/>
      <c r="CY154" s="584"/>
      <c r="CZ154" s="584"/>
      <c r="DA154" s="584"/>
      <c r="DB154" s="584"/>
      <c r="DC154" s="584"/>
      <c r="DD154" s="584"/>
      <c r="DE154" s="584"/>
      <c r="DF154" s="584"/>
      <c r="DG154" s="1401" t="s">
        <v>31</v>
      </c>
      <c r="DH154" s="1473"/>
      <c r="DI154" s="1473"/>
      <c r="DJ154" s="1734">
        <f>DO152</f>
        <v>2541</v>
      </c>
      <c r="DK154" s="1735"/>
      <c r="DL154" s="584"/>
      <c r="DM154" s="1688" t="s">
        <v>35</v>
      </c>
      <c r="DN154" s="1689"/>
      <c r="DO154" s="1703">
        <f>DO151+EG151</f>
        <v>1665</v>
      </c>
      <c r="DP154" s="1704"/>
      <c r="DQ154" s="1159"/>
      <c r="DR154" s="1154"/>
      <c r="DS154" s="1154"/>
      <c r="DT154" s="1154"/>
      <c r="DU154" s="1154"/>
      <c r="DV154" s="1154"/>
      <c r="DW154" s="1154"/>
      <c r="DX154" s="1154"/>
      <c r="DY154" s="1154"/>
      <c r="DZ154" s="1154"/>
      <c r="EA154" s="27"/>
      <c r="EB154" s="1157"/>
      <c r="EC154" s="1157"/>
      <c r="ED154" s="1157"/>
      <c r="EE154" s="1157"/>
      <c r="EF154" s="1157"/>
      <c r="EG154" s="23"/>
      <c r="EH154" s="23"/>
    </row>
    <row r="155" spans="1:138" s="28" customFormat="1" ht="16.2" thickBot="1" x14ac:dyDescent="0.35">
      <c r="A155" s="21"/>
      <c r="B155" s="93" t="s">
        <v>69</v>
      </c>
      <c r="C155" s="250">
        <f>DO142+DP142</f>
        <v>42</v>
      </c>
      <c r="D155" s="1399">
        <f>C155/(DO130+DP130)</f>
        <v>1.6380655226209049E-2</v>
      </c>
      <c r="E155" s="1400"/>
      <c r="F155" s="6"/>
      <c r="G155" s="250">
        <f>EG142+EH142</f>
        <v>7</v>
      </c>
      <c r="H155" s="1744">
        <f>G155/(EG130+EH130)</f>
        <v>9.0909090909090912E-2</v>
      </c>
      <c r="I155" s="1745"/>
      <c r="J155" s="584"/>
      <c r="K155" s="584"/>
      <c r="L155" s="584"/>
      <c r="M155" s="584"/>
      <c r="N155" s="584"/>
      <c r="O155" s="584"/>
      <c r="P155" s="381" t="s">
        <v>78</v>
      </c>
      <c r="Q155" s="381" t="s">
        <v>30</v>
      </c>
      <c r="R155" s="382" t="s">
        <v>8</v>
      </c>
      <c r="T155" s="381" t="s">
        <v>78</v>
      </c>
      <c r="U155" s="381" t="s">
        <v>30</v>
      </c>
      <c r="V155" s="382" t="s">
        <v>8</v>
      </c>
      <c r="W155" s="383"/>
      <c r="X155" s="96"/>
      <c r="Y155" s="96"/>
      <c r="Z155" s="96"/>
      <c r="AA155" s="247"/>
      <c r="AB155" s="214"/>
      <c r="AC155" s="33" t="s">
        <v>4</v>
      </c>
      <c r="AD155" s="33">
        <f t="shared" ref="AD155:AD158" si="29">AE155+AF155</f>
        <v>22</v>
      </c>
      <c r="AE155" s="33">
        <f>DU151+DW151</f>
        <v>0</v>
      </c>
      <c r="AF155" s="33">
        <f>DV151+DX151</f>
        <v>22</v>
      </c>
      <c r="AG155" s="584"/>
      <c r="AH155" s="584"/>
      <c r="AI155" s="584"/>
      <c r="AJ155" s="1157"/>
      <c r="AK155" s="584"/>
      <c r="AL155" s="113"/>
      <c r="AM155" s="1696" t="s">
        <v>76</v>
      </c>
      <c r="AN155" s="1697"/>
      <c r="AO155" s="112">
        <f>DP151+EH151</f>
        <v>947</v>
      </c>
      <c r="AP155" s="584"/>
      <c r="AQ155" s="584"/>
      <c r="AR155" s="584"/>
      <c r="AS155" s="584"/>
      <c r="AT155" s="584"/>
      <c r="AU155" s="584"/>
      <c r="AV155" s="584"/>
      <c r="AW155" s="584"/>
      <c r="AX155" s="584"/>
      <c r="AY155" s="584"/>
      <c r="AZ155" s="584"/>
      <c r="BA155" s="584"/>
      <c r="BB155" s="584"/>
      <c r="BC155" s="584"/>
      <c r="BD155" s="584"/>
      <c r="BE155" s="584"/>
      <c r="BF155" s="584"/>
      <c r="BG155" s="584"/>
      <c r="BH155" s="584"/>
      <c r="BI155" s="584"/>
      <c r="BJ155" s="584"/>
      <c r="BK155" s="584"/>
      <c r="BL155" s="584"/>
      <c r="BM155" s="1157"/>
      <c r="BN155" s="1157"/>
      <c r="BO155" s="584"/>
      <c r="BP155" s="584"/>
      <c r="BQ155" s="584"/>
      <c r="BR155" s="584"/>
      <c r="BS155" s="584"/>
      <c r="BT155" s="584"/>
      <c r="BU155" s="584"/>
      <c r="BV155" s="584"/>
      <c r="BW155" s="584"/>
      <c r="BX155" s="584"/>
      <c r="BY155" s="584"/>
      <c r="BZ155" s="584"/>
      <c r="CA155" s="584"/>
      <c r="CB155" s="584"/>
      <c r="CC155" s="584"/>
      <c r="CD155" s="584"/>
      <c r="CE155" s="584"/>
      <c r="CF155" s="584"/>
      <c r="CG155" s="584"/>
      <c r="CH155" s="584"/>
      <c r="CI155" s="584"/>
      <c r="CJ155" s="584"/>
      <c r="CK155" s="584"/>
      <c r="CL155" s="584"/>
      <c r="CM155" s="584"/>
      <c r="CN155" s="584"/>
      <c r="CO155" s="584"/>
      <c r="CP155" s="584"/>
      <c r="CQ155" s="1157"/>
      <c r="CR155" s="1157"/>
      <c r="CS155" s="1157"/>
      <c r="CT155" s="1157"/>
      <c r="CU155" s="1157"/>
      <c r="CV155" s="1157"/>
      <c r="CW155" s="584"/>
      <c r="CX155" s="584"/>
      <c r="CY155" s="584"/>
      <c r="CZ155" s="584"/>
      <c r="DA155" s="584"/>
      <c r="DB155" s="584"/>
      <c r="DC155" s="584"/>
      <c r="DD155" s="584"/>
      <c r="DE155" s="584"/>
      <c r="DF155" s="584"/>
      <c r="DG155" s="1401" t="s">
        <v>32</v>
      </c>
      <c r="DH155" s="1473"/>
      <c r="DI155" s="1473"/>
      <c r="DJ155" s="1734">
        <f>EG152</f>
        <v>71</v>
      </c>
      <c r="DK155" s="1735"/>
      <c r="DL155" s="584"/>
      <c r="DM155" s="1688" t="s">
        <v>36</v>
      </c>
      <c r="DN155" s="1689"/>
      <c r="DO155" s="1171">
        <f>DP151+EH151</f>
        <v>947</v>
      </c>
      <c r="DP155" s="1159"/>
      <c r="DQ155" s="1159"/>
      <c r="DR155" s="1154"/>
      <c r="DS155" s="1154"/>
      <c r="DT155" s="1154"/>
      <c r="DU155" s="1154"/>
      <c r="DV155" s="1154"/>
      <c r="DW155" s="1154"/>
      <c r="DX155" s="1154"/>
      <c r="DY155" s="1154"/>
      <c r="DZ155" s="1154"/>
      <c r="EA155" s="27"/>
      <c r="EB155" s="1157"/>
      <c r="EC155" s="1157"/>
      <c r="ED155" s="1157"/>
      <c r="EE155" s="1157"/>
      <c r="EF155" s="1157"/>
      <c r="EG155" s="23"/>
      <c r="EH155" s="23"/>
    </row>
    <row r="156" spans="1:138" s="28" customFormat="1" ht="16.2" thickBot="1" x14ac:dyDescent="0.35">
      <c r="A156" s="21"/>
      <c r="B156" s="297" t="s">
        <v>70</v>
      </c>
      <c r="C156" s="312">
        <f>DO136+DP136</f>
        <v>19</v>
      </c>
      <c r="D156" s="1740">
        <f>C156/(DO130+DP130)</f>
        <v>7.4102964118564745E-3</v>
      </c>
      <c r="E156" s="1741"/>
      <c r="F156" s="6"/>
      <c r="G156" s="312">
        <f>EG136+EH136</f>
        <v>1</v>
      </c>
      <c r="H156" s="1742">
        <f>G156/(EG130+EH130)</f>
        <v>1.2987012987012988E-2</v>
      </c>
      <c r="I156" s="1743"/>
      <c r="J156" s="584"/>
      <c r="K156" s="584"/>
      <c r="M156" s="584"/>
      <c r="N156" s="584"/>
      <c r="O156" s="304" t="s">
        <v>82</v>
      </c>
      <c r="P156" s="384">
        <f>SUM(Q156:R156)</f>
        <v>747</v>
      </c>
      <c r="Q156" s="33">
        <f>C151+E151+G151+I151+K151+M151+O151+Q151+S151+U151+W151+Y151+AA151+AC151+AE151+AG151</f>
        <v>465</v>
      </c>
      <c r="R156" s="33">
        <f>D151+F151+H151+J151+L151+N151+P151+R151+T151+V151+X151+Z151+AB151+AD151+AF151+AH151</f>
        <v>282</v>
      </c>
      <c r="S156" s="584" t="s">
        <v>88</v>
      </c>
      <c r="T156" s="319">
        <f>U156+V156</f>
        <v>405</v>
      </c>
      <c r="U156" s="319">
        <f>SUM(CQ151+CS151+CU151+CW151+CY151+DA151+DC151+DE151+DG151+DI151+DK151+DM151)</f>
        <v>289</v>
      </c>
      <c r="V156" s="319">
        <f>SUM(CR151+CT151+CV151+CX151+CZ151+DB151+DD151+DF151+DH151+DJ151+DL151+DN151)</f>
        <v>116</v>
      </c>
      <c r="W156" s="584"/>
      <c r="X156" s="96"/>
      <c r="Y156" s="96"/>
      <c r="Z156" s="96"/>
      <c r="AA156" s="247"/>
      <c r="AB156" s="214"/>
      <c r="AC156" s="33" t="s">
        <v>5</v>
      </c>
      <c r="AD156" s="33">
        <f t="shared" si="29"/>
        <v>21</v>
      </c>
      <c r="AE156" s="33">
        <f>DY151+EA151</f>
        <v>0</v>
      </c>
      <c r="AF156" s="33">
        <f>DZ151+EB151</f>
        <v>21</v>
      </c>
      <c r="AG156" s="584"/>
      <c r="AH156" s="584"/>
      <c r="AI156" s="584"/>
      <c r="AJ156" s="1157"/>
      <c r="AK156" s="584"/>
      <c r="AL156" s="584"/>
      <c r="AM156" s="584"/>
      <c r="AN156" s="584"/>
      <c r="AO156" s="584"/>
      <c r="AP156" s="584"/>
      <c r="AQ156" s="584"/>
      <c r="AR156" s="584"/>
      <c r="AS156" s="584"/>
      <c r="AT156" s="584"/>
      <c r="AU156" s="584"/>
      <c r="AV156" s="584"/>
      <c r="AW156" s="584"/>
      <c r="AX156" s="584"/>
      <c r="AY156" s="584"/>
      <c r="AZ156" s="584"/>
      <c r="BA156" s="584"/>
      <c r="BB156" s="584"/>
      <c r="BC156" s="584"/>
      <c r="BD156" s="584"/>
      <c r="BE156" s="584"/>
      <c r="BF156" s="584"/>
      <c r="BG156" s="584"/>
      <c r="BH156" s="584"/>
      <c r="BI156" s="584"/>
      <c r="BJ156" s="584"/>
      <c r="BK156" s="584"/>
      <c r="BL156" s="584"/>
      <c r="BM156" s="1157"/>
      <c r="BN156" s="1157"/>
      <c r="BO156" s="584"/>
      <c r="BP156" s="584"/>
      <c r="BQ156" s="584"/>
      <c r="BR156" s="584"/>
      <c r="BS156" s="584"/>
      <c r="BT156" s="584"/>
      <c r="BU156" s="584"/>
      <c r="BV156" s="584"/>
      <c r="BW156" s="584"/>
      <c r="BX156" s="584"/>
      <c r="BY156" s="584"/>
      <c r="BZ156" s="584"/>
      <c r="CA156" s="584">
        <f>SUM(BM128:CP128)</f>
        <v>64</v>
      </c>
      <c r="CB156" s="584"/>
      <c r="CC156" s="584"/>
      <c r="CD156" s="584"/>
      <c r="CE156" s="584"/>
      <c r="CF156" s="584"/>
      <c r="CG156" s="584"/>
      <c r="CH156" s="584"/>
      <c r="CI156" s="584"/>
      <c r="CJ156" s="584"/>
      <c r="CK156" s="584"/>
      <c r="CL156" s="584"/>
      <c r="CM156" s="584"/>
      <c r="CN156" s="584"/>
      <c r="CO156" s="584"/>
      <c r="CP156" s="584"/>
      <c r="CQ156" s="1157"/>
      <c r="CR156" s="1157"/>
      <c r="CS156" s="1157"/>
      <c r="CT156" s="1157"/>
      <c r="CU156" s="1157"/>
      <c r="CV156" s="1157"/>
      <c r="CW156" s="584"/>
      <c r="CX156" s="584"/>
      <c r="CY156" s="584"/>
      <c r="CZ156" s="584"/>
      <c r="DA156" s="584"/>
      <c r="DB156" s="584"/>
      <c r="DC156" s="584"/>
      <c r="DD156" s="584"/>
      <c r="DE156" s="584"/>
      <c r="DF156" s="584"/>
      <c r="DG156" s="1733" t="s">
        <v>33</v>
      </c>
      <c r="DH156" s="1473"/>
      <c r="DI156" s="1473"/>
      <c r="DJ156" s="1734">
        <f>DJ154+DJ155</f>
        <v>2612</v>
      </c>
      <c r="DK156" s="1735"/>
      <c r="DL156" s="584"/>
      <c r="DM156" s="1703" t="s">
        <v>33</v>
      </c>
      <c r="DN156" s="1732"/>
      <c r="DO156" s="1703">
        <f>DO154+DO155</f>
        <v>2612</v>
      </c>
      <c r="DP156" s="1473"/>
      <c r="DQ156" s="1159"/>
      <c r="DR156" s="1171"/>
      <c r="DS156" s="1171"/>
      <c r="DT156" s="1171"/>
      <c r="DU156" s="1171"/>
      <c r="DV156" s="1171"/>
      <c r="DW156" s="1171"/>
      <c r="DX156" s="1171"/>
      <c r="DY156" s="1171"/>
      <c r="DZ156" s="1171"/>
      <c r="EA156" s="27"/>
      <c r="EB156" s="1157"/>
      <c r="EC156" s="1157"/>
      <c r="ED156" s="1157"/>
      <c r="EE156" s="1157"/>
      <c r="EF156" s="1157"/>
      <c r="EG156" s="23"/>
      <c r="EH156" s="23"/>
    </row>
    <row r="157" spans="1:138" s="28" customFormat="1" ht="15" thickBot="1" x14ac:dyDescent="0.35">
      <c r="A157" s="6"/>
      <c r="B157" s="313" t="s">
        <v>73</v>
      </c>
      <c r="C157" s="314">
        <f>SUM(Отд.2!D156+Отд.3!N156+Отд.4!D156)</f>
        <v>524</v>
      </c>
      <c r="D157" s="1736"/>
      <c r="E157" s="1737"/>
      <c r="F157" s="315"/>
      <c r="G157" s="496">
        <f>SUM(Отд.2!N156,Отд.4!F156)</f>
        <v>24</v>
      </c>
      <c r="H157" s="316"/>
      <c r="I157" s="317"/>
      <c r="J157" s="497">
        <f>C157+G157</f>
        <v>548</v>
      </c>
      <c r="O157" s="305" t="s">
        <v>83</v>
      </c>
      <c r="P157" s="394">
        <f>SUM(Q157:R157)</f>
        <v>770</v>
      </c>
      <c r="Q157" s="395">
        <f>AI151+AK151+AM151+AO151+AQ151+AS151+AU151+AW151+AY151+BA151+BC151+BE151+BG151+BI151+BK151</f>
        <v>449</v>
      </c>
      <c r="R157" s="395">
        <f>AJ151+AL151+AN151+AP151+AR151+AT151+AV151+AX151+AZ151+BB151+BD151+BF151+BH151+BJ151+BL151</f>
        <v>321</v>
      </c>
      <c r="S157" s="83" t="s">
        <v>74</v>
      </c>
      <c r="T157" s="319">
        <f>P156+P157+P158+T156</f>
        <v>2541</v>
      </c>
      <c r="U157" s="319">
        <f t="shared" ref="U157" si="30">Q156+Q157+Q158+U156</f>
        <v>1654</v>
      </c>
      <c r="V157" s="319">
        <f t="shared" ref="V157" si="31">R156+R157+R158+V156</f>
        <v>887</v>
      </c>
      <c r="W157" s="584"/>
      <c r="X157" s="83"/>
      <c r="Y157" s="83">
        <f>SUM(C128:AH128)</f>
        <v>661</v>
      </c>
      <c r="Z157" s="83"/>
      <c r="AA157" s="247"/>
      <c r="AB157" s="247"/>
      <c r="AC157" s="396" t="s">
        <v>6</v>
      </c>
      <c r="AD157" s="33">
        <f t="shared" si="29"/>
        <v>2</v>
      </c>
      <c r="AE157" s="33">
        <f>EC151</f>
        <v>1</v>
      </c>
      <c r="AF157" s="33">
        <f>ED151</f>
        <v>1</v>
      </c>
      <c r="AG157" s="584"/>
      <c r="AH157" s="584"/>
      <c r="AI157" s="83"/>
      <c r="AJ157" s="6"/>
      <c r="AM157" s="83" t="s">
        <v>77</v>
      </c>
      <c r="AN157" s="83"/>
      <c r="AO157" s="83">
        <f>AO154+AO155</f>
        <v>2612</v>
      </c>
      <c r="AT157" s="853">
        <f>SUM(AI128:BL128)</f>
        <v>529</v>
      </c>
      <c r="BM157" s="6"/>
      <c r="BN157" s="6"/>
      <c r="BS157" s="108"/>
      <c r="BT157" s="108"/>
      <c r="BU157" s="108" t="e">
        <f>SUM(BM151,BO151,BQ151,BS151,BU151,#REF!,#REF!,#REF!,CC151,CE151,CG151,#REF!,CK151,#REF!,CM151,#REF!,#REF!,#REF!,CO151,#REF!)</f>
        <v>#REF!</v>
      </c>
      <c r="BV157" s="108" t="e">
        <f>SUM(BN151,BP151,BR151,BT151,BV151,#REF!,#REF!,#REF!,CD151,CF151,CH151,#REF!,CL151,#REF!,CN151,#REF!,#REF!,#REF!,CP151,#REF!)</f>
        <v>#REF!</v>
      </c>
      <c r="BW157" s="108"/>
      <c r="BX157" s="108"/>
      <c r="BY157" s="108"/>
      <c r="BZ157" s="108"/>
      <c r="CA157" s="108"/>
      <c r="CB157" s="108"/>
      <c r="CQ157" s="6"/>
      <c r="CR157" s="6"/>
      <c r="CS157" s="6"/>
      <c r="CT157" s="6"/>
      <c r="CU157" s="6"/>
      <c r="CV157" s="6"/>
      <c r="CW157" s="108"/>
      <c r="CX157" s="108"/>
      <c r="CY157" s="108"/>
      <c r="CZ157" s="108"/>
      <c r="DA157" s="108"/>
      <c r="DB157" s="108"/>
      <c r="DC157" s="108"/>
      <c r="DD157" s="108"/>
      <c r="DE157" s="108"/>
      <c r="DF157" s="108"/>
      <c r="DM157" s="6"/>
      <c r="DN157" s="6"/>
      <c r="DO157" s="6"/>
      <c r="DP157" s="20"/>
      <c r="DQ157" s="20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</row>
    <row r="158" spans="1:138" s="28" customFormat="1" x14ac:dyDescent="0.3">
      <c r="A158" s="6"/>
      <c r="B158" s="6"/>
      <c r="C158" s="6"/>
      <c r="D158" s="6"/>
      <c r="O158" s="305" t="s">
        <v>84</v>
      </c>
      <c r="P158" s="384">
        <f t="shared" ref="P158" si="32">SUM(Q158:R158)</f>
        <v>619</v>
      </c>
      <c r="Q158" s="33">
        <f>BM151+BO151+BQ151+BS151+BU151+BW151+BY151+CA151+CC151+CE151+CG151+CI151+CK151+CM151+CO151</f>
        <v>451</v>
      </c>
      <c r="R158" s="33">
        <f>BN151+BP151+BR151+BT151+BV151+BX151+BZ151+CB151+CD151+CF151+CH151+CJ151+CL151+CN151+CP151</f>
        <v>168</v>
      </c>
      <c r="S158" s="247"/>
      <c r="T158" s="711"/>
      <c r="U158" s="711"/>
      <c r="V158" s="711"/>
      <c r="W158" s="83"/>
      <c r="AC158" s="396" t="s">
        <v>242</v>
      </c>
      <c r="AD158" s="33">
        <f t="shared" si="29"/>
        <v>12</v>
      </c>
      <c r="AE158" s="33">
        <f>EE151</f>
        <v>10</v>
      </c>
      <c r="AF158" s="33">
        <f>EF151</f>
        <v>2</v>
      </c>
      <c r="AG158" s="584"/>
      <c r="AH158" s="584"/>
      <c r="AI158" s="6"/>
      <c r="AJ158" s="6"/>
      <c r="BM158" s="6"/>
      <c r="BN158" s="6"/>
      <c r="CQ158" s="6"/>
      <c r="CR158" s="6"/>
      <c r="CS158" s="6"/>
      <c r="CT158" s="6"/>
      <c r="CU158" s="6"/>
      <c r="CV158" s="6"/>
      <c r="DM158" s="6"/>
      <c r="DN158" s="6"/>
      <c r="DO158" s="6"/>
      <c r="DP158" s="20"/>
      <c r="DQ158" s="20"/>
      <c r="DR158" s="6"/>
      <c r="DS158" s="105"/>
      <c r="DT158" s="105"/>
      <c r="DU158" s="105"/>
      <c r="DV158" s="105"/>
      <c r="DW158" s="105"/>
      <c r="DX158" s="105"/>
      <c r="DY158" s="105"/>
      <c r="DZ158" s="105"/>
      <c r="EA158" s="105"/>
      <c r="EB158" s="105"/>
      <c r="EC158" s="105"/>
      <c r="ED158" s="105"/>
      <c r="EE158" s="105"/>
      <c r="EF158" s="105"/>
      <c r="EG158" s="6"/>
      <c r="EH158" s="6"/>
    </row>
    <row r="159" spans="1:138" s="28" customFormat="1" x14ac:dyDescent="0.3">
      <c r="A159" s="6"/>
      <c r="B159" s="6"/>
      <c r="C159" s="6"/>
      <c r="D159" s="6"/>
      <c r="AC159" s="396" t="s">
        <v>33</v>
      </c>
      <c r="AD159" s="33">
        <f>SUM(AD154:AD158)</f>
        <v>71</v>
      </c>
      <c r="AE159" s="33">
        <f t="shared" ref="AE159:AF159" si="33">SUM(AE154:AE158)</f>
        <v>11</v>
      </c>
      <c r="AF159" s="33">
        <f t="shared" si="33"/>
        <v>60</v>
      </c>
      <c r="AG159" s="183"/>
      <c r="AH159" s="183"/>
      <c r="AI159" s="6"/>
      <c r="AJ159" s="6"/>
      <c r="BM159" s="6"/>
      <c r="BN159" s="6"/>
      <c r="CQ159" s="6"/>
      <c r="CR159" s="6"/>
      <c r="CS159" s="6"/>
      <c r="CT159" s="6"/>
      <c r="CU159" s="6"/>
      <c r="CV159" s="6"/>
      <c r="DM159" s="6"/>
      <c r="DN159" s="6"/>
      <c r="DO159" s="6"/>
      <c r="DP159" s="20"/>
      <c r="DQ159" s="20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</row>
    <row r="160" spans="1:138" s="28" customFormat="1" x14ac:dyDescent="0.3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  <c r="CF160" s="49"/>
      <c r="CG160" s="49"/>
      <c r="CH160" s="49"/>
      <c r="CI160" s="49"/>
      <c r="CJ160" s="49"/>
      <c r="CK160" s="49"/>
      <c r="CL160" s="49"/>
      <c r="CM160" s="49"/>
      <c r="CN160" s="49"/>
      <c r="CO160" s="49"/>
      <c r="CP160" s="49"/>
      <c r="CQ160" s="49"/>
      <c r="CR160" s="49"/>
      <c r="CS160" s="49"/>
      <c r="CT160" s="49"/>
      <c r="CU160" s="49"/>
      <c r="CV160" s="49"/>
      <c r="CW160" s="49"/>
      <c r="CX160" s="49"/>
      <c r="CY160" s="49"/>
      <c r="CZ160" s="49"/>
      <c r="DA160" s="49"/>
      <c r="DB160" s="49"/>
      <c r="DC160" s="49"/>
      <c r="DD160" s="49"/>
      <c r="DE160" s="49"/>
      <c r="DF160" s="49"/>
      <c r="DG160" s="49"/>
      <c r="DH160" s="49"/>
      <c r="DI160" s="49"/>
      <c r="DJ160" s="49"/>
      <c r="DK160" s="49"/>
      <c r="DL160" s="49"/>
      <c r="DM160" s="49"/>
      <c r="DN160" s="49"/>
      <c r="DO160" s="49"/>
      <c r="DP160" s="49"/>
      <c r="DQ160" s="49"/>
      <c r="DR160" s="49"/>
      <c r="DS160" s="49"/>
      <c r="DT160" s="49"/>
      <c r="DU160" s="49"/>
      <c r="DV160" s="49"/>
      <c r="DW160" s="49"/>
      <c r="DX160" s="49"/>
      <c r="DY160" s="49"/>
      <c r="DZ160" s="49"/>
      <c r="EA160" s="49"/>
      <c r="EB160" s="49"/>
      <c r="EC160" s="49"/>
      <c r="ED160" s="49"/>
      <c r="EE160" s="49"/>
      <c r="EF160" s="49"/>
      <c r="EG160" s="49"/>
      <c r="EH160" s="49"/>
    </row>
    <row r="161" s="28" customFormat="1" x14ac:dyDescent="0.3"/>
    <row r="162" s="28" customFormat="1" x14ac:dyDescent="0.3"/>
    <row r="163" s="28" customFormat="1" x14ac:dyDescent="0.3"/>
    <row r="164" s="28" customFormat="1" x14ac:dyDescent="0.3"/>
    <row r="165" s="28" customFormat="1" x14ac:dyDescent="0.3"/>
    <row r="166" s="28" customFormat="1" x14ac:dyDescent="0.3"/>
    <row r="167" s="28" customFormat="1" x14ac:dyDescent="0.3"/>
    <row r="168" s="28" customFormat="1" x14ac:dyDescent="0.3"/>
    <row r="169" s="28" customFormat="1" x14ac:dyDescent="0.3"/>
    <row r="170" s="28" customFormat="1" x14ac:dyDescent="0.3"/>
    <row r="171" s="28" customFormat="1" x14ac:dyDescent="0.3"/>
    <row r="172" s="28" customFormat="1" x14ac:dyDescent="0.3"/>
    <row r="173" s="28" customFormat="1" x14ac:dyDescent="0.3"/>
    <row r="174" s="28" customFormat="1" x14ac:dyDescent="0.3"/>
    <row r="175" s="28" customFormat="1" x14ac:dyDescent="0.3"/>
    <row r="176" s="28" customFormat="1" x14ac:dyDescent="0.3"/>
    <row r="177" s="28" customFormat="1" x14ac:dyDescent="0.3"/>
    <row r="178" s="28" customFormat="1" x14ac:dyDescent="0.3"/>
    <row r="179" s="28" customFormat="1" x14ac:dyDescent="0.3"/>
    <row r="180" s="28" customFormat="1" x14ac:dyDescent="0.3"/>
    <row r="181" s="28" customFormat="1" x14ac:dyDescent="0.3"/>
    <row r="182" s="28" customFormat="1" x14ac:dyDescent="0.3"/>
    <row r="183" s="28" customFormat="1" x14ac:dyDescent="0.3"/>
    <row r="184" s="28" customFormat="1" x14ac:dyDescent="0.3"/>
    <row r="185" s="28" customFormat="1" x14ac:dyDescent="0.3"/>
    <row r="186" s="28" customFormat="1" x14ac:dyDescent="0.3"/>
    <row r="187" s="28" customFormat="1" x14ac:dyDescent="0.3"/>
    <row r="188" s="28" customFormat="1" x14ac:dyDescent="0.3"/>
    <row r="189" s="28" customFormat="1" x14ac:dyDescent="0.3"/>
    <row r="190" s="28" customFormat="1" x14ac:dyDescent="0.3"/>
    <row r="191" s="28" customFormat="1" x14ac:dyDescent="0.3"/>
    <row r="192" s="28" customFormat="1" x14ac:dyDescent="0.3"/>
    <row r="193" s="28" customFormat="1" x14ac:dyDescent="0.3"/>
    <row r="194" s="28" customFormat="1" x14ac:dyDescent="0.3"/>
    <row r="195" s="28" customFormat="1" x14ac:dyDescent="0.3"/>
    <row r="196" s="28" customFormat="1" x14ac:dyDescent="0.3"/>
    <row r="197" s="28" customFormat="1" x14ac:dyDescent="0.3"/>
    <row r="198" s="28" customFormat="1" x14ac:dyDescent="0.3"/>
    <row r="199" s="28" customFormat="1" x14ac:dyDescent="0.3"/>
    <row r="200" s="28" customFormat="1" x14ac:dyDescent="0.3"/>
    <row r="201" s="28" customFormat="1" x14ac:dyDescent="0.3"/>
    <row r="202" s="28" customFormat="1" x14ac:dyDescent="0.3"/>
    <row r="203" s="28" customFormat="1" x14ac:dyDescent="0.3"/>
    <row r="204" s="28" customFormat="1" x14ac:dyDescent="0.3"/>
    <row r="205" s="28" customFormat="1" x14ac:dyDescent="0.3"/>
    <row r="206" s="28" customFormat="1" x14ac:dyDescent="0.3"/>
    <row r="207" s="28" customFormat="1" ht="15.75" customHeight="1" x14ac:dyDescent="0.3"/>
    <row r="208" s="28" customFormat="1" ht="15.75" customHeight="1" x14ac:dyDescent="0.3"/>
    <row r="209" spans="1:138" s="28" customFormat="1" x14ac:dyDescent="0.3"/>
    <row r="210" spans="1:138" s="28" customFormat="1" x14ac:dyDescent="0.3"/>
    <row r="211" spans="1:138" x14ac:dyDescent="0.3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BP211" s="49"/>
      <c r="BQ211" s="49"/>
      <c r="BR211" s="49"/>
      <c r="BS211" s="49"/>
      <c r="BT211" s="49"/>
      <c r="BU211" s="49"/>
      <c r="BV211" s="49"/>
      <c r="BW211" s="49"/>
      <c r="BX211" s="49"/>
      <c r="BY211" s="49"/>
      <c r="BZ211" s="49"/>
      <c r="CA211" s="49"/>
      <c r="CB211" s="49"/>
      <c r="CC211" s="49"/>
      <c r="CD211" s="49"/>
      <c r="CE211" s="49"/>
      <c r="CF211" s="49"/>
      <c r="CG211" s="49"/>
      <c r="CH211" s="49"/>
      <c r="CI211" s="49"/>
      <c r="CJ211" s="49"/>
      <c r="CK211" s="49"/>
      <c r="CL211" s="49"/>
      <c r="CM211" s="49"/>
      <c r="CN211" s="49"/>
      <c r="CO211" s="49"/>
      <c r="CP211" s="49"/>
      <c r="CQ211" s="49"/>
      <c r="CR211" s="49"/>
      <c r="CS211" s="49"/>
      <c r="CT211" s="49"/>
      <c r="CU211" s="49"/>
      <c r="CV211" s="49"/>
      <c r="CW211" s="49"/>
      <c r="CX211" s="49"/>
      <c r="CY211" s="49"/>
      <c r="CZ211" s="49"/>
      <c r="DA211" s="49"/>
      <c r="DB211" s="49"/>
      <c r="DC211" s="49"/>
      <c r="DD211" s="49"/>
      <c r="DE211" s="49"/>
      <c r="DF211" s="49"/>
      <c r="DG211" s="49"/>
      <c r="DH211" s="49"/>
      <c r="DI211" s="49"/>
      <c r="DJ211" s="49"/>
      <c r="DK211" s="49"/>
      <c r="DL211" s="49"/>
      <c r="DM211" s="49"/>
      <c r="DN211" s="49"/>
      <c r="DO211" s="49"/>
      <c r="DP211" s="49"/>
      <c r="DQ211" s="49"/>
      <c r="DR211" s="49"/>
      <c r="DS211" s="49"/>
      <c r="DT211" s="49"/>
      <c r="DU211" s="49"/>
      <c r="DV211" s="49"/>
      <c r="DW211" s="49"/>
      <c r="DX211" s="49"/>
      <c r="DY211" s="49"/>
      <c r="DZ211" s="49"/>
      <c r="EA211" s="49"/>
      <c r="EB211" s="49"/>
      <c r="EC211" s="49"/>
      <c r="ED211" s="49"/>
      <c r="EE211" s="49"/>
      <c r="EF211" s="49"/>
      <c r="EG211" s="49"/>
      <c r="EH211" s="49"/>
    </row>
  </sheetData>
  <mergeCells count="1264">
    <mergeCell ref="D156:E156"/>
    <mergeCell ref="H156:I156"/>
    <mergeCell ref="DG156:DI156"/>
    <mergeCell ref="DJ156:DK156"/>
    <mergeCell ref="DM156:DN156"/>
    <mergeCell ref="DO156:DP156"/>
    <mergeCell ref="D157:E157"/>
    <mergeCell ref="C154:E154"/>
    <mergeCell ref="G154:I154"/>
    <mergeCell ref="Q154:R154"/>
    <mergeCell ref="AM154:AN154"/>
    <mergeCell ref="DG154:DI154"/>
    <mergeCell ref="DJ154:DK154"/>
    <mergeCell ref="DM154:DN154"/>
    <mergeCell ref="DO154:DP154"/>
    <mergeCell ref="D155:E155"/>
    <mergeCell ref="H155:I155"/>
    <mergeCell ref="AM155:AN155"/>
    <mergeCell ref="DG155:DI155"/>
    <mergeCell ref="DJ155:DK155"/>
    <mergeCell ref="DM155:DN155"/>
    <mergeCell ref="EE129:EF129"/>
    <mergeCell ref="EG129:EH129"/>
    <mergeCell ref="C152:AH152"/>
    <mergeCell ref="AI152:BL152"/>
    <mergeCell ref="BM152:CP152"/>
    <mergeCell ref="CQ152:DN152"/>
    <mergeCell ref="DO152:DP152"/>
    <mergeCell ref="DS152:DT152"/>
    <mergeCell ref="DU152:DX152"/>
    <mergeCell ref="DY152:EB152"/>
    <mergeCell ref="EC152:ED152"/>
    <mergeCell ref="EE152:EF152"/>
    <mergeCell ref="EG152:EH152"/>
    <mergeCell ref="DK129:DL129"/>
    <mergeCell ref="DM129:DN129"/>
    <mergeCell ref="DO129:DP129"/>
    <mergeCell ref="DS129:DT129"/>
    <mergeCell ref="DU129:DV129"/>
    <mergeCell ref="DW129:DX129"/>
    <mergeCell ref="DY129:DZ129"/>
    <mergeCell ref="EA129:EB129"/>
    <mergeCell ref="EC129:ED129"/>
    <mergeCell ref="CS129:CT129"/>
    <mergeCell ref="CU129:CV129"/>
    <mergeCell ref="CW129:CX129"/>
    <mergeCell ref="CY129:CZ129"/>
    <mergeCell ref="DA129:DB129"/>
    <mergeCell ref="DC129:DD129"/>
    <mergeCell ref="DE129:DF129"/>
    <mergeCell ref="DG129:DH129"/>
    <mergeCell ref="DI129:DJ129"/>
    <mergeCell ref="CA129:CB129"/>
    <mergeCell ref="CC129:CD129"/>
    <mergeCell ref="CE129:CF129"/>
    <mergeCell ref="CG129:CH129"/>
    <mergeCell ref="CI129:CJ129"/>
    <mergeCell ref="CK129:CL129"/>
    <mergeCell ref="CM129:CN129"/>
    <mergeCell ref="CO129:CP129"/>
    <mergeCell ref="CQ129:CR129"/>
    <mergeCell ref="BI129:BJ129"/>
    <mergeCell ref="BK129:BL129"/>
    <mergeCell ref="BM129:BN129"/>
    <mergeCell ref="BO129:BP129"/>
    <mergeCell ref="BQ129:BR129"/>
    <mergeCell ref="BS129:BT129"/>
    <mergeCell ref="BU129:BV129"/>
    <mergeCell ref="BW129:BX129"/>
    <mergeCell ref="BY129:BZ129"/>
    <mergeCell ref="AQ129:AR129"/>
    <mergeCell ref="AS129:AT129"/>
    <mergeCell ref="AU129:AV129"/>
    <mergeCell ref="AW129:AX129"/>
    <mergeCell ref="AY129:AZ129"/>
    <mergeCell ref="BA129:BB129"/>
    <mergeCell ref="BC129:BD129"/>
    <mergeCell ref="BE129:BF129"/>
    <mergeCell ref="BG129:BH129"/>
    <mergeCell ref="EA128:EB128"/>
    <mergeCell ref="EC128:ED128"/>
    <mergeCell ref="EE128:EF128"/>
    <mergeCell ref="EG128:EH128"/>
    <mergeCell ref="C129:D129"/>
    <mergeCell ref="E129:F129"/>
    <mergeCell ref="G129:H129"/>
    <mergeCell ref="I129:J129"/>
    <mergeCell ref="K129:L129"/>
    <mergeCell ref="M129:N129"/>
    <mergeCell ref="O129:P129"/>
    <mergeCell ref="Q129:R129"/>
    <mergeCell ref="S129:T129"/>
    <mergeCell ref="U129:V129"/>
    <mergeCell ref="W129:X129"/>
    <mergeCell ref="Y129:Z129"/>
    <mergeCell ref="AA129:AB129"/>
    <mergeCell ref="AC129:AD129"/>
    <mergeCell ref="AE129:AF129"/>
    <mergeCell ref="AG129:AH129"/>
    <mergeCell ref="AI129:AJ129"/>
    <mergeCell ref="AK129:AL129"/>
    <mergeCell ref="AM129:AN129"/>
    <mergeCell ref="AO129:AP129"/>
    <mergeCell ref="DG128:DH128"/>
    <mergeCell ref="DI128:DJ128"/>
    <mergeCell ref="DK128:DL128"/>
    <mergeCell ref="DM128:DN128"/>
    <mergeCell ref="DO128:DP128"/>
    <mergeCell ref="DS128:DT128"/>
    <mergeCell ref="DU128:DV128"/>
    <mergeCell ref="DW128:DX128"/>
    <mergeCell ref="DY128:DZ128"/>
    <mergeCell ref="CO128:CP128"/>
    <mergeCell ref="CQ128:CR128"/>
    <mergeCell ref="CS128:CT128"/>
    <mergeCell ref="CU128:CV128"/>
    <mergeCell ref="CW128:CX128"/>
    <mergeCell ref="CY128:CZ128"/>
    <mergeCell ref="DA128:DB128"/>
    <mergeCell ref="DC128:DD128"/>
    <mergeCell ref="DE128:DF128"/>
    <mergeCell ref="BW128:BX128"/>
    <mergeCell ref="BY128:BZ128"/>
    <mergeCell ref="CA128:CB128"/>
    <mergeCell ref="CC128:CD128"/>
    <mergeCell ref="CE128:CF128"/>
    <mergeCell ref="CG128:CH128"/>
    <mergeCell ref="CI128:CJ128"/>
    <mergeCell ref="CK128:CL128"/>
    <mergeCell ref="CM128:CN128"/>
    <mergeCell ref="BE128:BF128"/>
    <mergeCell ref="BG128:BH128"/>
    <mergeCell ref="BI128:BJ128"/>
    <mergeCell ref="BK128:BL128"/>
    <mergeCell ref="DW127:DX127"/>
    <mergeCell ref="DY127:DZ127"/>
    <mergeCell ref="EA127:EB127"/>
    <mergeCell ref="CO127:CP127"/>
    <mergeCell ref="CQ127:CR127"/>
    <mergeCell ref="CS127:CT127"/>
    <mergeCell ref="CU127:CV127"/>
    <mergeCell ref="CW127:CX127"/>
    <mergeCell ref="CY127:CZ127"/>
    <mergeCell ref="DA127:DB127"/>
    <mergeCell ref="BS127:BT127"/>
    <mergeCell ref="BU127:BV127"/>
    <mergeCell ref="BW127:BX127"/>
    <mergeCell ref="BY127:BZ127"/>
    <mergeCell ref="CA127:CB127"/>
    <mergeCell ref="CC127:CD127"/>
    <mergeCell ref="CE127:CF127"/>
    <mergeCell ref="CG127:CH127"/>
    <mergeCell ref="DU127:DV127"/>
    <mergeCell ref="CK127:CL127"/>
    <mergeCell ref="CM127:CN127"/>
    <mergeCell ref="DE127:DF127"/>
    <mergeCell ref="DG127:DH127"/>
    <mergeCell ref="DI127:DJ127"/>
    <mergeCell ref="DK127:DL127"/>
    <mergeCell ref="DM127:DN127"/>
    <mergeCell ref="DO127:DP127"/>
    <mergeCell ref="DS127:DT127"/>
    <mergeCell ref="CI127:CJ127"/>
    <mergeCell ref="BA127:BB127"/>
    <mergeCell ref="BC127:BD127"/>
    <mergeCell ref="BM128:BN128"/>
    <mergeCell ref="BO128:BP128"/>
    <mergeCell ref="BQ128:BR128"/>
    <mergeCell ref="BS128:BT128"/>
    <mergeCell ref="BU128:BV128"/>
    <mergeCell ref="AM128:AN128"/>
    <mergeCell ref="AO128:AP128"/>
    <mergeCell ref="AQ128:AR128"/>
    <mergeCell ref="AS128:AT128"/>
    <mergeCell ref="AU128:AV128"/>
    <mergeCell ref="AW128:AX128"/>
    <mergeCell ref="AY128:AZ128"/>
    <mergeCell ref="BA128:BB128"/>
    <mergeCell ref="BC128:BD128"/>
    <mergeCell ref="BE127:BF127"/>
    <mergeCell ref="BG127:BH127"/>
    <mergeCell ref="BI127:BJ127"/>
    <mergeCell ref="BK127:BL127"/>
    <mergeCell ref="BM127:BN127"/>
    <mergeCell ref="BO127:BP127"/>
    <mergeCell ref="BQ127:BR127"/>
    <mergeCell ref="EE124:EF125"/>
    <mergeCell ref="EG124:EG126"/>
    <mergeCell ref="EH124:EH126"/>
    <mergeCell ref="DE124:DF125"/>
    <mergeCell ref="DG124:DH125"/>
    <mergeCell ref="DI124:DJ125"/>
    <mergeCell ref="DK124:DL125"/>
    <mergeCell ref="DM124:DN125"/>
    <mergeCell ref="DO124:DO126"/>
    <mergeCell ref="DP124:DP126"/>
    <mergeCell ref="EC127:ED127"/>
    <mergeCell ref="EE127:EF127"/>
    <mergeCell ref="EG127:EH127"/>
    <mergeCell ref="C128:D128"/>
    <mergeCell ref="E128:F128"/>
    <mergeCell ref="G128:H128"/>
    <mergeCell ref="I128:J128"/>
    <mergeCell ref="K128:L128"/>
    <mergeCell ref="M128:N128"/>
    <mergeCell ref="O128:P128"/>
    <mergeCell ref="Q128:R128"/>
    <mergeCell ref="S128:T128"/>
    <mergeCell ref="U128:V128"/>
    <mergeCell ref="W128:X128"/>
    <mergeCell ref="Y128:Z128"/>
    <mergeCell ref="AA128:AB128"/>
    <mergeCell ref="AC128:AD128"/>
    <mergeCell ref="AE128:AF128"/>
    <mergeCell ref="AG128:AH128"/>
    <mergeCell ref="AI128:AJ128"/>
    <mergeCell ref="AK128:AL128"/>
    <mergeCell ref="DC127:DD127"/>
    <mergeCell ref="C127:D127"/>
    <mergeCell ref="E127:F127"/>
    <mergeCell ref="G127:H127"/>
    <mergeCell ref="I127:J127"/>
    <mergeCell ref="K127:L127"/>
    <mergeCell ref="M127:N127"/>
    <mergeCell ref="O127:P127"/>
    <mergeCell ref="Q127:R127"/>
    <mergeCell ref="S127:T127"/>
    <mergeCell ref="U127:V127"/>
    <mergeCell ref="W127:X127"/>
    <mergeCell ref="Y127:Z127"/>
    <mergeCell ref="AA127:AB127"/>
    <mergeCell ref="AC127:AD127"/>
    <mergeCell ref="AE127:AF127"/>
    <mergeCell ref="AG127:AH127"/>
    <mergeCell ref="DC124:DD125"/>
    <mergeCell ref="AI127:AJ127"/>
    <mergeCell ref="AK127:AL127"/>
    <mergeCell ref="AM127:AN127"/>
    <mergeCell ref="AO127:AP127"/>
    <mergeCell ref="AQ127:AR127"/>
    <mergeCell ref="AS127:AT127"/>
    <mergeCell ref="AU127:AV127"/>
    <mergeCell ref="AW127:AX127"/>
    <mergeCell ref="AY127:AZ127"/>
    <mergeCell ref="CE124:CF125"/>
    <mergeCell ref="CG124:CH125"/>
    <mergeCell ref="CI124:CJ125"/>
    <mergeCell ref="BE124:BF125"/>
    <mergeCell ref="BG124:BH125"/>
    <mergeCell ref="BI124:BJ125"/>
    <mergeCell ref="EE123:EF123"/>
    <mergeCell ref="EG123:EH123"/>
    <mergeCell ref="C124:D125"/>
    <mergeCell ref="E124:F125"/>
    <mergeCell ref="G124:H125"/>
    <mergeCell ref="I124:J125"/>
    <mergeCell ref="K124:L125"/>
    <mergeCell ref="M124:N125"/>
    <mergeCell ref="O124:P125"/>
    <mergeCell ref="Q124:R125"/>
    <mergeCell ref="S124:T125"/>
    <mergeCell ref="U124:V125"/>
    <mergeCell ref="W124:X125"/>
    <mergeCell ref="Y124:Z125"/>
    <mergeCell ref="AA124:AB125"/>
    <mergeCell ref="AC124:AD125"/>
    <mergeCell ref="AE124:AF125"/>
    <mergeCell ref="AG124:AH125"/>
    <mergeCell ref="AI124:AJ125"/>
    <mergeCell ref="AK124:AL125"/>
    <mergeCell ref="AM124:AN125"/>
    <mergeCell ref="AO124:AP125"/>
    <mergeCell ref="DS124:DT125"/>
    <mergeCell ref="CK124:CL125"/>
    <mergeCell ref="CM124:CN125"/>
    <mergeCell ref="CO124:CP125"/>
    <mergeCell ref="CQ124:CR125"/>
    <mergeCell ref="CS124:CT125"/>
    <mergeCell ref="CU124:CV125"/>
    <mergeCell ref="CW124:CX125"/>
    <mergeCell ref="DU124:DV125"/>
    <mergeCell ref="DW124:DX125"/>
    <mergeCell ref="BK124:BL125"/>
    <mergeCell ref="BM124:BN125"/>
    <mergeCell ref="BO124:BP125"/>
    <mergeCell ref="BQ124:BR125"/>
    <mergeCell ref="CY124:CZ125"/>
    <mergeCell ref="DA124:DB125"/>
    <mergeCell ref="BS124:BT125"/>
    <mergeCell ref="BU124:BV125"/>
    <mergeCell ref="BW124:BX125"/>
    <mergeCell ref="BY124:BZ125"/>
    <mergeCell ref="CA124:CB125"/>
    <mergeCell ref="CC124:CD125"/>
    <mergeCell ref="DY123:EB123"/>
    <mergeCell ref="EC123:ED123"/>
    <mergeCell ref="DY124:DZ125"/>
    <mergeCell ref="EA124:EB125"/>
    <mergeCell ref="EC124:ED125"/>
    <mergeCell ref="D117:E117"/>
    <mergeCell ref="C114:E114"/>
    <mergeCell ref="G114:I114"/>
    <mergeCell ref="Q114:R114"/>
    <mergeCell ref="AM114:AN114"/>
    <mergeCell ref="DG114:DI114"/>
    <mergeCell ref="DJ114:DK114"/>
    <mergeCell ref="DM114:DN114"/>
    <mergeCell ref="DO114:DP114"/>
    <mergeCell ref="D115:E115"/>
    <mergeCell ref="H115:I115"/>
    <mergeCell ref="AM115:AN115"/>
    <mergeCell ref="DG115:DI115"/>
    <mergeCell ref="DJ115:DK115"/>
    <mergeCell ref="DM115:DN115"/>
    <mergeCell ref="DS122:DX122"/>
    <mergeCell ref="A123:A125"/>
    <mergeCell ref="B123:B125"/>
    <mergeCell ref="C123:AH123"/>
    <mergeCell ref="AI123:BL123"/>
    <mergeCell ref="BM123:CP123"/>
    <mergeCell ref="CQ123:DN123"/>
    <mergeCell ref="DO123:DP123"/>
    <mergeCell ref="DS123:DT123"/>
    <mergeCell ref="DU123:DX123"/>
    <mergeCell ref="AQ124:AR125"/>
    <mergeCell ref="AS124:AT125"/>
    <mergeCell ref="AU124:AV125"/>
    <mergeCell ref="AW124:AX125"/>
    <mergeCell ref="AY124:AZ125"/>
    <mergeCell ref="BA124:BB125"/>
    <mergeCell ref="BC124:BD125"/>
    <mergeCell ref="D116:E116"/>
    <mergeCell ref="H116:I116"/>
    <mergeCell ref="DG116:DI116"/>
    <mergeCell ref="DJ116:DK116"/>
    <mergeCell ref="DM116:DN116"/>
    <mergeCell ref="DO116:DP116"/>
    <mergeCell ref="CK89:CL89"/>
    <mergeCell ref="CM89:CN89"/>
    <mergeCell ref="CO89:CP89"/>
    <mergeCell ref="CQ89:CR89"/>
    <mergeCell ref="BI89:BJ89"/>
    <mergeCell ref="BK89:BL89"/>
    <mergeCell ref="BM89:BN89"/>
    <mergeCell ref="BO89:BP89"/>
    <mergeCell ref="BQ89:BR89"/>
    <mergeCell ref="BS89:BT89"/>
    <mergeCell ref="BU89:BV89"/>
    <mergeCell ref="BW89:BX89"/>
    <mergeCell ref="BY89:BZ89"/>
    <mergeCell ref="C112:AH112"/>
    <mergeCell ref="AI112:BL112"/>
    <mergeCell ref="BM112:CP112"/>
    <mergeCell ref="CQ112:DN112"/>
    <mergeCell ref="DO112:DP112"/>
    <mergeCell ref="DS112:DT112"/>
    <mergeCell ref="DU112:DX112"/>
    <mergeCell ref="DY112:EB112"/>
    <mergeCell ref="EC112:ED112"/>
    <mergeCell ref="EE112:EF112"/>
    <mergeCell ref="EG112:EH112"/>
    <mergeCell ref="DK89:DL89"/>
    <mergeCell ref="DM89:DN89"/>
    <mergeCell ref="DO89:DP89"/>
    <mergeCell ref="DS89:DT89"/>
    <mergeCell ref="DU89:DV89"/>
    <mergeCell ref="DW89:DX89"/>
    <mergeCell ref="AY89:AZ89"/>
    <mergeCell ref="BA89:BB89"/>
    <mergeCell ref="BC89:BD89"/>
    <mergeCell ref="BE89:BF89"/>
    <mergeCell ref="BG89:BH89"/>
    <mergeCell ref="DY89:DZ89"/>
    <mergeCell ref="EA89:EB89"/>
    <mergeCell ref="EC89:ED89"/>
    <mergeCell ref="CS89:CT89"/>
    <mergeCell ref="CU89:CV89"/>
    <mergeCell ref="CW89:CX89"/>
    <mergeCell ref="CY89:CZ89"/>
    <mergeCell ref="DA89:DB89"/>
    <mergeCell ref="DC89:DD89"/>
    <mergeCell ref="DE89:DF89"/>
    <mergeCell ref="DG89:DH89"/>
    <mergeCell ref="DI89:DJ89"/>
    <mergeCell ref="CA89:CB89"/>
    <mergeCell ref="EE88:EF88"/>
    <mergeCell ref="EG88:EH88"/>
    <mergeCell ref="C89:D89"/>
    <mergeCell ref="E89:F89"/>
    <mergeCell ref="G89:H89"/>
    <mergeCell ref="I89:J89"/>
    <mergeCell ref="K89:L89"/>
    <mergeCell ref="M89:N89"/>
    <mergeCell ref="O89:P89"/>
    <mergeCell ref="Q89:R89"/>
    <mergeCell ref="S89:T89"/>
    <mergeCell ref="U89:V89"/>
    <mergeCell ref="W89:X89"/>
    <mergeCell ref="Y89:Z89"/>
    <mergeCell ref="AA89:AB89"/>
    <mergeCell ref="AC89:AD89"/>
    <mergeCell ref="AE89:AF89"/>
    <mergeCell ref="AG89:AH89"/>
    <mergeCell ref="AI89:AJ89"/>
    <mergeCell ref="AK89:AL89"/>
    <mergeCell ref="AM89:AN89"/>
    <mergeCell ref="CC89:CD89"/>
    <mergeCell ref="CE89:CF89"/>
    <mergeCell ref="CG89:CH89"/>
    <mergeCell ref="CI89:CJ89"/>
    <mergeCell ref="DW88:DX88"/>
    <mergeCell ref="DY88:DZ88"/>
    <mergeCell ref="CO88:CP88"/>
    <mergeCell ref="CQ88:CR88"/>
    <mergeCell ref="CS88:CT88"/>
    <mergeCell ref="EE89:EF89"/>
    <mergeCell ref="EG89:EH89"/>
    <mergeCell ref="DE88:DF88"/>
    <mergeCell ref="BW88:BX88"/>
    <mergeCell ref="BY88:BZ88"/>
    <mergeCell ref="CA88:CB88"/>
    <mergeCell ref="CC88:CD88"/>
    <mergeCell ref="CE88:CF88"/>
    <mergeCell ref="CG88:CH88"/>
    <mergeCell ref="CI88:CJ88"/>
    <mergeCell ref="CK88:CL88"/>
    <mergeCell ref="CM88:CN88"/>
    <mergeCell ref="CS87:CT87"/>
    <mergeCell ref="CU87:CV87"/>
    <mergeCell ref="CW87:CX87"/>
    <mergeCell ref="CY87:CZ87"/>
    <mergeCell ref="DA87:DB87"/>
    <mergeCell ref="EA88:EB88"/>
    <mergeCell ref="EC88:ED88"/>
    <mergeCell ref="BS87:BT87"/>
    <mergeCell ref="BU87:BV87"/>
    <mergeCell ref="BW87:BX87"/>
    <mergeCell ref="BY87:BZ87"/>
    <mergeCell ref="CA87:CB87"/>
    <mergeCell ref="CC87:CD87"/>
    <mergeCell ref="CE87:CF87"/>
    <mergeCell ref="CG87:CH87"/>
    <mergeCell ref="DU87:DV87"/>
    <mergeCell ref="CK87:CL87"/>
    <mergeCell ref="CM87:CN87"/>
    <mergeCell ref="AO89:AP89"/>
    <mergeCell ref="DG88:DH88"/>
    <mergeCell ref="DI88:DJ88"/>
    <mergeCell ref="DK88:DL88"/>
    <mergeCell ref="DM88:DN88"/>
    <mergeCell ref="DO88:DP88"/>
    <mergeCell ref="DS88:DT88"/>
    <mergeCell ref="DU88:DV88"/>
    <mergeCell ref="BE88:BF88"/>
    <mergeCell ref="BG88:BH88"/>
    <mergeCell ref="BI88:BJ88"/>
    <mergeCell ref="BK88:BL88"/>
    <mergeCell ref="AQ89:AR89"/>
    <mergeCell ref="AS89:AT89"/>
    <mergeCell ref="AU89:AV89"/>
    <mergeCell ref="AW89:AX89"/>
    <mergeCell ref="CU88:CV88"/>
    <mergeCell ref="CW88:CX88"/>
    <mergeCell ref="CY88:CZ88"/>
    <mergeCell ref="DA88:DB88"/>
    <mergeCell ref="DC88:DD88"/>
    <mergeCell ref="AK88:AL88"/>
    <mergeCell ref="DC87:DD87"/>
    <mergeCell ref="DE87:DF87"/>
    <mergeCell ref="DG87:DH87"/>
    <mergeCell ref="DI87:DJ87"/>
    <mergeCell ref="DK87:DL87"/>
    <mergeCell ref="DM87:DN87"/>
    <mergeCell ref="DO87:DP87"/>
    <mergeCell ref="DS87:DT87"/>
    <mergeCell ref="CI87:CJ87"/>
    <mergeCell ref="BA87:BB87"/>
    <mergeCell ref="BC87:BD87"/>
    <mergeCell ref="BM88:BN88"/>
    <mergeCell ref="BO88:BP88"/>
    <mergeCell ref="BQ88:BR88"/>
    <mergeCell ref="BS88:BT88"/>
    <mergeCell ref="BU88:BV88"/>
    <mergeCell ref="AM88:AN88"/>
    <mergeCell ref="AO88:AP88"/>
    <mergeCell ref="AQ88:AR88"/>
    <mergeCell ref="AS88:AT88"/>
    <mergeCell ref="AU88:AV88"/>
    <mergeCell ref="AW88:AX88"/>
    <mergeCell ref="AY88:AZ88"/>
    <mergeCell ref="BA88:BB88"/>
    <mergeCell ref="BC88:BD88"/>
    <mergeCell ref="BE87:BF87"/>
    <mergeCell ref="BG87:BH87"/>
    <mergeCell ref="BI87:BJ87"/>
    <mergeCell ref="BK87:BL87"/>
    <mergeCell ref="BM87:BN87"/>
    <mergeCell ref="BO87:BP87"/>
    <mergeCell ref="C88:D88"/>
    <mergeCell ref="E88:F88"/>
    <mergeCell ref="G88:H88"/>
    <mergeCell ref="I88:J88"/>
    <mergeCell ref="K88:L88"/>
    <mergeCell ref="M88:N88"/>
    <mergeCell ref="O88:P88"/>
    <mergeCell ref="Q88:R88"/>
    <mergeCell ref="S88:T88"/>
    <mergeCell ref="U88:V88"/>
    <mergeCell ref="W88:X88"/>
    <mergeCell ref="Y88:Z88"/>
    <mergeCell ref="AA88:AB88"/>
    <mergeCell ref="AC88:AD88"/>
    <mergeCell ref="AE88:AF88"/>
    <mergeCell ref="AG88:AH88"/>
    <mergeCell ref="AI88:AJ88"/>
    <mergeCell ref="DU84:DV85"/>
    <mergeCell ref="DW84:DX85"/>
    <mergeCell ref="DY84:DZ85"/>
    <mergeCell ref="EA84:EB85"/>
    <mergeCell ref="EC84:ED85"/>
    <mergeCell ref="EE84:EF85"/>
    <mergeCell ref="EG84:EG86"/>
    <mergeCell ref="EH84:EH86"/>
    <mergeCell ref="DE84:DF85"/>
    <mergeCell ref="DG84:DH85"/>
    <mergeCell ref="DI84:DJ85"/>
    <mergeCell ref="DK84:DL85"/>
    <mergeCell ref="DM84:DN85"/>
    <mergeCell ref="DO84:DO86"/>
    <mergeCell ref="DP84:DP86"/>
    <mergeCell ref="EC87:ED87"/>
    <mergeCell ref="EE87:EF87"/>
    <mergeCell ref="EG87:EH87"/>
    <mergeCell ref="DW87:DX87"/>
    <mergeCell ref="DY87:DZ87"/>
    <mergeCell ref="EA87:EB87"/>
    <mergeCell ref="C87:D87"/>
    <mergeCell ref="E87:F87"/>
    <mergeCell ref="G87:H87"/>
    <mergeCell ref="I87:J87"/>
    <mergeCell ref="K87:L87"/>
    <mergeCell ref="M87:N87"/>
    <mergeCell ref="O87:P87"/>
    <mergeCell ref="Q87:R87"/>
    <mergeCell ref="S87:T87"/>
    <mergeCell ref="U87:V87"/>
    <mergeCell ref="W87:X87"/>
    <mergeCell ref="Y87:Z87"/>
    <mergeCell ref="AA87:AB87"/>
    <mergeCell ref="AC87:AD87"/>
    <mergeCell ref="AE87:AF87"/>
    <mergeCell ref="AG87:AH87"/>
    <mergeCell ref="DC84:DD85"/>
    <mergeCell ref="AI87:AJ87"/>
    <mergeCell ref="AK87:AL87"/>
    <mergeCell ref="AM87:AN87"/>
    <mergeCell ref="AO87:AP87"/>
    <mergeCell ref="AQ87:AR87"/>
    <mergeCell ref="AS87:AT87"/>
    <mergeCell ref="AU87:AV87"/>
    <mergeCell ref="AW87:AX87"/>
    <mergeCell ref="AY87:AZ87"/>
    <mergeCell ref="CE84:CF85"/>
    <mergeCell ref="CG84:CH85"/>
    <mergeCell ref="CI84:CJ85"/>
    <mergeCell ref="BQ87:BR87"/>
    <mergeCell ref="CO87:CP87"/>
    <mergeCell ref="CQ87:CR87"/>
    <mergeCell ref="DY83:EB83"/>
    <mergeCell ref="EC83:ED83"/>
    <mergeCell ref="EE83:EF83"/>
    <mergeCell ref="EG83:EH83"/>
    <mergeCell ref="C84:D85"/>
    <mergeCell ref="E84:F85"/>
    <mergeCell ref="G84:H85"/>
    <mergeCell ref="I84:J85"/>
    <mergeCell ref="K84:L85"/>
    <mergeCell ref="M84:N85"/>
    <mergeCell ref="O84:P85"/>
    <mergeCell ref="Q84:R85"/>
    <mergeCell ref="S84:T85"/>
    <mergeCell ref="U84:V85"/>
    <mergeCell ref="W84:X85"/>
    <mergeCell ref="Y84:Z85"/>
    <mergeCell ref="AA84:AB85"/>
    <mergeCell ref="AC84:AD85"/>
    <mergeCell ref="AE84:AF85"/>
    <mergeCell ref="AG84:AH85"/>
    <mergeCell ref="AI84:AJ85"/>
    <mergeCell ref="AK84:AL85"/>
    <mergeCell ref="AM84:AN85"/>
    <mergeCell ref="AO84:AP85"/>
    <mergeCell ref="DS84:DT85"/>
    <mergeCell ref="CK84:CL85"/>
    <mergeCell ref="CM84:CN85"/>
    <mergeCell ref="CO84:CP85"/>
    <mergeCell ref="CQ84:CR85"/>
    <mergeCell ref="CS84:CT85"/>
    <mergeCell ref="CU84:CV85"/>
    <mergeCell ref="CW84:CX85"/>
    <mergeCell ref="DS82:DX82"/>
    <mergeCell ref="A83:A85"/>
    <mergeCell ref="B83:B85"/>
    <mergeCell ref="C83:AH83"/>
    <mergeCell ref="AI83:BL83"/>
    <mergeCell ref="BM83:CP83"/>
    <mergeCell ref="CQ83:DN83"/>
    <mergeCell ref="DO83:DP83"/>
    <mergeCell ref="DS83:DT83"/>
    <mergeCell ref="DU83:DX83"/>
    <mergeCell ref="AQ84:AR85"/>
    <mergeCell ref="AS84:AT85"/>
    <mergeCell ref="AU84:AV85"/>
    <mergeCell ref="AW84:AX85"/>
    <mergeCell ref="AY84:AZ85"/>
    <mergeCell ref="BA84:BB85"/>
    <mergeCell ref="BC84:BD85"/>
    <mergeCell ref="BE84:BF85"/>
    <mergeCell ref="BG84:BH85"/>
    <mergeCell ref="BI84:BJ85"/>
    <mergeCell ref="BK84:BL85"/>
    <mergeCell ref="BM84:BN85"/>
    <mergeCell ref="BO84:BP85"/>
    <mergeCell ref="BQ84:BR85"/>
    <mergeCell ref="CY84:CZ85"/>
    <mergeCell ref="DA84:DB85"/>
    <mergeCell ref="BS84:BT85"/>
    <mergeCell ref="BU84:BV85"/>
    <mergeCell ref="BW84:BX85"/>
    <mergeCell ref="BY84:BZ85"/>
    <mergeCell ref="CA84:CB85"/>
    <mergeCell ref="CC84:CD85"/>
    <mergeCell ref="D76:E76"/>
    <mergeCell ref="H76:I76"/>
    <mergeCell ref="DG76:DI76"/>
    <mergeCell ref="DJ76:DK76"/>
    <mergeCell ref="DM76:DN76"/>
    <mergeCell ref="DO76:DP76"/>
    <mergeCell ref="D77:E77"/>
    <mergeCell ref="C74:E74"/>
    <mergeCell ref="G74:I74"/>
    <mergeCell ref="Q74:R74"/>
    <mergeCell ref="AM74:AN74"/>
    <mergeCell ref="DG74:DI74"/>
    <mergeCell ref="DJ74:DK74"/>
    <mergeCell ref="DM74:DN74"/>
    <mergeCell ref="DO74:DP74"/>
    <mergeCell ref="D75:E75"/>
    <mergeCell ref="H75:I75"/>
    <mergeCell ref="AM75:AN75"/>
    <mergeCell ref="DG75:DI75"/>
    <mergeCell ref="DJ75:DK75"/>
    <mergeCell ref="DM75:DN75"/>
    <mergeCell ref="EE49:EF49"/>
    <mergeCell ref="EG49:EH49"/>
    <mergeCell ref="C72:AH72"/>
    <mergeCell ref="AI72:BL72"/>
    <mergeCell ref="BM72:CP72"/>
    <mergeCell ref="CQ72:DN72"/>
    <mergeCell ref="DO72:DP72"/>
    <mergeCell ref="DS72:DT72"/>
    <mergeCell ref="DU72:DX72"/>
    <mergeCell ref="DY72:EB72"/>
    <mergeCell ref="EC72:ED72"/>
    <mergeCell ref="EE72:EF72"/>
    <mergeCell ref="EG72:EH72"/>
    <mergeCell ref="DK49:DL49"/>
    <mergeCell ref="DM49:DN49"/>
    <mergeCell ref="DO49:DP49"/>
    <mergeCell ref="DS49:DT49"/>
    <mergeCell ref="DU49:DV49"/>
    <mergeCell ref="DW49:DX49"/>
    <mergeCell ref="DY49:DZ49"/>
    <mergeCell ref="EA49:EB49"/>
    <mergeCell ref="EC49:ED49"/>
    <mergeCell ref="CS49:CT49"/>
    <mergeCell ref="CU49:CV49"/>
    <mergeCell ref="CW49:CX49"/>
    <mergeCell ref="CY49:CZ49"/>
    <mergeCell ref="DA49:DB49"/>
    <mergeCell ref="DC49:DD49"/>
    <mergeCell ref="DE49:DF49"/>
    <mergeCell ref="DG49:DH49"/>
    <mergeCell ref="DI49:DJ49"/>
    <mergeCell ref="CA49:CB49"/>
    <mergeCell ref="CC49:CD49"/>
    <mergeCell ref="CE49:CF49"/>
    <mergeCell ref="CG49:CH49"/>
    <mergeCell ref="CI49:CJ49"/>
    <mergeCell ref="CK49:CL49"/>
    <mergeCell ref="CM49:CN49"/>
    <mergeCell ref="CO49:CP49"/>
    <mergeCell ref="CQ49:CR49"/>
    <mergeCell ref="BI49:BJ49"/>
    <mergeCell ref="BK49:BL49"/>
    <mergeCell ref="BM49:BN49"/>
    <mergeCell ref="BO49:BP49"/>
    <mergeCell ref="BQ49:BR49"/>
    <mergeCell ref="BS49:BT49"/>
    <mergeCell ref="BU49:BV49"/>
    <mergeCell ref="BW49:BX49"/>
    <mergeCell ref="BY49:BZ49"/>
    <mergeCell ref="AQ49:AR49"/>
    <mergeCell ref="AS49:AT49"/>
    <mergeCell ref="AU49:AV49"/>
    <mergeCell ref="AW49:AX49"/>
    <mergeCell ref="AY49:AZ49"/>
    <mergeCell ref="BA49:BB49"/>
    <mergeCell ref="BC49:BD49"/>
    <mergeCell ref="BE49:BF49"/>
    <mergeCell ref="BG49:BH49"/>
    <mergeCell ref="EA48:EB48"/>
    <mergeCell ref="EC48:ED48"/>
    <mergeCell ref="EE48:EF48"/>
    <mergeCell ref="EG48:EH48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U49:V49"/>
    <mergeCell ref="W49:X49"/>
    <mergeCell ref="Y49:Z49"/>
    <mergeCell ref="AA49:AB49"/>
    <mergeCell ref="AC49:AD49"/>
    <mergeCell ref="AE49:AF49"/>
    <mergeCell ref="AG49:AH49"/>
    <mergeCell ref="AI49:AJ49"/>
    <mergeCell ref="AK49:AL49"/>
    <mergeCell ref="AM49:AN49"/>
    <mergeCell ref="AO49:AP49"/>
    <mergeCell ref="DG48:DH48"/>
    <mergeCell ref="DI48:DJ48"/>
    <mergeCell ref="DK48:DL48"/>
    <mergeCell ref="DM48:DN48"/>
    <mergeCell ref="DO48:DP48"/>
    <mergeCell ref="DS48:DT48"/>
    <mergeCell ref="DU48:DV48"/>
    <mergeCell ref="DW48:DX48"/>
    <mergeCell ref="DY48:DZ48"/>
    <mergeCell ref="CO48:CP48"/>
    <mergeCell ref="CQ48:CR48"/>
    <mergeCell ref="CS48:CT48"/>
    <mergeCell ref="CU48:CV48"/>
    <mergeCell ref="CW48:CX48"/>
    <mergeCell ref="CY48:CZ48"/>
    <mergeCell ref="DA48:DB48"/>
    <mergeCell ref="DC48:DD48"/>
    <mergeCell ref="DE48:DF48"/>
    <mergeCell ref="BW48:BX48"/>
    <mergeCell ref="BY48:BZ48"/>
    <mergeCell ref="CA48:CB48"/>
    <mergeCell ref="CC48:CD48"/>
    <mergeCell ref="CE48:CF48"/>
    <mergeCell ref="CG48:CH48"/>
    <mergeCell ref="CI48:CJ48"/>
    <mergeCell ref="CK48:CL48"/>
    <mergeCell ref="CM48:CN48"/>
    <mergeCell ref="BE48:BF48"/>
    <mergeCell ref="BG48:BH48"/>
    <mergeCell ref="BI48:BJ48"/>
    <mergeCell ref="BK48:BL48"/>
    <mergeCell ref="AI47:AJ47"/>
    <mergeCell ref="DW47:DX47"/>
    <mergeCell ref="DY47:DZ47"/>
    <mergeCell ref="EA47:EB47"/>
    <mergeCell ref="CO47:CP47"/>
    <mergeCell ref="CQ47:CR47"/>
    <mergeCell ref="CS47:CT47"/>
    <mergeCell ref="CU47:CV47"/>
    <mergeCell ref="CW47:CX47"/>
    <mergeCell ref="CY47:CZ47"/>
    <mergeCell ref="DA47:DB47"/>
    <mergeCell ref="BS47:BT47"/>
    <mergeCell ref="BU47:BV47"/>
    <mergeCell ref="BW47:BX47"/>
    <mergeCell ref="BY47:BZ47"/>
    <mergeCell ref="CA47:CB47"/>
    <mergeCell ref="CC47:CD47"/>
    <mergeCell ref="CE47:CF47"/>
    <mergeCell ref="CG47:CH47"/>
    <mergeCell ref="DI47:DJ47"/>
    <mergeCell ref="DK47:DL47"/>
    <mergeCell ref="DM47:DN47"/>
    <mergeCell ref="DO47:DP47"/>
    <mergeCell ref="DS47:DT47"/>
    <mergeCell ref="DU47:DV47"/>
    <mergeCell ref="CK47:CL47"/>
    <mergeCell ref="CM47:CN47"/>
    <mergeCell ref="AK47:AL47"/>
    <mergeCell ref="AS48:AT48"/>
    <mergeCell ref="AU48:AV48"/>
    <mergeCell ref="AW48:AX48"/>
    <mergeCell ref="AY48:AZ48"/>
    <mergeCell ref="BA48:BB48"/>
    <mergeCell ref="BC48:BD48"/>
    <mergeCell ref="BK47:BL47"/>
    <mergeCell ref="BM47:BN47"/>
    <mergeCell ref="BO47:BP47"/>
    <mergeCell ref="BQ47:BR47"/>
    <mergeCell ref="AM47:AN47"/>
    <mergeCell ref="AO47:AP47"/>
    <mergeCell ref="AQ47:AR47"/>
    <mergeCell ref="AS47:AT47"/>
    <mergeCell ref="AU47:AV47"/>
    <mergeCell ref="AW47:AX47"/>
    <mergeCell ref="AY47:AZ47"/>
    <mergeCell ref="EC47:ED47"/>
    <mergeCell ref="EE47:EF47"/>
    <mergeCell ref="EG47:EH47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  <mergeCell ref="AC48:AD48"/>
    <mergeCell ref="AE48:AF48"/>
    <mergeCell ref="AG48:AH48"/>
    <mergeCell ref="AI48:AJ48"/>
    <mergeCell ref="AK48:AL48"/>
    <mergeCell ref="DC47:DD47"/>
    <mergeCell ref="DE47:DF47"/>
    <mergeCell ref="DG47:DH47"/>
    <mergeCell ref="BM48:BN48"/>
    <mergeCell ref="BO48:BP48"/>
    <mergeCell ref="BQ48:BR48"/>
    <mergeCell ref="BS48:BT48"/>
    <mergeCell ref="BU48:BV48"/>
    <mergeCell ref="AM48:AN48"/>
    <mergeCell ref="AO48:AP48"/>
    <mergeCell ref="AQ48:AR48"/>
    <mergeCell ref="EG44:EG46"/>
    <mergeCell ref="EH44:EH46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W47:X47"/>
    <mergeCell ref="Y47:Z47"/>
    <mergeCell ref="AA47:AB47"/>
    <mergeCell ref="AC47:AD47"/>
    <mergeCell ref="AE47:AF47"/>
    <mergeCell ref="AG47:AH47"/>
    <mergeCell ref="DC44:DD45"/>
    <mergeCell ref="DE44:DF45"/>
    <mergeCell ref="DG44:DH45"/>
    <mergeCell ref="DI44:DJ45"/>
    <mergeCell ref="DK44:DL45"/>
    <mergeCell ref="DM44:DN45"/>
    <mergeCell ref="DO44:DO46"/>
    <mergeCell ref="DP44:DP46"/>
    <mergeCell ref="CI47:CJ47"/>
    <mergeCell ref="BA47:BB47"/>
    <mergeCell ref="BC47:BD47"/>
    <mergeCell ref="BE47:BF47"/>
    <mergeCell ref="BG47:BH47"/>
    <mergeCell ref="BI47:BJ47"/>
    <mergeCell ref="CY44:CZ45"/>
    <mergeCell ref="DA44:DB45"/>
    <mergeCell ref="BS44:BT45"/>
    <mergeCell ref="BU44:BV45"/>
    <mergeCell ref="BW44:BX45"/>
    <mergeCell ref="BY44:BZ45"/>
    <mergeCell ref="CA44:CB45"/>
    <mergeCell ref="CC44:CD45"/>
    <mergeCell ref="CE44:CF45"/>
    <mergeCell ref="CG44:CH45"/>
    <mergeCell ref="CI44:CJ45"/>
    <mergeCell ref="DU44:DV45"/>
    <mergeCell ref="DW44:DX45"/>
    <mergeCell ref="DY44:DZ45"/>
    <mergeCell ref="EA44:EB45"/>
    <mergeCell ref="EC44:ED45"/>
    <mergeCell ref="EE44:EF45"/>
    <mergeCell ref="DY43:EB43"/>
    <mergeCell ref="EC43:ED43"/>
    <mergeCell ref="EE43:EF43"/>
    <mergeCell ref="EG43:EH43"/>
    <mergeCell ref="C44:D45"/>
    <mergeCell ref="E44:F45"/>
    <mergeCell ref="G44:H45"/>
    <mergeCell ref="I44:J45"/>
    <mergeCell ref="K44:L45"/>
    <mergeCell ref="M44:N45"/>
    <mergeCell ref="O44:P45"/>
    <mergeCell ref="Q44:R45"/>
    <mergeCell ref="S44:T45"/>
    <mergeCell ref="U44:V45"/>
    <mergeCell ref="W44:X45"/>
    <mergeCell ref="Y44:Z45"/>
    <mergeCell ref="AA44:AB45"/>
    <mergeCell ref="AC44:AD45"/>
    <mergeCell ref="AE44:AF45"/>
    <mergeCell ref="AG44:AH45"/>
    <mergeCell ref="AI44:AJ45"/>
    <mergeCell ref="AK44:AL45"/>
    <mergeCell ref="AM44:AN45"/>
    <mergeCell ref="AO44:AP45"/>
    <mergeCell ref="DS44:DT45"/>
    <mergeCell ref="CK44:CL45"/>
    <mergeCell ref="CM44:CN45"/>
    <mergeCell ref="CO44:CP45"/>
    <mergeCell ref="CQ44:CR45"/>
    <mergeCell ref="CS44:CT45"/>
    <mergeCell ref="CU44:CV45"/>
    <mergeCell ref="CW44:CX45"/>
    <mergeCell ref="AS8:AT8"/>
    <mergeCell ref="AU8:AV8"/>
    <mergeCell ref="AS7:AT7"/>
    <mergeCell ref="AS9:AT9"/>
    <mergeCell ref="BQ7:BR7"/>
    <mergeCell ref="BS7:BT7"/>
    <mergeCell ref="BQ8:BR8"/>
    <mergeCell ref="AY9:AZ9"/>
    <mergeCell ref="DS42:DX42"/>
    <mergeCell ref="A43:A45"/>
    <mergeCell ref="B43:B45"/>
    <mergeCell ref="C43:AH43"/>
    <mergeCell ref="AI43:BL43"/>
    <mergeCell ref="BM43:CP43"/>
    <mergeCell ref="CQ43:DN43"/>
    <mergeCell ref="DO43:DP43"/>
    <mergeCell ref="DS43:DT43"/>
    <mergeCell ref="DU43:DX43"/>
    <mergeCell ref="AQ44:AR45"/>
    <mergeCell ref="AS44:AT45"/>
    <mergeCell ref="AU44:AV45"/>
    <mergeCell ref="AW44:AX45"/>
    <mergeCell ref="AY44:AZ45"/>
    <mergeCell ref="BA44:BB45"/>
    <mergeCell ref="BC44:BD45"/>
    <mergeCell ref="BE44:BF45"/>
    <mergeCell ref="BG44:BH45"/>
    <mergeCell ref="BI44:BJ45"/>
    <mergeCell ref="BK44:BL45"/>
    <mergeCell ref="BM44:BN45"/>
    <mergeCell ref="BO44:BP45"/>
    <mergeCell ref="BQ44:BR45"/>
    <mergeCell ref="BS8:BT8"/>
    <mergeCell ref="BO8:BP8"/>
    <mergeCell ref="BK7:BL7"/>
    <mergeCell ref="BK8:BL8"/>
    <mergeCell ref="AY7:AZ7"/>
    <mergeCell ref="AW9:AX9"/>
    <mergeCell ref="AU9:AV9"/>
    <mergeCell ref="BK9:BL9"/>
    <mergeCell ref="AY8:AZ8"/>
    <mergeCell ref="BA7:BB7"/>
    <mergeCell ref="BQ9:BR9"/>
    <mergeCell ref="BO9:BP9"/>
    <mergeCell ref="BI8:BJ8"/>
    <mergeCell ref="BG8:BH8"/>
    <mergeCell ref="BE8:BF8"/>
    <mergeCell ref="BC8:BD8"/>
    <mergeCell ref="BA8:BB8"/>
    <mergeCell ref="BM8:BN8"/>
    <mergeCell ref="CE9:CF9"/>
    <mergeCell ref="DE9:DF9"/>
    <mergeCell ref="DE7:DF7"/>
    <mergeCell ref="DM9:DN9"/>
    <mergeCell ref="DS9:DT9"/>
    <mergeCell ref="DC9:DD9"/>
    <mergeCell ref="DE8:DF8"/>
    <mergeCell ref="DG8:DH8"/>
    <mergeCell ref="DO9:DP9"/>
    <mergeCell ref="CU8:CV8"/>
    <mergeCell ref="CU9:CV9"/>
    <mergeCell ref="BY8:BZ8"/>
    <mergeCell ref="CA9:CB9"/>
    <mergeCell ref="CA8:CB8"/>
    <mergeCell ref="BU9:BV9"/>
    <mergeCell ref="CG8:CH8"/>
    <mergeCell ref="CE8:CF8"/>
    <mergeCell ref="EG9:EH9"/>
    <mergeCell ref="EG8:EH8"/>
    <mergeCell ref="EC8:ED8"/>
    <mergeCell ref="CQ8:CR8"/>
    <mergeCell ref="DK7:DL7"/>
    <mergeCell ref="DO7:DP7"/>
    <mergeCell ref="BU7:BV7"/>
    <mergeCell ref="CY7:CZ7"/>
    <mergeCell ref="DA7:DB7"/>
    <mergeCell ref="CM9:CN9"/>
    <mergeCell ref="CW8:CX8"/>
    <mergeCell ref="CS8:CT8"/>
    <mergeCell ref="DC8:DD8"/>
    <mergeCell ref="CY8:CZ8"/>
    <mergeCell ref="DA8:DB8"/>
    <mergeCell ref="CW9:CX9"/>
    <mergeCell ref="CS9:CT9"/>
    <mergeCell ref="DM8:DN8"/>
    <mergeCell ref="DO8:DP8"/>
    <mergeCell ref="DU9:DV9"/>
    <mergeCell ref="CC8:CD8"/>
    <mergeCell ref="BY9:BZ9"/>
    <mergeCell ref="BW9:BX9"/>
    <mergeCell ref="BU8:BV8"/>
    <mergeCell ref="EA9:EB9"/>
    <mergeCell ref="DY9:DZ9"/>
    <mergeCell ref="DW9:DX9"/>
    <mergeCell ref="EE8:EF8"/>
    <mergeCell ref="DU8:DV8"/>
    <mergeCell ref="EC9:ED9"/>
    <mergeCell ref="EE9:EF9"/>
    <mergeCell ref="DY8:DZ8"/>
    <mergeCell ref="AQ7:AR7"/>
    <mergeCell ref="AU7:AV7"/>
    <mergeCell ref="CA7:CB7"/>
    <mergeCell ref="CC4:CD5"/>
    <mergeCell ref="CG4:CH5"/>
    <mergeCell ref="CC7:CD7"/>
    <mergeCell ref="DA4:DB5"/>
    <mergeCell ref="BM7:BN7"/>
    <mergeCell ref="BO7:BP7"/>
    <mergeCell ref="BE7:BF7"/>
    <mergeCell ref="BC7:BD7"/>
    <mergeCell ref="AW7:AX7"/>
    <mergeCell ref="EG32:EH32"/>
    <mergeCell ref="DU32:DX32"/>
    <mergeCell ref="CI9:CJ9"/>
    <mergeCell ref="CO8:CP8"/>
    <mergeCell ref="CK8:CL8"/>
    <mergeCell ref="CO9:CP9"/>
    <mergeCell ref="CQ9:CR9"/>
    <mergeCell ref="CI8:CJ8"/>
    <mergeCell ref="CY9:CZ9"/>
    <mergeCell ref="DA9:DB9"/>
    <mergeCell ref="DO32:DP32"/>
    <mergeCell ref="BM32:CP32"/>
    <mergeCell ref="DS32:DT32"/>
    <mergeCell ref="DK8:DL8"/>
    <mergeCell ref="DG9:DH9"/>
    <mergeCell ref="EA8:EB8"/>
    <mergeCell ref="DW8:DX8"/>
    <mergeCell ref="DS8:DT8"/>
    <mergeCell ref="DI8:DJ8"/>
    <mergeCell ref="CC9:CD9"/>
    <mergeCell ref="DS2:DX2"/>
    <mergeCell ref="CQ4:CR5"/>
    <mergeCell ref="BI7:BJ7"/>
    <mergeCell ref="BG7:BH7"/>
    <mergeCell ref="CW4:CX5"/>
    <mergeCell ref="CU4:CV5"/>
    <mergeCell ref="CS4:CT5"/>
    <mergeCell ref="CK4:CL5"/>
    <mergeCell ref="CI4:CJ5"/>
    <mergeCell ref="BS4:BT5"/>
    <mergeCell ref="BQ4:BR5"/>
    <mergeCell ref="BO4:BP5"/>
    <mergeCell ref="BM4:BN5"/>
    <mergeCell ref="DK4:DL5"/>
    <mergeCell ref="DG7:DH7"/>
    <mergeCell ref="CA4:CB5"/>
    <mergeCell ref="DU7:DV7"/>
    <mergeCell ref="DS7:DT7"/>
    <mergeCell ref="DI4:DJ5"/>
    <mergeCell ref="DG4:DH5"/>
    <mergeCell ref="DE4:DF5"/>
    <mergeCell ref="DC7:DD7"/>
    <mergeCell ref="CW7:CX7"/>
    <mergeCell ref="CO7:CP7"/>
    <mergeCell ref="CK7:CL7"/>
    <mergeCell ref="CS7:CT7"/>
    <mergeCell ref="CI7:CJ7"/>
    <mergeCell ref="CM7:CN7"/>
    <mergeCell ref="CQ7:CR7"/>
    <mergeCell ref="CE7:CF7"/>
    <mergeCell ref="CG7:CH7"/>
    <mergeCell ref="BW7:BX7"/>
    <mergeCell ref="EH4:EH6"/>
    <mergeCell ref="EG4:EG6"/>
    <mergeCell ref="EA4:EB5"/>
    <mergeCell ref="DY4:DZ5"/>
    <mergeCell ref="DW4:DX5"/>
    <mergeCell ref="DU4:DV5"/>
    <mergeCell ref="DS4:DT5"/>
    <mergeCell ref="EC4:ED5"/>
    <mergeCell ref="EE4:EF5"/>
    <mergeCell ref="EC7:ED7"/>
    <mergeCell ref="EE7:EF7"/>
    <mergeCell ref="EG3:EH3"/>
    <mergeCell ref="DU3:DX3"/>
    <mergeCell ref="BA4:BB5"/>
    <mergeCell ref="BC4:BD5"/>
    <mergeCell ref="DM4:DN5"/>
    <mergeCell ref="AY4:AZ5"/>
    <mergeCell ref="DC4:DD5"/>
    <mergeCell ref="CY4:CZ5"/>
    <mergeCell ref="BG4:BH5"/>
    <mergeCell ref="CO4:CP5"/>
    <mergeCell ref="EE3:EF3"/>
    <mergeCell ref="DY3:EB3"/>
    <mergeCell ref="EC3:ED3"/>
    <mergeCell ref="BE4:BF5"/>
    <mergeCell ref="EG7:EH7"/>
    <mergeCell ref="EA7:EB7"/>
    <mergeCell ref="DY7:DZ7"/>
    <mergeCell ref="DW7:DX7"/>
    <mergeCell ref="BY7:BZ7"/>
    <mergeCell ref="A3:A5"/>
    <mergeCell ref="B3:B5"/>
    <mergeCell ref="AI3:BL3"/>
    <mergeCell ref="BM3:CP3"/>
    <mergeCell ref="CE4:CF5"/>
    <mergeCell ref="BI4:BJ5"/>
    <mergeCell ref="CM4:CN5"/>
    <mergeCell ref="BK4:BL5"/>
    <mergeCell ref="BU4:BV5"/>
    <mergeCell ref="AO4:AP5"/>
    <mergeCell ref="AS4:AT5"/>
    <mergeCell ref="C4:D5"/>
    <mergeCell ref="M4:N5"/>
    <mergeCell ref="O4:P5"/>
    <mergeCell ref="K4:L5"/>
    <mergeCell ref="AA4:AB5"/>
    <mergeCell ref="U4:V5"/>
    <mergeCell ref="W4:X5"/>
    <mergeCell ref="AC4:AD5"/>
    <mergeCell ref="Q4:R5"/>
    <mergeCell ref="AE4:AF5"/>
    <mergeCell ref="AK4:AL5"/>
    <mergeCell ref="AM4:AN5"/>
    <mergeCell ref="BY4:BZ5"/>
    <mergeCell ref="AQ4:AR5"/>
    <mergeCell ref="AW4:AX5"/>
    <mergeCell ref="D37:E37"/>
    <mergeCell ref="AM34:AN34"/>
    <mergeCell ref="AM8:AN8"/>
    <mergeCell ref="AI8:AJ8"/>
    <mergeCell ref="M7:N7"/>
    <mergeCell ref="O7:P7"/>
    <mergeCell ref="Y7:Z7"/>
    <mergeCell ref="D36:E36"/>
    <mergeCell ref="H36:I36"/>
    <mergeCell ref="D35:E35"/>
    <mergeCell ref="H35:I35"/>
    <mergeCell ref="C34:E34"/>
    <mergeCell ref="G34:I34"/>
    <mergeCell ref="AG7:AH7"/>
    <mergeCell ref="AG8:AH8"/>
    <mergeCell ref="M9:N9"/>
    <mergeCell ref="I9:J9"/>
    <mergeCell ref="G9:H9"/>
    <mergeCell ref="E9:F9"/>
    <mergeCell ref="C9:D9"/>
    <mergeCell ref="AA8:AB8"/>
    <mergeCell ref="AC8:AD8"/>
    <mergeCell ref="AE8:AF8"/>
    <mergeCell ref="AA7:AB7"/>
    <mergeCell ref="AM7:AN7"/>
    <mergeCell ref="DO36:DP36"/>
    <mergeCell ref="Q8:R8"/>
    <mergeCell ref="O8:P8"/>
    <mergeCell ref="M8:N8"/>
    <mergeCell ref="K8:L8"/>
    <mergeCell ref="Q9:R9"/>
    <mergeCell ref="I8:J8"/>
    <mergeCell ref="G8:H8"/>
    <mergeCell ref="K9:L9"/>
    <mergeCell ref="AA9:AB9"/>
    <mergeCell ref="W9:X9"/>
    <mergeCell ref="U9:V9"/>
    <mergeCell ref="AK8:AL8"/>
    <mergeCell ref="AO8:AP8"/>
    <mergeCell ref="S8:T8"/>
    <mergeCell ref="W8:X8"/>
    <mergeCell ref="U8:V8"/>
    <mergeCell ref="Y8:Z8"/>
    <mergeCell ref="AW8:AX8"/>
    <mergeCell ref="AQ8:AR8"/>
    <mergeCell ref="CM8:CN8"/>
    <mergeCell ref="CG9:CH9"/>
    <mergeCell ref="CK9:CL9"/>
    <mergeCell ref="BW8:BX8"/>
    <mergeCell ref="DM36:DN36"/>
    <mergeCell ref="DG34:DI34"/>
    <mergeCell ref="DG35:DI35"/>
    <mergeCell ref="DG36:DI36"/>
    <mergeCell ref="DJ34:DK34"/>
    <mergeCell ref="DJ35:DK35"/>
    <mergeCell ref="DJ36:DK36"/>
    <mergeCell ref="DM34:DN34"/>
    <mergeCell ref="EE32:EF32"/>
    <mergeCell ref="E8:F8"/>
    <mergeCell ref="C8:D8"/>
    <mergeCell ref="Q7:R7"/>
    <mergeCell ref="AC7:AD7"/>
    <mergeCell ref="AK7:AL7"/>
    <mergeCell ref="S4:T5"/>
    <mergeCell ref="AE7:AF7"/>
    <mergeCell ref="AI7:AJ7"/>
    <mergeCell ref="Y4:Z5"/>
    <mergeCell ref="AG4:AH5"/>
    <mergeCell ref="W7:X7"/>
    <mergeCell ref="U7:V7"/>
    <mergeCell ref="S7:T7"/>
    <mergeCell ref="I7:J7"/>
    <mergeCell ref="Y9:Z9"/>
    <mergeCell ref="AG9:AH9"/>
    <mergeCell ref="AC9:AD9"/>
    <mergeCell ref="AQ9:AR9"/>
    <mergeCell ref="AE9:AF9"/>
    <mergeCell ref="AM9:AN9"/>
    <mergeCell ref="AO9:AP9"/>
    <mergeCell ref="BI9:BJ9"/>
    <mergeCell ref="DY32:EB32"/>
    <mergeCell ref="S9:T9"/>
    <mergeCell ref="CQ32:DN32"/>
    <mergeCell ref="BG9:BH9"/>
    <mergeCell ref="BC9:BD9"/>
    <mergeCell ref="BA9:BB9"/>
    <mergeCell ref="BE9:BF9"/>
    <mergeCell ref="DI9:DJ9"/>
    <mergeCell ref="C32:AH32"/>
    <mergeCell ref="DM35:DN35"/>
    <mergeCell ref="AI32:BL32"/>
    <mergeCell ref="AK9:AL9"/>
    <mergeCell ref="AI9:AJ9"/>
    <mergeCell ref="Q34:R34"/>
    <mergeCell ref="AM35:AN35"/>
    <mergeCell ref="DK9:DL9"/>
    <mergeCell ref="BM9:BN9"/>
    <mergeCell ref="EC32:ED32"/>
    <mergeCell ref="O9:P9"/>
    <mergeCell ref="CQ3:DN3"/>
    <mergeCell ref="C3:AH3"/>
    <mergeCell ref="DS3:DT3"/>
    <mergeCell ref="DO34:DP34"/>
    <mergeCell ref="C7:D7"/>
    <mergeCell ref="E4:F5"/>
    <mergeCell ref="G4:H5"/>
    <mergeCell ref="I4:J5"/>
    <mergeCell ref="E7:F7"/>
    <mergeCell ref="AI4:AJ5"/>
    <mergeCell ref="AO7:AP7"/>
    <mergeCell ref="G7:H7"/>
    <mergeCell ref="K7:L7"/>
    <mergeCell ref="DO3:DP3"/>
    <mergeCell ref="DP4:DP6"/>
    <mergeCell ref="BW4:BX5"/>
    <mergeCell ref="DO4:DO6"/>
    <mergeCell ref="DM7:DN7"/>
    <mergeCell ref="AU4:AV5"/>
    <mergeCell ref="DI7:DJ7"/>
    <mergeCell ref="CU7:CV7"/>
    <mergeCell ref="BS9:BT9"/>
  </mergeCells>
  <printOptions verticalCentered="1"/>
  <pageMargins left="0.15748031496062992" right="0.19685039370078741" top="0.27559055118110237" bottom="0.27559055118110237" header="0.31496062992125984" footer="0.31496062992125984"/>
  <pageSetup paperSize="9" scale="7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DQM160"/>
  <sheetViews>
    <sheetView topLeftCell="A116" zoomScale="65" zoomScaleNormal="65" workbookViewId="0">
      <pane xSplit="1" topLeftCell="B1" activePane="topRight" state="frozen"/>
      <selection activeCell="A321" sqref="A321"/>
      <selection pane="topRight" activeCell="A122" sqref="A122:AY157"/>
    </sheetView>
  </sheetViews>
  <sheetFormatPr defaultRowHeight="14.4" x14ac:dyDescent="0.3"/>
  <cols>
    <col min="1" max="1" width="4.6640625" customWidth="1"/>
    <col min="3" max="3" width="15.6640625" customWidth="1"/>
    <col min="4" max="11" width="5.33203125" customWidth="1"/>
    <col min="12" max="12" width="4.5546875" customWidth="1"/>
    <col min="13" max="13" width="5.33203125" customWidth="1"/>
    <col min="14" max="14" width="4.6640625" customWidth="1"/>
    <col min="15" max="15" width="5.44140625" customWidth="1"/>
    <col min="16" max="17" width="5.33203125" customWidth="1"/>
    <col min="18" max="19" width="5.33203125" style="6" customWidth="1"/>
    <col min="20" max="20" width="5.109375" style="6" customWidth="1"/>
    <col min="21" max="21" width="4.33203125" style="6" customWidth="1"/>
    <col min="22" max="22" width="4.5546875" style="6" customWidth="1"/>
    <col min="23" max="23" width="4.6640625" style="6" customWidth="1"/>
    <col min="24" max="24" width="4.6640625" customWidth="1"/>
    <col min="25" max="25" width="5.33203125" customWidth="1"/>
    <col min="26" max="26" width="4.6640625" customWidth="1"/>
    <col min="27" max="30" width="5.33203125" customWidth="1"/>
    <col min="31" max="31" width="4.6640625" customWidth="1"/>
    <col min="32" max="32" width="5.88671875" customWidth="1"/>
    <col min="33" max="35" width="5.33203125" customWidth="1"/>
    <col min="36" max="36" width="6.88671875" customWidth="1"/>
    <col min="37" max="37" width="5.33203125" customWidth="1"/>
    <col min="38" max="40" width="5.33203125" style="6" customWidth="1"/>
    <col min="41" max="41" width="2.33203125" style="6" customWidth="1"/>
    <col min="42" max="42" width="3.44140625" style="6" customWidth="1"/>
    <col min="43" max="43" width="3.109375" customWidth="1"/>
    <col min="44" max="49" width="5.33203125" customWidth="1"/>
    <col min="50" max="50" width="5.5546875" customWidth="1"/>
    <col min="51" max="60" width="5.33203125" customWidth="1"/>
    <col min="62" max="87" width="5.33203125" customWidth="1"/>
  </cols>
  <sheetData>
    <row r="1" spans="1:5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Q1" s="6"/>
      <c r="AR1" s="6"/>
      <c r="AS1" s="6"/>
      <c r="AT1" s="6"/>
      <c r="AU1" s="6"/>
      <c r="AV1" s="6"/>
      <c r="AW1" s="6"/>
      <c r="AX1" s="6"/>
      <c r="AY1" s="6"/>
    </row>
    <row r="2" spans="1:51" ht="18" x14ac:dyDescent="0.35">
      <c r="A2" s="6"/>
      <c r="B2" s="107"/>
      <c r="C2" s="107" t="s">
        <v>81</v>
      </c>
      <c r="D2" s="1817">
        <v>2021</v>
      </c>
      <c r="E2" s="1817"/>
      <c r="F2" s="55"/>
      <c r="G2" s="55"/>
      <c r="H2" s="52"/>
      <c r="I2" s="53"/>
      <c r="J2" s="53"/>
      <c r="K2" s="53"/>
      <c r="L2" s="53"/>
      <c r="M2" s="53"/>
      <c r="N2" s="53"/>
      <c r="O2" s="53"/>
      <c r="P2" s="1818"/>
      <c r="Q2" s="1818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Q2" s="6"/>
      <c r="AR2" s="6"/>
      <c r="AS2" s="6"/>
      <c r="AT2" s="6"/>
      <c r="AU2" s="6"/>
      <c r="AV2" s="6"/>
      <c r="AW2" s="6"/>
      <c r="AX2" s="6"/>
      <c r="AY2" s="6"/>
    </row>
    <row r="3" spans="1:51" ht="18.600000000000001" thickBot="1" x14ac:dyDescent="0.4">
      <c r="A3" s="15"/>
      <c r="B3" s="81" t="s">
        <v>53</v>
      </c>
      <c r="C3" s="4"/>
      <c r="D3" s="11"/>
      <c r="E3" s="11"/>
      <c r="F3" s="11"/>
      <c r="G3" s="11"/>
      <c r="H3" s="11"/>
      <c r="I3" s="11"/>
      <c r="J3" s="121"/>
      <c r="K3" s="121"/>
      <c r="L3" s="121"/>
      <c r="M3" s="121"/>
      <c r="N3" s="121"/>
      <c r="O3" s="121"/>
      <c r="P3" s="6"/>
      <c r="Q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Q3" s="6"/>
      <c r="AR3" s="81" t="s">
        <v>54</v>
      </c>
      <c r="AS3" s="6"/>
      <c r="AT3" s="6"/>
      <c r="AU3" s="6"/>
      <c r="AV3" s="6"/>
      <c r="AW3" s="6"/>
      <c r="AX3" s="6"/>
      <c r="AY3" s="6"/>
    </row>
    <row r="4" spans="1:51" ht="15" customHeight="1" thickBot="1" x14ac:dyDescent="0.35">
      <c r="A4" s="1804" t="s">
        <v>1</v>
      </c>
      <c r="B4" s="1819" t="s">
        <v>2</v>
      </c>
      <c r="C4" s="1819"/>
      <c r="D4" s="1822" t="s">
        <v>46</v>
      </c>
      <c r="E4" s="1823"/>
      <c r="F4" s="1828" t="s">
        <v>47</v>
      </c>
      <c r="G4" s="1829"/>
      <c r="H4" s="1834" t="s">
        <v>39</v>
      </c>
      <c r="I4" s="1835"/>
      <c r="J4" s="1792" t="s">
        <v>241</v>
      </c>
      <c r="K4" s="1812"/>
      <c r="L4" s="1811" t="s">
        <v>48</v>
      </c>
      <c r="M4" s="1812"/>
      <c r="N4" s="1840" t="s">
        <v>43</v>
      </c>
      <c r="O4" s="1835"/>
      <c r="P4" s="1792" t="s">
        <v>93</v>
      </c>
      <c r="Q4" s="1812"/>
      <c r="R4" s="1811" t="s">
        <v>94</v>
      </c>
      <c r="S4" s="1812"/>
      <c r="T4" s="1811" t="s">
        <v>49</v>
      </c>
      <c r="U4" s="1793"/>
      <c r="V4" s="1792" t="s">
        <v>42</v>
      </c>
      <c r="W4" s="1793"/>
      <c r="X4" s="1798" t="s">
        <v>41</v>
      </c>
      <c r="Y4" s="1799"/>
      <c r="Z4" s="1792" t="s">
        <v>45</v>
      </c>
      <c r="AA4" s="1793"/>
      <c r="AB4" s="1792" t="s">
        <v>97</v>
      </c>
      <c r="AC4" s="1793"/>
      <c r="AD4" s="1792" t="s">
        <v>50</v>
      </c>
      <c r="AE4" s="1793"/>
      <c r="AF4" s="1792" t="s">
        <v>98</v>
      </c>
      <c r="AG4" s="1793"/>
      <c r="AH4" s="1811" t="s">
        <v>80</v>
      </c>
      <c r="AI4" s="1812"/>
      <c r="AJ4" s="1341" t="s">
        <v>7</v>
      </c>
      <c r="AK4" s="1342"/>
      <c r="AL4" s="392"/>
      <c r="AM4" s="400"/>
      <c r="AN4" s="400"/>
      <c r="AO4" s="392"/>
      <c r="AP4" s="44"/>
      <c r="AQ4" s="6"/>
      <c r="AR4" s="1866" t="s">
        <v>46</v>
      </c>
      <c r="AS4" s="1867"/>
      <c r="AT4" s="1874" t="s">
        <v>44</v>
      </c>
      <c r="AU4" s="1875"/>
      <c r="AV4" s="1860" t="s">
        <v>50</v>
      </c>
      <c r="AW4" s="1861"/>
      <c r="AX4" s="1341" t="s">
        <v>7</v>
      </c>
      <c r="AY4" s="1342"/>
    </row>
    <row r="5" spans="1:51" ht="14.4" customHeight="1" x14ac:dyDescent="0.3">
      <c r="A5" s="1805"/>
      <c r="B5" s="1820"/>
      <c r="C5" s="1820"/>
      <c r="D5" s="1824"/>
      <c r="E5" s="1825"/>
      <c r="F5" s="1830"/>
      <c r="G5" s="1831"/>
      <c r="H5" s="1836"/>
      <c r="I5" s="1837"/>
      <c r="J5" s="1794"/>
      <c r="K5" s="1814"/>
      <c r="L5" s="1813"/>
      <c r="M5" s="1814"/>
      <c r="N5" s="1841"/>
      <c r="O5" s="1837"/>
      <c r="P5" s="1794"/>
      <c r="Q5" s="1814"/>
      <c r="R5" s="1813"/>
      <c r="S5" s="1814"/>
      <c r="T5" s="1813"/>
      <c r="U5" s="1795"/>
      <c r="V5" s="1794"/>
      <c r="W5" s="1795"/>
      <c r="X5" s="1800"/>
      <c r="Y5" s="1801"/>
      <c r="Z5" s="1794"/>
      <c r="AA5" s="1795"/>
      <c r="AB5" s="1794"/>
      <c r="AC5" s="1795"/>
      <c r="AD5" s="1794"/>
      <c r="AE5" s="1795"/>
      <c r="AF5" s="1794"/>
      <c r="AG5" s="1795"/>
      <c r="AH5" s="1813"/>
      <c r="AI5" s="1814"/>
      <c r="AJ5" s="1303" t="s">
        <v>30</v>
      </c>
      <c r="AK5" s="1303" t="s">
        <v>8</v>
      </c>
      <c r="AL5" s="391"/>
      <c r="AM5" s="401"/>
      <c r="AN5" s="401"/>
      <c r="AO5" s="391"/>
      <c r="AP5" s="46"/>
      <c r="AQ5" s="6"/>
      <c r="AR5" s="1868"/>
      <c r="AS5" s="1869"/>
      <c r="AT5" s="1876"/>
      <c r="AU5" s="1877"/>
      <c r="AV5" s="1862"/>
      <c r="AW5" s="1863"/>
      <c r="AX5" s="1303" t="s">
        <v>30</v>
      </c>
      <c r="AY5" s="1303" t="s">
        <v>8</v>
      </c>
    </row>
    <row r="6" spans="1:51" ht="15" thickBot="1" x14ac:dyDescent="0.35">
      <c r="A6" s="1806"/>
      <c r="B6" s="1821"/>
      <c r="C6" s="1821"/>
      <c r="D6" s="1826"/>
      <c r="E6" s="1827"/>
      <c r="F6" s="1832"/>
      <c r="G6" s="1833"/>
      <c r="H6" s="1838"/>
      <c r="I6" s="1839"/>
      <c r="J6" s="1796"/>
      <c r="K6" s="1816"/>
      <c r="L6" s="1815"/>
      <c r="M6" s="1816"/>
      <c r="N6" s="1842"/>
      <c r="O6" s="1839"/>
      <c r="P6" s="1796"/>
      <c r="Q6" s="1816"/>
      <c r="R6" s="1815"/>
      <c r="S6" s="1816"/>
      <c r="T6" s="1815"/>
      <c r="U6" s="1797"/>
      <c r="V6" s="1796"/>
      <c r="W6" s="1797"/>
      <c r="X6" s="1802"/>
      <c r="Y6" s="1803"/>
      <c r="Z6" s="1796"/>
      <c r="AA6" s="1797"/>
      <c r="AB6" s="1796"/>
      <c r="AC6" s="1797"/>
      <c r="AD6" s="1796"/>
      <c r="AE6" s="1797"/>
      <c r="AF6" s="1796"/>
      <c r="AG6" s="1797"/>
      <c r="AH6" s="1815"/>
      <c r="AI6" s="1816"/>
      <c r="AJ6" s="1304"/>
      <c r="AK6" s="1304"/>
      <c r="AL6" s="391"/>
      <c r="AM6" s="401"/>
      <c r="AN6" s="401"/>
      <c r="AO6" s="391"/>
      <c r="AP6" s="46"/>
      <c r="AQ6" s="6"/>
      <c r="AR6" s="1870"/>
      <c r="AS6" s="1871"/>
      <c r="AT6" s="1878"/>
      <c r="AU6" s="1879"/>
      <c r="AV6" s="1864"/>
      <c r="AW6" s="1865"/>
      <c r="AX6" s="1304"/>
      <c r="AY6" s="1304"/>
    </row>
    <row r="7" spans="1:51" ht="16.2" thickBot="1" x14ac:dyDescent="0.35">
      <c r="A7" s="490"/>
      <c r="B7" s="490"/>
      <c r="C7" s="491"/>
      <c r="D7" s="410" t="s">
        <v>9</v>
      </c>
      <c r="E7" s="409" t="s">
        <v>10</v>
      </c>
      <c r="F7" s="17" t="s">
        <v>9</v>
      </c>
      <c r="G7" s="18" t="s">
        <v>10</v>
      </c>
      <c r="H7" s="17" t="s">
        <v>9</v>
      </c>
      <c r="I7" s="502" t="s">
        <v>10</v>
      </c>
      <c r="J7" s="17" t="s">
        <v>9</v>
      </c>
      <c r="K7" s="18" t="s">
        <v>10</v>
      </c>
      <c r="L7" s="17" t="s">
        <v>9</v>
      </c>
      <c r="M7" s="18" t="s">
        <v>10</v>
      </c>
      <c r="N7" s="17" t="s">
        <v>9</v>
      </c>
      <c r="O7" s="502" t="s">
        <v>10</v>
      </c>
      <c r="P7" s="504" t="s">
        <v>9</v>
      </c>
      <c r="Q7" s="498" t="s">
        <v>10</v>
      </c>
      <c r="R7" s="504" t="s">
        <v>9</v>
      </c>
      <c r="S7" s="505" t="s">
        <v>10</v>
      </c>
      <c r="T7" s="507" t="s">
        <v>9</v>
      </c>
      <c r="U7" s="503" t="s">
        <v>10</v>
      </c>
      <c r="V7" s="252" t="s">
        <v>9</v>
      </c>
      <c r="W7" s="253" t="s">
        <v>10</v>
      </c>
      <c r="X7" s="17" t="s">
        <v>9</v>
      </c>
      <c r="Y7" s="502" t="s">
        <v>10</v>
      </c>
      <c r="Z7" s="17" t="s">
        <v>9</v>
      </c>
      <c r="AA7" s="502" t="s">
        <v>10</v>
      </c>
      <c r="AB7" s="124" t="s">
        <v>9</v>
      </c>
      <c r="AC7" s="126" t="s">
        <v>10</v>
      </c>
      <c r="AD7" s="17" t="s">
        <v>9</v>
      </c>
      <c r="AE7" s="18" t="s">
        <v>10</v>
      </c>
      <c r="AF7" s="17" t="s">
        <v>9</v>
      </c>
      <c r="AG7" s="18" t="s">
        <v>10</v>
      </c>
      <c r="AH7" s="17" t="s">
        <v>9</v>
      </c>
      <c r="AI7" s="18" t="s">
        <v>10</v>
      </c>
      <c r="AJ7" s="1304"/>
      <c r="AK7" s="1304"/>
      <c r="AL7" s="391"/>
      <c r="AM7" s="401"/>
      <c r="AN7" s="401"/>
      <c r="AO7" s="391"/>
      <c r="AP7" s="46"/>
      <c r="AQ7" s="6"/>
      <c r="AR7" s="17" t="s">
        <v>9</v>
      </c>
      <c r="AS7" s="18" t="s">
        <v>10</v>
      </c>
      <c r="AT7" s="450" t="s">
        <v>9</v>
      </c>
      <c r="AU7" s="172" t="s">
        <v>10</v>
      </c>
      <c r="AV7" s="124" t="s">
        <v>9</v>
      </c>
      <c r="AW7" s="126" t="s">
        <v>10</v>
      </c>
      <c r="AX7" s="1304"/>
      <c r="AY7" s="1304"/>
    </row>
    <row r="8" spans="1:51" ht="15" thickBot="1" x14ac:dyDescent="0.35">
      <c r="A8" s="91">
        <v>1</v>
      </c>
      <c r="B8" s="1807" t="s">
        <v>11</v>
      </c>
      <c r="C8" s="1516"/>
      <c r="D8" s="1808">
        <v>6</v>
      </c>
      <c r="E8" s="1809"/>
      <c r="F8" s="1808">
        <v>4</v>
      </c>
      <c r="G8" s="1810"/>
      <c r="H8" s="1726">
        <v>8</v>
      </c>
      <c r="I8" s="1791"/>
      <c r="J8" s="1726">
        <v>17</v>
      </c>
      <c r="K8" s="1785"/>
      <c r="L8" s="1726">
        <v>8</v>
      </c>
      <c r="M8" s="1785"/>
      <c r="N8" s="1726">
        <v>4</v>
      </c>
      <c r="O8" s="1791"/>
      <c r="P8" s="1808">
        <v>8</v>
      </c>
      <c r="Q8" s="1809"/>
      <c r="R8" s="1808">
        <v>6</v>
      </c>
      <c r="S8" s="1810"/>
      <c r="T8" s="1791">
        <v>5</v>
      </c>
      <c r="U8" s="1725"/>
      <c r="V8" s="1784">
        <v>4</v>
      </c>
      <c r="W8" s="1739"/>
      <c r="X8" s="1726">
        <v>8</v>
      </c>
      <c r="Y8" s="1791"/>
      <c r="Z8" s="1808">
        <v>7</v>
      </c>
      <c r="AA8" s="1809"/>
      <c r="AB8" s="1726">
        <v>5</v>
      </c>
      <c r="AC8" s="1785"/>
      <c r="AD8" s="1726">
        <v>5</v>
      </c>
      <c r="AE8" s="1785"/>
      <c r="AF8" s="1726">
        <v>4</v>
      </c>
      <c r="AG8" s="1785"/>
      <c r="AH8" s="1726">
        <v>1</v>
      </c>
      <c r="AI8" s="1785"/>
      <c r="AJ8" s="1726">
        <f>SUM(D8:AI8)</f>
        <v>100</v>
      </c>
      <c r="AK8" s="1785"/>
      <c r="AL8" s="389"/>
      <c r="AM8" s="398"/>
      <c r="AN8" s="398"/>
      <c r="AO8" s="389"/>
      <c r="AP8" s="87"/>
      <c r="AQ8" s="6"/>
      <c r="AR8" s="1726">
        <v>2</v>
      </c>
      <c r="AS8" s="1785"/>
      <c r="AT8" s="1852">
        <v>1</v>
      </c>
      <c r="AU8" s="1853"/>
      <c r="AV8" s="1854">
        <v>3</v>
      </c>
      <c r="AW8" s="1785"/>
      <c r="AX8" s="1713">
        <f>SUM(AR8:AW8)</f>
        <v>6</v>
      </c>
      <c r="AY8" s="1851"/>
    </row>
    <row r="9" spans="1:51" ht="15" thickBot="1" x14ac:dyDescent="0.35">
      <c r="A9" s="91">
        <v>2</v>
      </c>
      <c r="B9" s="1807" t="s">
        <v>52</v>
      </c>
      <c r="C9" s="1516"/>
      <c r="D9" s="1726">
        <f>SUM(ИТОГ!C8,ИТОГ!AI8,ИТОГ!BM8,ИТОГ!CQ8)</f>
        <v>79</v>
      </c>
      <c r="E9" s="1727"/>
      <c r="F9" s="1808">
        <f>SUM(ИТОГ!E8+ИТОГ!AK8+ИТОГ!BO8+ИТОГ!CS8)</f>
        <v>51</v>
      </c>
      <c r="G9" s="1810"/>
      <c r="H9" s="1726">
        <f>SUM(ИТОГ!G8+ИТОГ!AM8+ИТОГ!BQ8+ИТОГ!CU8)</f>
        <v>94</v>
      </c>
      <c r="I9" s="1791"/>
      <c r="J9" s="1726">
        <f>SUM(ИТОГ!I8+ИТОГ!AO8+ИТОГ!BS8+ИТОГ!CW8)</f>
        <v>227</v>
      </c>
      <c r="K9" s="1785"/>
      <c r="L9" s="1726">
        <f>SUM(ИТОГ!K8+ИТОГ!AQ8+ИТОГ!BU8+ИТОГ!CY8)</f>
        <v>111</v>
      </c>
      <c r="M9" s="1785"/>
      <c r="N9" s="1726">
        <f>SUM(ИТОГ!M8+ИТОГ!AS8+ИТОГ!BW8+ИТОГ!DA8)</f>
        <v>71</v>
      </c>
      <c r="O9" s="1791"/>
      <c r="P9" s="1808">
        <f>SUM(ИТОГ!O8+ИТОГ!AU8+ИТОГ!BY8+ИТОГ!DC8)</f>
        <v>109</v>
      </c>
      <c r="Q9" s="1809"/>
      <c r="R9" s="1808">
        <f>SUM(ИТОГ!Q8+ИТОГ!AW8+ИТОГ!CA8+ИТОГ!DE8)</f>
        <v>67</v>
      </c>
      <c r="S9" s="1810"/>
      <c r="T9" s="1791">
        <f>SUM(ИТОГ!S8+ИТОГ!AY8+ИТОГ!CC8)</f>
        <v>72</v>
      </c>
      <c r="U9" s="1725"/>
      <c r="V9" s="1784">
        <f>SUM(ИТОГ!U8+ИТОГ!BA8+ИТОГ!CE8+ИТОГ!DG8)</f>
        <v>58</v>
      </c>
      <c r="W9" s="1739"/>
      <c r="X9" s="1726">
        <f>SUM(ИТОГ!W8+ИТОГ!BC8+ИТОГ!CG8+ИТОГ!DI8)</f>
        <v>127</v>
      </c>
      <c r="Y9" s="1791"/>
      <c r="Z9" s="1808">
        <f>SUM(ИТОГ!Y8+ИТОГ!BE8+ИТОГ!CI8)</f>
        <v>126</v>
      </c>
      <c r="AA9" s="1809"/>
      <c r="AB9" s="1726">
        <f>SUM(ИТОГ!AA8+ИТОГ!BG8+ИТОГ!CK8+ИТОГ!DK8)</f>
        <v>69</v>
      </c>
      <c r="AC9" s="1785"/>
      <c r="AD9" s="1726">
        <f>SUM(ИТОГ!AC8+ИТОГ!BI8+ИТОГ!CM8)</f>
        <v>64</v>
      </c>
      <c r="AE9" s="1785"/>
      <c r="AF9" s="1726">
        <f>SUM(ИТОГ!AE8+ИТОГ!BK8+ИТОГ!CO8+ИТОГ!DM8)</f>
        <v>70</v>
      </c>
      <c r="AG9" s="1785"/>
      <c r="AH9" s="1726">
        <f>SUM(ИТОГ!AG8)</f>
        <v>17</v>
      </c>
      <c r="AI9" s="1785"/>
      <c r="AJ9" s="1692">
        <f>SUM(D9:AI9)</f>
        <v>1412</v>
      </c>
      <c r="AK9" s="1725"/>
      <c r="AL9" s="390"/>
      <c r="AM9" s="399"/>
      <c r="AN9" s="399"/>
      <c r="AO9" s="390"/>
      <c r="AP9" s="87"/>
      <c r="AQ9" s="6"/>
      <c r="AR9" s="1726">
        <f>SUM(ИТОГ!DU8+ИТОГ!DY8)</f>
        <v>6</v>
      </c>
      <c r="AS9" s="1785"/>
      <c r="AT9" s="1726">
        <f>SUM(ИТОГ!EC8+ИТОГ!EE8)</f>
        <v>0</v>
      </c>
      <c r="AU9" s="1785"/>
      <c r="AV9" s="1854">
        <f>SUM(ИТОГ!DS8+ИТОГ!DW8+ИТОГ!EA8)</f>
        <v>0</v>
      </c>
      <c r="AW9" s="1785"/>
      <c r="AX9" s="1713">
        <f>SUM(AR9:AW9)</f>
        <v>6</v>
      </c>
      <c r="AY9" s="1851"/>
    </row>
    <row r="10" spans="1:51" ht="15" thickBot="1" x14ac:dyDescent="0.35">
      <c r="A10" s="91">
        <v>3</v>
      </c>
      <c r="B10" s="1807" t="s">
        <v>55</v>
      </c>
      <c r="C10" s="1516"/>
      <c r="D10" s="1726">
        <f>SUM(ИТОГ!C9,ИТОГ!AI9,ИТОГ!BM9,ИТОГ!CQ9)</f>
        <v>91</v>
      </c>
      <c r="E10" s="1727"/>
      <c r="F10" s="1808">
        <f>SUM(ИТОГ!E9+ИТОГ!AK9+ИТОГ!BO9+ИТОГ!CS9)</f>
        <v>95</v>
      </c>
      <c r="G10" s="1810"/>
      <c r="H10" s="1726">
        <f>SUM(ИТОГ!G9+ИТОГ!AM9+ИТОГ!BQ9+ИТОГ!CU9)</f>
        <v>160</v>
      </c>
      <c r="I10" s="1791"/>
      <c r="J10" s="1726">
        <f>SUM(ИТОГ!I9+ИТОГ!AO9+ИТОГ!BS9+ИТОГ!CW9)</f>
        <v>312</v>
      </c>
      <c r="K10" s="1785"/>
      <c r="L10" s="1726">
        <f>SUM(ИТОГ!K9+ИТОГ!AQ9+ИТОГ!BU9+ИТОГ!CY9)</f>
        <v>188</v>
      </c>
      <c r="M10" s="1785"/>
      <c r="N10" s="1726">
        <f>SUM(ИТОГ!M9+ИТОГ!AS9+ИТОГ!BW9+ИТОГ!DA9)</f>
        <v>108</v>
      </c>
      <c r="O10" s="1791"/>
      <c r="P10" s="1808">
        <f>SUM(ИТОГ!O9+ИТОГ!AU9+ИТОГ!BY9+ИТОГ!DC9)</f>
        <v>188</v>
      </c>
      <c r="Q10" s="1809"/>
      <c r="R10" s="1808">
        <f>SUM(ИТОГ!Q9+ИТОГ!AW9+ИТОГ!CA9+ИТОГ!DE9)</f>
        <v>136</v>
      </c>
      <c r="S10" s="1810"/>
      <c r="T10" s="1791">
        <f>SUM(ИТОГ!S9+ИТОГ!AY9+ИТОГ!CC9)</f>
        <v>56</v>
      </c>
      <c r="U10" s="1725"/>
      <c r="V10" s="1784">
        <f>SUM(ИТОГ!U9+ИТОГ!BA9+ИТОГ!CE9+ИТОГ!DG9)</f>
        <v>101</v>
      </c>
      <c r="W10" s="1739"/>
      <c r="X10" s="1726">
        <f>SUM(ИТОГ!W9+ИТОГ!BC9+ИТОГ!CG9+ИТОГ!DI9)</f>
        <v>210</v>
      </c>
      <c r="Y10" s="1791"/>
      <c r="Z10" s="1808">
        <f>SUM(ИТОГ!Y9+ИТОГ!BE9+ИТОГ!CI9)</f>
        <v>177</v>
      </c>
      <c r="AA10" s="1809"/>
      <c r="AB10" s="1726">
        <f>SUM(ИТОГ!AA9+ИТОГ!BG9+ИТОГ!CK9+ИТОГ!DK9)</f>
        <v>117</v>
      </c>
      <c r="AC10" s="1785"/>
      <c r="AD10" s="1726">
        <f>SUM(ИТОГ!AC9+ИТОГ!BI9+ИТОГ!CM9)</f>
        <v>31</v>
      </c>
      <c r="AE10" s="1785"/>
      <c r="AF10" s="1726">
        <f>SUM(ИТОГ!AE9+ИТОГ!BK9+ИТОГ!CO9+ИТОГ!DM9)</f>
        <v>34</v>
      </c>
      <c r="AG10" s="1785"/>
      <c r="AH10" s="1726">
        <f>SUM(ИТОГ!AG9)</f>
        <v>0</v>
      </c>
      <c r="AI10" s="1785"/>
      <c r="AJ10" s="1748">
        <f>SUM(D10:AI10)</f>
        <v>2004</v>
      </c>
      <c r="AK10" s="1855"/>
      <c r="AL10" s="390"/>
      <c r="AM10" s="399"/>
      <c r="AN10" s="399"/>
      <c r="AO10" s="390"/>
      <c r="AP10" s="87"/>
      <c r="AQ10" s="6"/>
      <c r="AR10" s="1726">
        <f>SUM(ИТОГ!DU9+ИТОГ!DY9)</f>
        <v>26</v>
      </c>
      <c r="AS10" s="1785"/>
      <c r="AT10" s="1726">
        <f>SUM(ИТОГ!EC9+ИТОГ!EE9)</f>
        <v>13</v>
      </c>
      <c r="AU10" s="1785"/>
      <c r="AV10" s="1854">
        <f>SUM(ИТОГ!DS9+ИТОГ!DW9+ИТОГ!EA9)</f>
        <v>3</v>
      </c>
      <c r="AW10" s="1785"/>
      <c r="AX10" s="1713">
        <f>SUM(AR10:AW10)</f>
        <v>42</v>
      </c>
      <c r="AY10" s="1851"/>
    </row>
    <row r="11" spans="1:51" ht="15" thickBot="1" x14ac:dyDescent="0.35">
      <c r="A11" s="91">
        <v>4</v>
      </c>
      <c r="B11" s="1845" t="s">
        <v>12</v>
      </c>
      <c r="C11" s="1846"/>
      <c r="D11" s="169">
        <f>SUM(ИТОГ!C10,ИТОГ!AI10,ИТОГ!BM10,ИТОГ!CQ10)</f>
        <v>71</v>
      </c>
      <c r="E11" s="501">
        <f>SUM(ИТОГ!D10,ИТОГ!AJ10,ИТОГ!BN10,ИТОГ!CR10)</f>
        <v>30</v>
      </c>
      <c r="F11" s="174">
        <f>SUM(ИТОГ!E10+ИТОГ!AK10+ИТОГ!BO10+ИТОГ!CS10)</f>
        <v>63</v>
      </c>
      <c r="G11" s="174">
        <f>SUM(ИТОГ!F10+ИТОГ!AL10+ИТОГ!BP10+ИТОГ!CT10)</f>
        <v>10</v>
      </c>
      <c r="H11" s="376">
        <f>SUM(ИТОГ!G10+ИТОГ!AM10+ИТОГ!BQ10+ИТОГ!CU10)</f>
        <v>71</v>
      </c>
      <c r="I11" s="501">
        <f>SUM(ИТОГ!H10+ИТОГ!AN10+ИТОГ!BR10+ИТОГ!CV10)</f>
        <v>76</v>
      </c>
      <c r="J11" s="492">
        <f>SUM(ИТОГ!I10+ИТОГ!AO10+ИТОГ!BS10+ИТОГ!CW10)</f>
        <v>225</v>
      </c>
      <c r="K11" s="501">
        <f>SUM(ИТОГ!J10+ИТОГ!AP10+ИТОГ!BT10+ИТОГ!CX10)</f>
        <v>98</v>
      </c>
      <c r="L11" s="132">
        <f>SUM(ИТОГ!K10+ИТОГ!AQ10+ИТОГ!BU10+ИТОГ!CY10)</f>
        <v>145</v>
      </c>
      <c r="M11" s="694">
        <f>SUM(ИТОГ!L10+ИТОГ!AR10+ИТОГ!BV10+ИТОГ!CZ10)</f>
        <v>17</v>
      </c>
      <c r="N11" s="42">
        <f>SUM(ИТОГ!M10+ИТОГ!AS10+ИТОГ!BW10+ИТОГ!DA10)</f>
        <v>44</v>
      </c>
      <c r="O11" s="501">
        <f>SUM(ИТОГ!N10+ИТОГ!AT10+ИТОГ!BX10+ИТОГ!DB10)</f>
        <v>35</v>
      </c>
      <c r="P11" s="500">
        <f>SUM(ИТОГ!O10+ИТОГ!AU10+ИТОГ!BY10+ИТОГ!DC10)</f>
        <v>132</v>
      </c>
      <c r="Q11" s="695">
        <f>SUM(ИТОГ!P10+ИТОГ!AV10+ИТОГ!BZ10+ИТОГ!DD10)</f>
        <v>17</v>
      </c>
      <c r="R11" s="727">
        <f>SUM(ИТОГ!Q10+ИТОГ!AW10+ИТОГ!CA10+ИТОГ!DE10)</f>
        <v>64</v>
      </c>
      <c r="S11" s="737">
        <f>SUM(ИТОГ!R10+ИТОГ!AX10+ИТОГ!CB10+ИТОГ!DF10)</f>
        <v>47</v>
      </c>
      <c r="T11" s="114">
        <f>SUM(ИТОГ!S10+ИТОГ!AY10+ИТОГ!CC10)</f>
        <v>1</v>
      </c>
      <c r="U11" s="114">
        <f>SUM(ИТОГ!T10+ИТОГ!AZ10+ИТОГ!CD10)</f>
        <v>81</v>
      </c>
      <c r="V11" s="302">
        <f>SUM(ИТОГ!U10+ИТОГ!BA10+ИТОГ!CE10+ИТОГ!DG10)</f>
        <v>60</v>
      </c>
      <c r="W11" s="695">
        <f>SUM(ИТОГ!V10+ИТОГ!BB10+ИТОГ!CF10+ИТОГ!DH10)</f>
        <v>34</v>
      </c>
      <c r="X11" s="257">
        <f>SUM(ИТОГ!W10+ИТОГ!BC10+ИТОГ!CG10+ИТОГ!DI10)</f>
        <v>123</v>
      </c>
      <c r="Y11" s="257">
        <f>SUM(ИТОГ!X10+ИТОГ!BD10+ИТОГ!CH10+ИТОГ!DJ10)</f>
        <v>53</v>
      </c>
      <c r="Z11" s="257">
        <f>SUM(ИТОГ!Y10+ИТОГ!BE10+ИТОГ!CI10)</f>
        <v>111</v>
      </c>
      <c r="AA11" s="257">
        <f>SUM(ИТОГ!Z10+ИТОГ!BF10+ИТОГ!CJ10)</f>
        <v>11</v>
      </c>
      <c r="AB11" s="257">
        <f>SUM(ИТОГ!AA10+ИТОГ!BG10+ИТОГ!CK10+ИТОГ!DK10)</f>
        <v>57</v>
      </c>
      <c r="AC11" s="257">
        <f>SUM(ИТОГ!AB10+ИТОГ!BH10+ИТОГ!CL10+ИТОГ!DL10)</f>
        <v>33</v>
      </c>
      <c r="AD11" s="129">
        <f>SUM(ИТОГ!AC10+ИТОГ!BI10+ИТОГ!CM10)</f>
        <v>0</v>
      </c>
      <c r="AE11" s="256">
        <f>SUM(ИТОГ!AD10+ИТОГ!BJ10+ИТОГ!CN10)</f>
        <v>79</v>
      </c>
      <c r="AF11" s="129">
        <f>SUM(ИТОГ!AE10+ИТОГ!BK10+ИТОГ!CO10+ИТОГ!DM10)</f>
        <v>57</v>
      </c>
      <c r="AG11" s="256">
        <f>SUM(ИТОГ!AF10+ИТОГ!BL10+ИТОГ!CP10+ИТОГ!DN10)</f>
        <v>37</v>
      </c>
      <c r="AH11" s="132">
        <f>SUM(ИТОГ!AG10)</f>
        <v>0</v>
      </c>
      <c r="AI11" s="694">
        <f>SUM(ИТОГ!AH10)</f>
        <v>0</v>
      </c>
      <c r="AJ11" s="385">
        <f>SUM(D11+F11+H11+J11+L11+N11+P11+R11+T11+V11+X11+Z11+AB11+AD11+AF11+AH11)</f>
        <v>1224</v>
      </c>
      <c r="AK11" s="385">
        <f>SUM(E11+G11+I11+K11+M11+O11+Q11+S11+U11+W11+Y11+AA11+AC11+AE11+AG11+AI11)</f>
        <v>658</v>
      </c>
      <c r="AL11" s="246"/>
      <c r="AM11" s="246"/>
      <c r="AN11" s="246"/>
      <c r="AO11" s="246"/>
      <c r="AP11" s="37"/>
      <c r="AQ11" s="6"/>
      <c r="AR11" s="132">
        <f>SUM(ИТОГ!DU10+ИТОГ!DY10)</f>
        <v>0</v>
      </c>
      <c r="AS11" s="855">
        <f>SUM(ИТОГ!DV10+ИТОГ!DZ10)</f>
        <v>30</v>
      </c>
      <c r="AT11" s="501">
        <f>SUM(ИТОГ!EC10+ИТОГ!EE10)</f>
        <v>13</v>
      </c>
      <c r="AU11" s="501">
        <f>SUM(ИТОГ!ED10+ИТОГ!EF10)</f>
        <v>4</v>
      </c>
      <c r="AV11" s="445">
        <f>SUM(ИТОГ!DS10+ИТОГ!DW10+ИТОГ!EA10)</f>
        <v>0</v>
      </c>
      <c r="AW11" s="445">
        <f>SUM(ИТОГ!DT10+ИТОГ!DX10+ИТОГ!EB10)</f>
        <v>21</v>
      </c>
      <c r="AX11" s="5">
        <f>SUM(AR11+AT11+AV11)</f>
        <v>13</v>
      </c>
      <c r="AY11" s="95">
        <f>SUM(AS11+AU11+AW11)</f>
        <v>55</v>
      </c>
    </row>
    <row r="12" spans="1:51" ht="15" thickBot="1" x14ac:dyDescent="0.35">
      <c r="A12" s="91"/>
      <c r="B12" s="1847" t="s">
        <v>13</v>
      </c>
      <c r="C12" s="1849"/>
      <c r="D12" s="501">
        <f>SUM(ИТОГ!C11,ИТОГ!AI11,ИТОГ!BM11,ИТОГ!CQ11)</f>
        <v>2</v>
      </c>
      <c r="E12" s="501">
        <f>SUM(ИТОГ!D11,ИТОГ!AJ11,ИТОГ!BN11,ИТОГ!CR11)</f>
        <v>1</v>
      </c>
      <c r="F12" s="174">
        <f>SUM(ИТОГ!E11+ИТОГ!AK11+ИТОГ!BO11+ИТОГ!CS11)</f>
        <v>1</v>
      </c>
      <c r="G12" s="174">
        <f>SUM(ИТОГ!F11+ИТОГ!AL11+ИТОГ!BP11+ИТОГ!CT11)</f>
        <v>0</v>
      </c>
      <c r="H12" s="501">
        <f>SUM(ИТОГ!G11+ИТОГ!AM11+ИТОГ!BQ11+ИТОГ!CU11)</f>
        <v>1</v>
      </c>
      <c r="I12" s="501">
        <f>SUM(ИТОГ!H11+ИТОГ!AN11+ИТОГ!BR11+ИТОГ!CV11)</f>
        <v>2</v>
      </c>
      <c r="J12" s="501">
        <f>SUM(ИТОГ!I11+ИТОГ!AO11+ИТОГ!BS11+ИТОГ!CW11)</f>
        <v>6</v>
      </c>
      <c r="K12" s="501">
        <f>SUM(ИТОГ!J11+ИТОГ!AP11+ИТОГ!BT11+ИТОГ!CX11)</f>
        <v>2</v>
      </c>
      <c r="L12" s="694">
        <f>SUM(ИТОГ!K11+ИТОГ!AQ11+ИТОГ!BU11+ИТОГ!CY11)</f>
        <v>4</v>
      </c>
      <c r="M12" s="694">
        <f>SUM(ИТОГ!L11+ИТОГ!AR11+ИТОГ!BV11+ИТОГ!CZ11)</f>
        <v>0</v>
      </c>
      <c r="N12" s="501">
        <f>SUM(ИТОГ!M11+ИТОГ!AS11+ИТОГ!BW11+ИТОГ!DA11)</f>
        <v>0</v>
      </c>
      <c r="O12" s="501">
        <f>SUM(ИТОГ!N11+ИТОГ!AT11+ИТОГ!BX11+ИТОГ!DB11)</f>
        <v>0</v>
      </c>
      <c r="P12" s="695">
        <f>SUM(ИТОГ!O11+ИТОГ!AU11+ИТОГ!BY11+ИТОГ!DC11)</f>
        <v>2</v>
      </c>
      <c r="Q12" s="695">
        <f>SUM(ИТОГ!P11+ИТОГ!AV11+ИТОГ!BZ11+ИТОГ!DD11)</f>
        <v>0</v>
      </c>
      <c r="R12" s="727">
        <f>SUM(ИТОГ!Q11+ИТОГ!AW11+ИТОГ!CA11+ИТОГ!DE11)</f>
        <v>0</v>
      </c>
      <c r="S12" s="737">
        <f>SUM(ИТОГ!R11+ИТОГ!AX11+ИТОГ!CB11+ИТОГ!DF11)</f>
        <v>0</v>
      </c>
      <c r="T12" s="114">
        <f>SUM(ИТОГ!S11+ИТОГ!AY11+ИТОГ!CC11)</f>
        <v>1</v>
      </c>
      <c r="U12" s="114">
        <f>SUM(ИТОГ!T11+ИТОГ!AZ11+ИТОГ!CD11)</f>
        <v>1</v>
      </c>
      <c r="V12" s="695">
        <f>SUM(ИТОГ!U11+ИТОГ!BA11+ИТОГ!CE11+ИТОГ!DG11)</f>
        <v>0</v>
      </c>
      <c r="W12" s="695">
        <f>SUM(ИТОГ!V11+ИТОГ!BB11+ИТОГ!CF11+ИТОГ!DH11)</f>
        <v>1</v>
      </c>
      <c r="X12" s="257">
        <f>SUM(ИТОГ!W11+ИТОГ!BC11+ИТОГ!CG11+ИТОГ!DI11)</f>
        <v>2</v>
      </c>
      <c r="Y12" s="257">
        <f>SUM(ИТОГ!X11+ИТОГ!BD11+ИТОГ!CH11+ИТОГ!DJ11)</f>
        <v>0</v>
      </c>
      <c r="Z12" s="257">
        <f>SUM(ИТОГ!Y11+ИТОГ!BE11+ИТОГ!CI11)</f>
        <v>1</v>
      </c>
      <c r="AA12" s="257">
        <f>SUM(ИТОГ!Z11+ИТОГ!BF11+ИТОГ!CJ11)</f>
        <v>0</v>
      </c>
      <c r="AB12" s="257">
        <f>SUM(ИТОГ!AA11+ИТОГ!BG11+ИТОГ!CK11+ИТОГ!DK11)</f>
        <v>2</v>
      </c>
      <c r="AC12" s="257">
        <f>SUM(ИТОГ!AB11+ИТОГ!BH11+ИТОГ!CL11+ИТОГ!DL11)</f>
        <v>0</v>
      </c>
      <c r="AD12" s="256">
        <f>SUM(ИТОГ!AC11+ИТОГ!BI11+ИТОГ!CM11)</f>
        <v>0</v>
      </c>
      <c r="AE12" s="256">
        <f>SUM(ИТОГ!AD11+ИТОГ!BJ11+ИТОГ!CN11)</f>
        <v>0</v>
      </c>
      <c r="AF12" s="256">
        <f>SUM(ИТОГ!AE11+ИТОГ!BK11+ИТОГ!CO11+ИТОГ!DM11)</f>
        <v>1</v>
      </c>
      <c r="AG12" s="256">
        <f>SUM(ИТОГ!AF11+ИТОГ!BL11+ИТОГ!CP11+ИТОГ!DN11)</f>
        <v>0</v>
      </c>
      <c r="AH12" s="694">
        <f>SUM(ИТОГ!AG11)</f>
        <v>0</v>
      </c>
      <c r="AI12" s="694">
        <f>SUM(ИТОГ!AH11)</f>
        <v>0</v>
      </c>
      <c r="AJ12" s="385">
        <f t="shared" ref="AJ12:AJ32" si="0">SUM(D12+F12+H12+J12+L12+N12+P12+R12+T12+V12+X12+Z12+AB12+AD12+AF12+AH12)</f>
        <v>23</v>
      </c>
      <c r="AK12" s="385">
        <f t="shared" ref="AK12:AK32" si="1">SUM(E12+G12+I12+K12+M12+O12+Q12+S12+U12+W12+Y12+AA12+AC12+AE12+AG12+AI12)</f>
        <v>7</v>
      </c>
      <c r="AL12" s="246"/>
      <c r="AM12" s="246"/>
      <c r="AN12" s="246"/>
      <c r="AO12" s="246"/>
      <c r="AP12" s="37"/>
      <c r="AQ12" s="6"/>
      <c r="AR12" s="855">
        <f>SUM(ИТОГ!DU11+ИТОГ!DY11)</f>
        <v>0</v>
      </c>
      <c r="AS12" s="855">
        <f>SUM(ИТОГ!DV11+ИТОГ!DZ11)</f>
        <v>0</v>
      </c>
      <c r="AT12" s="501">
        <f>SUM(ИТОГ!EC11+ИТОГ!EE11)</f>
        <v>0</v>
      </c>
      <c r="AU12" s="501">
        <f>SUM(ИТОГ!ED11+ИТОГ!EF11)</f>
        <v>0</v>
      </c>
      <c r="AV12" s="445">
        <f>SUM(ИТОГ!DS11+ИТОГ!DW11+ИТОГ!EA11)</f>
        <v>0</v>
      </c>
      <c r="AW12" s="445">
        <f>SUM(ИТОГ!DT11+ИТОГ!DX11+ИТОГ!EB11)</f>
        <v>0</v>
      </c>
      <c r="AX12" s="5">
        <f t="shared" ref="AX12:AX32" si="2">SUM(AR12+AT12+AV12)</f>
        <v>0</v>
      </c>
      <c r="AY12" s="95">
        <f t="shared" ref="AY12:AY32" si="3">SUM(AS12+AU12+AW12)</f>
        <v>0</v>
      </c>
    </row>
    <row r="13" spans="1:51" ht="15" thickBot="1" x14ac:dyDescent="0.35">
      <c r="A13" s="91">
        <v>5</v>
      </c>
      <c r="B13" s="1807" t="s">
        <v>14</v>
      </c>
      <c r="C13" s="1516"/>
      <c r="D13" s="501">
        <f>SUM(ИТОГ!C12,ИТОГ!AI12,ИТОГ!BM12,ИТОГ!CQ12)</f>
        <v>0</v>
      </c>
      <c r="E13" s="501">
        <f>SUM(ИТОГ!D12,ИТОГ!AJ12,ИТОГ!BN12,ИТОГ!CR12)</f>
        <v>0</v>
      </c>
      <c r="F13" s="174">
        <f>SUM(ИТОГ!E12+ИТОГ!AK12+ИТОГ!BO12+ИТОГ!CS12)</f>
        <v>1</v>
      </c>
      <c r="G13" s="174">
        <f>SUM(ИТОГ!F12+ИТОГ!AL12+ИТОГ!BP12+ИТОГ!CT12)</f>
        <v>0</v>
      </c>
      <c r="H13" s="501">
        <f>SUM(ИТОГ!G12+ИТОГ!AM12+ИТОГ!BQ12+ИТОГ!CU12)</f>
        <v>1</v>
      </c>
      <c r="I13" s="501">
        <f>SUM(ИТОГ!H12+ИТОГ!AN12+ИТОГ!BR12+ИТОГ!CV12)</f>
        <v>1</v>
      </c>
      <c r="J13" s="501">
        <f>SUM(ИТОГ!I12+ИТОГ!AO12+ИТОГ!BS12+ИТОГ!CW12)</f>
        <v>2</v>
      </c>
      <c r="K13" s="501">
        <f>SUM(ИТОГ!J12+ИТОГ!AP12+ИТОГ!BT12+ИТОГ!CX12)</f>
        <v>0</v>
      </c>
      <c r="L13" s="694">
        <f>SUM(ИТОГ!K12+ИТОГ!AQ12+ИТОГ!BU12+ИТОГ!CY12)</f>
        <v>0</v>
      </c>
      <c r="M13" s="694">
        <f>SUM(ИТОГ!L12+ИТОГ!AR12+ИТОГ!BV12+ИТОГ!CZ12)</f>
        <v>0</v>
      </c>
      <c r="N13" s="501">
        <f>SUM(ИТОГ!M12+ИТОГ!AS12+ИТОГ!BW12+ИТОГ!DA12)</f>
        <v>0</v>
      </c>
      <c r="O13" s="501">
        <f>SUM(ИТОГ!N12+ИТОГ!AT12+ИТОГ!BX12+ИТОГ!DB12)</f>
        <v>0</v>
      </c>
      <c r="P13" s="695">
        <f>SUM(ИТОГ!O12+ИТОГ!AU12+ИТОГ!BY12+ИТОГ!DC12)</f>
        <v>0</v>
      </c>
      <c r="Q13" s="695">
        <f>SUM(ИТОГ!P12+ИТОГ!AV12+ИТОГ!BZ12+ИТОГ!DD12)</f>
        <v>0</v>
      </c>
      <c r="R13" s="727">
        <f>SUM(ИТОГ!Q12+ИТОГ!AW12+ИТОГ!CA12+ИТОГ!DE12)</f>
        <v>0</v>
      </c>
      <c r="S13" s="737">
        <f>SUM(ИТОГ!R12+ИТОГ!AX12+ИТОГ!CB12+ИТОГ!DF12)</f>
        <v>0</v>
      </c>
      <c r="T13" s="114">
        <f>SUM(ИТОГ!S12+ИТОГ!AY12+ИТОГ!CC12)</f>
        <v>0</v>
      </c>
      <c r="U13" s="114">
        <f>SUM(ИТОГ!T12+ИТОГ!AZ12+ИТОГ!CD12)</f>
        <v>0</v>
      </c>
      <c r="V13" s="695">
        <f>SUM(ИТОГ!U12+ИТОГ!BA12+ИТОГ!CE12+ИТОГ!DG12)</f>
        <v>0</v>
      </c>
      <c r="W13" s="695">
        <f>SUM(ИТОГ!V12+ИТОГ!BB12+ИТОГ!CF12+ИТОГ!DH12)</f>
        <v>1</v>
      </c>
      <c r="X13" s="257">
        <f>SUM(ИТОГ!W12+ИТОГ!BC12+ИТОГ!CG12+ИТОГ!DI12)</f>
        <v>0</v>
      </c>
      <c r="Y13" s="257">
        <f>SUM(ИТОГ!X12+ИТОГ!BD12+ИТОГ!CH12+ИТОГ!DJ12)</f>
        <v>0</v>
      </c>
      <c r="Z13" s="257">
        <f>SUM(ИТОГ!Y12+ИТОГ!BE12+ИТОГ!CI12)</f>
        <v>0</v>
      </c>
      <c r="AA13" s="257">
        <f>SUM(ИТОГ!Z12+ИТОГ!BF12+ИТОГ!CJ12)</f>
        <v>0</v>
      </c>
      <c r="AB13" s="257">
        <f>SUM(ИТОГ!AA12+ИТОГ!BG12+ИТОГ!CK12+ИТОГ!DK12)</f>
        <v>0</v>
      </c>
      <c r="AC13" s="257">
        <f>SUM(ИТОГ!AB12+ИТОГ!BH12+ИТОГ!CL12+ИТОГ!DL12)</f>
        <v>0</v>
      </c>
      <c r="AD13" s="256">
        <f>SUM(ИТОГ!AC12+ИТОГ!BI12+ИТОГ!CM12)</f>
        <v>0</v>
      </c>
      <c r="AE13" s="256">
        <f>SUM(ИТОГ!AD12+ИТОГ!BJ12+ИТОГ!CN12)</f>
        <v>0</v>
      </c>
      <c r="AF13" s="256">
        <f>SUM(ИТОГ!AE12+ИТОГ!BK12+ИТОГ!CO12+ИТОГ!DM12)</f>
        <v>0</v>
      </c>
      <c r="AG13" s="256">
        <f>SUM(ИТОГ!AF12+ИТОГ!BL12+ИТОГ!CP12+ИТОГ!DN12)</f>
        <v>0</v>
      </c>
      <c r="AH13" s="694">
        <f>SUM(ИТОГ!AG12)</f>
        <v>0</v>
      </c>
      <c r="AI13" s="694">
        <f>SUM(ИТОГ!AH12)</f>
        <v>0</v>
      </c>
      <c r="AJ13" s="385">
        <f t="shared" si="0"/>
        <v>4</v>
      </c>
      <c r="AK13" s="385">
        <f t="shared" si="1"/>
        <v>2</v>
      </c>
      <c r="AL13" s="246"/>
      <c r="AM13" s="246"/>
      <c r="AN13" s="246"/>
      <c r="AO13" s="246"/>
      <c r="AP13" s="37"/>
      <c r="AQ13" s="6"/>
      <c r="AR13" s="855">
        <f>SUM(ИТОГ!DU12+ИТОГ!DY12)</f>
        <v>0</v>
      </c>
      <c r="AS13" s="855">
        <f>SUM(ИТОГ!DV12+ИТОГ!DZ12)</f>
        <v>0</v>
      </c>
      <c r="AT13" s="501">
        <f>SUM(ИТОГ!EC12+ИТОГ!EE12)</f>
        <v>0</v>
      </c>
      <c r="AU13" s="501">
        <f>SUM(ИТОГ!ED12+ИТОГ!EF12)</f>
        <v>0</v>
      </c>
      <c r="AV13" s="445">
        <f>SUM(ИТОГ!DS12+ИТОГ!DW12+ИТОГ!EA12)</f>
        <v>0</v>
      </c>
      <c r="AW13" s="445">
        <f>SUM(ИТОГ!DT12+ИТОГ!DX12+ИТОГ!EB12)</f>
        <v>0</v>
      </c>
      <c r="AX13" s="5">
        <f t="shared" si="2"/>
        <v>0</v>
      </c>
      <c r="AY13" s="95">
        <f t="shared" si="3"/>
        <v>0</v>
      </c>
    </row>
    <row r="14" spans="1:51" ht="15" thickBot="1" x14ac:dyDescent="0.35">
      <c r="A14" s="91">
        <v>6</v>
      </c>
      <c r="B14" s="1807" t="s">
        <v>15</v>
      </c>
      <c r="C14" s="1516"/>
      <c r="D14" s="501">
        <f>SUM(ИТОГ!C13,ИТОГ!AI13,ИТОГ!BM13,ИТОГ!CQ13)</f>
        <v>2</v>
      </c>
      <c r="E14" s="501">
        <f>SUM(ИТОГ!D13,ИТОГ!AJ13,ИТОГ!BN13,ИТОГ!CR13)</f>
        <v>0</v>
      </c>
      <c r="F14" s="174">
        <f>SUM(ИТОГ!E13+ИТОГ!AK13+ИТОГ!BO13+ИТОГ!CS13)</f>
        <v>0</v>
      </c>
      <c r="G14" s="174">
        <f>SUM(ИТОГ!F13+ИТОГ!AL13+ИТОГ!BP13+ИТОГ!CT13)</f>
        <v>0</v>
      </c>
      <c r="H14" s="501">
        <f>SUM(ИТОГ!G13+ИТОГ!AM13+ИТОГ!BQ13+ИТОГ!CU13)</f>
        <v>0</v>
      </c>
      <c r="I14" s="501">
        <f>SUM(ИТОГ!H13+ИТОГ!AN13+ИТОГ!BR13+ИТОГ!CV13)</f>
        <v>0</v>
      </c>
      <c r="J14" s="501">
        <f>SUM(ИТОГ!I13+ИТОГ!AO13+ИТОГ!BS13+ИТОГ!CW13)</f>
        <v>4</v>
      </c>
      <c r="K14" s="501">
        <f>SUM(ИТОГ!J13+ИТОГ!AP13+ИТОГ!BT13+ИТОГ!CX13)</f>
        <v>0</v>
      </c>
      <c r="L14" s="694">
        <f>SUM(ИТОГ!K13+ИТОГ!AQ13+ИТОГ!BU13+ИТОГ!CY13)</f>
        <v>2</v>
      </c>
      <c r="M14" s="694">
        <f>SUM(ИТОГ!L13+ИТОГ!AR13+ИТОГ!BV13+ИТОГ!CZ13)</f>
        <v>0</v>
      </c>
      <c r="N14" s="501">
        <f>SUM(ИТОГ!M13+ИТОГ!AS13+ИТОГ!BW13+ИТОГ!DA13)</f>
        <v>0</v>
      </c>
      <c r="O14" s="501">
        <f>SUM(ИТОГ!N13+ИТОГ!AT13+ИТОГ!BX13+ИТОГ!DB13)</f>
        <v>0</v>
      </c>
      <c r="P14" s="695">
        <f>SUM(ИТОГ!O13+ИТОГ!AU13+ИТОГ!BY13+ИТОГ!DC13)</f>
        <v>1</v>
      </c>
      <c r="Q14" s="695">
        <f>SUM(ИТОГ!P13+ИТОГ!AV13+ИТОГ!BZ13+ИТОГ!DD13)</f>
        <v>0</v>
      </c>
      <c r="R14" s="727">
        <f>SUM(ИТОГ!Q13+ИТОГ!AW13+ИТОГ!CA13+ИТОГ!DE13)</f>
        <v>0</v>
      </c>
      <c r="S14" s="737">
        <f>SUM(ИТОГ!R13+ИТОГ!AX13+ИТОГ!CB13+ИТОГ!DF13)</f>
        <v>0</v>
      </c>
      <c r="T14" s="114">
        <f>SUM(ИТОГ!S13+ИТОГ!AY13+ИТОГ!CC13)</f>
        <v>1</v>
      </c>
      <c r="U14" s="114">
        <f>SUM(ИТОГ!T13+ИТОГ!AZ13+ИТОГ!CD13)</f>
        <v>1</v>
      </c>
      <c r="V14" s="695">
        <f>SUM(ИТОГ!U13+ИТОГ!BA13+ИТОГ!CE13+ИТОГ!DG13)</f>
        <v>0</v>
      </c>
      <c r="W14" s="695">
        <f>SUM(ИТОГ!V13+ИТОГ!BB13+ИТОГ!CF13+ИТОГ!DH13)</f>
        <v>0</v>
      </c>
      <c r="X14" s="257">
        <f>SUM(ИТОГ!W13+ИТОГ!BC13+ИТОГ!CG13+ИТОГ!DI13)</f>
        <v>1</v>
      </c>
      <c r="Y14" s="257">
        <f>SUM(ИТОГ!X13+ИТОГ!BD13+ИТОГ!CH13+ИТОГ!DJ13)</f>
        <v>0</v>
      </c>
      <c r="Z14" s="257">
        <f>SUM(ИТОГ!Y13+ИТОГ!BE13+ИТОГ!CI13)</f>
        <v>0</v>
      </c>
      <c r="AA14" s="257">
        <f>SUM(ИТОГ!Z13+ИТОГ!BF13+ИТОГ!CJ13)</f>
        <v>0</v>
      </c>
      <c r="AB14" s="257">
        <f>SUM(ИТОГ!AA13+ИТОГ!BG13+ИТОГ!CK13+ИТОГ!DK13)</f>
        <v>0</v>
      </c>
      <c r="AC14" s="257">
        <f>SUM(ИТОГ!AB13+ИТОГ!BH13+ИТОГ!CL13+ИТОГ!DL13)</f>
        <v>0</v>
      </c>
      <c r="AD14" s="256">
        <f>SUM(ИТОГ!AC13+ИТОГ!BI13+ИТОГ!CM13)</f>
        <v>0</v>
      </c>
      <c r="AE14" s="256">
        <f>SUM(ИТОГ!AD13+ИТОГ!BJ13+ИТОГ!CN13)</f>
        <v>0</v>
      </c>
      <c r="AF14" s="256">
        <f>SUM(ИТОГ!AE13+ИТОГ!BK13+ИТОГ!CO13+ИТОГ!DM13)</f>
        <v>1</v>
      </c>
      <c r="AG14" s="256">
        <f>SUM(ИТОГ!AF13+ИТОГ!BL13+ИТОГ!CP13+ИТОГ!DN13)</f>
        <v>0</v>
      </c>
      <c r="AH14" s="694">
        <f>SUM(ИТОГ!AG13)</f>
        <v>0</v>
      </c>
      <c r="AI14" s="694">
        <f>SUM(ИТОГ!AH13)</f>
        <v>0</v>
      </c>
      <c r="AJ14" s="385">
        <f t="shared" si="0"/>
        <v>12</v>
      </c>
      <c r="AK14" s="385">
        <f t="shared" si="1"/>
        <v>1</v>
      </c>
      <c r="AL14" s="246"/>
      <c r="AM14" s="246"/>
      <c r="AN14" s="246"/>
      <c r="AO14" s="246"/>
      <c r="AP14" s="37"/>
      <c r="AQ14" s="6"/>
      <c r="AR14" s="855">
        <f>SUM(ИТОГ!DU13+ИТОГ!DY13)</f>
        <v>0</v>
      </c>
      <c r="AS14" s="855">
        <f>SUM(ИТОГ!DV13+ИТОГ!DZ13)</f>
        <v>0</v>
      </c>
      <c r="AT14" s="501">
        <f>SUM(ИТОГ!EC13+ИТОГ!EE13)</f>
        <v>0</v>
      </c>
      <c r="AU14" s="501">
        <f>SUM(ИТОГ!ED13+ИТОГ!EF13)</f>
        <v>0</v>
      </c>
      <c r="AV14" s="445">
        <f>SUM(ИТОГ!DS13+ИТОГ!DW13+ИТОГ!EA13)</f>
        <v>0</v>
      </c>
      <c r="AW14" s="445">
        <f>SUM(ИТОГ!DT13+ИТОГ!DX13+ИТОГ!EB13)</f>
        <v>0</v>
      </c>
      <c r="AX14" s="5">
        <f t="shared" si="2"/>
        <v>0</v>
      </c>
      <c r="AY14" s="95">
        <f t="shared" si="3"/>
        <v>0</v>
      </c>
    </row>
    <row r="15" spans="1:51" ht="15" thickBot="1" x14ac:dyDescent="0.35">
      <c r="A15" s="91">
        <v>7</v>
      </c>
      <c r="B15" s="1807" t="s">
        <v>22</v>
      </c>
      <c r="C15" s="1516"/>
      <c r="D15" s="501">
        <f>SUM(ИТОГ!C14,ИТОГ!AI14,ИТОГ!BM14,ИТОГ!CQ14)</f>
        <v>0</v>
      </c>
      <c r="E15" s="501">
        <f>SUM(ИТОГ!D14,ИТОГ!AJ14,ИТОГ!BN14,ИТОГ!CR14)</f>
        <v>1</v>
      </c>
      <c r="F15" s="174">
        <f>SUM(ИТОГ!E14+ИТОГ!AK14+ИТОГ!BO14+ИТОГ!CS14)</f>
        <v>0</v>
      </c>
      <c r="G15" s="174">
        <f>SUM(ИТОГ!F14+ИТОГ!AL14+ИТОГ!BP14+ИТОГ!CT14)</f>
        <v>0</v>
      </c>
      <c r="H15" s="501">
        <f>SUM(ИТОГ!G14+ИТОГ!AM14+ИТОГ!BQ14+ИТОГ!CU14)</f>
        <v>0</v>
      </c>
      <c r="I15" s="501">
        <f>SUM(ИТОГ!H14+ИТОГ!AN14+ИТОГ!BR14+ИТОГ!CV14)</f>
        <v>1</v>
      </c>
      <c r="J15" s="501">
        <f>SUM(ИТОГ!I14+ИТОГ!AO14+ИТОГ!BS14+ИТОГ!CW14)</f>
        <v>0</v>
      </c>
      <c r="K15" s="501">
        <f>SUM(ИТОГ!J14+ИТОГ!AP14+ИТОГ!BT14+ИТОГ!CX14)</f>
        <v>2</v>
      </c>
      <c r="L15" s="694">
        <f>SUM(ИТОГ!K14+ИТОГ!AQ14+ИТОГ!BU14+ИТОГ!CY14)</f>
        <v>2</v>
      </c>
      <c r="M15" s="694">
        <f>SUM(ИТОГ!L14+ИТОГ!AR14+ИТОГ!BV14+ИТОГ!CZ14)</f>
        <v>0</v>
      </c>
      <c r="N15" s="501">
        <f>SUM(ИТОГ!M14+ИТОГ!AS14+ИТОГ!BW14+ИТОГ!DA14)</f>
        <v>0</v>
      </c>
      <c r="O15" s="501">
        <f>SUM(ИТОГ!N14+ИТОГ!AT14+ИТОГ!BX14+ИТОГ!DB14)</f>
        <v>0</v>
      </c>
      <c r="P15" s="695">
        <f>SUM(ИТОГ!O14+ИТОГ!AU14+ИТОГ!BY14+ИТОГ!DC14)</f>
        <v>1</v>
      </c>
      <c r="Q15" s="695">
        <f>SUM(ИТОГ!P14+ИТОГ!AV14+ИТОГ!BZ14+ИТОГ!DD14)</f>
        <v>0</v>
      </c>
      <c r="R15" s="727">
        <f>SUM(ИТОГ!Q14+ИТОГ!AW14+ИТОГ!CA14+ИТОГ!DE14)</f>
        <v>0</v>
      </c>
      <c r="S15" s="737">
        <f>SUM(ИТОГ!R14+ИТОГ!AX14+ИТОГ!CB14+ИТОГ!DF14)</f>
        <v>0</v>
      </c>
      <c r="T15" s="114">
        <f>SUM(ИТОГ!S14+ИТОГ!AY14+ИТОГ!CC14)</f>
        <v>0</v>
      </c>
      <c r="U15" s="114">
        <f>SUM(ИТОГ!T14+ИТОГ!AZ14+ИТОГ!CD14)</f>
        <v>0</v>
      </c>
      <c r="V15" s="695">
        <f>SUM(ИТОГ!U14+ИТОГ!BA14+ИТОГ!CE14+ИТОГ!DG14)</f>
        <v>0</v>
      </c>
      <c r="W15" s="695">
        <f>SUM(ИТОГ!V14+ИТОГ!BB14+ИТОГ!CF14+ИТОГ!DH14)</f>
        <v>0</v>
      </c>
      <c r="X15" s="257">
        <f>SUM(ИТОГ!W14+ИТОГ!BC14+ИТОГ!CG14+ИТОГ!DI14)</f>
        <v>1</v>
      </c>
      <c r="Y15" s="257">
        <f>SUM(ИТОГ!X14+ИТОГ!BD14+ИТОГ!CH14+ИТОГ!DJ14)</f>
        <v>0</v>
      </c>
      <c r="Z15" s="257">
        <f>SUM(ИТОГ!Y14+ИТОГ!BE14+ИТОГ!CI14)</f>
        <v>1</v>
      </c>
      <c r="AA15" s="257">
        <f>SUM(ИТОГ!Z14+ИТОГ!BF14+ИТОГ!CJ14)</f>
        <v>0</v>
      </c>
      <c r="AB15" s="257">
        <f>SUM(ИТОГ!AA14+ИТОГ!BG14+ИТОГ!CK14+ИТОГ!DK14)</f>
        <v>2</v>
      </c>
      <c r="AC15" s="257">
        <f>SUM(ИТОГ!AB14+ИТОГ!BH14+ИТОГ!CL14+ИТОГ!DL14)</f>
        <v>0</v>
      </c>
      <c r="AD15" s="256">
        <f>SUM(ИТОГ!AC14+ИТОГ!BI14+ИТОГ!CM14)</f>
        <v>0</v>
      </c>
      <c r="AE15" s="256">
        <f>SUM(ИТОГ!AD14+ИТОГ!BJ14+ИТОГ!CN14)</f>
        <v>0</v>
      </c>
      <c r="AF15" s="256">
        <f>SUM(ИТОГ!AE14+ИТОГ!BK14+ИТОГ!CO14+ИТОГ!DM14)</f>
        <v>0</v>
      </c>
      <c r="AG15" s="256">
        <f>SUM(ИТОГ!AF14+ИТОГ!BL14+ИТОГ!CP14+ИТОГ!DN14)</f>
        <v>0</v>
      </c>
      <c r="AH15" s="694">
        <f>SUM(ИТОГ!AG14)</f>
        <v>0</v>
      </c>
      <c r="AI15" s="694">
        <f>SUM(ИТОГ!AH14)</f>
        <v>0</v>
      </c>
      <c r="AJ15" s="385">
        <f t="shared" si="0"/>
        <v>7</v>
      </c>
      <c r="AK15" s="385">
        <f t="shared" si="1"/>
        <v>4</v>
      </c>
      <c r="AL15" s="246"/>
      <c r="AM15" s="246"/>
      <c r="AN15" s="246"/>
      <c r="AO15" s="246"/>
      <c r="AP15" s="37"/>
      <c r="AQ15" s="6"/>
      <c r="AR15" s="855">
        <f>SUM(ИТОГ!DU14+ИТОГ!DY14)</f>
        <v>0</v>
      </c>
      <c r="AS15" s="855">
        <f>SUM(ИТОГ!DV14+ИТОГ!DZ14)</f>
        <v>0</v>
      </c>
      <c r="AT15" s="501">
        <f>SUM(ИТОГ!EC14+ИТОГ!EE14)</f>
        <v>0</v>
      </c>
      <c r="AU15" s="501">
        <f>SUM(ИТОГ!ED14+ИТОГ!EF14)</f>
        <v>0</v>
      </c>
      <c r="AV15" s="445">
        <f>SUM(ИТОГ!DS14+ИТОГ!DW14+ИТОГ!EA14)</f>
        <v>0</v>
      </c>
      <c r="AW15" s="445">
        <f>SUM(ИТОГ!DT14+ИТОГ!DX14+ИТОГ!EB14)</f>
        <v>0</v>
      </c>
      <c r="AX15" s="5">
        <f t="shared" si="2"/>
        <v>0</v>
      </c>
      <c r="AY15" s="95">
        <f t="shared" si="3"/>
        <v>0</v>
      </c>
    </row>
    <row r="16" spans="1:51" ht="15" thickBot="1" x14ac:dyDescent="0.35">
      <c r="A16" s="91">
        <v>8</v>
      </c>
      <c r="B16" s="1845" t="s">
        <v>16</v>
      </c>
      <c r="C16" s="1846"/>
      <c r="D16" s="501">
        <f>SUM(ИТОГ!C15,ИТОГ!AI15,ИТОГ!BM15,ИТОГ!CQ15)</f>
        <v>0</v>
      </c>
      <c r="E16" s="501">
        <f>SUM(ИТОГ!D15,ИТОГ!AJ15,ИТОГ!BN15,ИТОГ!CR15)</f>
        <v>0</v>
      </c>
      <c r="F16" s="174">
        <f>SUM(ИТОГ!E15+ИТОГ!AK15+ИТОГ!BO15+ИТОГ!CS15)</f>
        <v>0</v>
      </c>
      <c r="G16" s="174">
        <f>SUM(ИТОГ!F15+ИТОГ!AL15+ИТОГ!BP15+ИТОГ!CT15)</f>
        <v>0</v>
      </c>
      <c r="H16" s="501">
        <f>SUM(ИТОГ!G15+ИТОГ!AM15+ИТОГ!BQ15+ИТОГ!CU15)</f>
        <v>0</v>
      </c>
      <c r="I16" s="501">
        <f>SUM(ИТОГ!H15+ИТОГ!AN15+ИТОГ!BR15+ИТОГ!CV15)</f>
        <v>0</v>
      </c>
      <c r="J16" s="501">
        <f>SUM(ИТОГ!I15+ИТОГ!AO15+ИТОГ!BS15+ИТОГ!CW15)</f>
        <v>0</v>
      </c>
      <c r="K16" s="501">
        <f>SUM(ИТОГ!J15+ИТОГ!AP15+ИТОГ!BT15+ИТОГ!CX15)</f>
        <v>0</v>
      </c>
      <c r="L16" s="694">
        <f>SUM(ИТОГ!K15+ИТОГ!AQ15+ИТОГ!BU15+ИТОГ!CY15)</f>
        <v>0</v>
      </c>
      <c r="M16" s="694">
        <f>SUM(ИТОГ!L15+ИТОГ!AR15+ИТОГ!BV15+ИТОГ!CZ15)</f>
        <v>0</v>
      </c>
      <c r="N16" s="501">
        <f>SUM(ИТОГ!M15+ИТОГ!AS15+ИТОГ!BW15+ИТОГ!DA15)</f>
        <v>0</v>
      </c>
      <c r="O16" s="501">
        <f>SUM(ИТОГ!N15+ИТОГ!AT15+ИТОГ!BX15+ИТОГ!DB15)</f>
        <v>0</v>
      </c>
      <c r="P16" s="695">
        <f>SUM(ИТОГ!O15+ИТОГ!AU15+ИТОГ!BY15+ИТОГ!DC15)</f>
        <v>0</v>
      </c>
      <c r="Q16" s="695">
        <f>SUM(ИТОГ!P15+ИТОГ!AV15+ИТОГ!BZ15+ИТОГ!DD15)</f>
        <v>0</v>
      </c>
      <c r="R16" s="727">
        <f>SUM(ИТОГ!Q15+ИТОГ!AW15+ИТОГ!CA15+ИТОГ!DE15)</f>
        <v>0</v>
      </c>
      <c r="S16" s="737">
        <f>SUM(ИТОГ!R15+ИТОГ!AX15+ИТОГ!CB15+ИТОГ!DF15)</f>
        <v>0</v>
      </c>
      <c r="T16" s="114">
        <f>SUM(ИТОГ!S15+ИТОГ!AY15+ИТОГ!CC15)</f>
        <v>0</v>
      </c>
      <c r="U16" s="114">
        <f>SUM(ИТОГ!T15+ИТОГ!AZ15+ИТОГ!CD15)</f>
        <v>0</v>
      </c>
      <c r="V16" s="695">
        <f>SUM(ИТОГ!U15+ИТОГ!BA15+ИТОГ!CE15+ИТОГ!DG15)</f>
        <v>0</v>
      </c>
      <c r="W16" s="695">
        <f>SUM(ИТОГ!V15+ИТОГ!BB15+ИТОГ!CF15+ИТОГ!DH15)</f>
        <v>0</v>
      </c>
      <c r="X16" s="257">
        <f>SUM(ИТОГ!W15+ИТОГ!BC15+ИТОГ!CG15+ИТОГ!DI15)</f>
        <v>0</v>
      </c>
      <c r="Y16" s="257">
        <f>SUM(ИТОГ!X15+ИТОГ!BD15+ИТОГ!CH15+ИТОГ!DJ15)</f>
        <v>0</v>
      </c>
      <c r="Z16" s="257">
        <f>SUM(ИТОГ!Y15+ИТОГ!BE15+ИТОГ!CI15)</f>
        <v>0</v>
      </c>
      <c r="AA16" s="257">
        <f>SUM(ИТОГ!Z15+ИТОГ!BF15+ИТОГ!CJ15)</f>
        <v>0</v>
      </c>
      <c r="AB16" s="257">
        <f>SUM(ИТОГ!AA15+ИТОГ!BG15+ИТОГ!CK15+ИТОГ!DK15)</f>
        <v>0</v>
      </c>
      <c r="AC16" s="257">
        <f>SUM(ИТОГ!AB15+ИТОГ!BH15+ИТОГ!CL15+ИТОГ!DL15)</f>
        <v>0</v>
      </c>
      <c r="AD16" s="256">
        <f>SUM(ИТОГ!AC15+ИТОГ!BI15+ИТОГ!CM15)</f>
        <v>0</v>
      </c>
      <c r="AE16" s="256">
        <f>SUM(ИТОГ!AD15+ИТОГ!BJ15+ИТОГ!CN15)</f>
        <v>0</v>
      </c>
      <c r="AF16" s="256">
        <f>SUM(ИТОГ!AE15+ИТОГ!BK15+ИТОГ!CO15+ИТОГ!DM15)</f>
        <v>0</v>
      </c>
      <c r="AG16" s="256">
        <f>SUM(ИТОГ!AF15+ИТОГ!BL15+ИТОГ!CP15+ИТОГ!DN15)</f>
        <v>0</v>
      </c>
      <c r="AH16" s="694">
        <f>SUM(ИТОГ!AG15)</f>
        <v>0</v>
      </c>
      <c r="AI16" s="694">
        <f>SUM(ИТОГ!AH15)</f>
        <v>0</v>
      </c>
      <c r="AJ16" s="385">
        <f t="shared" si="0"/>
        <v>0</v>
      </c>
      <c r="AK16" s="385">
        <f t="shared" si="1"/>
        <v>0</v>
      </c>
      <c r="AL16" s="246"/>
      <c r="AM16" s="246"/>
      <c r="AN16" s="246"/>
      <c r="AO16" s="246"/>
      <c r="AP16" s="37"/>
      <c r="AQ16" s="6"/>
      <c r="AR16" s="855">
        <f>SUM(ИТОГ!DU15+ИТОГ!DY15)</f>
        <v>0</v>
      </c>
      <c r="AS16" s="855">
        <f>SUM(ИТОГ!DV15+ИТОГ!DZ15)</f>
        <v>0</v>
      </c>
      <c r="AT16" s="501">
        <f>SUM(ИТОГ!EC15+ИТОГ!EE15)</f>
        <v>0</v>
      </c>
      <c r="AU16" s="501">
        <f>SUM(ИТОГ!ED15+ИТОГ!EF15)</f>
        <v>0</v>
      </c>
      <c r="AV16" s="445">
        <f>SUM(ИТОГ!DS15+ИТОГ!DW15+ИТОГ!EA15)</f>
        <v>0</v>
      </c>
      <c r="AW16" s="445">
        <f>SUM(ИТОГ!DT15+ИТОГ!DX15+ИТОГ!EB15)</f>
        <v>0</v>
      </c>
      <c r="AX16" s="5">
        <f t="shared" si="2"/>
        <v>0</v>
      </c>
      <c r="AY16" s="95">
        <f t="shared" si="3"/>
        <v>0</v>
      </c>
    </row>
    <row r="17" spans="1:3159" ht="15" thickBot="1" x14ac:dyDescent="0.35">
      <c r="A17" s="91"/>
      <c r="B17" s="1847" t="s">
        <v>13</v>
      </c>
      <c r="C17" s="1848"/>
      <c r="D17" s="501">
        <f>SUM(ИТОГ!C16,ИТОГ!AI16,ИТОГ!BM16,ИТОГ!CQ16)</f>
        <v>26</v>
      </c>
      <c r="E17" s="501">
        <f>SUM(ИТОГ!D16,ИТОГ!AJ16,ИТОГ!BN16,ИТОГ!CR16)</f>
        <v>26</v>
      </c>
      <c r="F17" s="174">
        <f>SUM(ИТОГ!E16+ИТОГ!AK16+ИТОГ!BO16+ИТОГ!CS16)</f>
        <v>25</v>
      </c>
      <c r="G17" s="174">
        <f>SUM(ИТОГ!F16+ИТОГ!AL16+ИТОГ!BP16+ИТОГ!CT16)</f>
        <v>9</v>
      </c>
      <c r="H17" s="501">
        <f>SUM(ИТОГ!G16+ИТОГ!AM16+ИТОГ!BQ16+ИТОГ!CU16)</f>
        <v>25</v>
      </c>
      <c r="I17" s="501">
        <f>SUM(ИТОГ!H16+ИТОГ!AN16+ИТОГ!BR16+ИТОГ!CV16)</f>
        <v>25</v>
      </c>
      <c r="J17" s="501">
        <f>SUM(ИТОГ!I16+ИТОГ!AO16+ИТОГ!BS16+ИТОГ!CW16)</f>
        <v>75</v>
      </c>
      <c r="K17" s="501">
        <f>SUM(ИТОГ!J16+ИТОГ!AP16+ИТОГ!BT16+ИТОГ!CX16)</f>
        <v>54</v>
      </c>
      <c r="L17" s="694">
        <f>SUM(ИТОГ!K16+ИТОГ!AQ16+ИТОГ!BU16+ИТОГ!CY16)</f>
        <v>51</v>
      </c>
      <c r="M17" s="694">
        <f>SUM(ИТОГ!L16+ИТОГ!AR16+ИТОГ!BV16+ИТОГ!CZ16)</f>
        <v>0</v>
      </c>
      <c r="N17" s="501">
        <f>SUM(ИТОГ!M16+ИТОГ!AS16+ИТОГ!BW16+ИТОГ!DA16)</f>
        <v>25</v>
      </c>
      <c r="O17" s="501">
        <f>SUM(ИТОГ!N16+ИТОГ!AT16+ИТОГ!BX16+ИТОГ!DB16)</f>
        <v>9</v>
      </c>
      <c r="P17" s="695">
        <f>SUM(ИТОГ!O16+ИТОГ!AU16+ИТОГ!BY16+ИТОГ!DC16)</f>
        <v>50</v>
      </c>
      <c r="Q17" s="695">
        <f>SUM(ИТОГ!P16+ИТОГ!AV16+ИТОГ!BZ16+ИТОГ!DD16)</f>
        <v>2</v>
      </c>
      <c r="R17" s="727">
        <f>SUM(ИТОГ!Q16+ИТОГ!AW16+ИТОГ!CA16+ИТОГ!DE16)</f>
        <v>25</v>
      </c>
      <c r="S17" s="737">
        <f>SUM(ИТОГ!R16+ИТОГ!AX16+ИТОГ!CB16+ИТОГ!DF16)</f>
        <v>17</v>
      </c>
      <c r="T17" s="114">
        <f>SUM(ИТОГ!S16+ИТОГ!AY16+ИТОГ!CC16)</f>
        <v>0</v>
      </c>
      <c r="U17" s="114">
        <f>SUM(ИТОГ!T16+ИТОГ!AZ16+ИТОГ!CD16)</f>
        <v>49</v>
      </c>
      <c r="V17" s="695">
        <f>SUM(ИТОГ!U16+ИТОГ!BA16+ИТОГ!CE16+ИТОГ!DG16)</f>
        <v>27</v>
      </c>
      <c r="W17" s="695">
        <f>SUM(ИТОГ!V16+ИТОГ!BB16+ИТОГ!CF16+ИТОГ!DH16)</f>
        <v>0</v>
      </c>
      <c r="X17" s="257">
        <f>SUM(ИТОГ!W16+ИТОГ!BC16+ИТОГ!CG16+ИТОГ!DI16)</f>
        <v>51</v>
      </c>
      <c r="Y17" s="257">
        <f>SUM(ИТОГ!X16+ИТОГ!BD16+ИТОГ!CH16+ИТОГ!DJ16)</f>
        <v>17</v>
      </c>
      <c r="Z17" s="257">
        <f>SUM(ИТОГ!Y16+ИТОГ!BE16+ИТОГ!CI16)</f>
        <v>50</v>
      </c>
      <c r="AA17" s="257">
        <f>SUM(ИТОГ!Z16+ИТОГ!BF16+ИТОГ!CJ16)</f>
        <v>12</v>
      </c>
      <c r="AB17" s="257">
        <f>SUM(ИТОГ!AA16+ИТОГ!BG16+ИТОГ!CK16+ИТОГ!DK16)</f>
        <v>25</v>
      </c>
      <c r="AC17" s="257">
        <f>SUM(ИТОГ!AB16+ИТОГ!BH16+ИТОГ!CL16+ИТОГ!DL16)</f>
        <v>8</v>
      </c>
      <c r="AD17" s="256">
        <f>SUM(ИТОГ!AC16+ИТОГ!BI16+ИТОГ!CM16)</f>
        <v>0</v>
      </c>
      <c r="AE17" s="256">
        <f>SUM(ИТОГ!AD16+ИТОГ!BJ16+ИТОГ!CN16)</f>
        <v>41</v>
      </c>
      <c r="AF17" s="256">
        <f>SUM(ИТОГ!AE16+ИТОГ!BK16+ИТОГ!CO16+ИТОГ!DM16)</f>
        <v>20</v>
      </c>
      <c r="AG17" s="256">
        <f>SUM(ИТОГ!AF16+ИТОГ!BL16+ИТОГ!CP16+ИТОГ!DN16)</f>
        <v>11</v>
      </c>
      <c r="AH17" s="694">
        <f>SUM(ИТОГ!AG16)</f>
        <v>0</v>
      </c>
      <c r="AI17" s="694">
        <f>SUM(ИТОГ!AH16)</f>
        <v>18</v>
      </c>
      <c r="AJ17" s="385">
        <f t="shared" si="0"/>
        <v>475</v>
      </c>
      <c r="AK17" s="385">
        <f t="shared" si="1"/>
        <v>298</v>
      </c>
      <c r="AL17" s="246"/>
      <c r="AM17" s="246"/>
      <c r="AN17" s="246"/>
      <c r="AO17" s="246"/>
      <c r="AP17" s="37"/>
      <c r="AQ17" s="6"/>
      <c r="AR17" s="855">
        <f>SUM(ИТОГ!DU16+ИТОГ!DY16)</f>
        <v>0</v>
      </c>
      <c r="AS17" s="855">
        <f>SUM(ИТОГ!DV16+ИТОГ!DZ16)</f>
        <v>0</v>
      </c>
      <c r="AT17" s="501">
        <f>SUM(ИТОГ!EC16+ИТОГ!EE16)</f>
        <v>0</v>
      </c>
      <c r="AU17" s="501">
        <f>SUM(ИТОГ!ED16+ИТОГ!EF16)</f>
        <v>0</v>
      </c>
      <c r="AV17" s="445">
        <f>SUM(ИТОГ!DS16+ИТОГ!DW16+ИТОГ!EA16)</f>
        <v>0</v>
      </c>
      <c r="AW17" s="445">
        <f>SUM(ИТОГ!DT16+ИТОГ!DX16+ИТОГ!EB16)</f>
        <v>0</v>
      </c>
      <c r="AX17" s="5">
        <f t="shared" si="2"/>
        <v>0</v>
      </c>
      <c r="AY17" s="95">
        <f t="shared" si="3"/>
        <v>0</v>
      </c>
      <c r="BQJ17" s="181"/>
      <c r="BQK17" s="181"/>
      <c r="BQL17" s="181"/>
      <c r="BQM17" s="181"/>
      <c r="BQN17" s="181"/>
      <c r="BQO17" s="181"/>
      <c r="BQP17" s="181"/>
      <c r="BQQ17" s="181"/>
      <c r="BQR17" s="181"/>
      <c r="BQS17" s="181"/>
      <c r="BQT17" s="181"/>
      <c r="BQU17" s="181"/>
      <c r="BQV17" s="181"/>
      <c r="BQW17" s="181"/>
      <c r="BQX17" s="181"/>
      <c r="BQY17" s="181"/>
      <c r="BQZ17" s="181"/>
      <c r="BRA17" s="181"/>
      <c r="BRB17" s="181"/>
      <c r="BRC17" s="181"/>
      <c r="BRD17" s="181"/>
      <c r="BRE17" s="181"/>
      <c r="BRF17" s="181"/>
      <c r="BRG17" s="181"/>
      <c r="BRH17" s="181"/>
      <c r="BRI17" s="181"/>
      <c r="BRJ17" s="181"/>
      <c r="BRK17" s="181"/>
      <c r="BRL17" s="181"/>
      <c r="BRM17" s="181"/>
      <c r="BRN17" s="181"/>
      <c r="BRO17" s="181"/>
      <c r="BRP17" s="181"/>
      <c r="BRQ17" s="181"/>
      <c r="BRR17" s="181"/>
      <c r="BRS17" s="181"/>
      <c r="BRT17" s="181"/>
      <c r="BRU17" s="181"/>
      <c r="BRV17" s="181"/>
      <c r="BRW17" s="181"/>
      <c r="BRX17" s="181"/>
      <c r="BRY17" s="181"/>
      <c r="BRZ17" s="181"/>
      <c r="BSA17" s="181"/>
      <c r="BSB17" s="181"/>
      <c r="BSC17" s="181"/>
      <c r="BSD17" s="181"/>
      <c r="BSE17" s="181"/>
      <c r="BSF17" s="181"/>
      <c r="BSG17" s="181"/>
      <c r="BSH17" s="181"/>
      <c r="BSI17" s="181"/>
      <c r="BSJ17" s="181"/>
      <c r="BSK17" s="181"/>
      <c r="BSL17" s="181"/>
      <c r="BSM17" s="181"/>
      <c r="BSN17" s="181"/>
      <c r="BSO17" s="181"/>
      <c r="BSP17" s="181"/>
      <c r="BSQ17" s="181"/>
      <c r="BSR17" s="181"/>
      <c r="BSS17" s="181"/>
      <c r="BST17" s="181"/>
      <c r="BSU17" s="181"/>
      <c r="BSV17" s="181"/>
      <c r="BSW17" s="181"/>
      <c r="BSX17" s="181"/>
      <c r="BSY17" s="181"/>
      <c r="BSZ17" s="181"/>
      <c r="BTA17" s="181"/>
      <c r="BTB17" s="181"/>
      <c r="BTC17" s="181"/>
      <c r="BTD17" s="181"/>
      <c r="BTE17" s="181"/>
      <c r="BTF17" s="181"/>
      <c r="BTG17" s="181"/>
      <c r="BTH17" s="181"/>
      <c r="BTI17" s="181"/>
      <c r="BTJ17" s="181"/>
      <c r="BTK17" s="181"/>
      <c r="BTL17" s="181"/>
      <c r="BTM17" s="181"/>
      <c r="BTN17" s="181"/>
      <c r="BTO17" s="181"/>
      <c r="BTP17" s="181"/>
      <c r="BTQ17" s="181"/>
      <c r="BTR17" s="181"/>
      <c r="BTS17" s="181"/>
      <c r="BTT17" s="181"/>
      <c r="BTU17" s="181"/>
      <c r="BTV17" s="181"/>
      <c r="BTW17" s="181"/>
      <c r="BTX17" s="181"/>
      <c r="BTY17" s="181"/>
      <c r="BTZ17" s="181"/>
      <c r="BUA17" s="181"/>
      <c r="BUB17" s="181"/>
      <c r="BUC17" s="181"/>
      <c r="BUD17" s="181"/>
      <c r="BUE17" s="181"/>
      <c r="BUF17" s="181"/>
      <c r="BUG17" s="181"/>
      <c r="BUH17" s="181"/>
      <c r="BUI17" s="181"/>
      <c r="BUJ17" s="181"/>
      <c r="BUK17" s="181"/>
      <c r="BUL17" s="181"/>
      <c r="BUM17" s="181"/>
      <c r="BUN17" s="181"/>
      <c r="BUO17" s="181"/>
      <c r="BUP17" s="181"/>
      <c r="BUQ17" s="181"/>
      <c r="BUR17" s="181"/>
      <c r="BUS17" s="181"/>
      <c r="BUT17" s="181"/>
      <c r="BUU17" s="181"/>
      <c r="BUV17" s="181"/>
      <c r="BUW17" s="181"/>
      <c r="BUX17" s="181"/>
      <c r="BUY17" s="181"/>
      <c r="BUZ17" s="181"/>
      <c r="BVA17" s="181"/>
      <c r="BVB17" s="181"/>
      <c r="BVC17" s="181"/>
      <c r="BVD17" s="181"/>
      <c r="BVE17" s="181"/>
      <c r="BVF17" s="181"/>
      <c r="BVG17" s="181"/>
      <c r="BVH17" s="181"/>
      <c r="BVI17" s="181"/>
      <c r="BVJ17" s="181"/>
      <c r="BVK17" s="181"/>
      <c r="BVL17" s="181"/>
      <c r="BVM17" s="181"/>
      <c r="BVN17" s="181"/>
      <c r="BVO17" s="181"/>
      <c r="BVP17" s="181"/>
      <c r="BVQ17" s="181"/>
      <c r="BVR17" s="181"/>
      <c r="BVS17" s="181"/>
      <c r="BVT17" s="181"/>
      <c r="BVU17" s="181"/>
      <c r="BVV17" s="181"/>
      <c r="BVW17" s="181"/>
      <c r="BVX17" s="181"/>
      <c r="BVY17" s="181"/>
      <c r="BVZ17" s="181"/>
      <c r="BWA17" s="181"/>
      <c r="BWB17" s="181"/>
      <c r="BWC17" s="181"/>
      <c r="BWD17" s="181"/>
      <c r="BWE17" s="181"/>
      <c r="BWF17" s="181"/>
      <c r="BWG17" s="181"/>
      <c r="BWH17" s="181"/>
      <c r="BWI17" s="181"/>
      <c r="BWJ17" s="181"/>
      <c r="BWK17" s="181"/>
      <c r="BWL17" s="181"/>
      <c r="BWM17" s="181"/>
      <c r="BWN17" s="181"/>
      <c r="BWO17" s="181"/>
      <c r="BWP17" s="181"/>
      <c r="BWQ17" s="181"/>
      <c r="BWR17" s="181"/>
      <c r="BWS17" s="181"/>
      <c r="BWT17" s="181"/>
      <c r="BWU17" s="181"/>
      <c r="BWV17" s="181"/>
      <c r="BWW17" s="181"/>
      <c r="BWX17" s="181"/>
      <c r="BWY17" s="181"/>
      <c r="BWZ17" s="181"/>
      <c r="BXA17" s="181"/>
      <c r="BXB17" s="181"/>
      <c r="BXC17" s="181"/>
      <c r="BXD17" s="181"/>
      <c r="BXE17" s="181"/>
      <c r="BXF17" s="181"/>
      <c r="BXG17" s="181"/>
      <c r="BXH17" s="181"/>
      <c r="BXI17" s="181"/>
      <c r="BXJ17" s="181"/>
      <c r="BXK17" s="181"/>
      <c r="BXL17" s="181"/>
      <c r="BXM17" s="181"/>
      <c r="BXN17" s="181"/>
      <c r="BXO17" s="181"/>
      <c r="BXP17" s="181"/>
      <c r="BXQ17" s="181"/>
      <c r="BXR17" s="181"/>
      <c r="BXS17" s="181"/>
      <c r="BXT17" s="181"/>
      <c r="BXU17" s="181"/>
      <c r="BXV17" s="181"/>
      <c r="BXW17" s="181"/>
      <c r="BXX17" s="181"/>
      <c r="BXY17" s="181"/>
      <c r="BXZ17" s="181"/>
      <c r="BYA17" s="181"/>
      <c r="BYB17" s="181"/>
      <c r="BYC17" s="181"/>
      <c r="BYD17" s="181"/>
      <c r="BYE17" s="181"/>
      <c r="BYF17" s="181"/>
      <c r="BYG17" s="181"/>
      <c r="BYH17" s="181"/>
      <c r="BYI17" s="181"/>
      <c r="BYJ17" s="181"/>
      <c r="BYK17" s="181"/>
      <c r="BYL17" s="181"/>
      <c r="BYM17" s="181"/>
      <c r="BYN17" s="181"/>
      <c r="BYO17" s="181"/>
      <c r="BYP17" s="181"/>
      <c r="BYQ17" s="181"/>
      <c r="BYR17" s="181"/>
      <c r="BYS17" s="181"/>
      <c r="BYT17" s="181"/>
      <c r="BYU17" s="181"/>
      <c r="BYV17" s="181"/>
      <c r="BYW17" s="181"/>
      <c r="BYX17" s="181"/>
      <c r="BYY17" s="181"/>
      <c r="BYZ17" s="181"/>
      <c r="BZA17" s="181"/>
      <c r="BZB17" s="181"/>
      <c r="BZC17" s="181"/>
      <c r="BZD17" s="181"/>
      <c r="BZE17" s="181"/>
      <c r="BZF17" s="181"/>
      <c r="BZG17" s="181"/>
      <c r="BZH17" s="181"/>
      <c r="BZI17" s="181"/>
      <c r="BZJ17" s="181"/>
      <c r="BZK17" s="181"/>
      <c r="BZL17" s="181"/>
      <c r="BZM17" s="181"/>
      <c r="BZN17" s="181"/>
      <c r="BZO17" s="181"/>
      <c r="BZP17" s="181"/>
      <c r="BZQ17" s="181"/>
      <c r="BZR17" s="181"/>
      <c r="BZS17" s="181"/>
      <c r="BZT17" s="181"/>
      <c r="BZU17" s="181"/>
      <c r="BZV17" s="181"/>
      <c r="BZW17" s="181"/>
      <c r="BZX17" s="181"/>
      <c r="BZY17" s="181"/>
      <c r="BZZ17" s="181"/>
      <c r="CAA17" s="181"/>
      <c r="CAB17" s="181"/>
      <c r="CAC17" s="181"/>
      <c r="CAD17" s="181"/>
      <c r="CAE17" s="181"/>
      <c r="CAF17" s="181"/>
      <c r="CAG17" s="181"/>
      <c r="CAH17" s="181"/>
      <c r="CAI17" s="181"/>
      <c r="CAJ17" s="181"/>
      <c r="CAK17" s="181"/>
      <c r="CAL17" s="181"/>
      <c r="CAM17" s="181"/>
      <c r="CAN17" s="181"/>
      <c r="CAO17" s="181"/>
      <c r="CAP17" s="181"/>
      <c r="CAQ17" s="181"/>
      <c r="CAR17" s="181"/>
      <c r="CAS17" s="181"/>
      <c r="CAT17" s="181"/>
      <c r="CAU17" s="181"/>
      <c r="CAV17" s="181"/>
      <c r="CAW17" s="181"/>
      <c r="CAX17" s="181"/>
      <c r="CAY17" s="181"/>
      <c r="CAZ17" s="181"/>
      <c r="CBA17" s="181"/>
      <c r="CBB17" s="181"/>
      <c r="CBC17" s="181"/>
      <c r="CBD17" s="181"/>
      <c r="CBE17" s="181"/>
      <c r="CBF17" s="181"/>
      <c r="CBG17" s="181"/>
      <c r="CBH17" s="181"/>
      <c r="CBI17" s="181"/>
      <c r="CBJ17" s="181"/>
      <c r="CBK17" s="181"/>
      <c r="CBL17" s="181"/>
      <c r="CBM17" s="181"/>
      <c r="CBN17" s="181"/>
      <c r="CBO17" s="181"/>
      <c r="CBP17" s="181"/>
      <c r="CBQ17" s="181"/>
      <c r="CBR17" s="181"/>
      <c r="CBS17" s="181"/>
      <c r="CBT17" s="181"/>
      <c r="CBU17" s="181"/>
      <c r="CBV17" s="181"/>
      <c r="CBW17" s="181"/>
      <c r="CBX17" s="181"/>
      <c r="CBY17" s="181"/>
      <c r="CBZ17" s="181"/>
      <c r="CCA17" s="181"/>
      <c r="CCB17" s="181"/>
      <c r="CCC17" s="181"/>
      <c r="CCD17" s="181"/>
      <c r="CCE17" s="181"/>
      <c r="CCF17" s="181"/>
      <c r="CCG17" s="181"/>
      <c r="CCH17" s="181"/>
      <c r="CCI17" s="181"/>
      <c r="CCJ17" s="181"/>
      <c r="CCK17" s="181"/>
      <c r="CCL17" s="181"/>
      <c r="CCM17" s="181"/>
      <c r="CCN17" s="181"/>
      <c r="CCO17" s="181"/>
      <c r="CCP17" s="181"/>
      <c r="CCQ17" s="181"/>
      <c r="CCR17" s="181"/>
      <c r="CCS17" s="181"/>
      <c r="CCT17" s="181"/>
      <c r="CCU17" s="181"/>
      <c r="CCV17" s="181"/>
      <c r="CCW17" s="181"/>
      <c r="CCX17" s="181"/>
      <c r="CCY17" s="181"/>
      <c r="CCZ17" s="181"/>
      <c r="CDA17" s="181"/>
      <c r="CDB17" s="181"/>
      <c r="CDC17" s="181"/>
      <c r="CDD17" s="181"/>
      <c r="CDE17" s="181"/>
      <c r="CDF17" s="181"/>
      <c r="CDG17" s="181"/>
      <c r="CDH17" s="181"/>
      <c r="CDI17" s="181"/>
      <c r="CDJ17" s="181"/>
      <c r="CDK17" s="181"/>
      <c r="CDL17" s="181"/>
      <c r="CDM17" s="181"/>
      <c r="CDN17" s="181"/>
      <c r="CDO17" s="181"/>
      <c r="CDP17" s="181"/>
      <c r="CDQ17" s="181"/>
      <c r="CDR17" s="181"/>
      <c r="CDS17" s="181"/>
      <c r="CDT17" s="181"/>
      <c r="CDU17" s="181"/>
      <c r="CDV17" s="181"/>
      <c r="CDW17" s="181"/>
      <c r="CDX17" s="181"/>
      <c r="CDY17" s="181"/>
      <c r="CDZ17" s="181"/>
      <c r="CEA17" s="181"/>
      <c r="CEB17" s="181"/>
      <c r="CEC17" s="181"/>
      <c r="CED17" s="181"/>
      <c r="CEE17" s="181"/>
      <c r="CEF17" s="181"/>
      <c r="CEG17" s="181"/>
      <c r="CEH17" s="181"/>
      <c r="CEI17" s="181"/>
      <c r="CEJ17" s="181"/>
      <c r="CEK17" s="181"/>
      <c r="CEL17" s="181"/>
      <c r="CEM17" s="181"/>
      <c r="CEN17" s="181"/>
      <c r="CEO17" s="181"/>
      <c r="CEP17" s="181"/>
      <c r="CEQ17" s="181"/>
      <c r="CER17" s="181"/>
      <c r="CES17" s="181"/>
      <c r="CET17" s="181"/>
      <c r="CEU17" s="181"/>
      <c r="CEV17" s="181"/>
      <c r="CEW17" s="181"/>
      <c r="CEX17" s="181"/>
      <c r="CEY17" s="181"/>
      <c r="CEZ17" s="181"/>
      <c r="CFA17" s="181"/>
      <c r="CFB17" s="181"/>
      <c r="CFC17" s="181"/>
      <c r="CFD17" s="181"/>
      <c r="CFE17" s="181"/>
      <c r="CFF17" s="181"/>
      <c r="CFG17" s="181"/>
      <c r="CFH17" s="181"/>
      <c r="CFI17" s="181"/>
      <c r="CFJ17" s="181"/>
      <c r="CFK17" s="181"/>
      <c r="CFL17" s="181"/>
      <c r="CFM17" s="181"/>
      <c r="CFN17" s="181"/>
      <c r="CFO17" s="181"/>
      <c r="CFP17" s="181"/>
      <c r="CFQ17" s="181"/>
      <c r="CFR17" s="181"/>
      <c r="CFS17" s="181"/>
      <c r="CFT17" s="181"/>
      <c r="CFU17" s="181"/>
      <c r="CFV17" s="181"/>
      <c r="CFW17" s="181"/>
      <c r="CFX17" s="181"/>
      <c r="CFY17" s="181"/>
      <c r="CFZ17" s="181"/>
      <c r="CGA17" s="181"/>
      <c r="CGB17" s="181"/>
      <c r="CGC17" s="181"/>
      <c r="CGD17" s="181"/>
      <c r="CGE17" s="181"/>
      <c r="CGF17" s="181"/>
      <c r="CGG17" s="181"/>
      <c r="CGH17" s="181"/>
      <c r="CGI17" s="181"/>
      <c r="CGJ17" s="181"/>
      <c r="CGK17" s="181"/>
      <c r="CGL17" s="181"/>
      <c r="CGM17" s="181"/>
      <c r="CGN17" s="181"/>
      <c r="CGO17" s="181"/>
      <c r="CGP17" s="181"/>
      <c r="CGQ17" s="181"/>
      <c r="CGR17" s="181"/>
      <c r="CGS17" s="181"/>
      <c r="CGT17" s="181"/>
      <c r="CGU17" s="181"/>
      <c r="CGV17" s="181"/>
      <c r="CGW17" s="181"/>
      <c r="CGX17" s="181"/>
      <c r="CGY17" s="181"/>
      <c r="CGZ17" s="181"/>
      <c r="CHA17" s="181"/>
      <c r="CHB17" s="181"/>
      <c r="CHC17" s="181"/>
      <c r="CHD17" s="181"/>
      <c r="CHE17" s="181"/>
      <c r="CHF17" s="181"/>
      <c r="CHG17" s="181"/>
      <c r="CHH17" s="181"/>
      <c r="CHI17" s="181"/>
      <c r="CHJ17" s="181"/>
      <c r="CHK17" s="181"/>
      <c r="CHL17" s="181"/>
      <c r="CHM17" s="181"/>
      <c r="CHN17" s="181"/>
      <c r="CHO17" s="181"/>
      <c r="CHP17" s="181"/>
      <c r="CHQ17" s="181"/>
      <c r="CHR17" s="181"/>
      <c r="CHS17" s="181"/>
      <c r="CHT17" s="181"/>
      <c r="CHU17" s="181"/>
      <c r="CHV17" s="181"/>
      <c r="CHW17" s="181"/>
      <c r="CHX17" s="181"/>
      <c r="CHY17" s="181"/>
      <c r="CHZ17" s="181"/>
      <c r="CIA17" s="181"/>
      <c r="CIB17" s="181"/>
      <c r="CIC17" s="181"/>
      <c r="CID17" s="181"/>
      <c r="CIE17" s="181"/>
      <c r="CIF17" s="181"/>
      <c r="CIG17" s="181"/>
      <c r="CIH17" s="181"/>
      <c r="CII17" s="181"/>
      <c r="CIJ17" s="181"/>
      <c r="CIK17" s="181"/>
      <c r="CIL17" s="181"/>
      <c r="CIM17" s="181"/>
      <c r="CIN17" s="181"/>
      <c r="CIO17" s="181"/>
      <c r="CIP17" s="181"/>
      <c r="CIQ17" s="181"/>
      <c r="CIR17" s="181"/>
      <c r="CIS17" s="181"/>
      <c r="CIT17" s="181"/>
      <c r="CIU17" s="181"/>
      <c r="CIV17" s="181"/>
      <c r="CIW17" s="181"/>
      <c r="CIX17" s="181"/>
      <c r="CIY17" s="181"/>
      <c r="CIZ17" s="181"/>
      <c r="CJA17" s="181"/>
      <c r="CJB17" s="181"/>
      <c r="CJC17" s="181"/>
      <c r="CJD17" s="181"/>
      <c r="CJE17" s="181"/>
      <c r="CJF17" s="181"/>
      <c r="CJG17" s="181"/>
      <c r="CJH17" s="181"/>
      <c r="CJI17" s="181"/>
      <c r="CJJ17" s="181"/>
      <c r="CJK17" s="181"/>
      <c r="CJL17" s="181"/>
      <c r="CJM17" s="181"/>
      <c r="CJN17" s="181"/>
      <c r="CJO17" s="181"/>
      <c r="CJP17" s="181"/>
      <c r="CJQ17" s="181"/>
      <c r="CJR17" s="181"/>
      <c r="CJS17" s="181"/>
      <c r="CJT17" s="181"/>
      <c r="CJU17" s="181"/>
      <c r="CJV17" s="181"/>
      <c r="CJW17" s="181"/>
      <c r="CJX17" s="181"/>
      <c r="CJY17" s="181"/>
      <c r="CJZ17" s="181"/>
      <c r="CKA17" s="181"/>
      <c r="CKB17" s="181"/>
      <c r="CKC17" s="181"/>
      <c r="CKD17" s="181"/>
      <c r="CKE17" s="181"/>
      <c r="CKF17" s="181"/>
      <c r="CKG17" s="181"/>
      <c r="CKH17" s="181"/>
      <c r="CKI17" s="181"/>
      <c r="CKJ17" s="181"/>
      <c r="CKK17" s="181"/>
      <c r="CKL17" s="181"/>
      <c r="CKM17" s="181"/>
      <c r="CKN17" s="181"/>
      <c r="CKO17" s="181"/>
      <c r="CKP17" s="181"/>
      <c r="CKQ17" s="181"/>
      <c r="CKR17" s="181"/>
      <c r="CKS17" s="181"/>
      <c r="CKT17" s="181"/>
      <c r="CKU17" s="181"/>
      <c r="CKV17" s="181"/>
      <c r="CKW17" s="181"/>
      <c r="CKX17" s="181"/>
      <c r="CKY17" s="181"/>
      <c r="CKZ17" s="181"/>
      <c r="CLA17" s="181"/>
      <c r="CLB17" s="181"/>
      <c r="CLC17" s="181"/>
      <c r="CLD17" s="181"/>
      <c r="CLE17" s="181"/>
      <c r="CLF17" s="181"/>
      <c r="CLG17" s="181"/>
      <c r="CLH17" s="181"/>
      <c r="CLI17" s="181"/>
      <c r="CLJ17" s="181"/>
      <c r="CLK17" s="181"/>
      <c r="CLL17" s="181"/>
      <c r="CLM17" s="181"/>
      <c r="CLN17" s="181"/>
      <c r="CLO17" s="181"/>
      <c r="CLP17" s="181"/>
      <c r="CLQ17" s="181"/>
      <c r="CLR17" s="181"/>
      <c r="CLS17" s="181"/>
      <c r="CLT17" s="181"/>
      <c r="CLU17" s="181"/>
      <c r="CLV17" s="181"/>
      <c r="CLW17" s="181"/>
      <c r="CLX17" s="181"/>
      <c r="CLY17" s="181"/>
      <c r="CLZ17" s="181"/>
      <c r="CMA17" s="181"/>
      <c r="CMB17" s="181"/>
      <c r="CMC17" s="181"/>
      <c r="CMD17" s="181"/>
      <c r="CME17" s="181"/>
      <c r="CMF17" s="181"/>
      <c r="CMG17" s="181"/>
      <c r="CMH17" s="181"/>
      <c r="CMI17" s="181"/>
      <c r="CMJ17" s="181"/>
      <c r="CMK17" s="181"/>
      <c r="CML17" s="181"/>
      <c r="CMM17" s="181"/>
      <c r="CMN17" s="181"/>
      <c r="CMO17" s="181"/>
      <c r="CMP17" s="181"/>
      <c r="CMQ17" s="181"/>
      <c r="CMR17" s="181"/>
      <c r="CMS17" s="181"/>
      <c r="CMT17" s="181"/>
      <c r="CMU17" s="181"/>
      <c r="CMV17" s="181"/>
      <c r="CMW17" s="181"/>
      <c r="CMX17" s="181"/>
      <c r="CMY17" s="181"/>
      <c r="CMZ17" s="181"/>
      <c r="CNA17" s="181"/>
      <c r="CNB17" s="181"/>
      <c r="CNC17" s="181"/>
      <c r="CND17" s="181"/>
      <c r="CNE17" s="181"/>
      <c r="CNF17" s="181"/>
      <c r="CNG17" s="181"/>
      <c r="CNH17" s="181"/>
      <c r="CNI17" s="181"/>
      <c r="CNJ17" s="181"/>
      <c r="CNK17" s="181"/>
      <c r="CNL17" s="181"/>
      <c r="CNM17" s="181"/>
      <c r="CNN17" s="181"/>
      <c r="CNO17" s="181"/>
      <c r="CNP17" s="181"/>
      <c r="CNQ17" s="181"/>
      <c r="CNR17" s="181"/>
      <c r="CNS17" s="181"/>
      <c r="CNT17" s="181"/>
      <c r="CNU17" s="181"/>
      <c r="CNV17" s="181"/>
      <c r="CNW17" s="181"/>
      <c r="CNX17" s="181"/>
      <c r="CNY17" s="181"/>
      <c r="CNZ17" s="181"/>
      <c r="COA17" s="181"/>
      <c r="COB17" s="181"/>
      <c r="COC17" s="181"/>
      <c r="COD17" s="181"/>
      <c r="COE17" s="181"/>
      <c r="COF17" s="181"/>
      <c r="COG17" s="181"/>
      <c r="COH17" s="181"/>
      <c r="COI17" s="181"/>
      <c r="COJ17" s="181"/>
      <c r="COK17" s="181"/>
      <c r="COL17" s="181"/>
      <c r="COM17" s="181"/>
      <c r="CON17" s="181"/>
      <c r="COO17" s="181"/>
      <c r="COP17" s="181"/>
      <c r="COQ17" s="181"/>
      <c r="COR17" s="181"/>
      <c r="COS17" s="181"/>
      <c r="COT17" s="181"/>
      <c r="COU17" s="181"/>
      <c r="COV17" s="181"/>
      <c r="COW17" s="181"/>
      <c r="COX17" s="181"/>
      <c r="COY17" s="181"/>
      <c r="COZ17" s="181"/>
      <c r="CPA17" s="181"/>
      <c r="CPB17" s="181"/>
      <c r="CPC17" s="181"/>
      <c r="CPD17" s="181"/>
      <c r="CPE17" s="181"/>
      <c r="CPF17" s="181"/>
      <c r="CPG17" s="181"/>
      <c r="CPH17" s="181"/>
      <c r="CPI17" s="181"/>
      <c r="CPJ17" s="181"/>
      <c r="CPK17" s="181"/>
      <c r="CPL17" s="181"/>
      <c r="CPM17" s="181"/>
      <c r="CPN17" s="181"/>
      <c r="CPO17" s="181"/>
      <c r="CPP17" s="181"/>
      <c r="CPQ17" s="181"/>
      <c r="CPR17" s="181"/>
      <c r="CPS17" s="181"/>
      <c r="CPT17" s="181"/>
      <c r="CPU17" s="181"/>
      <c r="CPV17" s="181"/>
      <c r="CPW17" s="181"/>
      <c r="CPX17" s="181"/>
      <c r="CPY17" s="181"/>
      <c r="CPZ17" s="181"/>
      <c r="CQA17" s="181"/>
      <c r="CQB17" s="181"/>
      <c r="CQC17" s="181"/>
      <c r="CQD17" s="181"/>
      <c r="CQE17" s="181"/>
      <c r="CQF17" s="181"/>
      <c r="CQG17" s="181"/>
      <c r="CQH17" s="181"/>
      <c r="CQI17" s="181"/>
      <c r="CQJ17" s="181"/>
      <c r="CQK17" s="181"/>
      <c r="CQL17" s="181"/>
      <c r="CQM17" s="181"/>
      <c r="CQN17" s="181"/>
      <c r="CQO17" s="181"/>
      <c r="CQP17" s="181"/>
      <c r="CQQ17" s="181"/>
      <c r="CQR17" s="181"/>
      <c r="CQS17" s="181"/>
      <c r="CQT17" s="181"/>
      <c r="CQU17" s="181"/>
      <c r="CQV17" s="181"/>
      <c r="CQW17" s="181"/>
      <c r="CQX17" s="181"/>
      <c r="CQY17" s="181"/>
      <c r="CQZ17" s="181"/>
      <c r="CRA17" s="181"/>
      <c r="CRB17" s="181"/>
      <c r="CRC17" s="181"/>
      <c r="CRD17" s="181"/>
      <c r="CRE17" s="181"/>
      <c r="CRF17" s="181"/>
      <c r="CRG17" s="181"/>
      <c r="CRH17" s="181"/>
      <c r="CRI17" s="181"/>
      <c r="CRJ17" s="181"/>
      <c r="CRK17" s="181"/>
      <c r="CRL17" s="181"/>
      <c r="CRM17" s="181"/>
      <c r="CRN17" s="181"/>
      <c r="CRO17" s="181"/>
      <c r="CRP17" s="181"/>
      <c r="CRQ17" s="181"/>
      <c r="CRR17" s="181"/>
      <c r="CRS17" s="181"/>
      <c r="CRT17" s="181"/>
      <c r="CRU17" s="181"/>
      <c r="CRV17" s="181"/>
      <c r="CRW17" s="181"/>
      <c r="CRX17" s="181"/>
      <c r="CRY17" s="181"/>
      <c r="CRZ17" s="181"/>
      <c r="CSA17" s="181"/>
      <c r="CSB17" s="181"/>
      <c r="CSC17" s="181"/>
      <c r="CSD17" s="181"/>
      <c r="CSE17" s="181"/>
      <c r="CSF17" s="181"/>
      <c r="CSG17" s="181"/>
      <c r="CSH17" s="181"/>
      <c r="CSI17" s="181"/>
      <c r="CSJ17" s="181"/>
      <c r="CSK17" s="181"/>
      <c r="CSL17" s="181"/>
      <c r="CSM17" s="181"/>
      <c r="CSN17" s="181"/>
      <c r="CSO17" s="181"/>
      <c r="CSP17" s="181"/>
      <c r="CSQ17" s="181"/>
      <c r="CSR17" s="181"/>
      <c r="CSS17" s="181"/>
      <c r="CST17" s="181"/>
      <c r="CSU17" s="181"/>
      <c r="CSV17" s="181"/>
      <c r="CSW17" s="181"/>
      <c r="CSX17" s="181"/>
      <c r="CSY17" s="181"/>
      <c r="CSZ17" s="181"/>
      <c r="CTA17" s="181"/>
      <c r="CTB17" s="181"/>
      <c r="CTC17" s="181"/>
      <c r="CTD17" s="181"/>
      <c r="CTE17" s="181"/>
      <c r="CTF17" s="181"/>
      <c r="CTG17" s="181"/>
      <c r="CTH17" s="181"/>
      <c r="CTI17" s="181"/>
      <c r="CTJ17" s="181"/>
      <c r="CTK17" s="181"/>
      <c r="CTL17" s="181"/>
      <c r="CTM17" s="181"/>
      <c r="CTN17" s="181"/>
      <c r="CTO17" s="181"/>
      <c r="CTP17" s="181"/>
      <c r="CTQ17" s="181"/>
      <c r="CTR17" s="181"/>
      <c r="CTS17" s="181"/>
      <c r="CTT17" s="181"/>
      <c r="CTU17" s="181"/>
      <c r="CTV17" s="181"/>
      <c r="CTW17" s="181"/>
      <c r="CTX17" s="181"/>
      <c r="CTY17" s="181"/>
      <c r="CTZ17" s="181"/>
      <c r="CUA17" s="181"/>
      <c r="CUB17" s="181"/>
      <c r="CUC17" s="181"/>
      <c r="CUD17" s="181"/>
      <c r="CUE17" s="181"/>
      <c r="CUF17" s="181"/>
      <c r="CUG17" s="181"/>
      <c r="CUH17" s="181"/>
      <c r="CUI17" s="181"/>
      <c r="CUJ17" s="181"/>
      <c r="CUK17" s="181"/>
      <c r="CUL17" s="181"/>
      <c r="CUM17" s="181"/>
      <c r="CUN17" s="181"/>
      <c r="CUO17" s="181"/>
      <c r="CUP17" s="181"/>
      <c r="CUQ17" s="181"/>
      <c r="CUR17" s="181"/>
      <c r="CUS17" s="181"/>
      <c r="CUT17" s="181"/>
      <c r="CUU17" s="181"/>
      <c r="CUV17" s="181"/>
      <c r="CUW17" s="181"/>
      <c r="CUX17" s="181"/>
      <c r="CUY17" s="181"/>
      <c r="CUZ17" s="181"/>
      <c r="CVA17" s="181"/>
      <c r="CVB17" s="181"/>
      <c r="CVC17" s="181"/>
      <c r="CVD17" s="181"/>
      <c r="CVE17" s="181"/>
      <c r="CVF17" s="181"/>
      <c r="CVG17" s="181"/>
      <c r="CVH17" s="181"/>
      <c r="CVI17" s="181"/>
      <c r="CVJ17" s="181"/>
      <c r="CVK17" s="181"/>
      <c r="CVL17" s="181"/>
      <c r="CVM17" s="181"/>
      <c r="CVN17" s="181"/>
      <c r="CVO17" s="181"/>
      <c r="CVP17" s="181"/>
      <c r="CVQ17" s="181"/>
      <c r="CVR17" s="181"/>
      <c r="CVS17" s="181"/>
      <c r="CVT17" s="181"/>
      <c r="CVU17" s="181"/>
      <c r="CVV17" s="181"/>
      <c r="CVW17" s="181"/>
      <c r="CVX17" s="181"/>
      <c r="CVY17" s="181"/>
      <c r="CVZ17" s="181"/>
      <c r="CWA17" s="181"/>
      <c r="CWB17" s="181"/>
      <c r="CWC17" s="181"/>
      <c r="CWD17" s="181"/>
      <c r="CWE17" s="181"/>
      <c r="CWF17" s="181"/>
      <c r="CWG17" s="181"/>
      <c r="CWH17" s="181"/>
      <c r="CWI17" s="181"/>
      <c r="CWJ17" s="181"/>
      <c r="CWK17" s="181"/>
      <c r="CWL17" s="181"/>
      <c r="CWM17" s="181"/>
      <c r="CWN17" s="181"/>
      <c r="CWO17" s="181"/>
      <c r="CWP17" s="181"/>
      <c r="CWQ17" s="181"/>
      <c r="CWR17" s="181"/>
      <c r="CWS17" s="181"/>
      <c r="CWT17" s="181"/>
      <c r="CWU17" s="181"/>
      <c r="CWV17" s="181"/>
      <c r="CWW17" s="181"/>
      <c r="CWX17" s="181"/>
      <c r="CWY17" s="181"/>
      <c r="CWZ17" s="181"/>
      <c r="CXA17" s="181"/>
      <c r="CXB17" s="181"/>
      <c r="CXC17" s="181"/>
      <c r="CXD17" s="181"/>
      <c r="CXE17" s="181"/>
      <c r="CXF17" s="181"/>
      <c r="CXG17" s="181"/>
      <c r="CXH17" s="181"/>
      <c r="CXI17" s="181"/>
      <c r="CXJ17" s="181"/>
      <c r="CXK17" s="181"/>
      <c r="CXL17" s="181"/>
      <c r="CXM17" s="181"/>
      <c r="CXN17" s="181"/>
      <c r="CXO17" s="181"/>
      <c r="CXP17" s="181"/>
      <c r="CXQ17" s="181"/>
      <c r="CXR17" s="181"/>
      <c r="CXS17" s="181"/>
      <c r="CXT17" s="181"/>
      <c r="CXU17" s="181"/>
      <c r="CXV17" s="181"/>
      <c r="CXW17" s="181"/>
      <c r="CXX17" s="181"/>
      <c r="CXY17" s="181"/>
      <c r="CXZ17" s="181"/>
      <c r="CYA17" s="181"/>
      <c r="CYB17" s="181"/>
      <c r="CYC17" s="181"/>
      <c r="CYD17" s="181"/>
      <c r="CYE17" s="181"/>
      <c r="CYF17" s="181"/>
      <c r="CYG17" s="181"/>
      <c r="CYH17" s="181"/>
      <c r="CYI17" s="181"/>
      <c r="CYJ17" s="181"/>
      <c r="CYK17" s="181"/>
      <c r="CYL17" s="181"/>
      <c r="CYM17" s="181"/>
      <c r="CYN17" s="181"/>
      <c r="CYO17" s="181"/>
      <c r="CYP17" s="181"/>
      <c r="CYQ17" s="181"/>
      <c r="CYR17" s="181"/>
      <c r="CYS17" s="181"/>
      <c r="CYT17" s="181"/>
      <c r="CYU17" s="181"/>
      <c r="CYV17" s="181"/>
      <c r="CYW17" s="181"/>
      <c r="CYX17" s="181"/>
      <c r="CYY17" s="181"/>
      <c r="CYZ17" s="181"/>
      <c r="CZA17" s="181"/>
      <c r="CZB17" s="181"/>
      <c r="CZC17" s="181"/>
      <c r="CZD17" s="181"/>
      <c r="CZE17" s="181"/>
      <c r="CZF17" s="181"/>
      <c r="CZG17" s="181"/>
      <c r="CZH17" s="181"/>
      <c r="CZI17" s="181"/>
      <c r="CZJ17" s="181"/>
      <c r="CZK17" s="181"/>
      <c r="CZL17" s="181"/>
      <c r="CZM17" s="181"/>
      <c r="CZN17" s="181"/>
      <c r="CZO17" s="181"/>
      <c r="CZP17" s="181"/>
      <c r="CZQ17" s="181"/>
      <c r="CZR17" s="181"/>
      <c r="CZS17" s="181"/>
      <c r="CZT17" s="181"/>
      <c r="CZU17" s="181"/>
      <c r="CZV17" s="181"/>
      <c r="CZW17" s="181"/>
      <c r="CZX17" s="181"/>
      <c r="CZY17" s="181"/>
      <c r="CZZ17" s="181"/>
      <c r="DAA17" s="181"/>
      <c r="DAB17" s="181"/>
      <c r="DAC17" s="181"/>
      <c r="DAD17" s="181"/>
      <c r="DAE17" s="181"/>
      <c r="DAF17" s="181"/>
      <c r="DAG17" s="181"/>
      <c r="DAH17" s="181"/>
      <c r="DAI17" s="181"/>
      <c r="DAJ17" s="181"/>
      <c r="DAK17" s="181"/>
      <c r="DAL17" s="181"/>
      <c r="DAM17" s="181"/>
      <c r="DAN17" s="181"/>
      <c r="DAO17" s="181"/>
      <c r="DAP17" s="181"/>
      <c r="DAQ17" s="181"/>
      <c r="DAR17" s="181"/>
      <c r="DAS17" s="181"/>
      <c r="DAT17" s="181"/>
      <c r="DAU17" s="181"/>
      <c r="DAV17" s="181"/>
      <c r="DAW17" s="181"/>
      <c r="DAX17" s="181"/>
      <c r="DAY17" s="181"/>
      <c r="DAZ17" s="181"/>
      <c r="DBA17" s="181"/>
      <c r="DBB17" s="181"/>
      <c r="DBC17" s="181"/>
      <c r="DBD17" s="181"/>
      <c r="DBE17" s="181"/>
      <c r="DBF17" s="181"/>
      <c r="DBG17" s="181"/>
      <c r="DBH17" s="181"/>
      <c r="DBI17" s="181"/>
      <c r="DBJ17" s="181"/>
      <c r="DBK17" s="181"/>
      <c r="DBL17" s="181"/>
      <c r="DBM17" s="181"/>
      <c r="DBN17" s="181"/>
      <c r="DBO17" s="181"/>
      <c r="DBP17" s="181"/>
      <c r="DBQ17" s="181"/>
      <c r="DBR17" s="181"/>
      <c r="DBS17" s="181"/>
      <c r="DBT17" s="181"/>
      <c r="DBU17" s="181"/>
      <c r="DBV17" s="181"/>
      <c r="DBW17" s="181"/>
      <c r="DBX17" s="181"/>
      <c r="DBY17" s="181"/>
      <c r="DBZ17" s="181"/>
      <c r="DCA17" s="181"/>
      <c r="DCB17" s="181"/>
      <c r="DCC17" s="181"/>
      <c r="DCD17" s="181"/>
      <c r="DCE17" s="181"/>
      <c r="DCF17" s="181"/>
      <c r="DCG17" s="181"/>
      <c r="DCH17" s="181"/>
      <c r="DCI17" s="181"/>
      <c r="DCJ17" s="181"/>
      <c r="DCK17" s="181"/>
      <c r="DCL17" s="181"/>
      <c r="DCM17" s="181"/>
      <c r="DCN17" s="181"/>
      <c r="DCO17" s="181"/>
      <c r="DCP17" s="181"/>
      <c r="DCQ17" s="181"/>
      <c r="DCR17" s="181"/>
      <c r="DCS17" s="181"/>
      <c r="DCT17" s="181"/>
      <c r="DCU17" s="181"/>
      <c r="DCV17" s="181"/>
      <c r="DCW17" s="181"/>
      <c r="DCX17" s="181"/>
      <c r="DCY17" s="181"/>
      <c r="DCZ17" s="181"/>
      <c r="DDA17" s="181"/>
      <c r="DDB17" s="181"/>
      <c r="DDC17" s="181"/>
      <c r="DDD17" s="181"/>
      <c r="DDE17" s="181"/>
      <c r="DDF17" s="181"/>
      <c r="DDG17" s="181"/>
      <c r="DDH17" s="181"/>
      <c r="DDI17" s="181"/>
      <c r="DDJ17" s="181"/>
      <c r="DDK17" s="181"/>
      <c r="DDL17" s="181"/>
      <c r="DDM17" s="181"/>
      <c r="DDN17" s="181"/>
      <c r="DDO17" s="181"/>
      <c r="DDP17" s="181"/>
      <c r="DDQ17" s="181"/>
      <c r="DDR17" s="181"/>
      <c r="DDS17" s="181"/>
      <c r="DDT17" s="181"/>
      <c r="DDU17" s="181"/>
      <c r="DDV17" s="181"/>
      <c r="DDW17" s="181"/>
      <c r="DDX17" s="181"/>
      <c r="DDY17" s="181"/>
      <c r="DDZ17" s="181"/>
      <c r="DEA17" s="181"/>
      <c r="DEB17" s="181"/>
      <c r="DEC17" s="181"/>
      <c r="DED17" s="181"/>
      <c r="DEE17" s="181"/>
      <c r="DEF17" s="181"/>
      <c r="DEG17" s="181"/>
      <c r="DEH17" s="181"/>
      <c r="DEI17" s="181"/>
      <c r="DEJ17" s="181"/>
      <c r="DEK17" s="181"/>
      <c r="DEL17" s="181"/>
      <c r="DEM17" s="181"/>
      <c r="DEN17" s="181"/>
      <c r="DEO17" s="181"/>
      <c r="DEP17" s="181"/>
      <c r="DEQ17" s="181"/>
      <c r="DER17" s="181"/>
      <c r="DES17" s="181"/>
      <c r="DET17" s="181"/>
      <c r="DEU17" s="181"/>
      <c r="DEV17" s="181"/>
      <c r="DEW17" s="181"/>
      <c r="DEX17" s="181"/>
      <c r="DEY17" s="181"/>
      <c r="DEZ17" s="181"/>
      <c r="DFA17" s="181"/>
      <c r="DFB17" s="181"/>
      <c r="DFC17" s="181"/>
      <c r="DFD17" s="181"/>
      <c r="DFE17" s="181"/>
      <c r="DFF17" s="181"/>
      <c r="DFG17" s="181"/>
      <c r="DFH17" s="181"/>
      <c r="DFI17" s="181"/>
      <c r="DFJ17" s="181"/>
      <c r="DFK17" s="181"/>
      <c r="DFL17" s="181"/>
      <c r="DFM17" s="181"/>
      <c r="DFN17" s="181"/>
      <c r="DFO17" s="181"/>
      <c r="DFP17" s="181"/>
      <c r="DFQ17" s="181"/>
      <c r="DFR17" s="181"/>
      <c r="DFS17" s="181"/>
      <c r="DFT17" s="181"/>
      <c r="DFU17" s="181"/>
      <c r="DFV17" s="181"/>
      <c r="DFW17" s="181"/>
      <c r="DFX17" s="181"/>
      <c r="DFY17" s="181"/>
      <c r="DFZ17" s="181"/>
      <c r="DGA17" s="181"/>
      <c r="DGB17" s="181"/>
      <c r="DGC17" s="181"/>
      <c r="DGD17" s="181"/>
      <c r="DGE17" s="181"/>
      <c r="DGF17" s="181"/>
      <c r="DGG17" s="181"/>
      <c r="DGH17" s="181"/>
      <c r="DGI17" s="181"/>
      <c r="DGJ17" s="181"/>
      <c r="DGK17" s="181"/>
      <c r="DGL17" s="181"/>
      <c r="DGM17" s="181"/>
      <c r="DGN17" s="181"/>
      <c r="DGO17" s="181"/>
      <c r="DGP17" s="181"/>
      <c r="DGQ17" s="181"/>
      <c r="DGR17" s="181"/>
      <c r="DGS17" s="181"/>
      <c r="DGT17" s="181"/>
      <c r="DGU17" s="181"/>
      <c r="DGV17" s="181"/>
      <c r="DGW17" s="181"/>
      <c r="DGX17" s="181"/>
      <c r="DGY17" s="181"/>
      <c r="DGZ17" s="181"/>
      <c r="DHA17" s="181"/>
      <c r="DHB17" s="181"/>
      <c r="DHC17" s="181"/>
      <c r="DHD17" s="181"/>
      <c r="DHE17" s="181"/>
      <c r="DHF17" s="181"/>
      <c r="DHG17" s="181"/>
      <c r="DHH17" s="181"/>
      <c r="DHI17" s="181"/>
      <c r="DHJ17" s="181"/>
      <c r="DHK17" s="181"/>
      <c r="DHL17" s="181"/>
      <c r="DHM17" s="181"/>
      <c r="DHN17" s="181"/>
      <c r="DHO17" s="181"/>
      <c r="DHP17" s="181"/>
      <c r="DHQ17" s="181"/>
      <c r="DHR17" s="181"/>
      <c r="DHS17" s="181"/>
      <c r="DHT17" s="181"/>
      <c r="DHU17" s="181"/>
      <c r="DHV17" s="181"/>
      <c r="DHW17" s="181"/>
      <c r="DHX17" s="181"/>
      <c r="DHY17" s="181"/>
      <c r="DHZ17" s="181"/>
      <c r="DIA17" s="181"/>
      <c r="DIB17" s="181"/>
      <c r="DIC17" s="181"/>
      <c r="DID17" s="181"/>
      <c r="DIE17" s="181"/>
      <c r="DIF17" s="181"/>
      <c r="DIG17" s="181"/>
      <c r="DIH17" s="181"/>
      <c r="DII17" s="181"/>
      <c r="DIJ17" s="181"/>
      <c r="DIK17" s="181"/>
      <c r="DIL17" s="181"/>
      <c r="DIM17" s="181"/>
      <c r="DIN17" s="181"/>
      <c r="DIO17" s="181"/>
      <c r="DIP17" s="181"/>
      <c r="DIQ17" s="181"/>
      <c r="DIR17" s="181"/>
      <c r="DIS17" s="181"/>
      <c r="DIT17" s="181"/>
      <c r="DIU17" s="181"/>
      <c r="DIV17" s="181"/>
      <c r="DIW17" s="181"/>
      <c r="DIX17" s="181"/>
      <c r="DIY17" s="181"/>
      <c r="DIZ17" s="181"/>
      <c r="DJA17" s="181"/>
      <c r="DJB17" s="181"/>
      <c r="DJC17" s="181"/>
      <c r="DJD17" s="181"/>
      <c r="DJE17" s="181"/>
      <c r="DJF17" s="181"/>
      <c r="DJG17" s="181"/>
      <c r="DJH17" s="181"/>
      <c r="DJI17" s="181"/>
      <c r="DJJ17" s="181"/>
      <c r="DJK17" s="181"/>
      <c r="DJL17" s="181"/>
      <c r="DJM17" s="181"/>
      <c r="DJN17" s="181"/>
      <c r="DJO17" s="181"/>
      <c r="DJP17" s="181"/>
      <c r="DJQ17" s="181"/>
      <c r="DJR17" s="181"/>
      <c r="DJS17" s="181"/>
      <c r="DJT17" s="181"/>
      <c r="DJU17" s="181"/>
      <c r="DJV17" s="181"/>
      <c r="DJW17" s="181"/>
      <c r="DJX17" s="181"/>
      <c r="DJY17" s="181"/>
      <c r="DJZ17" s="181"/>
      <c r="DKA17" s="181"/>
      <c r="DKB17" s="181"/>
      <c r="DKC17" s="181"/>
      <c r="DKD17" s="181"/>
      <c r="DKE17" s="181"/>
      <c r="DKF17" s="181"/>
      <c r="DKG17" s="181"/>
      <c r="DKH17" s="181"/>
      <c r="DKI17" s="181"/>
      <c r="DKJ17" s="181"/>
      <c r="DKK17" s="181"/>
      <c r="DKL17" s="181"/>
      <c r="DKM17" s="181"/>
      <c r="DKN17" s="181"/>
      <c r="DKO17" s="181"/>
      <c r="DKP17" s="181"/>
      <c r="DKQ17" s="181"/>
      <c r="DKR17" s="181"/>
      <c r="DKS17" s="181"/>
      <c r="DKT17" s="181"/>
      <c r="DKU17" s="181"/>
      <c r="DKV17" s="181"/>
      <c r="DKW17" s="181"/>
      <c r="DKX17" s="181"/>
      <c r="DKY17" s="181"/>
      <c r="DKZ17" s="181"/>
      <c r="DLA17" s="181"/>
      <c r="DLB17" s="181"/>
      <c r="DLC17" s="181"/>
      <c r="DLD17" s="181"/>
      <c r="DLE17" s="181"/>
      <c r="DLF17" s="181"/>
      <c r="DLG17" s="181"/>
      <c r="DLH17" s="181"/>
      <c r="DLI17" s="181"/>
      <c r="DLJ17" s="181"/>
      <c r="DLK17" s="181"/>
      <c r="DLL17" s="181"/>
      <c r="DLM17" s="181"/>
      <c r="DLN17" s="181"/>
      <c r="DLO17" s="181"/>
      <c r="DLP17" s="181"/>
      <c r="DLQ17" s="181"/>
      <c r="DLR17" s="181"/>
      <c r="DLS17" s="181"/>
      <c r="DLT17" s="181"/>
      <c r="DLU17" s="181"/>
      <c r="DLV17" s="181"/>
      <c r="DLW17" s="181"/>
      <c r="DLX17" s="181"/>
      <c r="DLY17" s="181"/>
      <c r="DLZ17" s="181"/>
      <c r="DMA17" s="181"/>
      <c r="DMB17" s="181"/>
      <c r="DMC17" s="181"/>
      <c r="DMD17" s="181"/>
      <c r="DME17" s="181"/>
      <c r="DMF17" s="181"/>
      <c r="DMG17" s="181"/>
      <c r="DMH17" s="181"/>
      <c r="DMI17" s="181"/>
      <c r="DMJ17" s="181"/>
      <c r="DMK17" s="181"/>
      <c r="DML17" s="181"/>
      <c r="DMM17" s="181"/>
      <c r="DMN17" s="181"/>
      <c r="DMO17" s="181"/>
      <c r="DMP17" s="181"/>
      <c r="DMQ17" s="181"/>
      <c r="DMR17" s="181"/>
      <c r="DMS17" s="181"/>
      <c r="DMT17" s="181"/>
      <c r="DMU17" s="181"/>
      <c r="DMV17" s="181"/>
      <c r="DMW17" s="181"/>
      <c r="DMX17" s="181"/>
      <c r="DMY17" s="181"/>
      <c r="DMZ17" s="181"/>
      <c r="DNA17" s="181"/>
      <c r="DNB17" s="181"/>
      <c r="DNC17" s="181"/>
      <c r="DND17" s="181"/>
      <c r="DNE17" s="181"/>
      <c r="DNF17" s="181"/>
      <c r="DNG17" s="181"/>
      <c r="DNH17" s="181"/>
      <c r="DNI17" s="181"/>
      <c r="DNJ17" s="181"/>
      <c r="DNK17" s="181"/>
      <c r="DNL17" s="181"/>
      <c r="DNM17" s="181"/>
      <c r="DNN17" s="181"/>
      <c r="DNO17" s="181"/>
      <c r="DNP17" s="181"/>
      <c r="DNQ17" s="181"/>
      <c r="DNR17" s="181"/>
      <c r="DNS17" s="181"/>
      <c r="DNT17" s="181"/>
      <c r="DNU17" s="181"/>
      <c r="DNV17" s="181"/>
      <c r="DNW17" s="181"/>
      <c r="DNX17" s="181"/>
      <c r="DNY17" s="181"/>
      <c r="DNZ17" s="181"/>
      <c r="DOA17" s="181"/>
      <c r="DOB17" s="181"/>
      <c r="DOC17" s="181"/>
      <c r="DOD17" s="181"/>
      <c r="DOE17" s="181"/>
      <c r="DOF17" s="181"/>
      <c r="DOG17" s="181"/>
      <c r="DOH17" s="181"/>
      <c r="DOI17" s="181"/>
      <c r="DOJ17" s="181"/>
      <c r="DOK17" s="181"/>
      <c r="DOL17" s="181"/>
      <c r="DOM17" s="181"/>
      <c r="DON17" s="181"/>
      <c r="DOO17" s="181"/>
      <c r="DOP17" s="181"/>
      <c r="DOQ17" s="181"/>
      <c r="DOR17" s="181"/>
      <c r="DOS17" s="181"/>
      <c r="DOT17" s="181"/>
      <c r="DOU17" s="181"/>
      <c r="DOV17" s="181"/>
      <c r="DOW17" s="181"/>
      <c r="DOX17" s="181"/>
      <c r="DOY17" s="181"/>
      <c r="DOZ17" s="181"/>
      <c r="DPA17" s="181"/>
      <c r="DPB17" s="181"/>
      <c r="DPC17" s="181"/>
      <c r="DPD17" s="181"/>
      <c r="DPE17" s="181"/>
      <c r="DPF17" s="181"/>
      <c r="DPG17" s="181"/>
      <c r="DPH17" s="181"/>
      <c r="DPI17" s="181"/>
      <c r="DPJ17" s="181"/>
      <c r="DPK17" s="181"/>
      <c r="DPL17" s="181"/>
      <c r="DPM17" s="181"/>
      <c r="DPN17" s="181"/>
      <c r="DPO17" s="181"/>
      <c r="DPP17" s="181"/>
      <c r="DPQ17" s="181"/>
      <c r="DPR17" s="181"/>
      <c r="DPS17" s="181"/>
      <c r="DPT17" s="181"/>
      <c r="DPU17" s="181"/>
      <c r="DPV17" s="181"/>
      <c r="DPW17" s="181"/>
      <c r="DPX17" s="181"/>
      <c r="DPY17" s="181"/>
      <c r="DPZ17" s="181"/>
      <c r="DQA17" s="181"/>
      <c r="DQB17" s="181"/>
      <c r="DQC17" s="181"/>
      <c r="DQD17" s="181"/>
      <c r="DQE17" s="181"/>
      <c r="DQF17" s="181"/>
      <c r="DQG17" s="181"/>
      <c r="DQH17" s="181"/>
      <c r="DQI17" s="181"/>
      <c r="DQJ17" s="181"/>
      <c r="DQK17" s="181"/>
      <c r="DQL17" s="181"/>
      <c r="DQM17" s="181"/>
    </row>
    <row r="18" spans="1:3159" s="49" customFormat="1" ht="15" thickBot="1" x14ac:dyDescent="0.35">
      <c r="A18" s="94">
        <v>9</v>
      </c>
      <c r="B18" s="1843" t="s">
        <v>17</v>
      </c>
      <c r="C18" s="1844"/>
      <c r="D18" s="501">
        <f>SUM(ИТОГ!C17,ИТОГ!AI17,ИТОГ!BM17,ИТОГ!CQ17)</f>
        <v>25</v>
      </c>
      <c r="E18" s="501">
        <f>SUM(ИТОГ!D17,ИТОГ!AJ17,ИТОГ!BN17,ИТОГ!CR17)</f>
        <v>26</v>
      </c>
      <c r="F18" s="174">
        <f>SUM(ИТОГ!E17+ИТОГ!AK17+ИТОГ!BO17+ИТОГ!CS17)</f>
        <v>25</v>
      </c>
      <c r="G18" s="174">
        <f>SUM(ИТОГ!F17+ИТОГ!AL17+ИТОГ!BP17+ИТОГ!CT17)</f>
        <v>9</v>
      </c>
      <c r="H18" s="501">
        <f>SUM(ИТОГ!G17+ИТОГ!AM17+ИТОГ!BQ17+ИТОГ!CU17)</f>
        <v>25</v>
      </c>
      <c r="I18" s="501">
        <f>SUM(ИТОГ!H17+ИТОГ!AN17+ИТОГ!BR17+ИТОГ!CV17)</f>
        <v>25</v>
      </c>
      <c r="J18" s="501">
        <f>SUM(ИТОГ!I17+ИТОГ!AO17+ИТОГ!BS17+ИТОГ!CW17)</f>
        <v>75</v>
      </c>
      <c r="K18" s="501">
        <f>SUM(ИТОГ!J17+ИТОГ!AP17+ИТОГ!BT17+ИТОГ!CX17)</f>
        <v>54</v>
      </c>
      <c r="L18" s="694">
        <f>SUM(ИТОГ!K17+ИТОГ!AQ17+ИТОГ!BU17+ИТОГ!CY17)</f>
        <v>50</v>
      </c>
      <c r="M18" s="694">
        <f>SUM(ИТОГ!L17+ИТОГ!AR17+ИТОГ!BV17+ИТОГ!CZ17)</f>
        <v>0</v>
      </c>
      <c r="N18" s="501">
        <f>SUM(ИТОГ!M17+ИТОГ!AS17+ИТОГ!BW17+ИТОГ!DA17)</f>
        <v>25</v>
      </c>
      <c r="O18" s="501">
        <f>SUM(ИТОГ!N17+ИТОГ!AT17+ИТОГ!BX17+ИТОГ!DB17)</f>
        <v>9</v>
      </c>
      <c r="P18" s="695">
        <f>SUM(ИТОГ!O17+ИТОГ!AU17+ИТОГ!BY17+ИТОГ!DC17)</f>
        <v>50</v>
      </c>
      <c r="Q18" s="695">
        <f>SUM(ИТОГ!P17+ИТОГ!AV17+ИТОГ!BZ17+ИТОГ!DD17)</f>
        <v>2</v>
      </c>
      <c r="R18" s="727">
        <f>SUM(ИТОГ!Q17+ИТОГ!AW17+ИТОГ!CA17+ИТОГ!DE17)</f>
        <v>25</v>
      </c>
      <c r="S18" s="737">
        <f>SUM(ИТОГ!R17+ИТОГ!AX17+ИТОГ!CB17+ИТОГ!DF17)</f>
        <v>17</v>
      </c>
      <c r="T18" s="114">
        <f>SUM(ИТОГ!S17+ИТОГ!AY17+ИТОГ!CC17)</f>
        <v>0</v>
      </c>
      <c r="U18" s="114">
        <f>SUM(ИТОГ!T17+ИТОГ!AZ17+ИТОГ!CD17)</f>
        <v>49</v>
      </c>
      <c r="V18" s="695">
        <f>SUM(ИТОГ!U17+ИТОГ!BA17+ИТОГ!CE17+ИТОГ!DG17)</f>
        <v>25</v>
      </c>
      <c r="W18" s="695">
        <f>SUM(ИТОГ!V17+ИТОГ!BB17+ИТОГ!CF17+ИТОГ!DH17)</f>
        <v>0</v>
      </c>
      <c r="X18" s="257">
        <f>SUM(ИТОГ!W17+ИТОГ!BC17+ИТОГ!CG17+ИТОГ!DI17)</f>
        <v>50</v>
      </c>
      <c r="Y18" s="257">
        <f>SUM(ИТОГ!X17+ИТОГ!BD17+ИТОГ!CH17+ИТОГ!DJ17)</f>
        <v>17</v>
      </c>
      <c r="Z18" s="257">
        <f>SUM(ИТОГ!Y17+ИТОГ!BE17+ИТОГ!CI17)</f>
        <v>50</v>
      </c>
      <c r="AA18" s="257">
        <f>SUM(ИТОГ!Z17+ИТОГ!BF17+ИТОГ!CJ17)</f>
        <v>12</v>
      </c>
      <c r="AB18" s="257">
        <f>SUM(ИТОГ!AA17+ИТОГ!BG17+ИТОГ!CK17+ИТОГ!DK17)</f>
        <v>25</v>
      </c>
      <c r="AC18" s="257">
        <f>SUM(ИТОГ!AB17+ИТОГ!BH17+ИТОГ!CL17+ИТОГ!DL17)</f>
        <v>8</v>
      </c>
      <c r="AD18" s="256">
        <f>SUM(ИТОГ!AC17+ИТОГ!BI17+ИТОГ!CM17)</f>
        <v>0</v>
      </c>
      <c r="AE18" s="256">
        <f>SUM(ИТОГ!AD17+ИТОГ!BJ17+ИТОГ!CN17)</f>
        <v>41</v>
      </c>
      <c r="AF18" s="256">
        <f>SUM(ИТОГ!AE17+ИТОГ!BK17+ИТОГ!CO17+ИТОГ!DM17)</f>
        <v>20</v>
      </c>
      <c r="AG18" s="256">
        <f>SUM(ИТОГ!AF17+ИТОГ!BL17+ИТОГ!CP17+ИТОГ!DN17)</f>
        <v>11</v>
      </c>
      <c r="AH18" s="694">
        <f>SUM(ИТОГ!AG17)</f>
        <v>0</v>
      </c>
      <c r="AI18" s="694">
        <f>SUM(ИТОГ!AH17)</f>
        <v>18</v>
      </c>
      <c r="AJ18" s="385">
        <f t="shared" si="0"/>
        <v>470</v>
      </c>
      <c r="AK18" s="385">
        <f t="shared" si="1"/>
        <v>298</v>
      </c>
      <c r="AL18" s="246"/>
      <c r="AM18" s="246"/>
      <c r="AN18" s="246"/>
      <c r="AO18" s="246"/>
      <c r="AP18" s="246"/>
      <c r="AQ18" s="181"/>
      <c r="AR18" s="855">
        <f>SUM(ИТОГ!DU17+ИТОГ!DY17)</f>
        <v>0</v>
      </c>
      <c r="AS18" s="855">
        <f>SUM(ИТОГ!DV17+ИТОГ!DZ17)</f>
        <v>0</v>
      </c>
      <c r="AT18" s="501">
        <f>SUM(ИТОГ!EC17+ИТОГ!EE17)</f>
        <v>0</v>
      </c>
      <c r="AU18" s="501">
        <f>SUM(ИТОГ!ED17+ИТОГ!EF17)</f>
        <v>0</v>
      </c>
      <c r="AV18" s="445">
        <f>SUM(ИТОГ!DS17+ИТОГ!DW17+ИТОГ!EA17)</f>
        <v>0</v>
      </c>
      <c r="AW18" s="445">
        <f>SUM(ИТОГ!DT17+ИТОГ!DX17+ИТОГ!EB17)</f>
        <v>0</v>
      </c>
      <c r="AX18" s="5">
        <f t="shared" si="2"/>
        <v>0</v>
      </c>
      <c r="AY18" s="95">
        <f t="shared" si="3"/>
        <v>0</v>
      </c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181"/>
      <c r="BW18" s="181"/>
      <c r="BX18" s="181"/>
      <c r="BY18" s="181"/>
      <c r="BZ18" s="181"/>
      <c r="CA18" s="181"/>
      <c r="CB18" s="181"/>
      <c r="CC18" s="181"/>
      <c r="CD18" s="181"/>
      <c r="CE18" s="181"/>
      <c r="CF18" s="181"/>
      <c r="CG18" s="181"/>
      <c r="CH18" s="181"/>
      <c r="CI18" s="181"/>
      <c r="CJ18" s="181"/>
      <c r="CK18" s="181"/>
      <c r="CL18" s="181"/>
      <c r="CM18" s="181"/>
      <c r="CN18" s="181"/>
      <c r="CO18" s="181"/>
      <c r="CP18" s="181"/>
      <c r="CQ18" s="181"/>
      <c r="CR18" s="181"/>
      <c r="CS18" s="181"/>
      <c r="CT18" s="181"/>
      <c r="CU18" s="181"/>
      <c r="CV18" s="181"/>
      <c r="CW18" s="181"/>
      <c r="CX18" s="181"/>
      <c r="CY18" s="181"/>
      <c r="CZ18" s="181"/>
      <c r="DA18" s="181"/>
      <c r="DB18" s="181"/>
      <c r="DC18" s="181"/>
      <c r="DD18" s="181"/>
      <c r="DE18" s="181"/>
      <c r="DF18" s="181"/>
      <c r="DG18" s="181"/>
      <c r="DH18" s="181"/>
      <c r="DI18" s="181"/>
      <c r="DJ18" s="181"/>
      <c r="DK18" s="181"/>
      <c r="DL18" s="181"/>
      <c r="DM18" s="181"/>
      <c r="DN18" s="181"/>
      <c r="DO18" s="181"/>
      <c r="DP18" s="181"/>
      <c r="DQ18" s="181"/>
      <c r="DR18" s="181"/>
      <c r="DS18" s="181"/>
      <c r="DT18" s="181"/>
      <c r="DU18" s="181"/>
      <c r="DV18" s="181"/>
      <c r="DW18" s="181"/>
      <c r="DX18" s="181"/>
      <c r="DY18" s="181"/>
      <c r="DZ18" s="181"/>
      <c r="EA18" s="181"/>
      <c r="EB18" s="181"/>
      <c r="EC18" s="181"/>
      <c r="ED18" s="181"/>
      <c r="EE18" s="181"/>
      <c r="EF18" s="181"/>
      <c r="EG18" s="181"/>
      <c r="EH18" s="181"/>
      <c r="EI18" s="181"/>
      <c r="EJ18" s="181"/>
      <c r="EK18" s="181"/>
      <c r="EL18" s="181"/>
      <c r="EM18" s="181"/>
      <c r="EN18" s="181"/>
      <c r="EO18" s="181"/>
      <c r="EP18" s="181"/>
      <c r="EQ18" s="181"/>
      <c r="ER18" s="181"/>
      <c r="ES18" s="181"/>
      <c r="ET18" s="181"/>
      <c r="EU18" s="181"/>
      <c r="EV18" s="181"/>
      <c r="EW18" s="181"/>
      <c r="EX18" s="181"/>
      <c r="EY18" s="181"/>
      <c r="EZ18" s="181"/>
      <c r="FA18" s="181"/>
      <c r="FB18" s="181"/>
      <c r="FC18" s="181"/>
      <c r="FD18" s="181"/>
      <c r="FE18" s="181"/>
      <c r="FF18" s="181"/>
      <c r="FG18" s="181"/>
      <c r="FH18" s="181"/>
      <c r="FI18" s="181"/>
      <c r="FJ18" s="181"/>
      <c r="FK18" s="181"/>
      <c r="FL18" s="181"/>
      <c r="FM18" s="181"/>
      <c r="FN18" s="181"/>
      <c r="FO18" s="181"/>
      <c r="FP18" s="181"/>
      <c r="FQ18" s="181"/>
      <c r="FR18" s="181"/>
      <c r="FS18" s="181"/>
      <c r="FT18" s="181"/>
      <c r="FU18" s="181"/>
      <c r="FV18" s="181"/>
      <c r="FW18" s="181"/>
      <c r="FX18" s="181"/>
      <c r="FY18" s="181"/>
      <c r="FZ18" s="181"/>
      <c r="GA18" s="181"/>
      <c r="GB18" s="181"/>
      <c r="GC18" s="181"/>
      <c r="GD18" s="181"/>
      <c r="GE18" s="181"/>
      <c r="GF18" s="181"/>
      <c r="GG18" s="181"/>
      <c r="GH18" s="181"/>
      <c r="GI18" s="181"/>
      <c r="GJ18" s="181"/>
      <c r="GK18" s="181"/>
      <c r="GL18" s="181"/>
      <c r="GM18" s="181"/>
      <c r="GN18" s="181"/>
      <c r="GO18" s="181"/>
      <c r="GP18" s="181"/>
      <c r="GQ18" s="181"/>
      <c r="GR18" s="181"/>
      <c r="GS18" s="181"/>
      <c r="GT18" s="181"/>
      <c r="GU18" s="181"/>
      <c r="GV18" s="181"/>
      <c r="GW18" s="181"/>
      <c r="GX18" s="181"/>
      <c r="GY18" s="181"/>
      <c r="GZ18" s="181"/>
      <c r="HA18" s="181"/>
      <c r="HB18" s="181"/>
      <c r="HC18" s="181"/>
      <c r="HD18" s="181"/>
      <c r="HE18" s="181"/>
      <c r="HF18" s="181"/>
      <c r="HG18" s="181"/>
      <c r="HH18" s="181"/>
      <c r="HI18" s="181"/>
      <c r="HJ18" s="181"/>
      <c r="HK18" s="181"/>
      <c r="HL18" s="181"/>
      <c r="HM18" s="181"/>
      <c r="HN18" s="181"/>
      <c r="HO18" s="181"/>
      <c r="HP18" s="181"/>
      <c r="HQ18" s="181"/>
      <c r="HR18" s="181"/>
      <c r="HS18" s="181"/>
      <c r="HT18" s="181"/>
      <c r="HU18" s="181"/>
      <c r="HV18" s="181"/>
      <c r="HW18" s="181"/>
      <c r="HX18" s="181"/>
      <c r="HY18" s="181"/>
      <c r="HZ18" s="181"/>
      <c r="IA18" s="181"/>
      <c r="IB18" s="181"/>
      <c r="IC18" s="181"/>
      <c r="ID18" s="181"/>
      <c r="IE18" s="181"/>
      <c r="IF18" s="181"/>
      <c r="IG18" s="181"/>
      <c r="IH18" s="181"/>
      <c r="II18" s="181"/>
      <c r="IJ18" s="181"/>
      <c r="IK18" s="181"/>
      <c r="IL18" s="181"/>
      <c r="IM18" s="181"/>
      <c r="IN18" s="181"/>
      <c r="IO18" s="181"/>
      <c r="IP18" s="181"/>
      <c r="IQ18" s="181"/>
      <c r="IR18" s="181"/>
      <c r="IS18" s="181"/>
      <c r="IT18" s="181"/>
      <c r="IU18" s="181"/>
      <c r="IV18" s="181"/>
      <c r="IW18" s="181"/>
      <c r="IX18" s="181"/>
      <c r="IY18" s="181"/>
      <c r="IZ18" s="181"/>
      <c r="JA18" s="181"/>
      <c r="JB18" s="181"/>
      <c r="JC18" s="181"/>
      <c r="JD18" s="181"/>
      <c r="JE18" s="181"/>
      <c r="JF18" s="181"/>
      <c r="JG18" s="181"/>
      <c r="JH18" s="181"/>
      <c r="JI18" s="181"/>
      <c r="JJ18" s="181"/>
      <c r="JK18" s="181"/>
      <c r="JL18" s="181"/>
      <c r="JM18" s="181"/>
      <c r="JN18" s="181"/>
      <c r="JO18" s="181"/>
      <c r="JP18" s="181"/>
      <c r="JQ18" s="181"/>
      <c r="JR18" s="181"/>
      <c r="JS18" s="181"/>
      <c r="JT18" s="181"/>
      <c r="JU18" s="181"/>
      <c r="JV18" s="181"/>
      <c r="JW18" s="181"/>
      <c r="JX18" s="181"/>
      <c r="JY18" s="181"/>
      <c r="JZ18" s="181"/>
      <c r="KA18" s="181"/>
      <c r="KB18" s="181"/>
      <c r="KC18" s="181"/>
      <c r="KD18" s="181"/>
      <c r="KE18" s="181"/>
      <c r="KF18" s="181"/>
      <c r="KG18" s="181"/>
      <c r="KH18" s="181"/>
      <c r="KI18" s="181"/>
      <c r="KJ18" s="181"/>
      <c r="KK18" s="181"/>
      <c r="KL18" s="181"/>
      <c r="KM18" s="181"/>
      <c r="KN18" s="181"/>
      <c r="KO18" s="181"/>
      <c r="KP18" s="181"/>
      <c r="KQ18" s="181"/>
      <c r="KR18" s="181"/>
      <c r="KS18" s="181"/>
      <c r="KT18" s="181"/>
      <c r="KU18" s="181"/>
      <c r="KV18" s="181"/>
      <c r="KW18" s="181"/>
      <c r="KX18" s="181"/>
      <c r="KY18" s="181"/>
      <c r="KZ18" s="181"/>
      <c r="LA18" s="181"/>
      <c r="LB18" s="181"/>
      <c r="LC18" s="181"/>
      <c r="LD18" s="181"/>
      <c r="LE18" s="181"/>
      <c r="LF18" s="181"/>
      <c r="LG18" s="181"/>
      <c r="LH18" s="181"/>
      <c r="LI18" s="181"/>
      <c r="LJ18" s="181"/>
      <c r="LK18" s="181"/>
      <c r="LL18" s="181"/>
      <c r="LM18" s="181"/>
      <c r="LN18" s="181"/>
      <c r="LO18" s="181"/>
      <c r="LP18" s="181"/>
      <c r="LQ18" s="181"/>
      <c r="LR18" s="181"/>
      <c r="LS18" s="181"/>
      <c r="LT18" s="181"/>
      <c r="LU18" s="181"/>
      <c r="LV18" s="181"/>
      <c r="LW18" s="181"/>
      <c r="LX18" s="181"/>
      <c r="LY18" s="181"/>
      <c r="LZ18" s="181"/>
      <c r="MA18" s="181"/>
      <c r="MB18" s="181"/>
      <c r="MC18" s="181"/>
      <c r="MD18" s="181"/>
      <c r="ME18" s="181"/>
      <c r="MF18" s="181"/>
      <c r="MG18" s="181"/>
      <c r="MH18" s="181"/>
      <c r="MI18" s="181"/>
      <c r="MJ18" s="181"/>
      <c r="MK18" s="181"/>
      <c r="ML18" s="181"/>
      <c r="MM18" s="181"/>
      <c r="MN18" s="181"/>
      <c r="MO18" s="181"/>
      <c r="MP18" s="181"/>
      <c r="MQ18" s="181"/>
      <c r="MR18" s="181"/>
      <c r="MS18" s="181"/>
      <c r="MT18" s="181"/>
      <c r="MU18" s="181"/>
      <c r="MV18" s="181"/>
      <c r="MW18" s="181"/>
      <c r="MX18" s="181"/>
      <c r="MY18" s="181"/>
      <c r="MZ18" s="181"/>
      <c r="NA18" s="181"/>
      <c r="NB18" s="181"/>
      <c r="NC18" s="181"/>
      <c r="ND18" s="181"/>
      <c r="NE18" s="181"/>
      <c r="NF18" s="181"/>
      <c r="NG18" s="181"/>
      <c r="NH18" s="181"/>
      <c r="NI18" s="181"/>
      <c r="NJ18" s="181"/>
      <c r="NK18" s="181"/>
      <c r="NL18" s="181"/>
      <c r="NM18" s="181"/>
      <c r="NN18" s="181"/>
      <c r="NO18" s="181"/>
      <c r="NP18" s="181"/>
      <c r="NQ18" s="181"/>
      <c r="NR18" s="181"/>
      <c r="NS18" s="181"/>
      <c r="NT18" s="181"/>
      <c r="NU18" s="181"/>
      <c r="NV18" s="181"/>
      <c r="NW18" s="181"/>
      <c r="NX18" s="181"/>
      <c r="NY18" s="181"/>
      <c r="NZ18" s="181"/>
      <c r="OA18" s="181"/>
      <c r="OB18" s="181"/>
      <c r="OC18" s="181"/>
      <c r="OD18" s="181"/>
      <c r="OE18" s="181"/>
      <c r="OF18" s="181"/>
      <c r="OG18" s="181"/>
      <c r="OH18" s="181"/>
      <c r="OI18" s="181"/>
      <c r="OJ18" s="181"/>
      <c r="OK18" s="181"/>
      <c r="OL18" s="181"/>
      <c r="OM18" s="181"/>
      <c r="ON18" s="181"/>
      <c r="OO18" s="181"/>
      <c r="OP18" s="181"/>
      <c r="OQ18" s="181"/>
      <c r="OR18" s="181"/>
      <c r="OS18" s="181"/>
      <c r="OT18" s="181"/>
      <c r="OU18" s="181"/>
      <c r="OV18" s="181"/>
      <c r="OW18" s="181"/>
      <c r="OX18" s="181"/>
      <c r="OY18" s="181"/>
      <c r="OZ18" s="181"/>
      <c r="PA18" s="181"/>
      <c r="PB18" s="181"/>
      <c r="PC18" s="181"/>
      <c r="PD18" s="181"/>
      <c r="PE18" s="181"/>
      <c r="PF18" s="181"/>
      <c r="PG18" s="181"/>
      <c r="PH18" s="181"/>
      <c r="PI18" s="181"/>
      <c r="PJ18" s="181"/>
      <c r="PK18" s="181"/>
      <c r="PL18" s="181"/>
      <c r="PM18" s="181"/>
      <c r="PN18" s="181"/>
      <c r="PO18" s="181"/>
      <c r="PP18" s="181"/>
      <c r="PQ18" s="181"/>
      <c r="PR18" s="181"/>
      <c r="PS18" s="181"/>
      <c r="PT18" s="181"/>
      <c r="PU18" s="181"/>
      <c r="PV18" s="181"/>
      <c r="PW18" s="181"/>
      <c r="PX18" s="181"/>
      <c r="PY18" s="181"/>
      <c r="PZ18" s="181"/>
      <c r="QA18" s="181"/>
      <c r="QB18" s="181"/>
      <c r="QC18" s="181"/>
      <c r="QD18" s="181"/>
      <c r="QE18" s="181"/>
      <c r="QF18" s="181"/>
      <c r="QG18" s="181"/>
      <c r="QH18" s="181"/>
      <c r="QI18" s="181"/>
      <c r="QJ18" s="181"/>
      <c r="QK18" s="181"/>
      <c r="QL18" s="181"/>
      <c r="QM18" s="181"/>
      <c r="QN18" s="181"/>
      <c r="QO18" s="181"/>
      <c r="QP18" s="181"/>
      <c r="QQ18" s="181"/>
      <c r="QR18" s="181"/>
      <c r="QS18" s="181"/>
      <c r="QT18" s="181"/>
      <c r="QU18" s="181"/>
      <c r="QV18" s="181"/>
      <c r="QW18" s="181"/>
      <c r="QX18" s="181"/>
      <c r="QY18" s="181"/>
      <c r="QZ18" s="181"/>
      <c r="RA18" s="181"/>
      <c r="RB18" s="181"/>
      <c r="RC18" s="181"/>
      <c r="RD18" s="181"/>
      <c r="RE18" s="181"/>
      <c r="RF18" s="181"/>
      <c r="RG18" s="181"/>
      <c r="RH18" s="181"/>
      <c r="RI18" s="181"/>
      <c r="RJ18" s="181"/>
      <c r="RK18" s="181"/>
      <c r="RL18" s="181"/>
      <c r="RM18" s="181"/>
      <c r="RN18" s="181"/>
      <c r="RO18" s="181"/>
      <c r="RP18" s="181"/>
      <c r="RQ18" s="181"/>
      <c r="RR18" s="181"/>
      <c r="RS18" s="181"/>
      <c r="RT18" s="181"/>
      <c r="RU18" s="181"/>
      <c r="RV18" s="181"/>
      <c r="RW18" s="181"/>
      <c r="RX18" s="181"/>
      <c r="RY18" s="181"/>
      <c r="RZ18" s="181"/>
      <c r="SA18" s="181"/>
      <c r="SB18" s="181"/>
      <c r="SC18" s="181"/>
      <c r="SD18" s="181"/>
      <c r="SE18" s="181"/>
      <c r="SF18" s="181"/>
      <c r="SG18" s="181"/>
      <c r="SH18" s="181"/>
      <c r="SI18" s="181"/>
      <c r="SJ18" s="181"/>
      <c r="SK18" s="181"/>
      <c r="SL18" s="181"/>
      <c r="SM18" s="181"/>
      <c r="SN18" s="181"/>
      <c r="SO18" s="181"/>
      <c r="SP18" s="181"/>
      <c r="SQ18" s="181"/>
      <c r="SR18" s="181"/>
      <c r="SS18" s="181"/>
      <c r="ST18" s="181"/>
      <c r="SU18" s="181"/>
      <c r="SV18" s="181"/>
      <c r="SW18" s="181"/>
      <c r="SX18" s="181"/>
      <c r="SY18" s="181"/>
      <c r="SZ18" s="181"/>
      <c r="TA18" s="181"/>
      <c r="TB18" s="181"/>
      <c r="TC18" s="181"/>
      <c r="TD18" s="181"/>
      <c r="TE18" s="181"/>
      <c r="TF18" s="181"/>
      <c r="TG18" s="181"/>
      <c r="TH18" s="181"/>
      <c r="TI18" s="181"/>
      <c r="TJ18" s="181"/>
      <c r="TK18" s="181"/>
      <c r="TL18" s="181"/>
      <c r="TM18" s="181"/>
      <c r="TN18" s="181"/>
      <c r="TO18" s="181"/>
      <c r="TP18" s="181"/>
      <c r="TQ18" s="181"/>
      <c r="TR18" s="181"/>
      <c r="TS18" s="181"/>
      <c r="TT18" s="181"/>
      <c r="TU18" s="181"/>
      <c r="TV18" s="181"/>
      <c r="TW18" s="181"/>
      <c r="TX18" s="181"/>
      <c r="TY18" s="181"/>
      <c r="TZ18" s="181"/>
      <c r="UA18" s="181"/>
      <c r="UB18" s="181"/>
      <c r="UC18" s="181"/>
      <c r="UD18" s="181"/>
      <c r="UE18" s="181"/>
      <c r="UF18" s="181"/>
      <c r="UG18" s="181"/>
      <c r="UH18" s="181"/>
      <c r="UI18" s="181"/>
      <c r="UJ18" s="181"/>
      <c r="UK18" s="181"/>
      <c r="UL18" s="181"/>
      <c r="UM18" s="181"/>
      <c r="UN18" s="181"/>
      <c r="UO18" s="181"/>
      <c r="UP18" s="181"/>
      <c r="UQ18" s="181"/>
      <c r="UR18" s="181"/>
      <c r="US18" s="181"/>
      <c r="UT18" s="181"/>
      <c r="UU18" s="181"/>
      <c r="UV18" s="181"/>
      <c r="UW18" s="181"/>
      <c r="UX18" s="181"/>
      <c r="UY18" s="181"/>
      <c r="UZ18" s="181"/>
      <c r="VA18" s="181"/>
      <c r="VB18" s="181"/>
      <c r="VC18" s="181"/>
      <c r="VD18" s="181"/>
      <c r="VE18" s="181"/>
      <c r="VF18" s="181"/>
      <c r="VG18" s="181"/>
      <c r="VH18" s="181"/>
      <c r="VI18" s="181"/>
      <c r="VJ18" s="181"/>
      <c r="VK18" s="181"/>
      <c r="VL18" s="181"/>
      <c r="VM18" s="181"/>
      <c r="VN18" s="181"/>
      <c r="VO18" s="181"/>
      <c r="VP18" s="181"/>
      <c r="VQ18" s="181"/>
      <c r="VR18" s="181"/>
      <c r="VS18" s="181"/>
      <c r="VT18" s="181"/>
      <c r="VU18" s="181"/>
      <c r="VV18" s="181"/>
      <c r="VW18" s="181"/>
      <c r="VX18" s="181"/>
      <c r="VY18" s="181"/>
      <c r="VZ18" s="181"/>
      <c r="WA18" s="181"/>
      <c r="WB18" s="181"/>
      <c r="WC18" s="181"/>
      <c r="WD18" s="181"/>
      <c r="WE18" s="181"/>
      <c r="WF18" s="181"/>
      <c r="WG18" s="181"/>
      <c r="WH18" s="181"/>
      <c r="WI18" s="181"/>
      <c r="WJ18" s="181"/>
      <c r="WK18" s="181"/>
      <c r="WL18" s="181"/>
      <c r="WM18" s="181"/>
      <c r="WN18" s="181"/>
      <c r="WO18" s="181"/>
      <c r="WP18" s="181"/>
      <c r="WQ18" s="181"/>
      <c r="WR18" s="181"/>
      <c r="WS18" s="181"/>
      <c r="WT18" s="181"/>
      <c r="WU18" s="181"/>
      <c r="WV18" s="181"/>
      <c r="WW18" s="181"/>
      <c r="WX18" s="181"/>
      <c r="WY18" s="181"/>
      <c r="WZ18" s="181"/>
      <c r="XA18" s="181"/>
      <c r="XB18" s="181"/>
      <c r="XC18" s="181"/>
      <c r="XD18" s="181"/>
      <c r="XE18" s="181"/>
      <c r="XF18" s="181"/>
      <c r="XG18" s="181"/>
      <c r="XH18" s="181"/>
      <c r="XI18" s="181"/>
      <c r="XJ18" s="181"/>
      <c r="XK18" s="181"/>
      <c r="XL18" s="181"/>
      <c r="XM18" s="181"/>
      <c r="XN18" s="181"/>
      <c r="XO18" s="181"/>
      <c r="XP18" s="181"/>
      <c r="XQ18" s="181"/>
      <c r="XR18" s="181"/>
      <c r="XS18" s="181"/>
      <c r="XT18" s="181"/>
      <c r="XU18" s="181"/>
      <c r="XV18" s="181"/>
      <c r="XW18" s="181"/>
      <c r="XX18" s="181"/>
      <c r="XY18" s="181"/>
      <c r="XZ18" s="181"/>
      <c r="YA18" s="181"/>
      <c r="YB18" s="181"/>
      <c r="YC18" s="181"/>
      <c r="YD18" s="181"/>
      <c r="YE18" s="181"/>
      <c r="YF18" s="181"/>
      <c r="YG18" s="181"/>
      <c r="YH18" s="181"/>
      <c r="YI18" s="181"/>
      <c r="YJ18" s="181"/>
      <c r="YK18" s="181"/>
      <c r="YL18" s="181"/>
      <c r="YM18" s="181"/>
      <c r="YN18" s="181"/>
      <c r="YO18" s="181"/>
      <c r="YP18" s="181"/>
      <c r="YQ18" s="181"/>
      <c r="YR18" s="181"/>
      <c r="YS18" s="181"/>
      <c r="YT18" s="181"/>
      <c r="YU18" s="181"/>
      <c r="YV18" s="181"/>
      <c r="YW18" s="181"/>
      <c r="YX18" s="181"/>
      <c r="YY18" s="181"/>
      <c r="YZ18" s="181"/>
      <c r="ZA18" s="181"/>
      <c r="ZB18" s="181"/>
      <c r="ZC18" s="181"/>
      <c r="ZD18" s="181"/>
      <c r="ZE18" s="181"/>
      <c r="ZF18" s="181"/>
      <c r="ZG18" s="181"/>
      <c r="ZH18" s="181"/>
      <c r="ZI18" s="181"/>
      <c r="ZJ18" s="181"/>
      <c r="ZK18" s="181"/>
      <c r="ZL18" s="181"/>
      <c r="ZM18" s="181"/>
      <c r="ZN18" s="181"/>
      <c r="ZO18" s="181"/>
      <c r="ZP18" s="181"/>
      <c r="ZQ18" s="181"/>
      <c r="ZR18" s="181"/>
      <c r="ZS18" s="181"/>
      <c r="ZT18" s="181"/>
      <c r="ZU18" s="181"/>
      <c r="ZV18" s="181"/>
      <c r="ZW18" s="181"/>
      <c r="ZX18" s="181"/>
      <c r="ZY18" s="181"/>
      <c r="ZZ18" s="181"/>
      <c r="AAA18" s="181"/>
      <c r="AAB18" s="181"/>
      <c r="AAC18" s="181"/>
      <c r="AAD18" s="181"/>
      <c r="AAE18" s="181"/>
      <c r="AAF18" s="181"/>
      <c r="AAG18" s="181"/>
      <c r="AAH18" s="181"/>
      <c r="AAI18" s="181"/>
      <c r="AAJ18" s="181"/>
      <c r="AAK18" s="181"/>
      <c r="AAL18" s="181"/>
      <c r="AAM18" s="181"/>
      <c r="AAN18" s="181"/>
      <c r="AAO18" s="181"/>
      <c r="AAP18" s="181"/>
      <c r="AAQ18" s="181"/>
      <c r="AAR18" s="181"/>
      <c r="AAS18" s="181"/>
      <c r="AAT18" s="181"/>
      <c r="AAU18" s="181"/>
      <c r="AAV18" s="181"/>
      <c r="AAW18" s="181"/>
      <c r="AAX18" s="181"/>
      <c r="AAY18" s="181"/>
      <c r="AAZ18" s="181"/>
      <c r="ABA18" s="181"/>
      <c r="ABB18" s="181"/>
      <c r="ABC18" s="181"/>
      <c r="ABD18" s="181"/>
      <c r="ABE18" s="181"/>
      <c r="ABF18" s="181"/>
      <c r="ABG18" s="181"/>
      <c r="ABH18" s="181"/>
      <c r="ABI18" s="181"/>
      <c r="ABJ18" s="181"/>
      <c r="ABK18" s="181"/>
      <c r="ABL18" s="181"/>
      <c r="ABM18" s="181"/>
      <c r="ABN18" s="181"/>
      <c r="ABO18" s="181"/>
      <c r="ABP18" s="181"/>
      <c r="ABQ18" s="181"/>
      <c r="ABR18" s="181"/>
      <c r="ABS18" s="181"/>
      <c r="ABT18" s="181"/>
      <c r="ABU18" s="181"/>
      <c r="ABV18" s="181"/>
      <c r="ABW18" s="181"/>
      <c r="ABX18" s="181"/>
      <c r="ABY18" s="181"/>
      <c r="ABZ18" s="181"/>
      <c r="ACA18" s="181"/>
      <c r="ACB18" s="181"/>
      <c r="ACC18" s="181"/>
      <c r="ACD18" s="181"/>
      <c r="ACE18" s="181"/>
      <c r="ACF18" s="181"/>
      <c r="ACG18" s="181"/>
      <c r="ACH18" s="181"/>
      <c r="ACI18" s="181"/>
      <c r="ACJ18" s="181"/>
      <c r="ACK18" s="181"/>
      <c r="ACL18" s="181"/>
      <c r="ACM18" s="181"/>
      <c r="ACN18" s="181"/>
      <c r="ACO18" s="181"/>
      <c r="ACP18" s="181"/>
      <c r="ACQ18" s="181"/>
      <c r="ACR18" s="181"/>
      <c r="ACS18" s="181"/>
      <c r="ACT18" s="181"/>
      <c r="ACU18" s="181"/>
      <c r="ACV18" s="181"/>
      <c r="ACW18" s="181"/>
      <c r="ACX18" s="181"/>
      <c r="ACY18" s="181"/>
      <c r="ACZ18" s="181"/>
      <c r="ADA18" s="181"/>
      <c r="ADB18" s="181"/>
      <c r="ADC18" s="181"/>
      <c r="ADD18" s="181"/>
      <c r="ADE18" s="181"/>
      <c r="ADF18" s="181"/>
      <c r="ADG18" s="181"/>
      <c r="ADH18" s="181"/>
      <c r="ADI18" s="181"/>
      <c r="ADJ18" s="181"/>
      <c r="ADK18" s="181"/>
      <c r="ADL18" s="181"/>
      <c r="ADM18" s="181"/>
      <c r="ADN18" s="181"/>
      <c r="ADO18" s="181"/>
      <c r="ADP18" s="181"/>
      <c r="ADQ18" s="181"/>
      <c r="ADR18" s="181"/>
      <c r="ADS18" s="181"/>
      <c r="ADT18" s="181"/>
      <c r="ADU18" s="181"/>
      <c r="ADV18" s="181"/>
      <c r="ADW18" s="181"/>
      <c r="ADX18" s="181"/>
      <c r="ADY18" s="181"/>
      <c r="ADZ18" s="181"/>
      <c r="AEA18" s="181"/>
      <c r="AEB18" s="181"/>
      <c r="AEC18" s="181"/>
      <c r="AED18" s="181"/>
      <c r="AEE18" s="181"/>
      <c r="AEF18" s="181"/>
      <c r="AEG18" s="181"/>
      <c r="AEH18" s="181"/>
      <c r="AEI18" s="181"/>
      <c r="AEJ18" s="181"/>
      <c r="AEK18" s="181"/>
      <c r="AEL18" s="181"/>
      <c r="AEM18" s="181"/>
      <c r="AEN18" s="181"/>
      <c r="AEO18" s="181"/>
      <c r="AEP18" s="181"/>
      <c r="AEQ18" s="181"/>
      <c r="AER18" s="181"/>
      <c r="AES18" s="181"/>
      <c r="AET18" s="181"/>
      <c r="AEU18" s="181"/>
      <c r="AEV18" s="181"/>
      <c r="AEW18" s="181"/>
      <c r="AEX18" s="181"/>
      <c r="AEY18" s="181"/>
      <c r="AEZ18" s="181"/>
      <c r="AFA18" s="181"/>
      <c r="AFB18" s="181"/>
      <c r="AFC18" s="181"/>
      <c r="AFD18" s="181"/>
      <c r="AFE18" s="181"/>
      <c r="AFF18" s="181"/>
      <c r="AFG18" s="181"/>
      <c r="AFH18" s="181"/>
      <c r="AFI18" s="181"/>
      <c r="AFJ18" s="181"/>
      <c r="AFK18" s="181"/>
      <c r="AFL18" s="181"/>
      <c r="AFM18" s="181"/>
      <c r="AFN18" s="181"/>
      <c r="AFO18" s="181"/>
      <c r="AFP18" s="181"/>
      <c r="AFQ18" s="181"/>
      <c r="AFR18" s="181"/>
      <c r="AFS18" s="181"/>
      <c r="AFT18" s="181"/>
      <c r="AFU18" s="181"/>
      <c r="AFV18" s="181"/>
      <c r="AFW18" s="181"/>
      <c r="AFX18" s="181"/>
      <c r="AFY18" s="181"/>
      <c r="AFZ18" s="181"/>
      <c r="AGA18" s="181"/>
      <c r="AGB18" s="181"/>
      <c r="AGC18" s="181"/>
      <c r="AGD18" s="181"/>
      <c r="AGE18" s="181"/>
      <c r="AGF18" s="181"/>
      <c r="AGG18" s="181"/>
      <c r="AGH18" s="181"/>
      <c r="AGI18" s="181"/>
      <c r="AGJ18" s="181"/>
      <c r="AGK18" s="181"/>
      <c r="AGL18" s="181"/>
      <c r="AGM18" s="181"/>
      <c r="AGN18" s="181"/>
      <c r="AGO18" s="181"/>
      <c r="AGP18" s="181"/>
      <c r="AGQ18" s="181"/>
      <c r="AGR18" s="181"/>
      <c r="AGS18" s="181"/>
      <c r="AGT18" s="181"/>
      <c r="AGU18" s="181"/>
      <c r="AGV18" s="181"/>
      <c r="AGW18" s="181"/>
      <c r="AGX18" s="181"/>
      <c r="AGY18" s="181"/>
      <c r="AGZ18" s="181"/>
      <c r="AHA18" s="181"/>
      <c r="AHB18" s="181"/>
      <c r="AHC18" s="181"/>
      <c r="AHD18" s="181"/>
      <c r="AHE18" s="181"/>
      <c r="AHF18" s="181"/>
      <c r="AHG18" s="181"/>
      <c r="AHH18" s="181"/>
      <c r="AHI18" s="181"/>
      <c r="AHJ18" s="181"/>
      <c r="AHK18" s="181"/>
      <c r="AHL18" s="181"/>
      <c r="AHM18" s="181"/>
      <c r="AHN18" s="181"/>
      <c r="AHO18" s="181"/>
      <c r="AHP18" s="181"/>
      <c r="AHQ18" s="181"/>
      <c r="AHR18" s="181"/>
      <c r="AHS18" s="181"/>
      <c r="AHT18" s="181"/>
      <c r="AHU18" s="181"/>
      <c r="AHV18" s="181"/>
      <c r="AHW18" s="181"/>
      <c r="AHX18" s="181"/>
      <c r="AHY18" s="181"/>
      <c r="AHZ18" s="181"/>
      <c r="AIA18" s="181"/>
      <c r="AIB18" s="181"/>
      <c r="AIC18" s="181"/>
      <c r="AID18" s="181"/>
      <c r="AIE18" s="181"/>
      <c r="AIF18" s="181"/>
      <c r="AIG18" s="181"/>
      <c r="AIH18" s="181"/>
      <c r="AII18" s="181"/>
      <c r="AIJ18" s="181"/>
      <c r="AIK18" s="181"/>
      <c r="AIL18" s="181"/>
      <c r="AIM18" s="181"/>
      <c r="AIN18" s="181"/>
      <c r="AIO18" s="181"/>
      <c r="AIP18" s="181"/>
      <c r="AIQ18" s="181"/>
      <c r="AIR18" s="181"/>
      <c r="AIS18" s="181"/>
      <c r="AIT18" s="181"/>
      <c r="AIU18" s="181"/>
      <c r="AIV18" s="181"/>
      <c r="AIW18" s="181"/>
      <c r="AIX18" s="181"/>
      <c r="AIY18" s="181"/>
      <c r="AIZ18" s="181"/>
      <c r="AJA18" s="181"/>
      <c r="AJB18" s="181"/>
      <c r="AJC18" s="181"/>
      <c r="AJD18" s="181"/>
      <c r="AJE18" s="181"/>
      <c r="AJF18" s="181"/>
      <c r="AJG18" s="181"/>
      <c r="AJH18" s="181"/>
      <c r="AJI18" s="181"/>
      <c r="AJJ18" s="181"/>
      <c r="AJK18" s="181"/>
      <c r="AJL18" s="181"/>
      <c r="AJM18" s="181"/>
      <c r="AJN18" s="181"/>
      <c r="AJO18" s="181"/>
      <c r="AJP18" s="181"/>
      <c r="AJQ18" s="181"/>
      <c r="AJR18" s="181"/>
      <c r="AJS18" s="181"/>
      <c r="AJT18" s="181"/>
      <c r="AJU18" s="181"/>
      <c r="AJV18" s="181"/>
      <c r="AJW18" s="181"/>
      <c r="AJX18" s="181"/>
      <c r="AJY18" s="181"/>
      <c r="AJZ18" s="181"/>
      <c r="AKA18" s="181"/>
      <c r="AKB18" s="181"/>
      <c r="AKC18" s="181"/>
      <c r="AKD18" s="181"/>
      <c r="AKE18" s="181"/>
      <c r="AKF18" s="181"/>
      <c r="AKG18" s="181"/>
      <c r="AKH18" s="181"/>
      <c r="AKI18" s="181"/>
      <c r="AKJ18" s="181"/>
      <c r="AKK18" s="181"/>
      <c r="AKL18" s="181"/>
      <c r="AKM18" s="181"/>
      <c r="AKN18" s="181"/>
      <c r="AKO18" s="181"/>
      <c r="AKP18" s="181"/>
      <c r="AKQ18" s="181"/>
      <c r="AKR18" s="181"/>
      <c r="AKS18" s="181"/>
      <c r="AKT18" s="181"/>
      <c r="AKU18" s="181"/>
      <c r="AKV18" s="181"/>
      <c r="AKW18" s="181"/>
      <c r="AKX18" s="181"/>
      <c r="AKY18" s="181"/>
      <c r="AKZ18" s="181"/>
      <c r="ALA18" s="181"/>
      <c r="ALB18" s="181"/>
      <c r="ALC18" s="181"/>
      <c r="ALD18" s="181"/>
      <c r="ALE18" s="181"/>
      <c r="ALF18" s="181"/>
      <c r="ALG18" s="181"/>
      <c r="ALH18" s="181"/>
      <c r="ALI18" s="181"/>
      <c r="ALJ18" s="181"/>
      <c r="ALK18" s="181"/>
      <c r="ALL18" s="181"/>
      <c r="ALM18" s="181"/>
      <c r="ALN18" s="181"/>
      <c r="ALO18" s="181"/>
      <c r="ALP18" s="181"/>
      <c r="ALQ18" s="181"/>
      <c r="ALR18" s="181"/>
      <c r="ALS18" s="181"/>
      <c r="ALT18" s="181"/>
      <c r="ALU18" s="181"/>
      <c r="ALV18" s="181"/>
      <c r="ALW18" s="181"/>
      <c r="ALX18" s="181"/>
      <c r="ALY18" s="181"/>
      <c r="ALZ18" s="181"/>
      <c r="AMA18" s="181"/>
      <c r="AMB18" s="181"/>
      <c r="AMC18" s="181"/>
      <c r="AMD18" s="181"/>
      <c r="AME18" s="181"/>
      <c r="AMF18" s="181"/>
      <c r="AMG18" s="181"/>
      <c r="AMH18" s="181"/>
      <c r="AMI18" s="181"/>
      <c r="AMJ18" s="181"/>
      <c r="AMK18" s="181"/>
      <c r="AML18" s="181"/>
      <c r="AMM18" s="181"/>
      <c r="AMN18" s="181"/>
      <c r="AMO18" s="181"/>
      <c r="AMP18" s="181"/>
      <c r="AMQ18" s="181"/>
      <c r="AMR18" s="181"/>
      <c r="AMS18" s="181"/>
      <c r="AMT18" s="181"/>
      <c r="AMU18" s="181"/>
      <c r="AMV18" s="181"/>
      <c r="AMW18" s="181"/>
      <c r="AMX18" s="181"/>
      <c r="AMY18" s="181"/>
      <c r="AMZ18" s="181"/>
      <c r="ANA18" s="181"/>
      <c r="ANB18" s="181"/>
      <c r="ANC18" s="181"/>
      <c r="AND18" s="181"/>
      <c r="ANE18" s="181"/>
      <c r="ANF18" s="181"/>
      <c r="ANG18" s="181"/>
      <c r="ANH18" s="181"/>
      <c r="ANI18" s="181"/>
      <c r="ANJ18" s="181"/>
      <c r="ANK18" s="181"/>
      <c r="ANL18" s="181"/>
      <c r="ANM18" s="181"/>
      <c r="ANN18" s="181"/>
      <c r="ANO18" s="181"/>
      <c r="ANP18" s="181"/>
      <c r="ANQ18" s="181"/>
      <c r="ANR18" s="181"/>
      <c r="ANS18" s="181"/>
      <c r="ANT18" s="181"/>
      <c r="ANU18" s="181"/>
      <c r="ANV18" s="181"/>
      <c r="ANW18" s="181"/>
      <c r="ANX18" s="181"/>
      <c r="ANY18" s="181"/>
      <c r="ANZ18" s="181"/>
      <c r="AOA18" s="181"/>
      <c r="AOB18" s="181"/>
      <c r="AOC18" s="181"/>
      <c r="AOD18" s="181"/>
      <c r="AOE18" s="181"/>
      <c r="AOF18" s="181"/>
      <c r="AOG18" s="181"/>
      <c r="AOH18" s="181"/>
      <c r="AOI18" s="181"/>
      <c r="AOJ18" s="181"/>
      <c r="AOK18" s="181"/>
      <c r="AOL18" s="181"/>
      <c r="AOM18" s="181"/>
      <c r="AON18" s="181"/>
      <c r="AOO18" s="181"/>
      <c r="AOP18" s="181"/>
      <c r="AOQ18" s="181"/>
      <c r="AOR18" s="181"/>
      <c r="AOS18" s="181"/>
      <c r="AOT18" s="181"/>
      <c r="AOU18" s="181"/>
      <c r="AOV18" s="181"/>
      <c r="AOW18" s="181"/>
      <c r="AOX18" s="181"/>
      <c r="AOY18" s="181"/>
      <c r="AOZ18" s="181"/>
      <c r="APA18" s="181"/>
      <c r="APB18" s="181"/>
      <c r="APC18" s="181"/>
      <c r="APD18" s="181"/>
      <c r="APE18" s="181"/>
      <c r="APF18" s="181"/>
      <c r="APG18" s="181"/>
      <c r="APH18" s="181"/>
      <c r="API18" s="181"/>
      <c r="APJ18" s="181"/>
      <c r="APK18" s="181"/>
      <c r="APL18" s="181"/>
      <c r="APM18" s="181"/>
      <c r="APN18" s="181"/>
      <c r="APO18" s="181"/>
      <c r="APP18" s="181"/>
      <c r="APQ18" s="181"/>
      <c r="APR18" s="181"/>
      <c r="APS18" s="181"/>
      <c r="APT18" s="181"/>
      <c r="APU18" s="181"/>
      <c r="APV18" s="181"/>
      <c r="APW18" s="181"/>
      <c r="APX18" s="181"/>
      <c r="APY18" s="181"/>
      <c r="APZ18" s="181"/>
      <c r="AQA18" s="181"/>
      <c r="AQB18" s="181"/>
      <c r="AQC18" s="181"/>
      <c r="AQD18" s="181"/>
      <c r="AQE18" s="181"/>
      <c r="AQF18" s="181"/>
      <c r="AQG18" s="181"/>
      <c r="AQH18" s="181"/>
      <c r="AQI18" s="181"/>
      <c r="AQJ18" s="181"/>
      <c r="AQK18" s="181"/>
      <c r="AQL18" s="181"/>
      <c r="AQM18" s="181"/>
      <c r="AQN18" s="181"/>
      <c r="AQO18" s="181"/>
      <c r="AQP18" s="181"/>
      <c r="AQQ18" s="181"/>
      <c r="AQR18" s="181"/>
      <c r="AQS18" s="181"/>
      <c r="AQT18" s="181"/>
      <c r="AQU18" s="181"/>
      <c r="AQV18" s="181"/>
      <c r="AQW18" s="181"/>
      <c r="AQX18" s="181"/>
      <c r="AQY18" s="181"/>
      <c r="AQZ18" s="181"/>
      <c r="ARA18" s="181"/>
      <c r="ARB18" s="181"/>
      <c r="ARC18" s="181"/>
      <c r="ARD18" s="181"/>
      <c r="ARE18" s="181"/>
      <c r="ARF18" s="181"/>
      <c r="ARG18" s="181"/>
      <c r="ARH18" s="181"/>
      <c r="ARI18" s="181"/>
      <c r="ARJ18" s="181"/>
      <c r="ARK18" s="181"/>
      <c r="ARL18" s="181"/>
      <c r="ARM18" s="181"/>
      <c r="ARN18" s="181"/>
      <c r="ARO18" s="181"/>
      <c r="ARP18" s="181"/>
      <c r="ARQ18" s="181"/>
      <c r="ARR18" s="181"/>
      <c r="ARS18" s="181"/>
      <c r="ART18" s="181"/>
      <c r="ARU18" s="181"/>
      <c r="ARV18" s="181"/>
      <c r="ARW18" s="181"/>
      <c r="ARX18" s="181"/>
      <c r="ARY18" s="181"/>
      <c r="ARZ18" s="181"/>
      <c r="ASA18" s="181"/>
      <c r="ASB18" s="181"/>
      <c r="ASC18" s="181"/>
      <c r="ASD18" s="181"/>
      <c r="ASE18" s="181"/>
      <c r="ASF18" s="181"/>
      <c r="ASG18" s="181"/>
      <c r="ASH18" s="181"/>
      <c r="ASI18" s="181"/>
      <c r="ASJ18" s="181"/>
      <c r="ASK18" s="181"/>
      <c r="ASL18" s="181"/>
      <c r="ASM18" s="181"/>
      <c r="ASN18" s="181"/>
      <c r="ASO18" s="181"/>
      <c r="ASP18" s="181"/>
      <c r="ASQ18" s="181"/>
      <c r="ASR18" s="181"/>
      <c r="ASS18" s="181"/>
      <c r="AST18" s="181"/>
      <c r="ASU18" s="181"/>
      <c r="ASV18" s="181"/>
      <c r="ASW18" s="181"/>
      <c r="ASX18" s="181"/>
      <c r="ASY18" s="181"/>
      <c r="ASZ18" s="181"/>
      <c r="ATA18" s="181"/>
      <c r="ATB18" s="181"/>
      <c r="ATC18" s="181"/>
      <c r="ATD18" s="181"/>
      <c r="ATE18" s="181"/>
      <c r="ATF18" s="181"/>
      <c r="ATG18" s="181"/>
      <c r="ATH18" s="181"/>
      <c r="ATI18" s="181"/>
      <c r="ATJ18" s="181"/>
      <c r="ATK18" s="181"/>
      <c r="ATL18" s="181"/>
      <c r="ATM18" s="181"/>
      <c r="ATN18" s="181"/>
      <c r="ATO18" s="181"/>
      <c r="ATP18" s="181"/>
      <c r="ATQ18" s="181"/>
      <c r="ATR18" s="181"/>
      <c r="ATS18" s="181"/>
      <c r="ATT18" s="181"/>
      <c r="ATU18" s="181"/>
      <c r="ATV18" s="181"/>
      <c r="ATW18" s="181"/>
      <c r="ATX18" s="181"/>
      <c r="ATY18" s="181"/>
      <c r="ATZ18" s="181"/>
      <c r="AUA18" s="181"/>
      <c r="AUB18" s="181"/>
      <c r="AUC18" s="181"/>
      <c r="AUD18" s="181"/>
      <c r="AUE18" s="181"/>
      <c r="AUF18" s="181"/>
      <c r="AUG18" s="181"/>
      <c r="AUH18" s="181"/>
      <c r="AUI18" s="181"/>
      <c r="AUJ18" s="181"/>
      <c r="AUK18" s="181"/>
      <c r="AUL18" s="181"/>
      <c r="AUM18" s="181"/>
      <c r="AUN18" s="181"/>
      <c r="AUO18" s="181"/>
      <c r="AUP18" s="181"/>
      <c r="AUQ18" s="181"/>
      <c r="AUR18" s="181"/>
      <c r="AUS18" s="181"/>
      <c r="AUT18" s="181"/>
      <c r="AUU18" s="181"/>
      <c r="AUV18" s="181"/>
      <c r="AUW18" s="181"/>
      <c r="AUX18" s="181"/>
      <c r="AUY18" s="181"/>
      <c r="AUZ18" s="181"/>
      <c r="AVA18" s="181"/>
      <c r="AVB18" s="181"/>
      <c r="AVC18" s="181"/>
      <c r="AVD18" s="181"/>
      <c r="AVE18" s="181"/>
      <c r="AVF18" s="181"/>
      <c r="AVG18" s="181"/>
      <c r="AVH18" s="181"/>
      <c r="AVI18" s="181"/>
      <c r="AVJ18" s="181"/>
      <c r="AVK18" s="181"/>
      <c r="AVL18" s="181"/>
      <c r="AVM18" s="181"/>
      <c r="AVN18" s="181"/>
      <c r="AVO18" s="181"/>
      <c r="AVP18" s="181"/>
      <c r="AVQ18" s="181"/>
      <c r="AVR18" s="181"/>
      <c r="AVS18" s="181"/>
      <c r="AVT18" s="181"/>
      <c r="AVU18" s="181"/>
      <c r="AVV18" s="181"/>
      <c r="AVW18" s="181"/>
      <c r="AVX18" s="181"/>
      <c r="AVY18" s="181"/>
      <c r="AVZ18" s="181"/>
      <c r="AWA18" s="181"/>
      <c r="AWB18" s="181"/>
      <c r="AWC18" s="181"/>
      <c r="AWD18" s="181"/>
      <c r="AWE18" s="181"/>
      <c r="AWF18" s="181"/>
      <c r="AWG18" s="181"/>
      <c r="AWH18" s="181"/>
      <c r="AWI18" s="181"/>
      <c r="AWJ18" s="181"/>
      <c r="AWK18" s="181"/>
      <c r="AWL18" s="181"/>
      <c r="AWM18" s="181"/>
      <c r="AWN18" s="181"/>
      <c r="AWO18" s="181"/>
      <c r="AWP18" s="181"/>
      <c r="AWQ18" s="181"/>
      <c r="AWR18" s="181"/>
      <c r="AWS18" s="181"/>
      <c r="AWT18" s="181"/>
      <c r="AWU18" s="181"/>
      <c r="AWV18" s="181"/>
      <c r="AWW18" s="181"/>
      <c r="AWX18" s="181"/>
      <c r="AWY18" s="181"/>
      <c r="AWZ18" s="181"/>
      <c r="AXA18" s="181"/>
      <c r="AXB18" s="181"/>
      <c r="AXC18" s="181"/>
      <c r="AXD18" s="181"/>
      <c r="AXE18" s="181"/>
      <c r="AXF18" s="181"/>
      <c r="AXG18" s="181"/>
      <c r="AXH18" s="181"/>
      <c r="AXI18" s="181"/>
      <c r="AXJ18" s="181"/>
      <c r="AXK18" s="181"/>
      <c r="AXL18" s="181"/>
      <c r="AXM18" s="181"/>
      <c r="AXN18" s="181"/>
      <c r="AXO18" s="181"/>
      <c r="AXP18" s="181"/>
      <c r="AXQ18" s="181"/>
      <c r="AXR18" s="181"/>
      <c r="AXS18" s="181"/>
      <c r="AXT18" s="181"/>
      <c r="AXU18" s="181"/>
      <c r="AXV18" s="181"/>
      <c r="AXW18" s="181"/>
      <c r="AXX18" s="181"/>
      <c r="AXY18" s="181"/>
      <c r="AXZ18" s="181"/>
      <c r="AYA18" s="181"/>
      <c r="AYB18" s="181"/>
      <c r="AYC18" s="181"/>
      <c r="AYD18" s="181"/>
      <c r="AYE18" s="181"/>
      <c r="AYF18" s="181"/>
      <c r="AYG18" s="181"/>
      <c r="AYH18" s="181"/>
      <c r="AYI18" s="181"/>
      <c r="AYJ18" s="181"/>
      <c r="AYK18" s="181"/>
      <c r="AYL18" s="181"/>
      <c r="AYM18" s="181"/>
      <c r="AYN18" s="181"/>
      <c r="AYO18" s="181"/>
      <c r="AYP18" s="181"/>
      <c r="AYQ18" s="181"/>
      <c r="AYR18" s="181"/>
      <c r="AYS18" s="181"/>
      <c r="AYT18" s="181"/>
      <c r="AYU18" s="181"/>
      <c r="AYV18" s="181"/>
      <c r="AYW18" s="181"/>
      <c r="AYX18" s="181"/>
      <c r="AYY18" s="181"/>
      <c r="AYZ18" s="181"/>
      <c r="AZA18" s="181"/>
      <c r="AZB18" s="181"/>
      <c r="AZC18" s="181"/>
      <c r="AZD18" s="181"/>
      <c r="AZE18" s="181"/>
      <c r="AZF18" s="181"/>
      <c r="AZG18" s="181"/>
      <c r="AZH18" s="181"/>
      <c r="AZI18" s="181"/>
      <c r="AZJ18" s="181"/>
      <c r="AZK18" s="181"/>
      <c r="AZL18" s="181"/>
      <c r="AZM18" s="181"/>
      <c r="AZN18" s="181"/>
      <c r="AZO18" s="181"/>
      <c r="AZP18" s="181"/>
      <c r="AZQ18" s="181"/>
      <c r="AZR18" s="181"/>
      <c r="AZS18" s="181"/>
      <c r="AZT18" s="181"/>
      <c r="AZU18" s="181"/>
      <c r="AZV18" s="181"/>
      <c r="AZW18" s="181"/>
      <c r="AZX18" s="181"/>
      <c r="AZY18" s="181"/>
      <c r="AZZ18" s="181"/>
      <c r="BAA18" s="181"/>
      <c r="BAB18" s="181"/>
      <c r="BAC18" s="181"/>
      <c r="BAD18" s="181"/>
      <c r="BAE18" s="181"/>
      <c r="BAF18" s="181"/>
      <c r="BAG18" s="181"/>
      <c r="BAH18" s="181"/>
      <c r="BAI18" s="181"/>
      <c r="BAJ18" s="181"/>
      <c r="BAK18" s="181"/>
      <c r="BAL18" s="181"/>
      <c r="BAM18" s="181"/>
      <c r="BAN18" s="181"/>
      <c r="BAO18" s="181"/>
      <c r="BAP18" s="181"/>
      <c r="BAQ18" s="181"/>
      <c r="BAR18" s="181"/>
      <c r="BAS18" s="181"/>
      <c r="BAT18" s="181"/>
      <c r="BAU18" s="181"/>
      <c r="BAV18" s="181"/>
      <c r="BAW18" s="181"/>
      <c r="BAX18" s="181"/>
      <c r="BAY18" s="181"/>
      <c r="BAZ18" s="181"/>
      <c r="BBA18" s="181"/>
      <c r="BBB18" s="181"/>
      <c r="BBC18" s="181"/>
      <c r="BBD18" s="181"/>
      <c r="BBE18" s="181"/>
      <c r="BBF18" s="181"/>
      <c r="BBG18" s="181"/>
      <c r="BBH18" s="181"/>
      <c r="BBI18" s="181"/>
      <c r="BBJ18" s="181"/>
      <c r="BBK18" s="181"/>
      <c r="BBL18" s="181"/>
      <c r="BBM18" s="181"/>
      <c r="BBN18" s="181"/>
      <c r="BBO18" s="181"/>
      <c r="BBP18" s="181"/>
      <c r="BBQ18" s="181"/>
      <c r="BBR18" s="181"/>
      <c r="BBS18" s="181"/>
      <c r="BBT18" s="181"/>
      <c r="BBU18" s="181"/>
      <c r="BBV18" s="181"/>
      <c r="BBW18" s="181"/>
      <c r="BBX18" s="181"/>
      <c r="BBY18" s="181"/>
      <c r="BBZ18" s="181"/>
      <c r="BCA18" s="181"/>
      <c r="BCB18" s="181"/>
      <c r="BCC18" s="181"/>
      <c r="BCD18" s="181"/>
      <c r="BCE18" s="181"/>
      <c r="BCF18" s="181"/>
      <c r="BCG18" s="181"/>
      <c r="BCH18" s="181"/>
      <c r="BCI18" s="181"/>
      <c r="BCJ18" s="181"/>
      <c r="BCK18" s="181"/>
      <c r="BCL18" s="181"/>
      <c r="BCM18" s="181"/>
      <c r="BCN18" s="181"/>
      <c r="BCO18" s="181"/>
      <c r="BCP18" s="181"/>
      <c r="BCQ18" s="181"/>
      <c r="BCR18" s="181"/>
      <c r="BCS18" s="181"/>
      <c r="BCT18" s="181"/>
      <c r="BCU18" s="181"/>
      <c r="BCV18" s="181"/>
      <c r="BCW18" s="181"/>
      <c r="BCX18" s="181"/>
      <c r="BCY18" s="181"/>
      <c r="BCZ18" s="181"/>
      <c r="BDA18" s="181"/>
      <c r="BDB18" s="181"/>
      <c r="BDC18" s="181"/>
      <c r="BDD18" s="181"/>
      <c r="BDE18" s="181"/>
      <c r="BDF18" s="181"/>
      <c r="BDG18" s="181"/>
      <c r="BDH18" s="181"/>
      <c r="BDI18" s="181"/>
      <c r="BDJ18" s="181"/>
      <c r="BDK18" s="181"/>
      <c r="BDL18" s="181"/>
      <c r="BDM18" s="181"/>
      <c r="BDN18" s="181"/>
      <c r="BDO18" s="181"/>
      <c r="BDP18" s="181"/>
      <c r="BDQ18" s="181"/>
      <c r="BDR18" s="181"/>
      <c r="BDS18" s="181"/>
      <c r="BDT18" s="181"/>
      <c r="BDU18" s="181"/>
      <c r="BDV18" s="181"/>
      <c r="BDW18" s="181"/>
      <c r="BDX18" s="181"/>
      <c r="BDY18" s="181"/>
      <c r="BDZ18" s="181"/>
      <c r="BEA18" s="181"/>
      <c r="BEB18" s="181"/>
      <c r="BEC18" s="181"/>
      <c r="BED18" s="181"/>
      <c r="BEE18" s="181"/>
      <c r="BEF18" s="181"/>
      <c r="BEG18" s="181"/>
      <c r="BEH18" s="181"/>
      <c r="BEI18" s="181"/>
      <c r="BEJ18" s="181"/>
      <c r="BEK18" s="181"/>
      <c r="BEL18" s="181"/>
      <c r="BEM18" s="181"/>
      <c r="BEN18" s="181"/>
      <c r="BEO18" s="181"/>
      <c r="BEP18" s="181"/>
      <c r="BEQ18" s="181"/>
      <c r="BER18" s="181"/>
      <c r="BES18" s="181"/>
      <c r="BET18" s="181"/>
      <c r="BEU18" s="181"/>
      <c r="BEV18" s="181"/>
      <c r="BEW18" s="181"/>
      <c r="BEX18" s="181"/>
      <c r="BEY18" s="181"/>
      <c r="BEZ18" s="181"/>
      <c r="BFA18" s="181"/>
      <c r="BFB18" s="181"/>
      <c r="BFC18" s="181"/>
      <c r="BFD18" s="181"/>
      <c r="BFE18" s="181"/>
      <c r="BFF18" s="181"/>
      <c r="BFG18" s="181"/>
      <c r="BFH18" s="181"/>
      <c r="BFI18" s="181"/>
      <c r="BFJ18" s="181"/>
      <c r="BFK18" s="181"/>
      <c r="BFL18" s="181"/>
      <c r="BFM18" s="181"/>
      <c r="BFN18" s="181"/>
      <c r="BFO18" s="181"/>
      <c r="BFP18" s="181"/>
      <c r="BFQ18" s="181"/>
      <c r="BFR18" s="181"/>
      <c r="BFS18" s="181"/>
      <c r="BFT18" s="181"/>
      <c r="BFU18" s="181"/>
      <c r="BFV18" s="181"/>
      <c r="BFW18" s="181"/>
      <c r="BFX18" s="181"/>
      <c r="BFY18" s="181"/>
      <c r="BFZ18" s="181"/>
      <c r="BGA18" s="181"/>
      <c r="BGB18" s="181"/>
      <c r="BGC18" s="181"/>
      <c r="BGD18" s="181"/>
      <c r="BGE18" s="181"/>
      <c r="BGF18" s="181"/>
      <c r="BGG18" s="181"/>
      <c r="BGH18" s="181"/>
      <c r="BGI18" s="181"/>
      <c r="BGJ18" s="181"/>
      <c r="BGK18" s="181"/>
      <c r="BGL18" s="181"/>
      <c r="BGM18" s="181"/>
      <c r="BGN18" s="181"/>
      <c r="BGO18" s="181"/>
      <c r="BGP18" s="181"/>
      <c r="BGQ18" s="181"/>
      <c r="BGR18" s="181"/>
      <c r="BGS18" s="181"/>
      <c r="BGT18" s="181"/>
      <c r="BGU18" s="181"/>
      <c r="BGV18" s="181"/>
      <c r="BGW18" s="181"/>
      <c r="BGX18" s="181"/>
      <c r="BGY18" s="181"/>
      <c r="BGZ18" s="181"/>
      <c r="BHA18" s="181"/>
      <c r="BHB18" s="181"/>
      <c r="BHC18" s="181"/>
      <c r="BHD18" s="181"/>
      <c r="BHE18" s="181"/>
      <c r="BHF18" s="181"/>
      <c r="BHG18" s="181"/>
      <c r="BHH18" s="181"/>
      <c r="BHI18" s="181"/>
      <c r="BHJ18" s="181"/>
      <c r="BHK18" s="181"/>
      <c r="BHL18" s="181"/>
      <c r="BHM18" s="181"/>
      <c r="BHN18" s="181"/>
      <c r="BHO18" s="181"/>
      <c r="BHP18" s="181"/>
      <c r="BHQ18" s="181"/>
      <c r="BHR18" s="181"/>
      <c r="BHS18" s="181"/>
      <c r="BHT18" s="181"/>
      <c r="BHU18" s="181"/>
      <c r="BHV18" s="181"/>
      <c r="BHW18" s="181"/>
      <c r="BHX18" s="181"/>
      <c r="BHY18" s="181"/>
      <c r="BHZ18" s="181"/>
      <c r="BIA18" s="181"/>
      <c r="BIB18" s="181"/>
      <c r="BIC18" s="181"/>
      <c r="BID18" s="181"/>
      <c r="BIE18" s="181"/>
      <c r="BIF18" s="181"/>
      <c r="BIG18" s="181"/>
      <c r="BIH18" s="181"/>
      <c r="BII18" s="181"/>
      <c r="BIJ18" s="181"/>
      <c r="BIK18" s="181"/>
      <c r="BIL18" s="181"/>
      <c r="BIM18" s="181"/>
      <c r="BIN18" s="181"/>
      <c r="BIO18" s="181"/>
      <c r="BIP18" s="181"/>
      <c r="BIQ18" s="181"/>
      <c r="BIR18" s="181"/>
      <c r="BIS18" s="181"/>
      <c r="BIT18" s="181"/>
      <c r="BIU18" s="181"/>
      <c r="BIV18" s="181"/>
      <c r="BIW18" s="181"/>
      <c r="BIX18" s="181"/>
      <c r="BIY18" s="181"/>
      <c r="BIZ18" s="181"/>
      <c r="BJA18" s="181"/>
      <c r="BJB18" s="181"/>
      <c r="BJC18" s="181"/>
      <c r="BJD18" s="181"/>
      <c r="BJE18" s="181"/>
      <c r="BJF18" s="181"/>
      <c r="BJG18" s="181"/>
      <c r="BJH18" s="181"/>
      <c r="BJI18" s="181"/>
      <c r="BJJ18" s="181"/>
      <c r="BJK18" s="181"/>
      <c r="BJL18" s="181"/>
      <c r="BJM18" s="181"/>
      <c r="BJN18" s="181"/>
      <c r="BJO18" s="181"/>
      <c r="BJP18" s="181"/>
      <c r="BJQ18" s="181"/>
      <c r="BJR18" s="181"/>
      <c r="BJS18" s="181"/>
      <c r="BJT18" s="181"/>
      <c r="BJU18" s="181"/>
      <c r="BJV18" s="181"/>
      <c r="BJW18" s="181"/>
      <c r="BJX18" s="181"/>
      <c r="BJY18" s="181"/>
      <c r="BJZ18" s="181"/>
      <c r="BKA18" s="181"/>
      <c r="BKB18" s="181"/>
      <c r="BKC18" s="181"/>
      <c r="BKD18" s="181"/>
      <c r="BKE18" s="181"/>
      <c r="BKF18" s="181"/>
      <c r="BKG18" s="181"/>
      <c r="BKH18" s="181"/>
      <c r="BKI18" s="181"/>
      <c r="BKJ18" s="181"/>
      <c r="BKK18" s="181"/>
      <c r="BKL18" s="181"/>
      <c r="BKM18" s="181"/>
      <c r="BKN18" s="181"/>
      <c r="BKO18" s="181"/>
      <c r="BKP18" s="181"/>
      <c r="BKQ18" s="181"/>
      <c r="BKR18" s="181"/>
      <c r="BKS18" s="181"/>
      <c r="BKT18" s="181"/>
      <c r="BKU18" s="181"/>
      <c r="BKV18" s="181"/>
      <c r="BKW18" s="181"/>
      <c r="BKX18" s="181"/>
      <c r="BKY18" s="181"/>
      <c r="BKZ18" s="181"/>
      <c r="BLA18" s="181"/>
      <c r="BLB18" s="181"/>
      <c r="BLC18" s="181"/>
      <c r="BLD18" s="181"/>
      <c r="BLE18" s="181"/>
      <c r="BLF18" s="181"/>
      <c r="BLG18" s="181"/>
      <c r="BLH18" s="181"/>
      <c r="BLI18" s="181"/>
      <c r="BLJ18" s="181"/>
      <c r="BLK18" s="181"/>
      <c r="BLL18" s="181"/>
      <c r="BLM18" s="181"/>
      <c r="BLN18" s="181"/>
      <c r="BLO18" s="181"/>
      <c r="BLP18" s="181"/>
      <c r="BLQ18" s="181"/>
      <c r="BLR18" s="181"/>
      <c r="BLS18" s="181"/>
      <c r="BLT18" s="181"/>
      <c r="BLU18" s="181"/>
      <c r="BLV18" s="181"/>
      <c r="BLW18" s="181"/>
      <c r="BLX18" s="181"/>
      <c r="BLY18" s="181"/>
      <c r="BLZ18" s="181"/>
      <c r="BMA18" s="181"/>
      <c r="BMB18" s="181"/>
      <c r="BMC18" s="181"/>
      <c r="BMD18" s="181"/>
      <c r="BME18" s="181"/>
      <c r="BMF18" s="181"/>
      <c r="BMG18" s="181"/>
      <c r="BMH18" s="181"/>
      <c r="BMI18" s="181"/>
      <c r="BMJ18" s="181"/>
      <c r="BMK18" s="181"/>
      <c r="BML18" s="181"/>
      <c r="BMM18" s="181"/>
      <c r="BMN18" s="181"/>
      <c r="BMO18" s="181"/>
      <c r="BMP18" s="181"/>
      <c r="BMQ18" s="181"/>
      <c r="BMR18" s="181"/>
      <c r="BMS18" s="181"/>
      <c r="BMT18" s="181"/>
      <c r="BMU18" s="181"/>
      <c r="BMV18" s="181"/>
      <c r="BMW18" s="181"/>
      <c r="BMX18" s="181"/>
      <c r="BMY18" s="181"/>
      <c r="BMZ18" s="181"/>
      <c r="BNA18" s="181"/>
      <c r="BNB18" s="181"/>
      <c r="BNC18" s="181"/>
      <c r="BND18" s="181"/>
      <c r="BNE18" s="181"/>
      <c r="BNF18" s="181"/>
      <c r="BNG18" s="181"/>
      <c r="BNH18" s="181"/>
      <c r="BNI18" s="181"/>
      <c r="BNJ18" s="181"/>
      <c r="BNK18" s="181"/>
      <c r="BNL18" s="181"/>
      <c r="BNM18" s="181"/>
      <c r="BNN18" s="181"/>
      <c r="BNO18" s="181"/>
      <c r="BNP18" s="181"/>
      <c r="BNQ18" s="181"/>
      <c r="BNR18" s="181"/>
      <c r="BNS18" s="181"/>
      <c r="BNT18" s="181"/>
      <c r="BNU18" s="181"/>
      <c r="BNV18" s="181"/>
      <c r="BNW18" s="181"/>
      <c r="BNX18" s="181"/>
      <c r="BNY18" s="181"/>
      <c r="BNZ18" s="181"/>
      <c r="BOA18" s="181"/>
      <c r="BOB18" s="181"/>
      <c r="BOC18" s="181"/>
      <c r="BOD18" s="181"/>
      <c r="BOE18" s="181"/>
      <c r="BOF18" s="181"/>
      <c r="BOG18" s="181"/>
      <c r="BOH18" s="181"/>
      <c r="BOI18" s="181"/>
      <c r="BOJ18" s="181"/>
      <c r="BOK18" s="181"/>
      <c r="BOL18" s="181"/>
      <c r="BOM18" s="181"/>
      <c r="BON18" s="181"/>
      <c r="BOO18" s="181"/>
      <c r="BOP18" s="181"/>
      <c r="BOQ18" s="181"/>
      <c r="BOR18" s="181"/>
      <c r="BOS18" s="181"/>
      <c r="BOT18" s="181"/>
      <c r="BOU18" s="181"/>
      <c r="BOV18" s="181"/>
      <c r="BOW18" s="181"/>
      <c r="BOX18" s="181"/>
      <c r="BOY18" s="181"/>
      <c r="BOZ18" s="181"/>
      <c r="BPA18" s="181"/>
      <c r="BPB18" s="181"/>
      <c r="BPC18" s="181"/>
      <c r="BPD18" s="181"/>
      <c r="BPE18" s="181"/>
      <c r="BPF18" s="181"/>
      <c r="BPG18" s="181"/>
      <c r="BPH18" s="181"/>
      <c r="BPI18" s="181"/>
      <c r="BPJ18" s="181"/>
      <c r="BPK18" s="181"/>
      <c r="BPL18" s="181"/>
      <c r="BPM18" s="181"/>
      <c r="BPN18" s="181"/>
      <c r="BPO18" s="181"/>
      <c r="BPP18" s="181"/>
      <c r="BPQ18" s="181"/>
      <c r="BPR18" s="181"/>
      <c r="BPS18" s="181"/>
      <c r="BPT18" s="181"/>
      <c r="BPU18" s="181"/>
      <c r="BPV18" s="181"/>
      <c r="BPW18" s="181"/>
      <c r="BPX18" s="181"/>
      <c r="BPY18" s="181"/>
      <c r="BPZ18" s="181"/>
      <c r="BQA18" s="181"/>
      <c r="BQB18" s="181"/>
      <c r="BQC18" s="181"/>
      <c r="BQD18" s="181"/>
      <c r="BQE18" s="181"/>
      <c r="BQF18" s="181"/>
      <c r="BQG18" s="181"/>
      <c r="BQH18" s="181"/>
      <c r="BQI18" s="181"/>
      <c r="BQJ18" s="181"/>
      <c r="BQK18" s="181"/>
      <c r="BQL18" s="181"/>
      <c r="BQM18" s="181"/>
      <c r="BQN18" s="181"/>
      <c r="BQO18" s="181"/>
      <c r="BQP18" s="181"/>
      <c r="BQQ18" s="181"/>
      <c r="BQR18" s="181"/>
      <c r="BQS18" s="181"/>
      <c r="BQT18" s="181"/>
      <c r="BQU18" s="181"/>
      <c r="BQV18" s="181"/>
      <c r="BQW18" s="181"/>
      <c r="BQX18" s="181"/>
      <c r="BQY18" s="181"/>
      <c r="BQZ18" s="181"/>
      <c r="BRA18" s="181"/>
      <c r="BRB18" s="181"/>
      <c r="BRC18" s="181"/>
      <c r="BRD18" s="181"/>
      <c r="BRE18" s="181"/>
      <c r="BRF18" s="181"/>
      <c r="BRG18" s="181"/>
      <c r="BRH18" s="181"/>
      <c r="BRI18" s="181"/>
      <c r="BRJ18" s="181"/>
      <c r="BRK18" s="181"/>
      <c r="BRL18" s="181"/>
      <c r="BRM18" s="181"/>
      <c r="BRN18" s="181"/>
      <c r="BRO18" s="181"/>
      <c r="BRP18" s="181"/>
      <c r="BRQ18" s="181"/>
      <c r="BRR18" s="181"/>
      <c r="BRS18" s="181"/>
      <c r="BRT18" s="181"/>
      <c r="BRU18" s="181"/>
      <c r="BRV18" s="181"/>
      <c r="BRW18" s="181"/>
      <c r="BRX18" s="181"/>
      <c r="BRY18" s="181"/>
      <c r="BRZ18" s="181"/>
      <c r="BSA18" s="181"/>
      <c r="BSB18" s="181"/>
      <c r="BSC18" s="181"/>
      <c r="BSD18" s="181"/>
      <c r="BSE18" s="181"/>
      <c r="BSF18" s="181"/>
      <c r="BSG18" s="181"/>
      <c r="BSH18" s="181"/>
      <c r="BSI18" s="181"/>
      <c r="BSJ18" s="181"/>
      <c r="BSK18" s="181"/>
      <c r="BSL18" s="181"/>
      <c r="BSM18" s="181"/>
      <c r="BSN18" s="181"/>
      <c r="BSO18" s="181"/>
      <c r="BSP18" s="181"/>
      <c r="BSQ18" s="181"/>
      <c r="BSR18" s="181"/>
      <c r="BSS18" s="181"/>
      <c r="BST18" s="181"/>
      <c r="BSU18" s="181"/>
      <c r="BSV18" s="181"/>
      <c r="BSW18" s="181"/>
      <c r="BSX18" s="181"/>
      <c r="BSY18" s="181"/>
      <c r="BSZ18" s="181"/>
      <c r="BTA18" s="181"/>
      <c r="BTB18" s="181"/>
      <c r="BTC18" s="181"/>
      <c r="BTD18" s="181"/>
      <c r="BTE18" s="181"/>
      <c r="BTF18" s="181"/>
      <c r="BTG18" s="181"/>
      <c r="BTH18" s="181"/>
      <c r="BTI18" s="181"/>
      <c r="BTJ18" s="181"/>
      <c r="BTK18" s="181"/>
      <c r="BTL18" s="181"/>
      <c r="BTM18" s="181"/>
      <c r="BTN18" s="181"/>
      <c r="BTO18" s="181"/>
      <c r="BTP18" s="181"/>
      <c r="BTQ18" s="181"/>
      <c r="BTR18" s="181"/>
      <c r="BTS18" s="181"/>
      <c r="BTT18" s="181"/>
      <c r="BTU18" s="181"/>
      <c r="BTV18" s="181"/>
      <c r="BTW18" s="181"/>
      <c r="BTX18" s="181"/>
      <c r="BTY18" s="181"/>
      <c r="BTZ18" s="181"/>
      <c r="BUA18" s="181"/>
      <c r="BUB18" s="181"/>
      <c r="BUC18" s="181"/>
      <c r="BUD18" s="181"/>
      <c r="BUE18" s="181"/>
      <c r="BUF18" s="181"/>
      <c r="BUG18" s="181"/>
      <c r="BUH18" s="181"/>
      <c r="BUI18" s="181"/>
      <c r="BUJ18" s="181"/>
      <c r="BUK18" s="181"/>
      <c r="BUL18" s="181"/>
      <c r="BUM18" s="181"/>
      <c r="BUN18" s="181"/>
      <c r="BUO18" s="181"/>
      <c r="BUP18" s="181"/>
      <c r="BUQ18" s="181"/>
      <c r="BUR18" s="181"/>
      <c r="BUS18" s="181"/>
      <c r="BUT18" s="181"/>
      <c r="BUU18" s="181"/>
      <c r="BUV18" s="181"/>
      <c r="BUW18" s="181"/>
      <c r="BUX18" s="181"/>
      <c r="BUY18" s="181"/>
      <c r="BUZ18" s="181"/>
      <c r="BVA18" s="181"/>
      <c r="BVB18" s="181"/>
      <c r="BVC18" s="181"/>
      <c r="BVD18" s="181"/>
      <c r="BVE18" s="181"/>
      <c r="BVF18" s="181"/>
      <c r="BVG18" s="181"/>
      <c r="BVH18" s="181"/>
      <c r="BVI18" s="181"/>
      <c r="BVJ18" s="181"/>
      <c r="BVK18" s="181"/>
      <c r="BVL18" s="181"/>
      <c r="BVM18" s="181"/>
      <c r="BVN18" s="181"/>
      <c r="BVO18" s="181"/>
      <c r="BVP18" s="181"/>
      <c r="BVQ18" s="181"/>
      <c r="BVR18" s="181"/>
      <c r="BVS18" s="181"/>
      <c r="BVT18" s="181"/>
      <c r="BVU18" s="181"/>
      <c r="BVV18" s="181"/>
      <c r="BVW18" s="181"/>
      <c r="BVX18" s="181"/>
      <c r="BVY18" s="181"/>
      <c r="BVZ18" s="181"/>
      <c r="BWA18" s="181"/>
      <c r="BWB18" s="181"/>
      <c r="BWC18" s="181"/>
      <c r="BWD18" s="181"/>
      <c r="BWE18" s="181"/>
      <c r="BWF18" s="181"/>
      <c r="BWG18" s="181"/>
      <c r="BWH18" s="181"/>
      <c r="BWI18" s="181"/>
      <c r="BWJ18" s="181"/>
      <c r="BWK18" s="181"/>
      <c r="BWL18" s="181"/>
      <c r="BWM18" s="181"/>
      <c r="BWN18" s="181"/>
      <c r="BWO18" s="181"/>
      <c r="BWP18" s="181"/>
      <c r="BWQ18" s="181"/>
      <c r="BWR18" s="181"/>
      <c r="BWS18" s="181"/>
      <c r="BWT18" s="181"/>
      <c r="BWU18" s="181"/>
      <c r="BWV18" s="181"/>
      <c r="BWW18" s="181"/>
      <c r="BWX18" s="181"/>
      <c r="BWY18" s="181"/>
      <c r="BWZ18" s="181"/>
      <c r="BXA18" s="181"/>
      <c r="BXB18" s="181"/>
      <c r="BXC18" s="181"/>
      <c r="BXD18" s="181"/>
      <c r="BXE18" s="181"/>
      <c r="BXF18" s="181"/>
      <c r="BXG18" s="181"/>
      <c r="BXH18" s="181"/>
      <c r="BXI18" s="181"/>
      <c r="BXJ18" s="181"/>
      <c r="BXK18" s="181"/>
      <c r="BXL18" s="181"/>
      <c r="BXM18" s="181"/>
      <c r="BXN18" s="181"/>
      <c r="BXO18" s="181"/>
      <c r="BXP18" s="181"/>
      <c r="BXQ18" s="181"/>
      <c r="BXR18" s="181"/>
      <c r="BXS18" s="181"/>
      <c r="BXT18" s="181"/>
      <c r="BXU18" s="181"/>
      <c r="BXV18" s="181"/>
      <c r="BXW18" s="181"/>
      <c r="BXX18" s="181"/>
      <c r="BXY18" s="181"/>
      <c r="BXZ18" s="181"/>
      <c r="BYA18" s="181"/>
      <c r="BYB18" s="181"/>
      <c r="BYC18" s="181"/>
      <c r="BYD18" s="181"/>
      <c r="BYE18" s="181"/>
      <c r="BYF18" s="181"/>
      <c r="BYG18" s="181"/>
      <c r="BYH18" s="181"/>
      <c r="BYI18" s="181"/>
      <c r="BYJ18" s="181"/>
      <c r="BYK18" s="181"/>
      <c r="BYL18" s="181"/>
      <c r="BYM18" s="181"/>
      <c r="BYN18" s="181"/>
      <c r="BYO18" s="181"/>
      <c r="BYP18" s="181"/>
      <c r="BYQ18" s="181"/>
      <c r="BYR18" s="181"/>
      <c r="BYS18" s="181"/>
      <c r="BYT18" s="181"/>
      <c r="BYU18" s="181"/>
      <c r="BYV18" s="181"/>
      <c r="BYW18" s="181"/>
      <c r="BYX18" s="181"/>
      <c r="BYY18" s="181"/>
      <c r="BYZ18" s="181"/>
      <c r="BZA18" s="181"/>
      <c r="BZB18" s="181"/>
      <c r="BZC18" s="181"/>
      <c r="BZD18" s="181"/>
      <c r="BZE18" s="181"/>
      <c r="BZF18" s="181"/>
      <c r="BZG18" s="181"/>
      <c r="BZH18" s="181"/>
      <c r="BZI18" s="181"/>
      <c r="BZJ18" s="181"/>
      <c r="BZK18" s="181"/>
      <c r="BZL18" s="181"/>
      <c r="BZM18" s="181"/>
      <c r="BZN18" s="181"/>
      <c r="BZO18" s="181"/>
      <c r="BZP18" s="181"/>
      <c r="BZQ18" s="181"/>
      <c r="BZR18" s="181"/>
      <c r="BZS18" s="181"/>
      <c r="BZT18" s="181"/>
      <c r="BZU18" s="181"/>
      <c r="BZV18" s="181"/>
      <c r="BZW18" s="181"/>
      <c r="BZX18" s="181"/>
      <c r="BZY18" s="181"/>
      <c r="BZZ18" s="181"/>
      <c r="CAA18" s="181"/>
      <c r="CAB18" s="181"/>
      <c r="CAC18" s="181"/>
      <c r="CAD18" s="181"/>
      <c r="CAE18" s="181"/>
      <c r="CAF18" s="181"/>
      <c r="CAG18" s="181"/>
      <c r="CAH18" s="181"/>
      <c r="CAI18" s="181"/>
      <c r="CAJ18" s="181"/>
      <c r="CAK18" s="181"/>
      <c r="CAL18" s="181"/>
      <c r="CAM18" s="181"/>
      <c r="CAN18" s="181"/>
      <c r="CAO18" s="181"/>
      <c r="CAP18" s="181"/>
      <c r="CAQ18" s="181"/>
      <c r="CAR18" s="181"/>
      <c r="CAS18" s="181"/>
      <c r="CAT18" s="181"/>
      <c r="CAU18" s="181"/>
      <c r="CAV18" s="181"/>
      <c r="CAW18" s="181"/>
      <c r="CAX18" s="181"/>
      <c r="CAY18" s="181"/>
      <c r="CAZ18" s="181"/>
      <c r="CBA18" s="181"/>
      <c r="CBB18" s="181"/>
      <c r="CBC18" s="181"/>
      <c r="CBD18" s="181"/>
      <c r="CBE18" s="181"/>
      <c r="CBF18" s="181"/>
      <c r="CBG18" s="181"/>
      <c r="CBH18" s="181"/>
      <c r="CBI18" s="181"/>
      <c r="CBJ18" s="181"/>
      <c r="CBK18" s="181"/>
      <c r="CBL18" s="181"/>
      <c r="CBM18" s="181"/>
      <c r="CBN18" s="181"/>
      <c r="CBO18" s="181"/>
      <c r="CBP18" s="181"/>
      <c r="CBQ18" s="181"/>
      <c r="CBR18" s="181"/>
      <c r="CBS18" s="181"/>
      <c r="CBT18" s="181"/>
      <c r="CBU18" s="181"/>
      <c r="CBV18" s="181"/>
      <c r="CBW18" s="181"/>
      <c r="CBX18" s="181"/>
      <c r="CBY18" s="181"/>
      <c r="CBZ18" s="181"/>
      <c r="CCA18" s="181"/>
      <c r="CCB18" s="181"/>
      <c r="CCC18" s="181"/>
      <c r="CCD18" s="181"/>
      <c r="CCE18" s="181"/>
      <c r="CCF18" s="181"/>
      <c r="CCG18" s="181"/>
      <c r="CCH18" s="181"/>
      <c r="CCI18" s="181"/>
      <c r="CCJ18" s="181"/>
      <c r="CCK18" s="181"/>
      <c r="CCL18" s="181"/>
      <c r="CCM18" s="181"/>
      <c r="CCN18" s="181"/>
      <c r="CCO18" s="181"/>
      <c r="CCP18" s="181"/>
      <c r="CCQ18" s="181"/>
      <c r="CCR18" s="181"/>
      <c r="CCS18" s="181"/>
      <c r="CCT18" s="181"/>
      <c r="CCU18" s="181"/>
      <c r="CCV18" s="181"/>
      <c r="CCW18" s="181"/>
      <c r="CCX18" s="181"/>
      <c r="CCY18" s="181"/>
      <c r="CCZ18" s="181"/>
      <c r="CDA18" s="181"/>
      <c r="CDB18" s="181"/>
      <c r="CDC18" s="181"/>
      <c r="CDD18" s="181"/>
      <c r="CDE18" s="181"/>
      <c r="CDF18" s="181"/>
      <c r="CDG18" s="181"/>
      <c r="CDH18" s="181"/>
      <c r="CDI18" s="181"/>
      <c r="CDJ18" s="181"/>
      <c r="CDK18" s="181"/>
      <c r="CDL18" s="181"/>
      <c r="CDM18" s="181"/>
      <c r="CDN18" s="181"/>
      <c r="CDO18" s="181"/>
      <c r="CDP18" s="181"/>
      <c r="CDQ18" s="181"/>
      <c r="CDR18" s="181"/>
      <c r="CDS18" s="181"/>
      <c r="CDT18" s="181"/>
      <c r="CDU18" s="181"/>
      <c r="CDV18" s="181"/>
      <c r="CDW18" s="181"/>
      <c r="CDX18" s="181"/>
      <c r="CDY18" s="181"/>
      <c r="CDZ18" s="181"/>
      <c r="CEA18" s="181"/>
      <c r="CEB18" s="181"/>
      <c r="CEC18" s="181"/>
      <c r="CED18" s="181"/>
      <c r="CEE18" s="181"/>
      <c r="CEF18" s="181"/>
      <c r="CEG18" s="181"/>
      <c r="CEH18" s="181"/>
      <c r="CEI18" s="181"/>
      <c r="CEJ18" s="181"/>
      <c r="CEK18" s="181"/>
      <c r="CEL18" s="181"/>
      <c r="CEM18" s="181"/>
      <c r="CEN18" s="181"/>
      <c r="CEO18" s="181"/>
      <c r="CEP18" s="181"/>
      <c r="CEQ18" s="181"/>
      <c r="CER18" s="181"/>
      <c r="CES18" s="181"/>
      <c r="CET18" s="181"/>
      <c r="CEU18" s="181"/>
      <c r="CEV18" s="181"/>
      <c r="CEW18" s="181"/>
      <c r="CEX18" s="181"/>
      <c r="CEY18" s="181"/>
      <c r="CEZ18" s="181"/>
      <c r="CFA18" s="181"/>
      <c r="CFB18" s="181"/>
      <c r="CFC18" s="181"/>
      <c r="CFD18" s="181"/>
      <c r="CFE18" s="181"/>
      <c r="CFF18" s="181"/>
      <c r="CFG18" s="181"/>
      <c r="CFH18" s="181"/>
      <c r="CFI18" s="181"/>
      <c r="CFJ18" s="181"/>
      <c r="CFK18" s="181"/>
      <c r="CFL18" s="181"/>
      <c r="CFM18" s="181"/>
      <c r="CFN18" s="181"/>
      <c r="CFO18" s="181"/>
      <c r="CFP18" s="181"/>
      <c r="CFQ18" s="181"/>
      <c r="CFR18" s="181"/>
      <c r="CFS18" s="181"/>
      <c r="CFT18" s="181"/>
      <c r="CFU18" s="181"/>
      <c r="CFV18" s="181"/>
      <c r="CFW18" s="181"/>
      <c r="CFX18" s="181"/>
      <c r="CFY18" s="181"/>
      <c r="CFZ18" s="181"/>
      <c r="CGA18" s="181"/>
      <c r="CGB18" s="181"/>
      <c r="CGC18" s="181"/>
      <c r="CGD18" s="181"/>
      <c r="CGE18" s="181"/>
      <c r="CGF18" s="181"/>
      <c r="CGG18" s="181"/>
      <c r="CGH18" s="181"/>
      <c r="CGI18" s="181"/>
      <c r="CGJ18" s="181"/>
      <c r="CGK18" s="181"/>
      <c r="CGL18" s="181"/>
      <c r="CGM18" s="181"/>
      <c r="CGN18" s="181"/>
      <c r="CGO18" s="181"/>
      <c r="CGP18" s="181"/>
      <c r="CGQ18" s="181"/>
      <c r="CGR18" s="181"/>
      <c r="CGS18" s="181"/>
      <c r="CGT18" s="181"/>
      <c r="CGU18" s="181"/>
      <c r="CGV18" s="181"/>
      <c r="CGW18" s="181"/>
      <c r="CGX18" s="181"/>
      <c r="CGY18" s="181"/>
      <c r="CGZ18" s="181"/>
      <c r="CHA18" s="181"/>
      <c r="CHB18" s="181"/>
      <c r="CHC18" s="181"/>
      <c r="CHD18" s="181"/>
      <c r="CHE18" s="181"/>
      <c r="CHF18" s="181"/>
      <c r="CHG18" s="181"/>
      <c r="CHH18" s="181"/>
      <c r="CHI18" s="181"/>
      <c r="CHJ18" s="181"/>
      <c r="CHK18" s="181"/>
      <c r="CHL18" s="181"/>
      <c r="CHM18" s="181"/>
      <c r="CHN18" s="181"/>
      <c r="CHO18" s="181"/>
      <c r="CHP18" s="181"/>
      <c r="CHQ18" s="181"/>
      <c r="CHR18" s="181"/>
      <c r="CHS18" s="181"/>
      <c r="CHT18" s="181"/>
      <c r="CHU18" s="181"/>
      <c r="CHV18" s="181"/>
      <c r="CHW18" s="181"/>
      <c r="CHX18" s="181"/>
      <c r="CHY18" s="181"/>
      <c r="CHZ18" s="181"/>
      <c r="CIA18" s="181"/>
      <c r="CIB18" s="181"/>
      <c r="CIC18" s="181"/>
      <c r="CID18" s="181"/>
      <c r="CIE18" s="181"/>
      <c r="CIF18" s="181"/>
      <c r="CIG18" s="181"/>
      <c r="CIH18" s="181"/>
      <c r="CII18" s="181"/>
      <c r="CIJ18" s="181"/>
      <c r="CIK18" s="181"/>
      <c r="CIL18" s="181"/>
      <c r="CIM18" s="181"/>
      <c r="CIN18" s="181"/>
      <c r="CIO18" s="181"/>
      <c r="CIP18" s="181"/>
      <c r="CIQ18" s="181"/>
      <c r="CIR18" s="181"/>
      <c r="CIS18" s="181"/>
      <c r="CIT18" s="181"/>
      <c r="CIU18" s="181"/>
      <c r="CIV18" s="181"/>
      <c r="CIW18" s="181"/>
      <c r="CIX18" s="181"/>
      <c r="CIY18" s="181"/>
      <c r="CIZ18" s="181"/>
      <c r="CJA18" s="181"/>
      <c r="CJB18" s="181"/>
      <c r="CJC18" s="181"/>
      <c r="CJD18" s="181"/>
      <c r="CJE18" s="181"/>
      <c r="CJF18" s="181"/>
      <c r="CJG18" s="181"/>
      <c r="CJH18" s="181"/>
      <c r="CJI18" s="181"/>
      <c r="CJJ18" s="181"/>
      <c r="CJK18" s="181"/>
      <c r="CJL18" s="181"/>
      <c r="CJM18" s="181"/>
      <c r="CJN18" s="181"/>
      <c r="CJO18" s="181"/>
      <c r="CJP18" s="181"/>
      <c r="CJQ18" s="181"/>
      <c r="CJR18" s="181"/>
      <c r="CJS18" s="181"/>
      <c r="CJT18" s="181"/>
      <c r="CJU18" s="181"/>
      <c r="CJV18" s="181"/>
      <c r="CJW18" s="181"/>
      <c r="CJX18" s="181"/>
      <c r="CJY18" s="181"/>
      <c r="CJZ18" s="181"/>
      <c r="CKA18" s="181"/>
      <c r="CKB18" s="181"/>
      <c r="CKC18" s="181"/>
      <c r="CKD18" s="181"/>
      <c r="CKE18" s="181"/>
      <c r="CKF18" s="181"/>
      <c r="CKG18" s="181"/>
      <c r="CKH18" s="181"/>
      <c r="CKI18" s="181"/>
      <c r="CKJ18" s="181"/>
      <c r="CKK18" s="181"/>
      <c r="CKL18" s="181"/>
      <c r="CKM18" s="181"/>
      <c r="CKN18" s="181"/>
      <c r="CKO18" s="181"/>
      <c r="CKP18" s="181"/>
      <c r="CKQ18" s="181"/>
      <c r="CKR18" s="181"/>
      <c r="CKS18" s="181"/>
      <c r="CKT18" s="181"/>
      <c r="CKU18" s="181"/>
      <c r="CKV18" s="181"/>
      <c r="CKW18" s="181"/>
      <c r="CKX18" s="181"/>
      <c r="CKY18" s="181"/>
      <c r="CKZ18" s="181"/>
      <c r="CLA18" s="181"/>
      <c r="CLB18" s="181"/>
      <c r="CLC18" s="181"/>
      <c r="CLD18" s="181"/>
      <c r="CLE18" s="181"/>
      <c r="CLF18" s="181"/>
      <c r="CLG18" s="181"/>
      <c r="CLH18" s="181"/>
      <c r="CLI18" s="181"/>
      <c r="CLJ18" s="181"/>
      <c r="CLK18" s="181"/>
      <c r="CLL18" s="181"/>
      <c r="CLM18" s="181"/>
      <c r="CLN18" s="181"/>
      <c r="CLO18" s="181"/>
      <c r="CLP18" s="181"/>
      <c r="CLQ18" s="181"/>
      <c r="CLR18" s="181"/>
      <c r="CLS18" s="181"/>
      <c r="CLT18" s="181"/>
      <c r="CLU18" s="181"/>
      <c r="CLV18" s="181"/>
      <c r="CLW18" s="181"/>
      <c r="CLX18" s="181"/>
      <c r="CLY18" s="181"/>
      <c r="CLZ18" s="181"/>
      <c r="CMA18" s="181"/>
      <c r="CMB18" s="181"/>
      <c r="CMC18" s="181"/>
      <c r="CMD18" s="181"/>
      <c r="CME18" s="181"/>
      <c r="CMF18" s="181"/>
      <c r="CMG18" s="181"/>
      <c r="CMH18" s="181"/>
      <c r="CMI18" s="181"/>
      <c r="CMJ18" s="181"/>
      <c r="CMK18" s="181"/>
      <c r="CML18" s="181"/>
      <c r="CMM18" s="181"/>
      <c r="CMN18" s="181"/>
      <c r="CMO18" s="181"/>
      <c r="CMP18" s="181"/>
      <c r="CMQ18" s="181"/>
      <c r="CMR18" s="181"/>
      <c r="CMS18" s="181"/>
      <c r="CMT18" s="181"/>
      <c r="CMU18" s="181"/>
      <c r="CMV18" s="181"/>
      <c r="CMW18" s="181"/>
      <c r="CMX18" s="181"/>
      <c r="CMY18" s="181"/>
      <c r="CMZ18" s="181"/>
      <c r="CNA18" s="181"/>
      <c r="CNB18" s="181"/>
      <c r="CNC18" s="181"/>
      <c r="CND18" s="181"/>
      <c r="CNE18" s="181"/>
      <c r="CNF18" s="181"/>
      <c r="CNG18" s="181"/>
      <c r="CNH18" s="181"/>
      <c r="CNI18" s="181"/>
      <c r="CNJ18" s="181"/>
      <c r="CNK18" s="181"/>
      <c r="CNL18" s="181"/>
      <c r="CNM18" s="181"/>
      <c r="CNN18" s="181"/>
      <c r="CNO18" s="181"/>
      <c r="CNP18" s="181"/>
      <c r="CNQ18" s="181"/>
      <c r="CNR18" s="181"/>
      <c r="CNS18" s="181"/>
      <c r="CNT18" s="181"/>
      <c r="CNU18" s="181"/>
      <c r="CNV18" s="181"/>
      <c r="CNW18" s="181"/>
      <c r="CNX18" s="181"/>
      <c r="CNY18" s="181"/>
      <c r="CNZ18" s="181"/>
      <c r="COA18" s="181"/>
      <c r="COB18" s="181"/>
      <c r="COC18" s="181"/>
      <c r="COD18" s="181"/>
      <c r="COE18" s="181"/>
      <c r="COF18" s="181"/>
      <c r="COG18" s="181"/>
      <c r="COH18" s="181"/>
      <c r="COI18" s="181"/>
      <c r="COJ18" s="181"/>
      <c r="COK18" s="181"/>
      <c r="COL18" s="181"/>
      <c r="COM18" s="181"/>
      <c r="CON18" s="181"/>
      <c r="COO18" s="181"/>
      <c r="COP18" s="181"/>
      <c r="COQ18" s="181"/>
      <c r="COR18" s="181"/>
      <c r="COS18" s="181"/>
      <c r="COT18" s="181"/>
      <c r="COU18" s="181"/>
      <c r="COV18" s="181"/>
      <c r="COW18" s="181"/>
      <c r="COX18" s="181"/>
      <c r="COY18" s="181"/>
      <c r="COZ18" s="181"/>
      <c r="CPA18" s="181"/>
      <c r="CPB18" s="181"/>
      <c r="CPC18" s="181"/>
      <c r="CPD18" s="181"/>
      <c r="CPE18" s="181"/>
      <c r="CPF18" s="181"/>
      <c r="CPG18" s="181"/>
      <c r="CPH18" s="181"/>
      <c r="CPI18" s="181"/>
      <c r="CPJ18" s="181"/>
      <c r="CPK18" s="181"/>
      <c r="CPL18" s="181"/>
      <c r="CPM18" s="181"/>
      <c r="CPN18" s="181"/>
      <c r="CPO18" s="181"/>
      <c r="CPP18" s="181"/>
      <c r="CPQ18" s="181"/>
      <c r="CPR18" s="181"/>
      <c r="CPS18" s="181"/>
      <c r="CPT18" s="181"/>
      <c r="CPU18" s="181"/>
      <c r="CPV18" s="181"/>
      <c r="CPW18" s="181"/>
      <c r="CPX18" s="181"/>
      <c r="CPY18" s="181"/>
      <c r="CPZ18" s="181"/>
      <c r="CQA18" s="181"/>
      <c r="CQB18" s="181"/>
      <c r="CQC18" s="181"/>
      <c r="CQD18" s="181"/>
      <c r="CQE18" s="181"/>
      <c r="CQF18" s="181"/>
      <c r="CQG18" s="181"/>
      <c r="CQH18" s="181"/>
      <c r="CQI18" s="181"/>
      <c r="CQJ18" s="181"/>
      <c r="CQK18" s="181"/>
      <c r="CQL18" s="181"/>
      <c r="CQM18" s="181"/>
      <c r="CQN18" s="181"/>
      <c r="CQO18" s="181"/>
      <c r="CQP18" s="181"/>
      <c r="CQQ18" s="181"/>
      <c r="CQR18" s="181"/>
      <c r="CQS18" s="181"/>
      <c r="CQT18" s="181"/>
      <c r="CQU18" s="181"/>
      <c r="CQV18" s="181"/>
      <c r="CQW18" s="181"/>
      <c r="CQX18" s="181"/>
      <c r="CQY18" s="181"/>
      <c r="CQZ18" s="181"/>
      <c r="CRA18" s="181"/>
      <c r="CRB18" s="181"/>
      <c r="CRC18" s="181"/>
      <c r="CRD18" s="181"/>
      <c r="CRE18" s="181"/>
      <c r="CRF18" s="181"/>
      <c r="CRG18" s="181"/>
      <c r="CRH18" s="181"/>
      <c r="CRI18" s="181"/>
      <c r="CRJ18" s="181"/>
      <c r="CRK18" s="181"/>
      <c r="CRL18" s="181"/>
      <c r="CRM18" s="181"/>
      <c r="CRN18" s="181"/>
      <c r="CRO18" s="181"/>
      <c r="CRP18" s="181"/>
      <c r="CRQ18" s="181"/>
      <c r="CRR18" s="181"/>
      <c r="CRS18" s="181"/>
      <c r="CRT18" s="181"/>
      <c r="CRU18" s="181"/>
      <c r="CRV18" s="181"/>
      <c r="CRW18" s="181"/>
      <c r="CRX18" s="181"/>
      <c r="CRY18" s="181"/>
      <c r="CRZ18" s="181"/>
      <c r="CSA18" s="181"/>
      <c r="CSB18" s="181"/>
      <c r="CSC18" s="181"/>
      <c r="CSD18" s="181"/>
      <c r="CSE18" s="181"/>
      <c r="CSF18" s="181"/>
      <c r="CSG18" s="181"/>
      <c r="CSH18" s="181"/>
      <c r="CSI18" s="181"/>
      <c r="CSJ18" s="181"/>
      <c r="CSK18" s="181"/>
      <c r="CSL18" s="181"/>
      <c r="CSM18" s="181"/>
      <c r="CSN18" s="181"/>
      <c r="CSO18" s="181"/>
      <c r="CSP18" s="181"/>
      <c r="CSQ18" s="181"/>
      <c r="CSR18" s="181"/>
      <c r="CSS18" s="181"/>
      <c r="CST18" s="181"/>
      <c r="CSU18" s="181"/>
      <c r="CSV18" s="181"/>
      <c r="CSW18" s="181"/>
      <c r="CSX18" s="181"/>
      <c r="CSY18" s="181"/>
      <c r="CSZ18" s="181"/>
      <c r="CTA18" s="181"/>
      <c r="CTB18" s="181"/>
      <c r="CTC18" s="181"/>
      <c r="CTD18" s="181"/>
      <c r="CTE18" s="181"/>
      <c r="CTF18" s="181"/>
      <c r="CTG18" s="181"/>
      <c r="CTH18" s="181"/>
      <c r="CTI18" s="181"/>
      <c r="CTJ18" s="181"/>
      <c r="CTK18" s="181"/>
      <c r="CTL18" s="181"/>
      <c r="CTM18" s="181"/>
      <c r="CTN18" s="181"/>
      <c r="CTO18" s="181"/>
      <c r="CTP18" s="181"/>
      <c r="CTQ18" s="181"/>
      <c r="CTR18" s="181"/>
      <c r="CTS18" s="181"/>
      <c r="CTT18" s="181"/>
      <c r="CTU18" s="181"/>
      <c r="CTV18" s="181"/>
      <c r="CTW18" s="181"/>
      <c r="CTX18" s="181"/>
      <c r="CTY18" s="181"/>
      <c r="CTZ18" s="181"/>
      <c r="CUA18" s="181"/>
      <c r="CUB18" s="181"/>
      <c r="CUC18" s="181"/>
      <c r="CUD18" s="181"/>
      <c r="CUE18" s="181"/>
      <c r="CUF18" s="181"/>
      <c r="CUG18" s="181"/>
      <c r="CUH18" s="181"/>
      <c r="CUI18" s="181"/>
      <c r="CUJ18" s="181"/>
      <c r="CUK18" s="181"/>
      <c r="CUL18" s="181"/>
      <c r="CUM18" s="181"/>
      <c r="CUN18" s="181"/>
      <c r="CUO18" s="181"/>
      <c r="CUP18" s="181"/>
      <c r="CUQ18" s="181"/>
      <c r="CUR18" s="181"/>
      <c r="CUS18" s="181"/>
      <c r="CUT18" s="181"/>
      <c r="CUU18" s="181"/>
      <c r="CUV18" s="181"/>
      <c r="CUW18" s="181"/>
      <c r="CUX18" s="181"/>
      <c r="CUY18" s="181"/>
      <c r="CUZ18" s="181"/>
      <c r="CVA18" s="181"/>
      <c r="CVB18" s="181"/>
      <c r="CVC18" s="181"/>
      <c r="CVD18" s="181"/>
      <c r="CVE18" s="181"/>
      <c r="CVF18" s="181"/>
      <c r="CVG18" s="181"/>
      <c r="CVH18" s="181"/>
      <c r="CVI18" s="181"/>
      <c r="CVJ18" s="181"/>
      <c r="CVK18" s="181"/>
      <c r="CVL18" s="181"/>
      <c r="CVM18" s="181"/>
      <c r="CVN18" s="181"/>
      <c r="CVO18" s="181"/>
      <c r="CVP18" s="181"/>
      <c r="CVQ18" s="181"/>
      <c r="CVR18" s="181"/>
      <c r="CVS18" s="181"/>
      <c r="CVT18" s="181"/>
      <c r="CVU18" s="181"/>
      <c r="CVV18" s="181"/>
      <c r="CVW18" s="181"/>
      <c r="CVX18" s="181"/>
      <c r="CVY18" s="181"/>
      <c r="CVZ18" s="181"/>
      <c r="CWA18" s="181"/>
      <c r="CWB18" s="181"/>
      <c r="CWC18" s="181"/>
      <c r="CWD18" s="181"/>
      <c r="CWE18" s="181"/>
      <c r="CWF18" s="181"/>
      <c r="CWG18" s="181"/>
      <c r="CWH18" s="181"/>
      <c r="CWI18" s="181"/>
      <c r="CWJ18" s="181"/>
      <c r="CWK18" s="181"/>
      <c r="CWL18" s="181"/>
      <c r="CWM18" s="181"/>
      <c r="CWN18" s="181"/>
      <c r="CWO18" s="181"/>
      <c r="CWP18" s="181"/>
      <c r="CWQ18" s="181"/>
      <c r="CWR18" s="181"/>
      <c r="CWS18" s="181"/>
      <c r="CWT18" s="181"/>
      <c r="CWU18" s="181"/>
      <c r="CWV18" s="181"/>
      <c r="CWW18" s="181"/>
      <c r="CWX18" s="181"/>
      <c r="CWY18" s="181"/>
      <c r="CWZ18" s="181"/>
      <c r="CXA18" s="181"/>
      <c r="CXB18" s="181"/>
      <c r="CXC18" s="181"/>
      <c r="CXD18" s="181"/>
      <c r="CXE18" s="181"/>
      <c r="CXF18" s="181"/>
      <c r="CXG18" s="181"/>
      <c r="CXH18" s="181"/>
      <c r="CXI18" s="181"/>
      <c r="CXJ18" s="181"/>
      <c r="CXK18" s="181"/>
      <c r="CXL18" s="181"/>
      <c r="CXM18" s="181"/>
      <c r="CXN18" s="181"/>
      <c r="CXO18" s="181"/>
      <c r="CXP18" s="181"/>
      <c r="CXQ18" s="181"/>
      <c r="CXR18" s="181"/>
      <c r="CXS18" s="181"/>
      <c r="CXT18" s="181"/>
      <c r="CXU18" s="181"/>
      <c r="CXV18" s="181"/>
      <c r="CXW18" s="181"/>
      <c r="CXX18" s="181"/>
      <c r="CXY18" s="181"/>
      <c r="CXZ18" s="181"/>
      <c r="CYA18" s="181"/>
      <c r="CYB18" s="181"/>
      <c r="CYC18" s="181"/>
      <c r="CYD18" s="181"/>
      <c r="CYE18" s="181"/>
      <c r="CYF18" s="181"/>
      <c r="CYG18" s="181"/>
      <c r="CYH18" s="181"/>
      <c r="CYI18" s="181"/>
      <c r="CYJ18" s="181"/>
      <c r="CYK18" s="181"/>
      <c r="CYL18" s="181"/>
      <c r="CYM18" s="181"/>
      <c r="CYN18" s="181"/>
      <c r="CYO18" s="181"/>
      <c r="CYP18" s="181"/>
      <c r="CYQ18" s="181"/>
      <c r="CYR18" s="181"/>
      <c r="CYS18" s="181"/>
      <c r="CYT18" s="181"/>
      <c r="CYU18" s="181"/>
      <c r="CYV18" s="181"/>
      <c r="CYW18" s="181"/>
      <c r="CYX18" s="181"/>
      <c r="CYY18" s="181"/>
      <c r="CYZ18" s="181"/>
      <c r="CZA18" s="181"/>
      <c r="CZB18" s="181"/>
      <c r="CZC18" s="181"/>
      <c r="CZD18" s="181"/>
      <c r="CZE18" s="181"/>
      <c r="CZF18" s="181"/>
      <c r="CZG18" s="181"/>
      <c r="CZH18" s="181"/>
      <c r="CZI18" s="181"/>
      <c r="CZJ18" s="181"/>
      <c r="CZK18" s="181"/>
      <c r="CZL18" s="181"/>
      <c r="CZM18" s="181"/>
      <c r="CZN18" s="181"/>
      <c r="CZO18" s="181"/>
      <c r="CZP18" s="181"/>
      <c r="CZQ18" s="181"/>
      <c r="CZR18" s="181"/>
      <c r="CZS18" s="181"/>
      <c r="CZT18" s="181"/>
      <c r="CZU18" s="181"/>
      <c r="CZV18" s="181"/>
      <c r="CZW18" s="181"/>
      <c r="CZX18" s="181"/>
      <c r="CZY18" s="181"/>
      <c r="CZZ18" s="181"/>
      <c r="DAA18" s="181"/>
      <c r="DAB18" s="181"/>
      <c r="DAC18" s="181"/>
      <c r="DAD18" s="181"/>
      <c r="DAE18" s="181"/>
      <c r="DAF18" s="181"/>
      <c r="DAG18" s="181"/>
      <c r="DAH18" s="181"/>
      <c r="DAI18" s="181"/>
      <c r="DAJ18" s="181"/>
      <c r="DAK18" s="181"/>
      <c r="DAL18" s="181"/>
      <c r="DAM18" s="181"/>
      <c r="DAN18" s="181"/>
      <c r="DAO18" s="181"/>
      <c r="DAP18" s="181"/>
      <c r="DAQ18" s="181"/>
      <c r="DAR18" s="181"/>
      <c r="DAS18" s="181"/>
      <c r="DAT18" s="181"/>
      <c r="DAU18" s="181"/>
      <c r="DAV18" s="181"/>
      <c r="DAW18" s="181"/>
      <c r="DAX18" s="181"/>
      <c r="DAY18" s="181"/>
      <c r="DAZ18" s="181"/>
      <c r="DBA18" s="181"/>
      <c r="DBB18" s="181"/>
      <c r="DBC18" s="181"/>
      <c r="DBD18" s="181"/>
      <c r="DBE18" s="181"/>
      <c r="DBF18" s="181"/>
      <c r="DBG18" s="181"/>
      <c r="DBH18" s="181"/>
      <c r="DBI18" s="181"/>
      <c r="DBJ18" s="181"/>
      <c r="DBK18" s="181"/>
      <c r="DBL18" s="181"/>
      <c r="DBM18" s="181"/>
      <c r="DBN18" s="181"/>
      <c r="DBO18" s="181"/>
      <c r="DBP18" s="181"/>
      <c r="DBQ18" s="181"/>
      <c r="DBR18" s="181"/>
      <c r="DBS18" s="181"/>
      <c r="DBT18" s="181"/>
      <c r="DBU18" s="181"/>
      <c r="DBV18" s="181"/>
      <c r="DBW18" s="181"/>
      <c r="DBX18" s="181"/>
      <c r="DBY18" s="181"/>
      <c r="DBZ18" s="181"/>
      <c r="DCA18" s="181"/>
      <c r="DCB18" s="181"/>
      <c r="DCC18" s="181"/>
      <c r="DCD18" s="181"/>
      <c r="DCE18" s="181"/>
      <c r="DCF18" s="181"/>
      <c r="DCG18" s="181"/>
      <c r="DCH18" s="181"/>
      <c r="DCI18" s="181"/>
      <c r="DCJ18" s="181"/>
      <c r="DCK18" s="181"/>
      <c r="DCL18" s="181"/>
      <c r="DCM18" s="181"/>
      <c r="DCN18" s="181"/>
      <c r="DCO18" s="181"/>
      <c r="DCP18" s="181"/>
      <c r="DCQ18" s="181"/>
      <c r="DCR18" s="181"/>
      <c r="DCS18" s="181"/>
      <c r="DCT18" s="181"/>
      <c r="DCU18" s="181"/>
      <c r="DCV18" s="181"/>
      <c r="DCW18" s="181"/>
      <c r="DCX18" s="181"/>
      <c r="DCY18" s="181"/>
      <c r="DCZ18" s="181"/>
      <c r="DDA18" s="181"/>
      <c r="DDB18" s="181"/>
      <c r="DDC18" s="181"/>
      <c r="DDD18" s="181"/>
      <c r="DDE18" s="181"/>
      <c r="DDF18" s="181"/>
      <c r="DDG18" s="181"/>
      <c r="DDH18" s="181"/>
      <c r="DDI18" s="181"/>
      <c r="DDJ18" s="181"/>
      <c r="DDK18" s="181"/>
      <c r="DDL18" s="181"/>
      <c r="DDM18" s="181"/>
      <c r="DDN18" s="181"/>
      <c r="DDO18" s="181"/>
      <c r="DDP18" s="181"/>
      <c r="DDQ18" s="181"/>
      <c r="DDR18" s="181"/>
      <c r="DDS18" s="181"/>
      <c r="DDT18" s="181"/>
      <c r="DDU18" s="181"/>
      <c r="DDV18" s="181"/>
      <c r="DDW18" s="181"/>
      <c r="DDX18" s="181"/>
      <c r="DDY18" s="181"/>
      <c r="DDZ18" s="181"/>
      <c r="DEA18" s="181"/>
      <c r="DEB18" s="181"/>
      <c r="DEC18" s="181"/>
      <c r="DED18" s="181"/>
      <c r="DEE18" s="181"/>
      <c r="DEF18" s="181"/>
      <c r="DEG18" s="181"/>
      <c r="DEH18" s="181"/>
      <c r="DEI18" s="181"/>
      <c r="DEJ18" s="181"/>
      <c r="DEK18" s="181"/>
      <c r="DEL18" s="181"/>
      <c r="DEM18" s="181"/>
      <c r="DEN18" s="181"/>
      <c r="DEO18" s="181"/>
      <c r="DEP18" s="181"/>
      <c r="DEQ18" s="181"/>
      <c r="DER18" s="181"/>
      <c r="DES18" s="181"/>
      <c r="DET18" s="181"/>
      <c r="DEU18" s="181"/>
      <c r="DEV18" s="181"/>
      <c r="DEW18" s="181"/>
      <c r="DEX18" s="181"/>
      <c r="DEY18" s="181"/>
      <c r="DEZ18" s="181"/>
      <c r="DFA18" s="181"/>
      <c r="DFB18" s="181"/>
      <c r="DFC18" s="181"/>
      <c r="DFD18" s="181"/>
      <c r="DFE18" s="181"/>
      <c r="DFF18" s="181"/>
      <c r="DFG18" s="181"/>
      <c r="DFH18" s="181"/>
      <c r="DFI18" s="181"/>
      <c r="DFJ18" s="181"/>
      <c r="DFK18" s="181"/>
      <c r="DFL18" s="181"/>
      <c r="DFM18" s="181"/>
      <c r="DFN18" s="181"/>
      <c r="DFO18" s="181"/>
      <c r="DFP18" s="181"/>
      <c r="DFQ18" s="181"/>
      <c r="DFR18" s="181"/>
      <c r="DFS18" s="181"/>
      <c r="DFT18" s="181"/>
      <c r="DFU18" s="181"/>
      <c r="DFV18" s="181"/>
      <c r="DFW18" s="181"/>
      <c r="DFX18" s="181"/>
      <c r="DFY18" s="181"/>
      <c r="DFZ18" s="181"/>
      <c r="DGA18" s="181"/>
      <c r="DGB18" s="181"/>
      <c r="DGC18" s="181"/>
      <c r="DGD18" s="181"/>
      <c r="DGE18" s="181"/>
      <c r="DGF18" s="181"/>
      <c r="DGG18" s="181"/>
      <c r="DGH18" s="181"/>
      <c r="DGI18" s="181"/>
      <c r="DGJ18" s="181"/>
      <c r="DGK18" s="181"/>
      <c r="DGL18" s="181"/>
      <c r="DGM18" s="181"/>
      <c r="DGN18" s="181"/>
      <c r="DGO18" s="181"/>
      <c r="DGP18" s="181"/>
      <c r="DGQ18" s="181"/>
      <c r="DGR18" s="181"/>
      <c r="DGS18" s="181"/>
      <c r="DGT18" s="181"/>
      <c r="DGU18" s="181"/>
      <c r="DGV18" s="181"/>
      <c r="DGW18" s="181"/>
      <c r="DGX18" s="181"/>
      <c r="DGY18" s="181"/>
      <c r="DGZ18" s="181"/>
      <c r="DHA18" s="181"/>
      <c r="DHB18" s="181"/>
      <c r="DHC18" s="181"/>
      <c r="DHD18" s="181"/>
      <c r="DHE18" s="181"/>
      <c r="DHF18" s="181"/>
      <c r="DHG18" s="181"/>
      <c r="DHH18" s="181"/>
      <c r="DHI18" s="181"/>
      <c r="DHJ18" s="181"/>
      <c r="DHK18" s="181"/>
      <c r="DHL18" s="181"/>
      <c r="DHM18" s="181"/>
      <c r="DHN18" s="181"/>
      <c r="DHO18" s="181"/>
      <c r="DHP18" s="181"/>
      <c r="DHQ18" s="181"/>
      <c r="DHR18" s="181"/>
      <c r="DHS18" s="181"/>
      <c r="DHT18" s="181"/>
      <c r="DHU18" s="181"/>
      <c r="DHV18" s="181"/>
      <c r="DHW18" s="181"/>
      <c r="DHX18" s="181"/>
      <c r="DHY18" s="181"/>
      <c r="DHZ18" s="181"/>
      <c r="DIA18" s="181"/>
      <c r="DIB18" s="181"/>
      <c r="DIC18" s="181"/>
      <c r="DID18" s="181"/>
      <c r="DIE18" s="181"/>
      <c r="DIF18" s="181"/>
      <c r="DIG18" s="181"/>
      <c r="DIH18" s="181"/>
      <c r="DII18" s="181"/>
      <c r="DIJ18" s="181"/>
      <c r="DIK18" s="181"/>
      <c r="DIL18" s="181"/>
      <c r="DIM18" s="181"/>
      <c r="DIN18" s="181"/>
      <c r="DIO18" s="181"/>
      <c r="DIP18" s="181"/>
      <c r="DIQ18" s="181"/>
      <c r="DIR18" s="181"/>
      <c r="DIS18" s="181"/>
      <c r="DIT18" s="181"/>
      <c r="DIU18" s="181"/>
      <c r="DIV18" s="181"/>
      <c r="DIW18" s="181"/>
      <c r="DIX18" s="181"/>
      <c r="DIY18" s="181"/>
      <c r="DIZ18" s="181"/>
      <c r="DJA18" s="181"/>
      <c r="DJB18" s="181"/>
      <c r="DJC18" s="181"/>
      <c r="DJD18" s="181"/>
      <c r="DJE18" s="181"/>
      <c r="DJF18" s="181"/>
      <c r="DJG18" s="181"/>
      <c r="DJH18" s="181"/>
      <c r="DJI18" s="181"/>
      <c r="DJJ18" s="181"/>
      <c r="DJK18" s="181"/>
      <c r="DJL18" s="181"/>
      <c r="DJM18" s="181"/>
      <c r="DJN18" s="181"/>
      <c r="DJO18" s="181"/>
      <c r="DJP18" s="181"/>
      <c r="DJQ18" s="181"/>
      <c r="DJR18" s="181"/>
      <c r="DJS18" s="181"/>
      <c r="DJT18" s="181"/>
      <c r="DJU18" s="181"/>
      <c r="DJV18" s="181"/>
      <c r="DJW18" s="181"/>
      <c r="DJX18" s="181"/>
      <c r="DJY18" s="181"/>
      <c r="DJZ18" s="181"/>
      <c r="DKA18" s="181"/>
      <c r="DKB18" s="181"/>
      <c r="DKC18" s="181"/>
      <c r="DKD18" s="181"/>
      <c r="DKE18" s="181"/>
      <c r="DKF18" s="181"/>
      <c r="DKG18" s="181"/>
      <c r="DKH18" s="181"/>
      <c r="DKI18" s="181"/>
      <c r="DKJ18" s="181"/>
      <c r="DKK18" s="181"/>
      <c r="DKL18" s="181"/>
      <c r="DKM18" s="181"/>
      <c r="DKN18" s="181"/>
      <c r="DKO18" s="181"/>
      <c r="DKP18" s="181"/>
      <c r="DKQ18" s="181"/>
      <c r="DKR18" s="181"/>
      <c r="DKS18" s="181"/>
      <c r="DKT18" s="181"/>
      <c r="DKU18" s="181"/>
      <c r="DKV18" s="181"/>
      <c r="DKW18" s="181"/>
      <c r="DKX18" s="181"/>
      <c r="DKY18" s="181"/>
      <c r="DKZ18" s="181"/>
      <c r="DLA18" s="181"/>
      <c r="DLB18" s="181"/>
      <c r="DLC18" s="181"/>
      <c r="DLD18" s="181"/>
      <c r="DLE18" s="181"/>
      <c r="DLF18" s="181"/>
      <c r="DLG18" s="181"/>
      <c r="DLH18" s="181"/>
      <c r="DLI18" s="181"/>
      <c r="DLJ18" s="181"/>
      <c r="DLK18" s="181"/>
      <c r="DLL18" s="181"/>
      <c r="DLM18" s="181"/>
      <c r="DLN18" s="181"/>
      <c r="DLO18" s="181"/>
      <c r="DLP18" s="181"/>
      <c r="DLQ18" s="181"/>
      <c r="DLR18" s="181"/>
      <c r="DLS18" s="181"/>
      <c r="DLT18" s="181"/>
      <c r="DLU18" s="181"/>
      <c r="DLV18" s="181"/>
      <c r="DLW18" s="181"/>
      <c r="DLX18" s="181"/>
      <c r="DLY18" s="181"/>
      <c r="DLZ18" s="181"/>
      <c r="DMA18" s="181"/>
      <c r="DMB18" s="181"/>
      <c r="DMC18" s="181"/>
      <c r="DMD18" s="181"/>
      <c r="DME18" s="181"/>
      <c r="DMF18" s="181"/>
      <c r="DMG18" s="181"/>
      <c r="DMH18" s="181"/>
      <c r="DMI18" s="181"/>
      <c r="DMJ18" s="181"/>
      <c r="DMK18" s="181"/>
      <c r="DML18" s="181"/>
      <c r="DMM18" s="181"/>
      <c r="DMN18" s="181"/>
      <c r="DMO18" s="181"/>
      <c r="DMP18" s="181"/>
      <c r="DMQ18" s="181"/>
      <c r="DMR18" s="181"/>
      <c r="DMS18" s="181"/>
      <c r="DMT18" s="181"/>
      <c r="DMU18" s="181"/>
      <c r="DMV18" s="181"/>
      <c r="DMW18" s="181"/>
      <c r="DMX18" s="181"/>
      <c r="DMY18" s="181"/>
      <c r="DMZ18" s="181"/>
      <c r="DNA18" s="181"/>
      <c r="DNB18" s="181"/>
      <c r="DNC18" s="181"/>
      <c r="DND18" s="181"/>
      <c r="DNE18" s="181"/>
      <c r="DNF18" s="181"/>
      <c r="DNG18" s="181"/>
      <c r="DNH18" s="181"/>
      <c r="DNI18" s="181"/>
      <c r="DNJ18" s="181"/>
      <c r="DNK18" s="181"/>
      <c r="DNL18" s="181"/>
      <c r="DNM18" s="181"/>
      <c r="DNN18" s="181"/>
      <c r="DNO18" s="181"/>
      <c r="DNP18" s="181"/>
      <c r="DNQ18" s="181"/>
      <c r="DNR18" s="181"/>
      <c r="DNS18" s="181"/>
      <c r="DNT18" s="181"/>
      <c r="DNU18" s="181"/>
      <c r="DNV18" s="181"/>
      <c r="DNW18" s="181"/>
      <c r="DNX18" s="181"/>
      <c r="DNY18" s="181"/>
      <c r="DNZ18" s="181"/>
      <c r="DOA18" s="181"/>
      <c r="DOB18" s="181"/>
      <c r="DOC18" s="181"/>
      <c r="DOD18" s="181"/>
      <c r="DOE18" s="181"/>
      <c r="DOF18" s="181"/>
      <c r="DOG18" s="181"/>
      <c r="DOH18" s="181"/>
      <c r="DOI18" s="181"/>
      <c r="DOJ18" s="181"/>
      <c r="DOK18" s="181"/>
      <c r="DOL18" s="181"/>
      <c r="DOM18" s="181"/>
      <c r="DON18" s="181"/>
      <c r="DOO18" s="181"/>
      <c r="DOP18" s="181"/>
      <c r="DOQ18" s="181"/>
      <c r="DOR18" s="181"/>
      <c r="DOS18" s="181"/>
      <c r="DOT18" s="181"/>
      <c r="DOU18" s="181"/>
      <c r="DOV18" s="181"/>
      <c r="DOW18" s="181"/>
      <c r="DOX18" s="181"/>
      <c r="DOY18" s="181"/>
      <c r="DOZ18" s="181"/>
      <c r="DPA18" s="181"/>
      <c r="DPB18" s="181"/>
      <c r="DPC18" s="181"/>
      <c r="DPD18" s="181"/>
      <c r="DPE18" s="181"/>
      <c r="DPF18" s="181"/>
      <c r="DPG18" s="181"/>
      <c r="DPH18" s="181"/>
      <c r="DPI18" s="181"/>
      <c r="DPJ18" s="181"/>
      <c r="DPK18" s="181"/>
      <c r="DPL18" s="181"/>
      <c r="DPM18" s="181"/>
      <c r="DPN18" s="181"/>
      <c r="DPO18" s="181"/>
      <c r="DPP18" s="181"/>
      <c r="DPQ18" s="181"/>
      <c r="DPR18" s="181"/>
      <c r="DPS18" s="181"/>
      <c r="DPT18" s="181"/>
      <c r="DPU18" s="181"/>
      <c r="DPV18" s="181"/>
      <c r="DPW18" s="181"/>
      <c r="DPX18" s="181"/>
      <c r="DPY18" s="181"/>
      <c r="DPZ18" s="181"/>
      <c r="DQA18" s="181"/>
      <c r="DQB18" s="181"/>
      <c r="DQC18" s="181"/>
      <c r="DQD18" s="181"/>
      <c r="DQE18" s="181"/>
      <c r="DQF18" s="181"/>
      <c r="DQG18" s="181"/>
      <c r="DQH18" s="181"/>
      <c r="DQI18" s="181"/>
      <c r="DQJ18" s="181"/>
      <c r="DQK18" s="181"/>
      <c r="DQL18" s="181"/>
      <c r="DQM18" s="181"/>
    </row>
    <row r="19" spans="1:3159" ht="15" thickBot="1" x14ac:dyDescent="0.35">
      <c r="A19" s="91">
        <v>10</v>
      </c>
      <c r="B19" s="1807" t="s">
        <v>18</v>
      </c>
      <c r="C19" s="1516"/>
      <c r="D19" s="501">
        <f>SUM(ИТОГ!C18,ИТОГ!AI18,ИТОГ!BM18,ИТОГ!CQ18)</f>
        <v>0</v>
      </c>
      <c r="E19" s="501">
        <f>SUM(ИТОГ!D18,ИТОГ!AJ18,ИТОГ!BN18,ИТОГ!CR18)</f>
        <v>0</v>
      </c>
      <c r="F19" s="174">
        <f>SUM(ИТОГ!E18+ИТОГ!AK18+ИТОГ!BO18+ИТОГ!CS18)</f>
        <v>0</v>
      </c>
      <c r="G19" s="174">
        <f>SUM(ИТОГ!F18+ИТОГ!AL18+ИТОГ!BP18+ИТОГ!CT18)</f>
        <v>0</v>
      </c>
      <c r="H19" s="501">
        <f>SUM(ИТОГ!G18+ИТОГ!AM18+ИТОГ!BQ18+ИТОГ!CU18)</f>
        <v>0</v>
      </c>
      <c r="I19" s="501">
        <f>SUM(ИТОГ!H18+ИТОГ!AN18+ИТОГ!BR18+ИТОГ!CV18)</f>
        <v>0</v>
      </c>
      <c r="J19" s="501">
        <f>SUM(ИТОГ!I18+ИТОГ!AO18+ИТОГ!BS18+ИТОГ!CW18)</f>
        <v>0</v>
      </c>
      <c r="K19" s="501">
        <f>SUM(ИТОГ!J18+ИТОГ!AP18+ИТОГ!BT18+ИТОГ!CX18)</f>
        <v>0</v>
      </c>
      <c r="L19" s="694">
        <f>SUM(ИТОГ!K18+ИТОГ!AQ18+ИТОГ!BU18+ИТОГ!CY18)</f>
        <v>0</v>
      </c>
      <c r="M19" s="694">
        <f>SUM(ИТОГ!L18+ИТОГ!AR18+ИТОГ!BV18+ИТОГ!CZ18)</f>
        <v>0</v>
      </c>
      <c r="N19" s="501">
        <f>SUM(ИТОГ!M18+ИТОГ!AS18+ИТОГ!BW18+ИТОГ!DA18)</f>
        <v>0</v>
      </c>
      <c r="O19" s="501">
        <f>SUM(ИТОГ!N18+ИТОГ!AT18+ИТОГ!BX18+ИТОГ!DB18)</f>
        <v>0</v>
      </c>
      <c r="P19" s="695">
        <f>SUM(ИТОГ!O18+ИТОГ!AU18+ИТОГ!BY18+ИТОГ!DC18)</f>
        <v>0</v>
      </c>
      <c r="Q19" s="695">
        <f>SUM(ИТОГ!P18+ИТОГ!AV18+ИТОГ!BZ18+ИТОГ!DD18)</f>
        <v>0</v>
      </c>
      <c r="R19" s="727">
        <f>SUM(ИТОГ!Q18+ИТОГ!AW18+ИТОГ!CA18+ИТОГ!DE18)</f>
        <v>0</v>
      </c>
      <c r="S19" s="737">
        <f>SUM(ИТОГ!R18+ИТОГ!AX18+ИТОГ!CB18+ИТОГ!DF18)</f>
        <v>0</v>
      </c>
      <c r="T19" s="114">
        <f>SUM(ИТОГ!S18+ИТОГ!AY18+ИТОГ!CC18)</f>
        <v>0</v>
      </c>
      <c r="U19" s="114">
        <f>SUM(ИТОГ!T18+ИТОГ!AZ18+ИТОГ!CD18)</f>
        <v>0</v>
      </c>
      <c r="V19" s="695">
        <f>SUM(ИТОГ!U18+ИТОГ!BA18+ИТОГ!CE18+ИТОГ!DG18)</f>
        <v>0</v>
      </c>
      <c r="W19" s="695">
        <f>SUM(ИТОГ!V18+ИТОГ!BB18+ИТОГ!CF18+ИТОГ!DH18)</f>
        <v>0</v>
      </c>
      <c r="X19" s="257">
        <f>SUM(ИТОГ!W18+ИТОГ!BC18+ИТОГ!CG18+ИТОГ!DI18)</f>
        <v>0</v>
      </c>
      <c r="Y19" s="257">
        <f>SUM(ИТОГ!X18+ИТОГ!BD18+ИТОГ!CH18+ИТОГ!DJ18)</f>
        <v>0</v>
      </c>
      <c r="Z19" s="257">
        <f>SUM(ИТОГ!Y18+ИТОГ!BE18+ИТОГ!CI18)</f>
        <v>0</v>
      </c>
      <c r="AA19" s="257">
        <f>SUM(ИТОГ!Z18+ИТОГ!BF18+ИТОГ!CJ18)</f>
        <v>0</v>
      </c>
      <c r="AB19" s="257">
        <f>SUM(ИТОГ!AA18+ИТОГ!BG18+ИТОГ!CK18+ИТОГ!DK18)</f>
        <v>0</v>
      </c>
      <c r="AC19" s="257">
        <f>SUM(ИТОГ!AB18+ИТОГ!BH18+ИТОГ!CL18+ИТОГ!DL18)</f>
        <v>0</v>
      </c>
      <c r="AD19" s="256">
        <f>SUM(ИТОГ!AC18+ИТОГ!BI18+ИТОГ!CM18)</f>
        <v>0</v>
      </c>
      <c r="AE19" s="256">
        <f>SUM(ИТОГ!AD18+ИТОГ!BJ18+ИТОГ!CN18)</f>
        <v>0</v>
      </c>
      <c r="AF19" s="256">
        <f>SUM(ИТОГ!AE18+ИТОГ!BK18+ИТОГ!CO18+ИТОГ!DM18)</f>
        <v>0</v>
      </c>
      <c r="AG19" s="256">
        <f>SUM(ИТОГ!AF18+ИТОГ!BL18+ИТОГ!CP18+ИТОГ!DN18)</f>
        <v>0</v>
      </c>
      <c r="AH19" s="694">
        <f>SUM(ИТОГ!AG18)</f>
        <v>0</v>
      </c>
      <c r="AI19" s="694">
        <f>SUM(ИТОГ!AH18)</f>
        <v>0</v>
      </c>
      <c r="AJ19" s="385">
        <f t="shared" si="0"/>
        <v>0</v>
      </c>
      <c r="AK19" s="385">
        <f t="shared" si="1"/>
        <v>0</v>
      </c>
      <c r="AL19" s="246"/>
      <c r="AM19" s="246"/>
      <c r="AN19" s="246"/>
      <c r="AO19" s="246"/>
      <c r="AP19" s="246"/>
      <c r="AQ19" s="181"/>
      <c r="AR19" s="855">
        <f>SUM(ИТОГ!DU18+ИТОГ!DY18)</f>
        <v>0</v>
      </c>
      <c r="AS19" s="855">
        <f>SUM(ИТОГ!DV18+ИТОГ!DZ18)</f>
        <v>0</v>
      </c>
      <c r="AT19" s="501">
        <f>SUM(ИТОГ!EC18+ИТОГ!EE18)</f>
        <v>0</v>
      </c>
      <c r="AU19" s="501">
        <f>SUM(ИТОГ!ED18+ИТОГ!EF18)</f>
        <v>0</v>
      </c>
      <c r="AV19" s="445">
        <f>SUM(ИТОГ!DS18+ИТОГ!DW18+ИТОГ!EA18)</f>
        <v>0</v>
      </c>
      <c r="AW19" s="445">
        <f>SUM(ИТОГ!DT18+ИТОГ!DX18+ИТОГ!EB18)</f>
        <v>0</v>
      </c>
      <c r="AX19" s="5">
        <f t="shared" si="2"/>
        <v>0</v>
      </c>
      <c r="AY19" s="95">
        <f t="shared" si="3"/>
        <v>0</v>
      </c>
      <c r="BB19" s="181"/>
      <c r="BC19" s="181"/>
      <c r="BD19" s="181"/>
      <c r="BE19" s="181"/>
      <c r="BF19" s="181"/>
      <c r="BG19" s="181"/>
      <c r="BH19" s="181"/>
      <c r="BI19" s="181"/>
      <c r="BJ19" s="181"/>
      <c r="BK19" s="181"/>
      <c r="BL19" s="181"/>
      <c r="BM19" s="181"/>
      <c r="BN19" s="181"/>
      <c r="BO19" s="181"/>
      <c r="BP19" s="181"/>
      <c r="BQ19" s="181"/>
      <c r="BR19" s="181"/>
      <c r="BS19" s="181"/>
      <c r="BT19" s="181"/>
      <c r="BU19" s="181"/>
      <c r="BV19" s="181"/>
      <c r="BW19" s="181"/>
      <c r="BX19" s="181"/>
      <c r="BY19" s="181"/>
      <c r="BZ19" s="181"/>
      <c r="CA19" s="181"/>
      <c r="CB19" s="181"/>
      <c r="CC19" s="181"/>
      <c r="CD19" s="181"/>
      <c r="CE19" s="181"/>
      <c r="CF19" s="181"/>
      <c r="CG19" s="181"/>
      <c r="CH19" s="181"/>
      <c r="CI19" s="181"/>
      <c r="CJ19" s="181"/>
      <c r="CK19" s="181"/>
      <c r="CL19" s="181"/>
      <c r="CM19" s="181"/>
      <c r="CN19" s="181"/>
      <c r="CO19" s="181"/>
      <c r="CP19" s="181"/>
      <c r="CQ19" s="181"/>
      <c r="CR19" s="181"/>
      <c r="CS19" s="181"/>
      <c r="CT19" s="181"/>
      <c r="CU19" s="181"/>
      <c r="CV19" s="181"/>
      <c r="CW19" s="181"/>
      <c r="CX19" s="181"/>
      <c r="CY19" s="181"/>
      <c r="CZ19" s="181"/>
      <c r="DA19" s="181"/>
      <c r="DB19" s="181"/>
      <c r="DC19" s="181"/>
      <c r="DD19" s="181"/>
      <c r="DE19" s="181"/>
      <c r="DF19" s="181"/>
      <c r="DG19" s="181"/>
      <c r="DH19" s="181"/>
      <c r="DI19" s="181"/>
      <c r="DJ19" s="181"/>
      <c r="DK19" s="181"/>
      <c r="DL19" s="181"/>
      <c r="DM19" s="181"/>
      <c r="DN19" s="181"/>
      <c r="DO19" s="181"/>
      <c r="DP19" s="181"/>
      <c r="DQ19" s="181"/>
      <c r="DR19" s="181"/>
      <c r="DS19" s="181"/>
      <c r="DT19" s="181"/>
      <c r="DU19" s="181"/>
      <c r="DV19" s="181"/>
      <c r="DW19" s="181"/>
      <c r="DX19" s="181"/>
      <c r="DY19" s="181"/>
      <c r="DZ19" s="181"/>
      <c r="EA19" s="181"/>
      <c r="EB19" s="181"/>
      <c r="EC19" s="181"/>
      <c r="ED19" s="181"/>
      <c r="EE19" s="181"/>
      <c r="EF19" s="181"/>
      <c r="EG19" s="181"/>
      <c r="EH19" s="181"/>
      <c r="EI19" s="181"/>
      <c r="EJ19" s="181"/>
      <c r="EK19" s="181"/>
      <c r="EL19" s="181"/>
      <c r="EM19" s="181"/>
      <c r="EN19" s="181"/>
      <c r="EO19" s="181"/>
      <c r="EP19" s="181"/>
      <c r="EQ19" s="181"/>
      <c r="ER19" s="181"/>
      <c r="ES19" s="181"/>
      <c r="ET19" s="181"/>
      <c r="EU19" s="181"/>
      <c r="EV19" s="181"/>
      <c r="EW19" s="181"/>
      <c r="EX19" s="181"/>
      <c r="EY19" s="181"/>
      <c r="EZ19" s="181"/>
      <c r="FA19" s="181"/>
      <c r="FB19" s="181"/>
      <c r="FC19" s="181"/>
      <c r="FD19" s="181"/>
      <c r="FE19" s="181"/>
      <c r="FF19" s="181"/>
      <c r="FG19" s="181"/>
      <c r="FH19" s="181"/>
      <c r="FI19" s="181"/>
      <c r="FJ19" s="181"/>
      <c r="FK19" s="181"/>
      <c r="FL19" s="181"/>
      <c r="FM19" s="181"/>
      <c r="FN19" s="181"/>
      <c r="FO19" s="181"/>
      <c r="FP19" s="181"/>
      <c r="FQ19" s="181"/>
      <c r="FR19" s="181"/>
      <c r="FS19" s="181"/>
      <c r="FT19" s="181"/>
      <c r="FU19" s="181"/>
      <c r="FV19" s="181"/>
      <c r="FW19" s="181"/>
      <c r="FX19" s="181"/>
      <c r="FY19" s="181"/>
      <c r="FZ19" s="181"/>
      <c r="GA19" s="181"/>
      <c r="GB19" s="181"/>
      <c r="GC19" s="181"/>
      <c r="GD19" s="181"/>
      <c r="GE19" s="181"/>
      <c r="GF19" s="181"/>
      <c r="GG19" s="181"/>
      <c r="GH19" s="181"/>
      <c r="GI19" s="181"/>
      <c r="GJ19" s="181"/>
      <c r="GK19" s="181"/>
      <c r="GL19" s="181"/>
      <c r="GM19" s="181"/>
      <c r="GN19" s="181"/>
      <c r="GO19" s="181"/>
      <c r="GP19" s="181"/>
      <c r="GQ19" s="181"/>
      <c r="GR19" s="181"/>
      <c r="GS19" s="181"/>
      <c r="GT19" s="181"/>
      <c r="GU19" s="181"/>
      <c r="GV19" s="181"/>
      <c r="GW19" s="181"/>
      <c r="GX19" s="181"/>
      <c r="GY19" s="181"/>
      <c r="GZ19" s="181"/>
      <c r="HA19" s="181"/>
      <c r="HB19" s="181"/>
      <c r="HC19" s="181"/>
      <c r="HD19" s="181"/>
      <c r="HE19" s="181"/>
      <c r="HF19" s="181"/>
      <c r="HG19" s="181"/>
      <c r="HH19" s="181"/>
      <c r="HI19" s="181"/>
      <c r="HJ19" s="181"/>
      <c r="HK19" s="181"/>
      <c r="HL19" s="181"/>
      <c r="HM19" s="181"/>
      <c r="HN19" s="181"/>
      <c r="HO19" s="181"/>
      <c r="HP19" s="181"/>
      <c r="HQ19" s="181"/>
      <c r="HR19" s="181"/>
      <c r="HS19" s="181"/>
      <c r="HT19" s="181"/>
      <c r="HU19" s="181"/>
      <c r="HV19" s="181"/>
      <c r="HW19" s="181"/>
      <c r="HX19" s="181"/>
      <c r="HY19" s="181"/>
      <c r="HZ19" s="181"/>
      <c r="IA19" s="181"/>
      <c r="IB19" s="181"/>
      <c r="IC19" s="181"/>
      <c r="ID19" s="181"/>
      <c r="IE19" s="181"/>
      <c r="IF19" s="181"/>
      <c r="IG19" s="181"/>
      <c r="IH19" s="181"/>
      <c r="II19" s="181"/>
      <c r="IJ19" s="181"/>
      <c r="IK19" s="181"/>
      <c r="IL19" s="181"/>
      <c r="IM19" s="181"/>
      <c r="IN19" s="181"/>
      <c r="IO19" s="181"/>
      <c r="IP19" s="181"/>
      <c r="IQ19" s="181"/>
      <c r="IR19" s="181"/>
      <c r="IS19" s="181"/>
      <c r="IT19" s="181"/>
      <c r="IU19" s="181"/>
      <c r="IV19" s="181"/>
      <c r="IW19" s="181"/>
      <c r="IX19" s="181"/>
      <c r="IY19" s="181"/>
      <c r="IZ19" s="181"/>
      <c r="JA19" s="181"/>
      <c r="JB19" s="181"/>
      <c r="JC19" s="181"/>
      <c r="JD19" s="181"/>
      <c r="JE19" s="181"/>
      <c r="JF19" s="181"/>
      <c r="JG19" s="181"/>
      <c r="JH19" s="181"/>
      <c r="JI19" s="181"/>
      <c r="JJ19" s="181"/>
      <c r="JK19" s="181"/>
      <c r="JL19" s="181"/>
      <c r="JM19" s="181"/>
      <c r="JN19" s="181"/>
      <c r="JO19" s="181"/>
      <c r="JP19" s="181"/>
      <c r="JQ19" s="181"/>
      <c r="JR19" s="181"/>
      <c r="JS19" s="181"/>
      <c r="JT19" s="181"/>
      <c r="JU19" s="181"/>
      <c r="JV19" s="181"/>
      <c r="JW19" s="181"/>
      <c r="JX19" s="181"/>
      <c r="JY19" s="181"/>
      <c r="JZ19" s="181"/>
      <c r="KA19" s="181"/>
      <c r="KB19" s="181"/>
      <c r="KC19" s="181"/>
      <c r="KD19" s="181"/>
      <c r="KE19" s="181"/>
      <c r="KF19" s="181"/>
      <c r="KG19" s="181"/>
      <c r="KH19" s="181"/>
      <c r="KI19" s="181"/>
      <c r="KJ19" s="181"/>
      <c r="KK19" s="181"/>
      <c r="KL19" s="181"/>
      <c r="KM19" s="181"/>
      <c r="KN19" s="181"/>
      <c r="KO19" s="181"/>
      <c r="KP19" s="181"/>
      <c r="KQ19" s="181"/>
      <c r="KR19" s="181"/>
      <c r="KS19" s="181"/>
      <c r="KT19" s="181"/>
      <c r="KU19" s="181"/>
      <c r="KV19" s="181"/>
      <c r="KW19" s="181"/>
      <c r="KX19" s="181"/>
      <c r="KY19" s="181"/>
      <c r="KZ19" s="181"/>
      <c r="LA19" s="181"/>
      <c r="LB19" s="181"/>
      <c r="LC19" s="181"/>
      <c r="LD19" s="181"/>
      <c r="LE19" s="181"/>
      <c r="LF19" s="181"/>
      <c r="LG19" s="181"/>
      <c r="LH19" s="181"/>
      <c r="LI19" s="181"/>
      <c r="LJ19" s="181"/>
      <c r="LK19" s="181"/>
      <c r="LL19" s="181"/>
      <c r="LM19" s="181"/>
      <c r="LN19" s="181"/>
      <c r="LO19" s="181"/>
      <c r="LP19" s="181"/>
      <c r="LQ19" s="181"/>
      <c r="LR19" s="181"/>
      <c r="LS19" s="181"/>
      <c r="LT19" s="181"/>
      <c r="LU19" s="181"/>
      <c r="LV19" s="181"/>
      <c r="LW19" s="181"/>
      <c r="LX19" s="181"/>
      <c r="LY19" s="181"/>
      <c r="LZ19" s="181"/>
      <c r="MA19" s="181"/>
      <c r="MB19" s="181"/>
      <c r="MC19" s="181"/>
      <c r="MD19" s="181"/>
      <c r="ME19" s="181"/>
      <c r="MF19" s="181"/>
      <c r="MG19" s="181"/>
      <c r="MH19" s="181"/>
      <c r="MI19" s="181"/>
      <c r="MJ19" s="181"/>
      <c r="MK19" s="181"/>
      <c r="ML19" s="181"/>
      <c r="MM19" s="181"/>
      <c r="MN19" s="181"/>
      <c r="MO19" s="181"/>
      <c r="MP19" s="181"/>
      <c r="MQ19" s="181"/>
      <c r="MR19" s="181"/>
      <c r="MS19" s="181"/>
      <c r="MT19" s="181"/>
      <c r="MU19" s="181"/>
      <c r="MV19" s="181"/>
      <c r="MW19" s="181"/>
      <c r="MX19" s="181"/>
      <c r="MY19" s="181"/>
      <c r="MZ19" s="181"/>
      <c r="NA19" s="181"/>
      <c r="NB19" s="181"/>
      <c r="NC19" s="181"/>
      <c r="ND19" s="181"/>
      <c r="NE19" s="181"/>
      <c r="NF19" s="181"/>
      <c r="NG19" s="181"/>
      <c r="NH19" s="181"/>
      <c r="NI19" s="181"/>
      <c r="NJ19" s="181"/>
      <c r="NK19" s="181"/>
      <c r="NL19" s="181"/>
      <c r="NM19" s="181"/>
      <c r="NN19" s="181"/>
      <c r="NO19" s="181"/>
      <c r="NP19" s="181"/>
      <c r="NQ19" s="181"/>
      <c r="NR19" s="181"/>
      <c r="NS19" s="181"/>
      <c r="NT19" s="181"/>
      <c r="NU19" s="181"/>
      <c r="NV19" s="181"/>
      <c r="NW19" s="181"/>
      <c r="NX19" s="181"/>
      <c r="NY19" s="181"/>
      <c r="NZ19" s="181"/>
      <c r="OA19" s="181"/>
      <c r="OB19" s="181"/>
      <c r="OC19" s="181"/>
      <c r="OD19" s="181"/>
      <c r="OE19" s="181"/>
      <c r="OF19" s="181"/>
      <c r="OG19" s="181"/>
      <c r="OH19" s="181"/>
      <c r="OI19" s="181"/>
      <c r="OJ19" s="181"/>
      <c r="OK19" s="181"/>
      <c r="OL19" s="181"/>
      <c r="OM19" s="181"/>
      <c r="ON19" s="181"/>
      <c r="OO19" s="181"/>
      <c r="OP19" s="181"/>
      <c r="OQ19" s="181"/>
      <c r="OR19" s="181"/>
      <c r="OS19" s="181"/>
      <c r="OT19" s="181"/>
      <c r="OU19" s="181"/>
      <c r="OV19" s="181"/>
      <c r="OW19" s="181"/>
      <c r="OX19" s="181"/>
      <c r="OY19" s="181"/>
      <c r="OZ19" s="181"/>
      <c r="PA19" s="181"/>
      <c r="PB19" s="181"/>
      <c r="PC19" s="181"/>
      <c r="PD19" s="181"/>
      <c r="PE19" s="181"/>
      <c r="PF19" s="181"/>
      <c r="PG19" s="181"/>
      <c r="PH19" s="181"/>
      <c r="PI19" s="181"/>
      <c r="PJ19" s="181"/>
      <c r="PK19" s="181"/>
      <c r="PL19" s="181"/>
      <c r="PM19" s="181"/>
      <c r="PN19" s="181"/>
      <c r="PO19" s="181"/>
      <c r="PP19" s="181"/>
      <c r="PQ19" s="181"/>
      <c r="PR19" s="181"/>
      <c r="PS19" s="181"/>
      <c r="PT19" s="181"/>
      <c r="PU19" s="181"/>
      <c r="PV19" s="181"/>
      <c r="PW19" s="181"/>
      <c r="PX19" s="181"/>
      <c r="PY19" s="181"/>
      <c r="PZ19" s="181"/>
      <c r="QA19" s="181"/>
      <c r="QB19" s="181"/>
      <c r="QC19" s="181"/>
      <c r="QD19" s="181"/>
      <c r="QE19" s="181"/>
      <c r="QF19" s="181"/>
      <c r="QG19" s="181"/>
      <c r="QH19" s="181"/>
      <c r="QI19" s="181"/>
      <c r="QJ19" s="181"/>
      <c r="QK19" s="181"/>
      <c r="QL19" s="181"/>
      <c r="QM19" s="181"/>
      <c r="QN19" s="181"/>
      <c r="QO19" s="181"/>
      <c r="QP19" s="181"/>
      <c r="QQ19" s="181"/>
      <c r="QR19" s="181"/>
      <c r="QS19" s="181"/>
      <c r="QT19" s="181"/>
      <c r="QU19" s="181"/>
      <c r="QV19" s="181"/>
      <c r="QW19" s="181"/>
      <c r="QX19" s="181"/>
      <c r="QY19" s="181"/>
      <c r="QZ19" s="181"/>
      <c r="RA19" s="181"/>
      <c r="RB19" s="181"/>
      <c r="RC19" s="181"/>
      <c r="RD19" s="181"/>
      <c r="RE19" s="181"/>
      <c r="RF19" s="181"/>
      <c r="RG19" s="181"/>
      <c r="RH19" s="181"/>
      <c r="RI19" s="181"/>
      <c r="RJ19" s="181"/>
      <c r="RK19" s="181"/>
      <c r="RL19" s="181"/>
      <c r="RM19" s="181"/>
      <c r="RN19" s="181"/>
      <c r="RO19" s="181"/>
      <c r="RP19" s="181"/>
      <c r="RQ19" s="181"/>
      <c r="RR19" s="181"/>
      <c r="RS19" s="181"/>
      <c r="RT19" s="181"/>
      <c r="RU19" s="181"/>
      <c r="RV19" s="181"/>
      <c r="RW19" s="181"/>
      <c r="RX19" s="181"/>
      <c r="RY19" s="181"/>
      <c r="RZ19" s="181"/>
      <c r="SA19" s="181"/>
      <c r="SB19" s="181"/>
      <c r="SC19" s="181"/>
      <c r="SD19" s="181"/>
      <c r="SE19" s="181"/>
      <c r="SF19" s="181"/>
      <c r="SG19" s="181"/>
      <c r="SH19" s="181"/>
      <c r="SI19" s="181"/>
      <c r="SJ19" s="181"/>
      <c r="SK19" s="181"/>
      <c r="SL19" s="181"/>
      <c r="SM19" s="181"/>
      <c r="SN19" s="181"/>
      <c r="SO19" s="181"/>
      <c r="SP19" s="181"/>
      <c r="SQ19" s="181"/>
      <c r="SR19" s="181"/>
      <c r="SS19" s="181"/>
      <c r="ST19" s="181"/>
      <c r="SU19" s="181"/>
      <c r="SV19" s="181"/>
      <c r="SW19" s="181"/>
      <c r="SX19" s="181"/>
      <c r="SY19" s="181"/>
      <c r="SZ19" s="181"/>
      <c r="TA19" s="181"/>
      <c r="TB19" s="181"/>
      <c r="TC19" s="181"/>
      <c r="TD19" s="181"/>
      <c r="TE19" s="181"/>
      <c r="TF19" s="181"/>
      <c r="TG19" s="181"/>
      <c r="TH19" s="181"/>
      <c r="TI19" s="181"/>
      <c r="TJ19" s="181"/>
      <c r="TK19" s="181"/>
      <c r="TL19" s="181"/>
      <c r="TM19" s="181"/>
      <c r="TN19" s="181"/>
      <c r="TO19" s="181"/>
      <c r="TP19" s="181"/>
      <c r="TQ19" s="181"/>
      <c r="TR19" s="181"/>
      <c r="TS19" s="181"/>
      <c r="TT19" s="181"/>
      <c r="TU19" s="181"/>
      <c r="TV19" s="181"/>
      <c r="TW19" s="181"/>
      <c r="TX19" s="181"/>
      <c r="TY19" s="181"/>
      <c r="TZ19" s="181"/>
      <c r="UA19" s="181"/>
      <c r="UB19" s="181"/>
      <c r="UC19" s="181"/>
      <c r="UD19" s="181"/>
      <c r="UE19" s="181"/>
      <c r="UF19" s="181"/>
      <c r="UG19" s="181"/>
      <c r="UH19" s="181"/>
      <c r="UI19" s="181"/>
      <c r="UJ19" s="181"/>
      <c r="UK19" s="181"/>
      <c r="UL19" s="181"/>
      <c r="UM19" s="181"/>
      <c r="UN19" s="181"/>
      <c r="UO19" s="181"/>
      <c r="UP19" s="181"/>
      <c r="UQ19" s="181"/>
      <c r="UR19" s="181"/>
      <c r="US19" s="181"/>
      <c r="UT19" s="181"/>
      <c r="UU19" s="181"/>
      <c r="UV19" s="181"/>
      <c r="UW19" s="181"/>
      <c r="UX19" s="181"/>
      <c r="UY19" s="181"/>
      <c r="UZ19" s="181"/>
      <c r="VA19" s="181"/>
      <c r="VB19" s="181"/>
      <c r="VC19" s="181"/>
      <c r="VD19" s="181"/>
      <c r="VE19" s="181"/>
      <c r="VF19" s="181"/>
      <c r="VG19" s="181"/>
      <c r="VH19" s="181"/>
      <c r="VI19" s="181"/>
      <c r="VJ19" s="181"/>
      <c r="VK19" s="181"/>
      <c r="VL19" s="181"/>
      <c r="VM19" s="181"/>
      <c r="VN19" s="181"/>
      <c r="VO19" s="181"/>
      <c r="VP19" s="181"/>
      <c r="VQ19" s="181"/>
      <c r="VR19" s="181"/>
      <c r="VS19" s="181"/>
      <c r="VT19" s="181"/>
      <c r="VU19" s="181"/>
      <c r="VV19" s="181"/>
      <c r="VW19" s="181"/>
      <c r="VX19" s="181"/>
      <c r="VY19" s="181"/>
      <c r="VZ19" s="181"/>
      <c r="WA19" s="181"/>
      <c r="WB19" s="181"/>
      <c r="WC19" s="181"/>
      <c r="WD19" s="181"/>
      <c r="WE19" s="181"/>
      <c r="WF19" s="181"/>
      <c r="WG19" s="181"/>
      <c r="WH19" s="181"/>
      <c r="WI19" s="181"/>
      <c r="WJ19" s="181"/>
      <c r="WK19" s="181"/>
      <c r="WL19" s="181"/>
      <c r="WM19" s="181"/>
      <c r="WN19" s="181"/>
      <c r="WO19" s="181"/>
      <c r="WP19" s="181"/>
      <c r="WQ19" s="181"/>
      <c r="WR19" s="181"/>
      <c r="WS19" s="181"/>
      <c r="WT19" s="181"/>
      <c r="WU19" s="181"/>
      <c r="WV19" s="181"/>
      <c r="WW19" s="181"/>
      <c r="WX19" s="181"/>
      <c r="WY19" s="181"/>
      <c r="WZ19" s="181"/>
      <c r="XA19" s="181"/>
      <c r="XB19" s="181"/>
      <c r="XC19" s="181"/>
      <c r="XD19" s="181"/>
      <c r="XE19" s="181"/>
      <c r="XF19" s="181"/>
      <c r="XG19" s="181"/>
      <c r="XH19" s="181"/>
      <c r="XI19" s="181"/>
      <c r="XJ19" s="181"/>
      <c r="XK19" s="181"/>
      <c r="XL19" s="181"/>
      <c r="XM19" s="181"/>
      <c r="XN19" s="181"/>
      <c r="XO19" s="181"/>
      <c r="XP19" s="181"/>
      <c r="XQ19" s="181"/>
      <c r="XR19" s="181"/>
      <c r="XS19" s="181"/>
      <c r="XT19" s="181"/>
      <c r="XU19" s="181"/>
      <c r="XV19" s="181"/>
      <c r="XW19" s="181"/>
      <c r="XX19" s="181"/>
      <c r="XY19" s="181"/>
      <c r="XZ19" s="181"/>
      <c r="YA19" s="181"/>
      <c r="YB19" s="181"/>
      <c r="YC19" s="181"/>
      <c r="YD19" s="181"/>
      <c r="YE19" s="181"/>
      <c r="YF19" s="181"/>
      <c r="YG19" s="181"/>
      <c r="YH19" s="181"/>
      <c r="YI19" s="181"/>
      <c r="YJ19" s="181"/>
      <c r="YK19" s="181"/>
      <c r="YL19" s="181"/>
      <c r="YM19" s="181"/>
      <c r="YN19" s="181"/>
      <c r="YO19" s="181"/>
      <c r="YP19" s="181"/>
      <c r="YQ19" s="181"/>
      <c r="YR19" s="181"/>
      <c r="YS19" s="181"/>
      <c r="YT19" s="181"/>
      <c r="YU19" s="181"/>
      <c r="YV19" s="181"/>
      <c r="YW19" s="181"/>
      <c r="YX19" s="181"/>
      <c r="YY19" s="181"/>
      <c r="YZ19" s="181"/>
      <c r="ZA19" s="181"/>
      <c r="ZB19" s="181"/>
      <c r="ZC19" s="181"/>
      <c r="ZD19" s="181"/>
      <c r="ZE19" s="181"/>
      <c r="ZF19" s="181"/>
      <c r="ZG19" s="181"/>
      <c r="ZH19" s="181"/>
      <c r="ZI19" s="181"/>
      <c r="ZJ19" s="181"/>
      <c r="ZK19" s="181"/>
      <c r="ZL19" s="181"/>
      <c r="ZM19" s="181"/>
      <c r="ZN19" s="181"/>
      <c r="ZO19" s="181"/>
      <c r="ZP19" s="181"/>
      <c r="ZQ19" s="181"/>
      <c r="ZR19" s="181"/>
      <c r="ZS19" s="181"/>
      <c r="ZT19" s="181"/>
      <c r="ZU19" s="181"/>
      <c r="ZV19" s="181"/>
      <c r="ZW19" s="181"/>
      <c r="ZX19" s="181"/>
      <c r="ZY19" s="181"/>
      <c r="ZZ19" s="181"/>
      <c r="AAA19" s="181"/>
      <c r="AAB19" s="181"/>
      <c r="AAC19" s="181"/>
      <c r="AAD19" s="181"/>
      <c r="AAE19" s="181"/>
      <c r="AAF19" s="181"/>
      <c r="AAG19" s="181"/>
      <c r="AAH19" s="181"/>
      <c r="AAI19" s="181"/>
      <c r="AAJ19" s="181"/>
      <c r="AAK19" s="181"/>
      <c r="AAL19" s="181"/>
      <c r="AAM19" s="181"/>
      <c r="AAN19" s="181"/>
      <c r="AAO19" s="181"/>
      <c r="AAP19" s="181"/>
      <c r="AAQ19" s="181"/>
      <c r="AAR19" s="181"/>
      <c r="AAS19" s="181"/>
      <c r="AAT19" s="181"/>
      <c r="AAU19" s="181"/>
      <c r="AAV19" s="181"/>
      <c r="AAW19" s="181"/>
      <c r="AAX19" s="181"/>
      <c r="AAY19" s="181"/>
      <c r="AAZ19" s="181"/>
      <c r="ABA19" s="181"/>
      <c r="ABB19" s="181"/>
      <c r="ABC19" s="181"/>
      <c r="ABD19" s="181"/>
      <c r="ABE19" s="181"/>
      <c r="ABF19" s="181"/>
      <c r="ABG19" s="181"/>
      <c r="ABH19" s="181"/>
      <c r="ABI19" s="181"/>
      <c r="ABJ19" s="181"/>
      <c r="ABK19" s="181"/>
      <c r="ABL19" s="181"/>
      <c r="ABM19" s="181"/>
      <c r="ABN19" s="181"/>
      <c r="ABO19" s="181"/>
      <c r="ABP19" s="181"/>
      <c r="ABQ19" s="181"/>
      <c r="ABR19" s="181"/>
      <c r="ABS19" s="181"/>
      <c r="ABT19" s="181"/>
      <c r="ABU19" s="181"/>
      <c r="ABV19" s="181"/>
      <c r="ABW19" s="181"/>
      <c r="ABX19" s="181"/>
      <c r="ABY19" s="181"/>
      <c r="ABZ19" s="181"/>
      <c r="ACA19" s="181"/>
      <c r="ACB19" s="181"/>
      <c r="ACC19" s="181"/>
      <c r="ACD19" s="181"/>
      <c r="ACE19" s="181"/>
      <c r="ACF19" s="181"/>
      <c r="ACG19" s="181"/>
      <c r="ACH19" s="181"/>
      <c r="ACI19" s="181"/>
      <c r="ACJ19" s="181"/>
      <c r="ACK19" s="181"/>
      <c r="ACL19" s="181"/>
      <c r="ACM19" s="181"/>
      <c r="ACN19" s="181"/>
      <c r="ACO19" s="181"/>
      <c r="ACP19" s="181"/>
      <c r="ACQ19" s="181"/>
      <c r="ACR19" s="181"/>
      <c r="ACS19" s="181"/>
      <c r="ACT19" s="181"/>
      <c r="ACU19" s="181"/>
      <c r="ACV19" s="181"/>
      <c r="ACW19" s="181"/>
      <c r="ACX19" s="181"/>
      <c r="ACY19" s="181"/>
      <c r="ACZ19" s="181"/>
      <c r="ADA19" s="181"/>
      <c r="ADB19" s="181"/>
      <c r="ADC19" s="181"/>
      <c r="ADD19" s="181"/>
      <c r="ADE19" s="181"/>
      <c r="ADF19" s="181"/>
      <c r="ADG19" s="181"/>
      <c r="ADH19" s="181"/>
      <c r="ADI19" s="181"/>
      <c r="ADJ19" s="181"/>
      <c r="ADK19" s="181"/>
      <c r="ADL19" s="181"/>
      <c r="ADM19" s="181"/>
      <c r="ADN19" s="181"/>
      <c r="ADO19" s="181"/>
      <c r="ADP19" s="181"/>
      <c r="ADQ19" s="181"/>
      <c r="ADR19" s="181"/>
      <c r="ADS19" s="181"/>
      <c r="ADT19" s="181"/>
      <c r="ADU19" s="181"/>
      <c r="ADV19" s="181"/>
      <c r="ADW19" s="181"/>
      <c r="ADX19" s="181"/>
      <c r="ADY19" s="181"/>
      <c r="ADZ19" s="181"/>
      <c r="AEA19" s="181"/>
      <c r="AEB19" s="181"/>
      <c r="AEC19" s="181"/>
      <c r="AED19" s="181"/>
      <c r="AEE19" s="181"/>
      <c r="AEF19" s="181"/>
      <c r="AEG19" s="181"/>
      <c r="AEH19" s="181"/>
      <c r="AEI19" s="181"/>
      <c r="AEJ19" s="181"/>
      <c r="AEK19" s="181"/>
      <c r="AEL19" s="181"/>
      <c r="AEM19" s="181"/>
      <c r="AEN19" s="181"/>
      <c r="AEO19" s="181"/>
      <c r="AEP19" s="181"/>
      <c r="AEQ19" s="181"/>
      <c r="AER19" s="181"/>
      <c r="AES19" s="181"/>
      <c r="AET19" s="181"/>
      <c r="AEU19" s="181"/>
      <c r="AEV19" s="181"/>
      <c r="AEW19" s="181"/>
      <c r="AEX19" s="181"/>
      <c r="AEY19" s="181"/>
      <c r="AEZ19" s="181"/>
      <c r="AFA19" s="181"/>
      <c r="AFB19" s="181"/>
      <c r="AFC19" s="181"/>
      <c r="AFD19" s="181"/>
      <c r="AFE19" s="181"/>
      <c r="AFF19" s="181"/>
      <c r="AFG19" s="181"/>
      <c r="AFH19" s="181"/>
      <c r="AFI19" s="181"/>
      <c r="AFJ19" s="181"/>
      <c r="AFK19" s="181"/>
      <c r="AFL19" s="181"/>
      <c r="AFM19" s="181"/>
      <c r="AFN19" s="181"/>
      <c r="AFO19" s="181"/>
      <c r="AFP19" s="181"/>
      <c r="AFQ19" s="181"/>
      <c r="AFR19" s="181"/>
      <c r="AFS19" s="181"/>
      <c r="AFT19" s="181"/>
      <c r="AFU19" s="181"/>
      <c r="AFV19" s="181"/>
      <c r="AFW19" s="181"/>
      <c r="AFX19" s="181"/>
      <c r="AFY19" s="181"/>
      <c r="AFZ19" s="181"/>
      <c r="AGA19" s="181"/>
      <c r="AGB19" s="181"/>
      <c r="AGC19" s="181"/>
      <c r="AGD19" s="181"/>
      <c r="AGE19" s="181"/>
      <c r="AGF19" s="181"/>
      <c r="AGG19" s="181"/>
      <c r="AGH19" s="181"/>
      <c r="AGI19" s="181"/>
      <c r="AGJ19" s="181"/>
      <c r="AGK19" s="181"/>
      <c r="AGL19" s="181"/>
      <c r="AGM19" s="181"/>
      <c r="AGN19" s="181"/>
      <c r="AGO19" s="181"/>
      <c r="AGP19" s="181"/>
      <c r="AGQ19" s="181"/>
      <c r="AGR19" s="181"/>
      <c r="AGS19" s="181"/>
      <c r="AGT19" s="181"/>
      <c r="AGU19" s="181"/>
      <c r="AGV19" s="181"/>
      <c r="AGW19" s="181"/>
      <c r="AGX19" s="181"/>
      <c r="AGY19" s="181"/>
      <c r="AGZ19" s="181"/>
      <c r="AHA19" s="181"/>
      <c r="AHB19" s="181"/>
      <c r="AHC19" s="181"/>
      <c r="AHD19" s="181"/>
      <c r="AHE19" s="181"/>
      <c r="AHF19" s="181"/>
      <c r="AHG19" s="181"/>
      <c r="AHH19" s="181"/>
      <c r="AHI19" s="181"/>
      <c r="AHJ19" s="181"/>
      <c r="AHK19" s="181"/>
      <c r="AHL19" s="181"/>
      <c r="AHM19" s="181"/>
      <c r="AHN19" s="181"/>
      <c r="AHO19" s="181"/>
      <c r="AHP19" s="181"/>
      <c r="AHQ19" s="181"/>
      <c r="AHR19" s="181"/>
      <c r="AHS19" s="181"/>
      <c r="AHT19" s="181"/>
      <c r="AHU19" s="181"/>
      <c r="AHV19" s="181"/>
      <c r="AHW19" s="181"/>
      <c r="AHX19" s="181"/>
      <c r="AHY19" s="181"/>
      <c r="AHZ19" s="181"/>
      <c r="AIA19" s="181"/>
      <c r="AIB19" s="181"/>
      <c r="AIC19" s="181"/>
      <c r="AID19" s="181"/>
      <c r="AIE19" s="181"/>
      <c r="AIF19" s="181"/>
      <c r="AIG19" s="181"/>
      <c r="AIH19" s="181"/>
      <c r="AII19" s="181"/>
      <c r="AIJ19" s="181"/>
      <c r="AIK19" s="181"/>
      <c r="AIL19" s="181"/>
      <c r="AIM19" s="181"/>
      <c r="AIN19" s="181"/>
      <c r="AIO19" s="181"/>
      <c r="AIP19" s="181"/>
      <c r="AIQ19" s="181"/>
      <c r="AIR19" s="181"/>
      <c r="AIS19" s="181"/>
      <c r="AIT19" s="181"/>
      <c r="AIU19" s="181"/>
      <c r="AIV19" s="181"/>
      <c r="AIW19" s="181"/>
      <c r="AIX19" s="181"/>
      <c r="AIY19" s="181"/>
      <c r="AIZ19" s="181"/>
      <c r="AJA19" s="181"/>
      <c r="AJB19" s="181"/>
      <c r="AJC19" s="181"/>
      <c r="AJD19" s="181"/>
      <c r="AJE19" s="181"/>
      <c r="AJF19" s="181"/>
      <c r="AJG19" s="181"/>
      <c r="AJH19" s="181"/>
      <c r="AJI19" s="181"/>
      <c r="AJJ19" s="181"/>
      <c r="AJK19" s="181"/>
      <c r="AJL19" s="181"/>
      <c r="AJM19" s="181"/>
      <c r="AJN19" s="181"/>
      <c r="AJO19" s="181"/>
      <c r="AJP19" s="181"/>
      <c r="AJQ19" s="181"/>
      <c r="AJR19" s="181"/>
      <c r="AJS19" s="181"/>
      <c r="AJT19" s="181"/>
      <c r="AJU19" s="181"/>
      <c r="AJV19" s="181"/>
      <c r="AJW19" s="181"/>
      <c r="AJX19" s="181"/>
      <c r="AJY19" s="181"/>
      <c r="AJZ19" s="181"/>
      <c r="AKA19" s="181"/>
      <c r="AKB19" s="181"/>
      <c r="AKC19" s="181"/>
      <c r="AKD19" s="181"/>
      <c r="AKE19" s="181"/>
      <c r="AKF19" s="181"/>
      <c r="AKG19" s="181"/>
      <c r="AKH19" s="181"/>
      <c r="AKI19" s="181"/>
      <c r="AKJ19" s="181"/>
      <c r="AKK19" s="181"/>
      <c r="AKL19" s="181"/>
      <c r="AKM19" s="181"/>
      <c r="AKN19" s="181"/>
      <c r="AKO19" s="181"/>
      <c r="AKP19" s="181"/>
      <c r="AKQ19" s="181"/>
      <c r="AKR19" s="181"/>
      <c r="AKS19" s="181"/>
      <c r="AKT19" s="181"/>
      <c r="AKU19" s="181"/>
      <c r="AKV19" s="181"/>
      <c r="AKW19" s="181"/>
      <c r="AKX19" s="181"/>
      <c r="AKY19" s="181"/>
      <c r="AKZ19" s="181"/>
      <c r="ALA19" s="181"/>
      <c r="ALB19" s="181"/>
      <c r="ALC19" s="181"/>
      <c r="ALD19" s="181"/>
      <c r="ALE19" s="181"/>
      <c r="ALF19" s="181"/>
      <c r="ALG19" s="181"/>
      <c r="ALH19" s="181"/>
      <c r="ALI19" s="181"/>
      <c r="ALJ19" s="181"/>
      <c r="ALK19" s="181"/>
      <c r="ALL19" s="181"/>
      <c r="ALM19" s="181"/>
      <c r="ALN19" s="181"/>
      <c r="ALO19" s="181"/>
      <c r="ALP19" s="181"/>
      <c r="ALQ19" s="181"/>
      <c r="ALR19" s="181"/>
      <c r="ALS19" s="181"/>
      <c r="ALT19" s="181"/>
      <c r="ALU19" s="181"/>
      <c r="ALV19" s="181"/>
      <c r="ALW19" s="181"/>
      <c r="ALX19" s="181"/>
      <c r="ALY19" s="181"/>
      <c r="ALZ19" s="181"/>
      <c r="AMA19" s="181"/>
      <c r="AMB19" s="181"/>
      <c r="AMC19" s="181"/>
      <c r="AMD19" s="181"/>
      <c r="AME19" s="181"/>
      <c r="AMF19" s="181"/>
      <c r="AMG19" s="181"/>
      <c r="AMH19" s="181"/>
      <c r="AMI19" s="181"/>
      <c r="AMJ19" s="181"/>
      <c r="AMK19" s="181"/>
      <c r="AML19" s="181"/>
      <c r="AMM19" s="181"/>
      <c r="AMN19" s="181"/>
      <c r="AMO19" s="181"/>
      <c r="AMP19" s="181"/>
      <c r="AMQ19" s="181"/>
      <c r="AMR19" s="181"/>
      <c r="AMS19" s="181"/>
      <c r="AMT19" s="181"/>
      <c r="AMU19" s="181"/>
      <c r="AMV19" s="181"/>
      <c r="AMW19" s="181"/>
      <c r="AMX19" s="181"/>
      <c r="AMY19" s="181"/>
      <c r="AMZ19" s="181"/>
      <c r="ANA19" s="181"/>
      <c r="ANB19" s="181"/>
      <c r="ANC19" s="181"/>
      <c r="AND19" s="181"/>
      <c r="ANE19" s="181"/>
      <c r="ANF19" s="181"/>
      <c r="ANG19" s="181"/>
      <c r="ANH19" s="181"/>
      <c r="ANI19" s="181"/>
      <c r="ANJ19" s="181"/>
      <c r="ANK19" s="181"/>
      <c r="ANL19" s="181"/>
      <c r="ANM19" s="181"/>
      <c r="ANN19" s="181"/>
      <c r="ANO19" s="181"/>
      <c r="ANP19" s="181"/>
      <c r="ANQ19" s="181"/>
      <c r="ANR19" s="181"/>
      <c r="ANS19" s="181"/>
      <c r="ANT19" s="181"/>
      <c r="ANU19" s="181"/>
      <c r="ANV19" s="181"/>
      <c r="ANW19" s="181"/>
      <c r="ANX19" s="181"/>
      <c r="ANY19" s="181"/>
      <c r="ANZ19" s="181"/>
      <c r="AOA19" s="181"/>
      <c r="AOB19" s="181"/>
      <c r="AOC19" s="181"/>
      <c r="AOD19" s="181"/>
      <c r="AOE19" s="181"/>
      <c r="AOF19" s="181"/>
      <c r="AOG19" s="181"/>
      <c r="AOH19" s="181"/>
      <c r="AOI19" s="181"/>
      <c r="AOJ19" s="181"/>
      <c r="AOK19" s="181"/>
      <c r="AOL19" s="181"/>
      <c r="AOM19" s="181"/>
      <c r="AON19" s="181"/>
      <c r="AOO19" s="181"/>
      <c r="AOP19" s="181"/>
      <c r="AOQ19" s="181"/>
      <c r="AOR19" s="181"/>
      <c r="AOS19" s="181"/>
      <c r="AOT19" s="181"/>
      <c r="AOU19" s="181"/>
      <c r="AOV19" s="181"/>
      <c r="AOW19" s="181"/>
      <c r="AOX19" s="181"/>
      <c r="AOY19" s="181"/>
      <c r="AOZ19" s="181"/>
      <c r="APA19" s="181"/>
      <c r="APB19" s="181"/>
      <c r="APC19" s="181"/>
      <c r="APD19" s="181"/>
      <c r="APE19" s="181"/>
      <c r="APF19" s="181"/>
      <c r="APG19" s="181"/>
      <c r="APH19" s="181"/>
      <c r="API19" s="181"/>
      <c r="APJ19" s="181"/>
      <c r="APK19" s="181"/>
      <c r="APL19" s="181"/>
      <c r="APM19" s="181"/>
      <c r="APN19" s="181"/>
      <c r="APO19" s="181"/>
      <c r="APP19" s="181"/>
      <c r="APQ19" s="181"/>
      <c r="APR19" s="181"/>
      <c r="APS19" s="181"/>
      <c r="APT19" s="181"/>
      <c r="APU19" s="181"/>
      <c r="APV19" s="181"/>
      <c r="APW19" s="181"/>
      <c r="APX19" s="181"/>
      <c r="APY19" s="181"/>
      <c r="APZ19" s="181"/>
      <c r="AQA19" s="181"/>
      <c r="AQB19" s="181"/>
      <c r="AQC19" s="181"/>
      <c r="AQD19" s="181"/>
      <c r="AQE19" s="181"/>
      <c r="AQF19" s="181"/>
      <c r="AQG19" s="181"/>
      <c r="AQH19" s="181"/>
      <c r="AQI19" s="181"/>
      <c r="AQJ19" s="181"/>
      <c r="AQK19" s="181"/>
      <c r="AQL19" s="181"/>
      <c r="AQM19" s="181"/>
      <c r="AQN19" s="181"/>
      <c r="AQO19" s="181"/>
      <c r="AQP19" s="181"/>
      <c r="AQQ19" s="181"/>
      <c r="AQR19" s="181"/>
      <c r="AQS19" s="181"/>
      <c r="AQT19" s="181"/>
      <c r="AQU19" s="181"/>
      <c r="AQV19" s="181"/>
      <c r="AQW19" s="181"/>
      <c r="AQX19" s="181"/>
      <c r="AQY19" s="181"/>
      <c r="AQZ19" s="181"/>
      <c r="ARA19" s="181"/>
      <c r="ARB19" s="181"/>
      <c r="ARC19" s="181"/>
      <c r="ARD19" s="181"/>
      <c r="ARE19" s="181"/>
      <c r="ARF19" s="181"/>
      <c r="ARG19" s="181"/>
      <c r="ARH19" s="181"/>
      <c r="ARI19" s="181"/>
      <c r="ARJ19" s="181"/>
      <c r="ARK19" s="181"/>
      <c r="ARL19" s="181"/>
      <c r="ARM19" s="181"/>
      <c r="ARN19" s="181"/>
      <c r="ARO19" s="181"/>
      <c r="ARP19" s="181"/>
      <c r="ARQ19" s="181"/>
      <c r="ARR19" s="181"/>
      <c r="ARS19" s="181"/>
      <c r="ART19" s="181"/>
      <c r="ARU19" s="181"/>
      <c r="ARV19" s="181"/>
      <c r="ARW19" s="181"/>
      <c r="ARX19" s="181"/>
      <c r="ARY19" s="181"/>
      <c r="ARZ19" s="181"/>
      <c r="ASA19" s="181"/>
      <c r="ASB19" s="181"/>
      <c r="ASC19" s="181"/>
      <c r="ASD19" s="181"/>
      <c r="ASE19" s="181"/>
      <c r="ASF19" s="181"/>
      <c r="ASG19" s="181"/>
      <c r="ASH19" s="181"/>
      <c r="ASI19" s="181"/>
      <c r="ASJ19" s="181"/>
      <c r="ASK19" s="181"/>
      <c r="ASL19" s="181"/>
      <c r="ASM19" s="181"/>
      <c r="ASN19" s="181"/>
      <c r="ASO19" s="181"/>
      <c r="ASP19" s="181"/>
      <c r="ASQ19" s="181"/>
      <c r="ASR19" s="181"/>
      <c r="ASS19" s="181"/>
      <c r="AST19" s="181"/>
      <c r="ASU19" s="181"/>
      <c r="ASV19" s="181"/>
      <c r="ASW19" s="181"/>
      <c r="ASX19" s="181"/>
      <c r="ASY19" s="181"/>
      <c r="ASZ19" s="181"/>
      <c r="ATA19" s="181"/>
      <c r="ATB19" s="181"/>
      <c r="ATC19" s="181"/>
      <c r="ATD19" s="181"/>
      <c r="ATE19" s="181"/>
      <c r="ATF19" s="181"/>
      <c r="ATG19" s="181"/>
      <c r="ATH19" s="181"/>
      <c r="ATI19" s="181"/>
      <c r="ATJ19" s="181"/>
      <c r="ATK19" s="181"/>
      <c r="ATL19" s="181"/>
      <c r="ATM19" s="181"/>
      <c r="ATN19" s="181"/>
      <c r="ATO19" s="181"/>
      <c r="ATP19" s="181"/>
      <c r="ATQ19" s="181"/>
      <c r="ATR19" s="181"/>
      <c r="ATS19" s="181"/>
      <c r="ATT19" s="181"/>
      <c r="ATU19" s="181"/>
      <c r="ATV19" s="181"/>
      <c r="ATW19" s="181"/>
      <c r="ATX19" s="181"/>
      <c r="ATY19" s="181"/>
      <c r="ATZ19" s="181"/>
      <c r="AUA19" s="181"/>
      <c r="AUB19" s="181"/>
      <c r="AUC19" s="181"/>
      <c r="AUD19" s="181"/>
      <c r="AUE19" s="181"/>
      <c r="AUF19" s="181"/>
      <c r="AUG19" s="181"/>
      <c r="AUH19" s="181"/>
      <c r="AUI19" s="181"/>
      <c r="AUJ19" s="181"/>
      <c r="AUK19" s="181"/>
      <c r="AUL19" s="181"/>
      <c r="AUM19" s="181"/>
      <c r="AUN19" s="181"/>
      <c r="AUO19" s="181"/>
      <c r="AUP19" s="181"/>
      <c r="AUQ19" s="181"/>
      <c r="AUR19" s="181"/>
      <c r="AUS19" s="181"/>
      <c r="AUT19" s="181"/>
      <c r="AUU19" s="181"/>
      <c r="AUV19" s="181"/>
      <c r="AUW19" s="181"/>
      <c r="AUX19" s="181"/>
      <c r="AUY19" s="181"/>
      <c r="AUZ19" s="181"/>
      <c r="AVA19" s="181"/>
      <c r="AVB19" s="181"/>
      <c r="AVC19" s="181"/>
      <c r="AVD19" s="181"/>
      <c r="AVE19" s="181"/>
      <c r="AVF19" s="181"/>
      <c r="AVG19" s="181"/>
      <c r="AVH19" s="181"/>
      <c r="AVI19" s="181"/>
      <c r="AVJ19" s="181"/>
      <c r="AVK19" s="181"/>
      <c r="AVL19" s="181"/>
      <c r="AVM19" s="181"/>
      <c r="AVN19" s="181"/>
      <c r="AVO19" s="181"/>
      <c r="AVP19" s="181"/>
      <c r="AVQ19" s="181"/>
      <c r="AVR19" s="181"/>
      <c r="AVS19" s="181"/>
      <c r="AVT19" s="181"/>
      <c r="AVU19" s="181"/>
      <c r="AVV19" s="181"/>
      <c r="AVW19" s="181"/>
      <c r="AVX19" s="181"/>
      <c r="AVY19" s="181"/>
      <c r="AVZ19" s="181"/>
      <c r="AWA19" s="181"/>
      <c r="AWB19" s="181"/>
      <c r="AWC19" s="181"/>
      <c r="AWD19" s="181"/>
      <c r="AWE19" s="181"/>
      <c r="AWF19" s="181"/>
      <c r="AWG19" s="181"/>
      <c r="AWH19" s="181"/>
      <c r="AWI19" s="181"/>
      <c r="AWJ19" s="181"/>
      <c r="AWK19" s="181"/>
      <c r="AWL19" s="181"/>
      <c r="AWM19" s="181"/>
      <c r="AWN19" s="181"/>
      <c r="AWO19" s="181"/>
      <c r="AWP19" s="181"/>
      <c r="AWQ19" s="181"/>
      <c r="AWR19" s="181"/>
      <c r="AWS19" s="181"/>
      <c r="AWT19" s="181"/>
      <c r="AWU19" s="181"/>
      <c r="AWV19" s="181"/>
      <c r="AWW19" s="181"/>
      <c r="AWX19" s="181"/>
      <c r="AWY19" s="181"/>
      <c r="AWZ19" s="181"/>
      <c r="AXA19" s="181"/>
      <c r="AXB19" s="181"/>
      <c r="AXC19" s="181"/>
      <c r="AXD19" s="181"/>
      <c r="AXE19" s="181"/>
      <c r="AXF19" s="181"/>
      <c r="AXG19" s="181"/>
      <c r="AXH19" s="181"/>
      <c r="AXI19" s="181"/>
      <c r="AXJ19" s="181"/>
      <c r="AXK19" s="181"/>
      <c r="AXL19" s="181"/>
      <c r="AXM19" s="181"/>
      <c r="AXN19" s="181"/>
      <c r="AXO19" s="181"/>
      <c r="AXP19" s="181"/>
      <c r="AXQ19" s="181"/>
      <c r="AXR19" s="181"/>
      <c r="AXS19" s="181"/>
      <c r="AXT19" s="181"/>
      <c r="AXU19" s="181"/>
      <c r="AXV19" s="181"/>
      <c r="AXW19" s="181"/>
      <c r="AXX19" s="181"/>
      <c r="AXY19" s="181"/>
      <c r="AXZ19" s="181"/>
      <c r="AYA19" s="181"/>
      <c r="AYB19" s="181"/>
      <c r="AYC19" s="181"/>
      <c r="AYD19" s="181"/>
      <c r="AYE19" s="181"/>
      <c r="AYF19" s="181"/>
      <c r="AYG19" s="181"/>
      <c r="AYH19" s="181"/>
      <c r="AYI19" s="181"/>
      <c r="AYJ19" s="181"/>
      <c r="AYK19" s="181"/>
      <c r="AYL19" s="181"/>
      <c r="AYM19" s="181"/>
      <c r="AYN19" s="181"/>
      <c r="AYO19" s="181"/>
      <c r="AYP19" s="181"/>
      <c r="AYQ19" s="181"/>
      <c r="AYR19" s="181"/>
      <c r="AYS19" s="181"/>
      <c r="AYT19" s="181"/>
      <c r="AYU19" s="181"/>
      <c r="AYV19" s="181"/>
      <c r="AYW19" s="181"/>
      <c r="AYX19" s="181"/>
      <c r="AYY19" s="181"/>
      <c r="AYZ19" s="181"/>
      <c r="AZA19" s="181"/>
      <c r="AZB19" s="181"/>
      <c r="AZC19" s="181"/>
      <c r="AZD19" s="181"/>
      <c r="AZE19" s="181"/>
      <c r="AZF19" s="181"/>
      <c r="AZG19" s="181"/>
      <c r="AZH19" s="181"/>
      <c r="AZI19" s="181"/>
      <c r="AZJ19" s="181"/>
      <c r="AZK19" s="181"/>
      <c r="AZL19" s="181"/>
      <c r="AZM19" s="181"/>
      <c r="AZN19" s="181"/>
      <c r="AZO19" s="181"/>
      <c r="AZP19" s="181"/>
      <c r="AZQ19" s="181"/>
      <c r="AZR19" s="181"/>
      <c r="AZS19" s="181"/>
      <c r="AZT19" s="181"/>
      <c r="AZU19" s="181"/>
      <c r="AZV19" s="181"/>
      <c r="AZW19" s="181"/>
      <c r="AZX19" s="181"/>
      <c r="AZY19" s="181"/>
      <c r="AZZ19" s="181"/>
      <c r="BAA19" s="181"/>
      <c r="BAB19" s="181"/>
      <c r="BAC19" s="181"/>
      <c r="BAD19" s="181"/>
      <c r="BAE19" s="181"/>
      <c r="BAF19" s="181"/>
      <c r="BAG19" s="181"/>
      <c r="BAH19" s="181"/>
      <c r="BAI19" s="181"/>
      <c r="BAJ19" s="181"/>
      <c r="BAK19" s="181"/>
      <c r="BAL19" s="181"/>
      <c r="BAM19" s="181"/>
      <c r="BAN19" s="181"/>
      <c r="BAO19" s="181"/>
      <c r="BAP19" s="181"/>
      <c r="BAQ19" s="181"/>
      <c r="BAR19" s="181"/>
      <c r="BAS19" s="181"/>
      <c r="BAT19" s="181"/>
      <c r="BAU19" s="181"/>
      <c r="BAV19" s="181"/>
      <c r="BAW19" s="181"/>
      <c r="BAX19" s="181"/>
      <c r="BAY19" s="181"/>
      <c r="BAZ19" s="181"/>
      <c r="BBA19" s="181"/>
      <c r="BBB19" s="181"/>
      <c r="BBC19" s="181"/>
      <c r="BBD19" s="181"/>
      <c r="BBE19" s="181"/>
      <c r="BBF19" s="181"/>
      <c r="BBG19" s="181"/>
      <c r="BBH19" s="181"/>
      <c r="BBI19" s="181"/>
      <c r="BBJ19" s="181"/>
      <c r="BBK19" s="181"/>
      <c r="BBL19" s="181"/>
      <c r="BBM19" s="181"/>
      <c r="BBN19" s="181"/>
      <c r="BBO19" s="181"/>
      <c r="BBP19" s="181"/>
      <c r="BBQ19" s="181"/>
      <c r="BBR19" s="181"/>
      <c r="BBS19" s="181"/>
      <c r="BBT19" s="181"/>
      <c r="BBU19" s="181"/>
      <c r="BBV19" s="181"/>
      <c r="BBW19" s="181"/>
      <c r="BBX19" s="181"/>
      <c r="BBY19" s="181"/>
      <c r="BBZ19" s="181"/>
      <c r="BCA19" s="181"/>
      <c r="BCB19" s="181"/>
      <c r="BCC19" s="181"/>
      <c r="BCD19" s="181"/>
      <c r="BCE19" s="181"/>
      <c r="BCF19" s="181"/>
      <c r="BCG19" s="181"/>
      <c r="BCH19" s="181"/>
      <c r="BCI19" s="181"/>
      <c r="BCJ19" s="181"/>
      <c r="BCK19" s="181"/>
      <c r="BCL19" s="181"/>
      <c r="BCM19" s="181"/>
      <c r="BCN19" s="181"/>
      <c r="BCO19" s="181"/>
      <c r="BCP19" s="181"/>
      <c r="BCQ19" s="181"/>
      <c r="BCR19" s="181"/>
      <c r="BCS19" s="181"/>
      <c r="BCT19" s="181"/>
      <c r="BCU19" s="181"/>
      <c r="BCV19" s="181"/>
      <c r="BCW19" s="181"/>
      <c r="BCX19" s="181"/>
      <c r="BCY19" s="181"/>
      <c r="BCZ19" s="181"/>
      <c r="BDA19" s="181"/>
      <c r="BDB19" s="181"/>
      <c r="BDC19" s="181"/>
      <c r="BDD19" s="181"/>
      <c r="BDE19" s="181"/>
      <c r="BDF19" s="181"/>
      <c r="BDG19" s="181"/>
      <c r="BDH19" s="181"/>
      <c r="BDI19" s="181"/>
      <c r="BDJ19" s="181"/>
      <c r="BDK19" s="181"/>
      <c r="BDL19" s="181"/>
      <c r="BDM19" s="181"/>
      <c r="BDN19" s="181"/>
      <c r="BDO19" s="181"/>
      <c r="BDP19" s="181"/>
      <c r="BDQ19" s="181"/>
      <c r="BDR19" s="181"/>
      <c r="BDS19" s="181"/>
      <c r="BDT19" s="181"/>
      <c r="BDU19" s="181"/>
      <c r="BDV19" s="181"/>
      <c r="BDW19" s="181"/>
      <c r="BDX19" s="181"/>
      <c r="BDY19" s="181"/>
      <c r="BDZ19" s="181"/>
      <c r="BEA19" s="181"/>
      <c r="BEB19" s="181"/>
      <c r="BEC19" s="181"/>
      <c r="BED19" s="181"/>
      <c r="BEE19" s="181"/>
      <c r="BEF19" s="181"/>
      <c r="BEG19" s="181"/>
      <c r="BEH19" s="181"/>
      <c r="BEI19" s="181"/>
      <c r="BEJ19" s="181"/>
      <c r="BEK19" s="181"/>
      <c r="BEL19" s="181"/>
      <c r="BEM19" s="181"/>
      <c r="BEN19" s="181"/>
      <c r="BEO19" s="181"/>
      <c r="BEP19" s="181"/>
      <c r="BEQ19" s="181"/>
      <c r="BER19" s="181"/>
      <c r="BES19" s="181"/>
      <c r="BET19" s="181"/>
      <c r="BEU19" s="181"/>
      <c r="BEV19" s="181"/>
      <c r="BEW19" s="181"/>
      <c r="BEX19" s="181"/>
      <c r="BEY19" s="181"/>
      <c r="BEZ19" s="181"/>
      <c r="BFA19" s="181"/>
      <c r="BFB19" s="181"/>
      <c r="BFC19" s="181"/>
      <c r="BFD19" s="181"/>
      <c r="BFE19" s="181"/>
      <c r="BFF19" s="181"/>
      <c r="BFG19" s="181"/>
      <c r="BFH19" s="181"/>
      <c r="BFI19" s="181"/>
      <c r="BFJ19" s="181"/>
      <c r="BFK19" s="181"/>
      <c r="BFL19" s="181"/>
      <c r="BFM19" s="181"/>
      <c r="BFN19" s="181"/>
      <c r="BFO19" s="181"/>
      <c r="BFP19" s="181"/>
      <c r="BFQ19" s="181"/>
      <c r="BFR19" s="181"/>
      <c r="BFS19" s="181"/>
      <c r="BFT19" s="181"/>
      <c r="BFU19" s="181"/>
      <c r="BFV19" s="181"/>
      <c r="BFW19" s="181"/>
      <c r="BFX19" s="181"/>
      <c r="BFY19" s="181"/>
      <c r="BFZ19" s="181"/>
      <c r="BGA19" s="181"/>
      <c r="BGB19" s="181"/>
      <c r="BGC19" s="181"/>
      <c r="BGD19" s="181"/>
      <c r="BGE19" s="181"/>
      <c r="BGF19" s="181"/>
      <c r="BGG19" s="181"/>
      <c r="BGH19" s="181"/>
      <c r="BGI19" s="181"/>
      <c r="BGJ19" s="181"/>
      <c r="BGK19" s="181"/>
      <c r="BGL19" s="181"/>
      <c r="BGM19" s="181"/>
      <c r="BGN19" s="181"/>
      <c r="BGO19" s="181"/>
      <c r="BGP19" s="181"/>
      <c r="BGQ19" s="181"/>
      <c r="BGR19" s="181"/>
      <c r="BGS19" s="181"/>
      <c r="BGT19" s="181"/>
      <c r="BGU19" s="181"/>
      <c r="BGV19" s="181"/>
      <c r="BGW19" s="181"/>
      <c r="BGX19" s="181"/>
      <c r="BGY19" s="181"/>
      <c r="BGZ19" s="181"/>
      <c r="BHA19" s="181"/>
      <c r="BHB19" s="181"/>
      <c r="BHC19" s="181"/>
      <c r="BHD19" s="181"/>
      <c r="BHE19" s="181"/>
      <c r="BHF19" s="181"/>
      <c r="BHG19" s="181"/>
      <c r="BHH19" s="181"/>
      <c r="BHI19" s="181"/>
      <c r="BHJ19" s="181"/>
      <c r="BHK19" s="181"/>
      <c r="BHL19" s="181"/>
      <c r="BHM19" s="181"/>
      <c r="BHN19" s="181"/>
      <c r="BHO19" s="181"/>
      <c r="BHP19" s="181"/>
      <c r="BHQ19" s="181"/>
      <c r="BHR19" s="181"/>
      <c r="BHS19" s="181"/>
      <c r="BHT19" s="181"/>
      <c r="BHU19" s="181"/>
      <c r="BHV19" s="181"/>
      <c r="BHW19" s="181"/>
      <c r="BHX19" s="181"/>
      <c r="BHY19" s="181"/>
      <c r="BHZ19" s="181"/>
      <c r="BIA19" s="181"/>
      <c r="BIB19" s="181"/>
      <c r="BIC19" s="181"/>
      <c r="BID19" s="181"/>
      <c r="BIE19" s="181"/>
      <c r="BIF19" s="181"/>
      <c r="BIG19" s="181"/>
      <c r="BIH19" s="181"/>
      <c r="BII19" s="181"/>
      <c r="BIJ19" s="181"/>
      <c r="BIK19" s="181"/>
      <c r="BIL19" s="181"/>
      <c r="BIM19" s="181"/>
      <c r="BIN19" s="181"/>
      <c r="BIO19" s="181"/>
      <c r="BIP19" s="181"/>
      <c r="BIQ19" s="181"/>
      <c r="BIR19" s="181"/>
      <c r="BIS19" s="181"/>
      <c r="BIT19" s="181"/>
      <c r="BIU19" s="181"/>
      <c r="BIV19" s="181"/>
      <c r="BIW19" s="181"/>
      <c r="BIX19" s="181"/>
      <c r="BIY19" s="181"/>
      <c r="BIZ19" s="181"/>
      <c r="BJA19" s="181"/>
      <c r="BJB19" s="181"/>
      <c r="BJC19" s="181"/>
      <c r="BJD19" s="181"/>
      <c r="BJE19" s="181"/>
      <c r="BJF19" s="181"/>
      <c r="BJG19" s="181"/>
      <c r="BJH19" s="181"/>
      <c r="BJI19" s="181"/>
      <c r="BJJ19" s="181"/>
      <c r="BJK19" s="181"/>
      <c r="BJL19" s="181"/>
      <c r="BJM19" s="181"/>
      <c r="BJN19" s="181"/>
      <c r="BJO19" s="181"/>
      <c r="BJP19" s="181"/>
      <c r="BJQ19" s="181"/>
      <c r="BJR19" s="181"/>
      <c r="BJS19" s="181"/>
      <c r="BJT19" s="181"/>
      <c r="BJU19" s="181"/>
      <c r="BJV19" s="181"/>
      <c r="BJW19" s="181"/>
      <c r="BJX19" s="181"/>
      <c r="BJY19" s="181"/>
      <c r="BJZ19" s="181"/>
      <c r="BKA19" s="181"/>
      <c r="BKB19" s="181"/>
      <c r="BKC19" s="181"/>
      <c r="BKD19" s="181"/>
      <c r="BKE19" s="181"/>
      <c r="BKF19" s="181"/>
      <c r="BKG19" s="181"/>
      <c r="BKH19" s="181"/>
      <c r="BKI19" s="181"/>
      <c r="BKJ19" s="181"/>
      <c r="BKK19" s="181"/>
      <c r="BKL19" s="181"/>
      <c r="BKM19" s="181"/>
      <c r="BKN19" s="181"/>
      <c r="BKO19" s="181"/>
      <c r="BKP19" s="181"/>
      <c r="BKQ19" s="181"/>
      <c r="BKR19" s="181"/>
      <c r="BKS19" s="181"/>
      <c r="BKT19" s="181"/>
      <c r="BKU19" s="181"/>
      <c r="BKV19" s="181"/>
      <c r="BKW19" s="181"/>
      <c r="BKX19" s="181"/>
      <c r="BKY19" s="181"/>
      <c r="BKZ19" s="181"/>
      <c r="BLA19" s="181"/>
      <c r="BLB19" s="181"/>
      <c r="BLC19" s="181"/>
      <c r="BLD19" s="181"/>
      <c r="BLE19" s="181"/>
      <c r="BLF19" s="181"/>
      <c r="BLG19" s="181"/>
      <c r="BLH19" s="181"/>
      <c r="BLI19" s="181"/>
      <c r="BLJ19" s="181"/>
      <c r="BLK19" s="181"/>
      <c r="BLL19" s="181"/>
      <c r="BLM19" s="181"/>
      <c r="BLN19" s="181"/>
      <c r="BLO19" s="181"/>
      <c r="BLP19" s="181"/>
      <c r="BLQ19" s="181"/>
      <c r="BLR19" s="181"/>
      <c r="BLS19" s="181"/>
      <c r="BLT19" s="181"/>
      <c r="BLU19" s="181"/>
      <c r="BLV19" s="181"/>
      <c r="BLW19" s="181"/>
      <c r="BLX19" s="181"/>
      <c r="BLY19" s="181"/>
      <c r="BLZ19" s="181"/>
      <c r="BMA19" s="181"/>
      <c r="BMB19" s="181"/>
      <c r="BMC19" s="181"/>
      <c r="BMD19" s="181"/>
      <c r="BME19" s="181"/>
      <c r="BMF19" s="181"/>
      <c r="BMG19" s="181"/>
      <c r="BMH19" s="181"/>
      <c r="BMI19" s="181"/>
      <c r="BMJ19" s="181"/>
      <c r="BMK19" s="181"/>
      <c r="BML19" s="181"/>
      <c r="BMM19" s="181"/>
      <c r="BMN19" s="181"/>
      <c r="BMO19" s="181"/>
      <c r="BMP19" s="181"/>
      <c r="BMQ19" s="181"/>
      <c r="BMR19" s="181"/>
      <c r="BMS19" s="181"/>
      <c r="BMT19" s="181"/>
      <c r="BMU19" s="181"/>
      <c r="BMV19" s="181"/>
      <c r="BMW19" s="181"/>
      <c r="BMX19" s="181"/>
      <c r="BMY19" s="181"/>
      <c r="BMZ19" s="181"/>
      <c r="BNA19" s="181"/>
      <c r="BNB19" s="181"/>
      <c r="BNC19" s="181"/>
      <c r="BND19" s="181"/>
      <c r="BNE19" s="181"/>
      <c r="BNF19" s="181"/>
      <c r="BNG19" s="181"/>
      <c r="BNH19" s="181"/>
      <c r="BNI19" s="181"/>
      <c r="BNJ19" s="181"/>
      <c r="BNK19" s="181"/>
      <c r="BNL19" s="181"/>
      <c r="BNM19" s="181"/>
      <c r="BNN19" s="181"/>
      <c r="BNO19" s="181"/>
      <c r="BNP19" s="181"/>
      <c r="BNQ19" s="181"/>
      <c r="BNR19" s="181"/>
      <c r="BNS19" s="181"/>
      <c r="BNT19" s="181"/>
      <c r="BNU19" s="181"/>
      <c r="BNV19" s="181"/>
      <c r="BNW19" s="181"/>
      <c r="BNX19" s="181"/>
      <c r="BNY19" s="181"/>
      <c r="BNZ19" s="181"/>
      <c r="BOA19" s="181"/>
      <c r="BOB19" s="181"/>
      <c r="BOC19" s="181"/>
      <c r="BOD19" s="181"/>
      <c r="BOE19" s="181"/>
      <c r="BOF19" s="181"/>
      <c r="BOG19" s="181"/>
      <c r="BOH19" s="181"/>
      <c r="BOI19" s="181"/>
      <c r="BOJ19" s="181"/>
      <c r="BOK19" s="181"/>
      <c r="BOL19" s="181"/>
      <c r="BOM19" s="181"/>
      <c r="BON19" s="181"/>
      <c r="BOO19" s="181"/>
      <c r="BOP19" s="181"/>
      <c r="BOQ19" s="181"/>
      <c r="BOR19" s="181"/>
      <c r="BOS19" s="181"/>
      <c r="BOT19" s="181"/>
      <c r="BOU19" s="181"/>
      <c r="BOV19" s="181"/>
      <c r="BOW19" s="181"/>
      <c r="BOX19" s="181"/>
      <c r="BOY19" s="181"/>
      <c r="BOZ19" s="181"/>
      <c r="BPA19" s="181"/>
      <c r="BPB19" s="181"/>
      <c r="BPC19" s="181"/>
      <c r="BPD19" s="181"/>
      <c r="BPE19" s="181"/>
      <c r="BPF19" s="181"/>
      <c r="BPG19" s="181"/>
      <c r="BPH19" s="181"/>
      <c r="BPI19" s="181"/>
      <c r="BPJ19" s="181"/>
      <c r="BPK19" s="181"/>
      <c r="BPL19" s="181"/>
      <c r="BPM19" s="181"/>
      <c r="BPN19" s="181"/>
      <c r="BPO19" s="181"/>
      <c r="BPP19" s="181"/>
      <c r="BPQ19" s="181"/>
      <c r="BPR19" s="181"/>
      <c r="BPS19" s="181"/>
      <c r="BPT19" s="181"/>
      <c r="BPU19" s="181"/>
      <c r="BPV19" s="181"/>
      <c r="BPW19" s="181"/>
      <c r="BPX19" s="181"/>
      <c r="BPY19" s="181"/>
      <c r="BPZ19" s="181"/>
      <c r="BQA19" s="181"/>
      <c r="BQB19" s="181"/>
      <c r="BQC19" s="181"/>
      <c r="BQD19" s="181"/>
      <c r="BQE19" s="181"/>
      <c r="BQF19" s="181"/>
      <c r="BQG19" s="181"/>
      <c r="BQH19" s="181"/>
      <c r="BQI19" s="181"/>
      <c r="BQJ19" s="181"/>
      <c r="BQK19" s="181"/>
      <c r="BQL19" s="181"/>
      <c r="BQM19" s="181"/>
      <c r="BQN19" s="181"/>
      <c r="BQO19" s="181"/>
      <c r="BQP19" s="181"/>
      <c r="BQQ19" s="181"/>
      <c r="BQR19" s="181"/>
      <c r="BQS19" s="181"/>
      <c r="BQT19" s="181"/>
      <c r="BQU19" s="181"/>
      <c r="BQV19" s="181"/>
      <c r="BQW19" s="181"/>
      <c r="BQX19" s="181"/>
      <c r="BQY19" s="181"/>
      <c r="BQZ19" s="181"/>
      <c r="BRA19" s="181"/>
      <c r="BRB19" s="181"/>
      <c r="BRC19" s="181"/>
      <c r="BRD19" s="181"/>
      <c r="BRE19" s="181"/>
      <c r="BRF19" s="181"/>
      <c r="BRG19" s="181"/>
      <c r="BRH19" s="181"/>
      <c r="BRI19" s="181"/>
      <c r="BRJ19" s="181"/>
      <c r="BRK19" s="181"/>
      <c r="BRL19" s="181"/>
      <c r="BRM19" s="181"/>
      <c r="BRN19" s="181"/>
      <c r="BRO19" s="181"/>
      <c r="BRP19" s="181"/>
      <c r="BRQ19" s="181"/>
      <c r="BRR19" s="181"/>
      <c r="BRS19" s="181"/>
      <c r="BRT19" s="181"/>
      <c r="BRU19" s="181"/>
      <c r="BRV19" s="181"/>
      <c r="BRW19" s="181"/>
      <c r="BRX19" s="181"/>
      <c r="BRY19" s="181"/>
      <c r="BRZ19" s="181"/>
      <c r="BSA19" s="181"/>
      <c r="BSB19" s="181"/>
      <c r="BSC19" s="181"/>
      <c r="BSD19" s="181"/>
      <c r="BSE19" s="181"/>
      <c r="BSF19" s="181"/>
      <c r="BSG19" s="181"/>
      <c r="BSH19" s="181"/>
      <c r="BSI19" s="181"/>
      <c r="BSJ19" s="181"/>
      <c r="BSK19" s="181"/>
      <c r="BSL19" s="181"/>
      <c r="BSM19" s="181"/>
      <c r="BSN19" s="181"/>
      <c r="BSO19" s="181"/>
      <c r="BSP19" s="181"/>
      <c r="BSQ19" s="181"/>
      <c r="BSR19" s="181"/>
      <c r="BSS19" s="181"/>
      <c r="BST19" s="181"/>
      <c r="BSU19" s="181"/>
      <c r="BSV19" s="181"/>
      <c r="BSW19" s="181"/>
      <c r="BSX19" s="181"/>
      <c r="BSY19" s="181"/>
      <c r="BSZ19" s="181"/>
      <c r="BTA19" s="181"/>
      <c r="BTB19" s="181"/>
      <c r="BTC19" s="181"/>
      <c r="BTD19" s="181"/>
      <c r="BTE19" s="181"/>
      <c r="BTF19" s="181"/>
      <c r="BTG19" s="181"/>
      <c r="BTH19" s="181"/>
      <c r="BTI19" s="181"/>
      <c r="BTJ19" s="181"/>
      <c r="BTK19" s="181"/>
      <c r="BTL19" s="181"/>
      <c r="BTM19" s="181"/>
      <c r="BTN19" s="181"/>
      <c r="BTO19" s="181"/>
      <c r="BTP19" s="181"/>
      <c r="BTQ19" s="181"/>
      <c r="BTR19" s="181"/>
      <c r="BTS19" s="181"/>
      <c r="BTT19" s="181"/>
      <c r="BTU19" s="181"/>
      <c r="BTV19" s="181"/>
      <c r="BTW19" s="181"/>
      <c r="BTX19" s="181"/>
      <c r="BTY19" s="181"/>
      <c r="BTZ19" s="181"/>
      <c r="BUA19" s="181"/>
      <c r="BUB19" s="181"/>
      <c r="BUC19" s="181"/>
      <c r="BUD19" s="181"/>
      <c r="BUE19" s="181"/>
      <c r="BUF19" s="181"/>
      <c r="BUG19" s="181"/>
      <c r="BUH19" s="181"/>
      <c r="BUI19" s="181"/>
      <c r="BUJ19" s="181"/>
      <c r="BUK19" s="181"/>
      <c r="BUL19" s="181"/>
      <c r="BUM19" s="181"/>
      <c r="BUN19" s="181"/>
      <c r="BUO19" s="181"/>
      <c r="BUP19" s="181"/>
      <c r="BUQ19" s="181"/>
      <c r="BUR19" s="181"/>
      <c r="BUS19" s="181"/>
      <c r="BUT19" s="181"/>
      <c r="BUU19" s="181"/>
      <c r="BUV19" s="181"/>
      <c r="BUW19" s="181"/>
      <c r="BUX19" s="181"/>
      <c r="BUY19" s="181"/>
      <c r="BUZ19" s="181"/>
      <c r="BVA19" s="181"/>
      <c r="BVB19" s="181"/>
      <c r="BVC19" s="181"/>
      <c r="BVD19" s="181"/>
      <c r="BVE19" s="181"/>
      <c r="BVF19" s="181"/>
      <c r="BVG19" s="181"/>
      <c r="BVH19" s="181"/>
      <c r="BVI19" s="181"/>
      <c r="BVJ19" s="181"/>
      <c r="BVK19" s="181"/>
      <c r="BVL19" s="181"/>
      <c r="BVM19" s="181"/>
      <c r="BVN19" s="181"/>
      <c r="BVO19" s="181"/>
      <c r="BVP19" s="181"/>
      <c r="BVQ19" s="181"/>
      <c r="BVR19" s="181"/>
      <c r="BVS19" s="181"/>
      <c r="BVT19" s="181"/>
      <c r="BVU19" s="181"/>
      <c r="BVV19" s="181"/>
      <c r="BVW19" s="181"/>
      <c r="BVX19" s="181"/>
      <c r="BVY19" s="181"/>
      <c r="BVZ19" s="181"/>
      <c r="BWA19" s="181"/>
      <c r="BWB19" s="181"/>
      <c r="BWC19" s="181"/>
      <c r="BWD19" s="181"/>
      <c r="BWE19" s="181"/>
      <c r="BWF19" s="181"/>
      <c r="BWG19" s="181"/>
      <c r="BWH19" s="181"/>
      <c r="BWI19" s="181"/>
      <c r="BWJ19" s="181"/>
      <c r="BWK19" s="181"/>
      <c r="BWL19" s="181"/>
      <c r="BWM19" s="181"/>
      <c r="BWN19" s="181"/>
      <c r="BWO19" s="181"/>
      <c r="BWP19" s="181"/>
      <c r="BWQ19" s="181"/>
      <c r="BWR19" s="181"/>
      <c r="BWS19" s="181"/>
      <c r="BWT19" s="181"/>
      <c r="BWU19" s="181"/>
      <c r="BWV19" s="181"/>
      <c r="BWW19" s="181"/>
      <c r="BWX19" s="181"/>
      <c r="BWY19" s="181"/>
      <c r="BWZ19" s="181"/>
      <c r="BXA19" s="181"/>
      <c r="BXB19" s="181"/>
      <c r="BXC19" s="181"/>
      <c r="BXD19" s="181"/>
      <c r="BXE19" s="181"/>
      <c r="BXF19" s="181"/>
      <c r="BXG19" s="181"/>
      <c r="BXH19" s="181"/>
      <c r="BXI19" s="181"/>
      <c r="BXJ19" s="181"/>
      <c r="BXK19" s="181"/>
      <c r="BXL19" s="181"/>
      <c r="BXM19" s="181"/>
      <c r="BXN19" s="181"/>
      <c r="BXO19" s="181"/>
      <c r="BXP19" s="181"/>
      <c r="BXQ19" s="181"/>
      <c r="BXR19" s="181"/>
      <c r="BXS19" s="181"/>
      <c r="BXT19" s="181"/>
      <c r="BXU19" s="181"/>
      <c r="BXV19" s="181"/>
      <c r="BXW19" s="181"/>
      <c r="BXX19" s="181"/>
      <c r="BXY19" s="181"/>
      <c r="BXZ19" s="181"/>
      <c r="BYA19" s="181"/>
      <c r="BYB19" s="181"/>
      <c r="BYC19" s="181"/>
      <c r="BYD19" s="181"/>
      <c r="BYE19" s="181"/>
      <c r="BYF19" s="181"/>
      <c r="BYG19" s="181"/>
      <c r="BYH19" s="181"/>
      <c r="BYI19" s="181"/>
      <c r="BYJ19" s="181"/>
      <c r="BYK19" s="181"/>
      <c r="BYL19" s="181"/>
      <c r="BYM19" s="181"/>
      <c r="BYN19" s="181"/>
      <c r="BYO19" s="181"/>
      <c r="BYP19" s="181"/>
      <c r="BYQ19" s="181"/>
      <c r="BYR19" s="181"/>
      <c r="BYS19" s="181"/>
      <c r="BYT19" s="181"/>
      <c r="BYU19" s="181"/>
      <c r="BYV19" s="181"/>
      <c r="BYW19" s="181"/>
      <c r="BYX19" s="181"/>
      <c r="BYY19" s="181"/>
      <c r="BYZ19" s="181"/>
      <c r="BZA19" s="181"/>
      <c r="BZB19" s="181"/>
      <c r="BZC19" s="181"/>
      <c r="BZD19" s="181"/>
      <c r="BZE19" s="181"/>
      <c r="BZF19" s="181"/>
      <c r="BZG19" s="181"/>
      <c r="BZH19" s="181"/>
      <c r="BZI19" s="181"/>
      <c r="BZJ19" s="181"/>
      <c r="BZK19" s="181"/>
      <c r="BZL19" s="181"/>
      <c r="BZM19" s="181"/>
      <c r="BZN19" s="181"/>
      <c r="BZO19" s="181"/>
      <c r="BZP19" s="181"/>
      <c r="BZQ19" s="181"/>
      <c r="BZR19" s="181"/>
      <c r="BZS19" s="181"/>
      <c r="BZT19" s="181"/>
      <c r="BZU19" s="181"/>
      <c r="BZV19" s="181"/>
      <c r="BZW19" s="181"/>
      <c r="BZX19" s="181"/>
      <c r="BZY19" s="181"/>
      <c r="BZZ19" s="181"/>
      <c r="CAA19" s="181"/>
      <c r="CAB19" s="181"/>
      <c r="CAC19" s="181"/>
      <c r="CAD19" s="181"/>
      <c r="CAE19" s="181"/>
      <c r="CAF19" s="181"/>
      <c r="CAG19" s="181"/>
      <c r="CAH19" s="181"/>
      <c r="CAI19" s="181"/>
      <c r="CAJ19" s="181"/>
      <c r="CAK19" s="181"/>
      <c r="CAL19" s="181"/>
      <c r="CAM19" s="181"/>
      <c r="CAN19" s="181"/>
      <c r="CAO19" s="181"/>
      <c r="CAP19" s="181"/>
      <c r="CAQ19" s="181"/>
      <c r="CAR19" s="181"/>
      <c r="CAS19" s="181"/>
      <c r="CAT19" s="181"/>
      <c r="CAU19" s="181"/>
      <c r="CAV19" s="181"/>
      <c r="CAW19" s="181"/>
      <c r="CAX19" s="181"/>
      <c r="CAY19" s="181"/>
      <c r="CAZ19" s="181"/>
      <c r="CBA19" s="181"/>
      <c r="CBB19" s="181"/>
      <c r="CBC19" s="181"/>
      <c r="CBD19" s="181"/>
      <c r="CBE19" s="181"/>
      <c r="CBF19" s="181"/>
      <c r="CBG19" s="181"/>
      <c r="CBH19" s="181"/>
      <c r="CBI19" s="181"/>
      <c r="CBJ19" s="181"/>
      <c r="CBK19" s="181"/>
      <c r="CBL19" s="181"/>
      <c r="CBM19" s="181"/>
      <c r="CBN19" s="181"/>
      <c r="CBO19" s="181"/>
      <c r="CBP19" s="181"/>
      <c r="CBQ19" s="181"/>
      <c r="CBR19" s="181"/>
      <c r="CBS19" s="181"/>
      <c r="CBT19" s="181"/>
      <c r="CBU19" s="181"/>
      <c r="CBV19" s="181"/>
      <c r="CBW19" s="181"/>
      <c r="CBX19" s="181"/>
      <c r="CBY19" s="181"/>
      <c r="CBZ19" s="181"/>
      <c r="CCA19" s="181"/>
      <c r="CCB19" s="181"/>
      <c r="CCC19" s="181"/>
      <c r="CCD19" s="181"/>
      <c r="CCE19" s="181"/>
      <c r="CCF19" s="181"/>
      <c r="CCG19" s="181"/>
      <c r="CCH19" s="181"/>
      <c r="CCI19" s="181"/>
      <c r="CCJ19" s="181"/>
      <c r="CCK19" s="181"/>
      <c r="CCL19" s="181"/>
      <c r="CCM19" s="181"/>
      <c r="CCN19" s="181"/>
      <c r="CCO19" s="181"/>
      <c r="CCP19" s="181"/>
      <c r="CCQ19" s="181"/>
      <c r="CCR19" s="181"/>
      <c r="CCS19" s="181"/>
      <c r="CCT19" s="181"/>
      <c r="CCU19" s="181"/>
      <c r="CCV19" s="181"/>
      <c r="CCW19" s="181"/>
      <c r="CCX19" s="181"/>
      <c r="CCY19" s="181"/>
      <c r="CCZ19" s="181"/>
      <c r="CDA19" s="181"/>
      <c r="CDB19" s="181"/>
      <c r="CDC19" s="181"/>
      <c r="CDD19" s="181"/>
      <c r="CDE19" s="181"/>
      <c r="CDF19" s="181"/>
      <c r="CDG19" s="181"/>
      <c r="CDH19" s="181"/>
      <c r="CDI19" s="181"/>
      <c r="CDJ19" s="181"/>
      <c r="CDK19" s="181"/>
      <c r="CDL19" s="181"/>
      <c r="CDM19" s="181"/>
      <c r="CDN19" s="181"/>
      <c r="CDO19" s="181"/>
      <c r="CDP19" s="181"/>
      <c r="CDQ19" s="181"/>
      <c r="CDR19" s="181"/>
      <c r="CDS19" s="181"/>
      <c r="CDT19" s="181"/>
      <c r="CDU19" s="181"/>
      <c r="CDV19" s="181"/>
      <c r="CDW19" s="181"/>
      <c r="CDX19" s="181"/>
      <c r="CDY19" s="181"/>
      <c r="CDZ19" s="181"/>
      <c r="CEA19" s="181"/>
      <c r="CEB19" s="181"/>
      <c r="CEC19" s="181"/>
      <c r="CED19" s="181"/>
      <c r="CEE19" s="181"/>
      <c r="CEF19" s="181"/>
      <c r="CEG19" s="181"/>
      <c r="CEH19" s="181"/>
      <c r="CEI19" s="181"/>
      <c r="CEJ19" s="181"/>
      <c r="CEK19" s="181"/>
      <c r="CEL19" s="181"/>
      <c r="CEM19" s="181"/>
      <c r="CEN19" s="181"/>
      <c r="CEO19" s="181"/>
      <c r="CEP19" s="181"/>
      <c r="CEQ19" s="181"/>
      <c r="CER19" s="181"/>
      <c r="CES19" s="181"/>
      <c r="CET19" s="181"/>
      <c r="CEU19" s="181"/>
      <c r="CEV19" s="181"/>
      <c r="CEW19" s="181"/>
      <c r="CEX19" s="181"/>
      <c r="CEY19" s="181"/>
      <c r="CEZ19" s="181"/>
      <c r="CFA19" s="181"/>
      <c r="CFB19" s="181"/>
      <c r="CFC19" s="181"/>
      <c r="CFD19" s="181"/>
      <c r="CFE19" s="181"/>
      <c r="CFF19" s="181"/>
      <c r="CFG19" s="181"/>
      <c r="CFH19" s="181"/>
      <c r="CFI19" s="181"/>
      <c r="CFJ19" s="181"/>
      <c r="CFK19" s="181"/>
      <c r="CFL19" s="181"/>
      <c r="CFM19" s="181"/>
      <c r="CFN19" s="181"/>
      <c r="CFO19" s="181"/>
      <c r="CFP19" s="181"/>
      <c r="CFQ19" s="181"/>
      <c r="CFR19" s="181"/>
      <c r="CFS19" s="181"/>
      <c r="CFT19" s="181"/>
      <c r="CFU19" s="181"/>
      <c r="CFV19" s="181"/>
      <c r="CFW19" s="181"/>
      <c r="CFX19" s="181"/>
      <c r="CFY19" s="181"/>
      <c r="CFZ19" s="181"/>
      <c r="CGA19" s="181"/>
      <c r="CGB19" s="181"/>
      <c r="CGC19" s="181"/>
      <c r="CGD19" s="181"/>
      <c r="CGE19" s="181"/>
      <c r="CGF19" s="181"/>
      <c r="CGG19" s="181"/>
      <c r="CGH19" s="181"/>
      <c r="CGI19" s="181"/>
      <c r="CGJ19" s="181"/>
      <c r="CGK19" s="181"/>
      <c r="CGL19" s="181"/>
      <c r="CGM19" s="181"/>
      <c r="CGN19" s="181"/>
      <c r="CGO19" s="181"/>
      <c r="CGP19" s="181"/>
      <c r="CGQ19" s="181"/>
      <c r="CGR19" s="181"/>
      <c r="CGS19" s="181"/>
      <c r="CGT19" s="181"/>
      <c r="CGU19" s="181"/>
      <c r="CGV19" s="181"/>
      <c r="CGW19" s="181"/>
      <c r="CGX19" s="181"/>
      <c r="CGY19" s="181"/>
      <c r="CGZ19" s="181"/>
      <c r="CHA19" s="181"/>
      <c r="CHB19" s="181"/>
      <c r="CHC19" s="181"/>
      <c r="CHD19" s="181"/>
      <c r="CHE19" s="181"/>
      <c r="CHF19" s="181"/>
      <c r="CHG19" s="181"/>
      <c r="CHH19" s="181"/>
      <c r="CHI19" s="181"/>
      <c r="CHJ19" s="181"/>
      <c r="CHK19" s="181"/>
      <c r="CHL19" s="181"/>
      <c r="CHM19" s="181"/>
      <c r="CHN19" s="181"/>
      <c r="CHO19" s="181"/>
      <c r="CHP19" s="181"/>
      <c r="CHQ19" s="181"/>
      <c r="CHR19" s="181"/>
      <c r="CHS19" s="181"/>
      <c r="CHT19" s="181"/>
      <c r="CHU19" s="181"/>
      <c r="CHV19" s="181"/>
      <c r="CHW19" s="181"/>
      <c r="CHX19" s="181"/>
      <c r="CHY19" s="181"/>
      <c r="CHZ19" s="181"/>
      <c r="CIA19" s="181"/>
      <c r="CIB19" s="181"/>
      <c r="CIC19" s="181"/>
      <c r="CID19" s="181"/>
      <c r="CIE19" s="181"/>
      <c r="CIF19" s="181"/>
      <c r="CIG19" s="181"/>
      <c r="CIH19" s="181"/>
      <c r="CII19" s="181"/>
      <c r="CIJ19" s="181"/>
      <c r="CIK19" s="181"/>
      <c r="CIL19" s="181"/>
      <c r="CIM19" s="181"/>
      <c r="CIN19" s="181"/>
      <c r="CIO19" s="181"/>
      <c r="CIP19" s="181"/>
      <c r="CIQ19" s="181"/>
      <c r="CIR19" s="181"/>
      <c r="CIS19" s="181"/>
      <c r="CIT19" s="181"/>
      <c r="CIU19" s="181"/>
      <c r="CIV19" s="181"/>
      <c r="CIW19" s="181"/>
      <c r="CIX19" s="181"/>
      <c r="CIY19" s="181"/>
      <c r="CIZ19" s="181"/>
      <c r="CJA19" s="181"/>
      <c r="CJB19" s="181"/>
      <c r="CJC19" s="181"/>
      <c r="CJD19" s="181"/>
      <c r="CJE19" s="181"/>
      <c r="CJF19" s="181"/>
      <c r="CJG19" s="181"/>
      <c r="CJH19" s="181"/>
      <c r="CJI19" s="181"/>
      <c r="CJJ19" s="181"/>
      <c r="CJK19" s="181"/>
      <c r="CJL19" s="181"/>
      <c r="CJM19" s="181"/>
      <c r="CJN19" s="181"/>
      <c r="CJO19" s="181"/>
      <c r="CJP19" s="181"/>
      <c r="CJQ19" s="181"/>
      <c r="CJR19" s="181"/>
      <c r="CJS19" s="181"/>
      <c r="CJT19" s="181"/>
      <c r="CJU19" s="181"/>
      <c r="CJV19" s="181"/>
      <c r="CJW19" s="181"/>
      <c r="CJX19" s="181"/>
      <c r="CJY19" s="181"/>
      <c r="CJZ19" s="181"/>
      <c r="CKA19" s="181"/>
      <c r="CKB19" s="181"/>
      <c r="CKC19" s="181"/>
      <c r="CKD19" s="181"/>
      <c r="CKE19" s="181"/>
      <c r="CKF19" s="181"/>
      <c r="CKG19" s="181"/>
      <c r="CKH19" s="181"/>
      <c r="CKI19" s="181"/>
      <c r="CKJ19" s="181"/>
      <c r="CKK19" s="181"/>
      <c r="CKL19" s="181"/>
      <c r="CKM19" s="181"/>
      <c r="CKN19" s="181"/>
      <c r="CKO19" s="181"/>
      <c r="CKP19" s="181"/>
      <c r="CKQ19" s="181"/>
      <c r="CKR19" s="181"/>
      <c r="CKS19" s="181"/>
      <c r="CKT19" s="181"/>
      <c r="CKU19" s="181"/>
      <c r="CKV19" s="181"/>
      <c r="CKW19" s="181"/>
      <c r="CKX19" s="181"/>
      <c r="CKY19" s="181"/>
      <c r="CKZ19" s="181"/>
      <c r="CLA19" s="181"/>
      <c r="CLB19" s="181"/>
      <c r="CLC19" s="181"/>
      <c r="CLD19" s="181"/>
      <c r="CLE19" s="181"/>
      <c r="CLF19" s="181"/>
      <c r="CLG19" s="181"/>
      <c r="CLH19" s="181"/>
      <c r="CLI19" s="181"/>
      <c r="CLJ19" s="181"/>
      <c r="CLK19" s="181"/>
      <c r="CLL19" s="181"/>
      <c r="CLM19" s="181"/>
      <c r="CLN19" s="181"/>
      <c r="CLO19" s="181"/>
      <c r="CLP19" s="181"/>
      <c r="CLQ19" s="181"/>
      <c r="CLR19" s="181"/>
      <c r="CLS19" s="181"/>
      <c r="CLT19" s="181"/>
      <c r="CLU19" s="181"/>
      <c r="CLV19" s="181"/>
      <c r="CLW19" s="181"/>
      <c r="CLX19" s="181"/>
      <c r="CLY19" s="181"/>
      <c r="CLZ19" s="181"/>
      <c r="CMA19" s="181"/>
      <c r="CMB19" s="181"/>
      <c r="CMC19" s="181"/>
      <c r="CMD19" s="181"/>
      <c r="CME19" s="181"/>
      <c r="CMF19" s="181"/>
      <c r="CMG19" s="181"/>
      <c r="CMH19" s="181"/>
      <c r="CMI19" s="181"/>
      <c r="CMJ19" s="181"/>
      <c r="CMK19" s="181"/>
      <c r="CML19" s="181"/>
      <c r="CMM19" s="181"/>
      <c r="CMN19" s="181"/>
      <c r="CMO19" s="181"/>
      <c r="CMP19" s="181"/>
      <c r="CMQ19" s="181"/>
      <c r="CMR19" s="181"/>
      <c r="CMS19" s="181"/>
      <c r="CMT19" s="181"/>
      <c r="CMU19" s="181"/>
      <c r="CMV19" s="181"/>
      <c r="CMW19" s="181"/>
      <c r="CMX19" s="181"/>
      <c r="CMY19" s="181"/>
      <c r="CMZ19" s="181"/>
      <c r="CNA19" s="181"/>
      <c r="CNB19" s="181"/>
      <c r="CNC19" s="181"/>
      <c r="CND19" s="181"/>
      <c r="CNE19" s="181"/>
      <c r="CNF19" s="181"/>
      <c r="CNG19" s="181"/>
      <c r="CNH19" s="181"/>
      <c r="CNI19" s="181"/>
      <c r="CNJ19" s="181"/>
      <c r="CNK19" s="181"/>
      <c r="CNL19" s="181"/>
      <c r="CNM19" s="181"/>
      <c r="CNN19" s="181"/>
      <c r="CNO19" s="181"/>
      <c r="CNP19" s="181"/>
      <c r="CNQ19" s="181"/>
      <c r="CNR19" s="181"/>
      <c r="CNS19" s="181"/>
      <c r="CNT19" s="181"/>
      <c r="CNU19" s="181"/>
      <c r="CNV19" s="181"/>
      <c r="CNW19" s="181"/>
      <c r="CNX19" s="181"/>
      <c r="CNY19" s="181"/>
      <c r="CNZ19" s="181"/>
      <c r="COA19" s="181"/>
      <c r="COB19" s="181"/>
      <c r="COC19" s="181"/>
      <c r="COD19" s="181"/>
      <c r="COE19" s="181"/>
      <c r="COF19" s="181"/>
      <c r="COG19" s="181"/>
      <c r="COH19" s="181"/>
      <c r="COI19" s="181"/>
      <c r="COJ19" s="181"/>
      <c r="COK19" s="181"/>
      <c r="COL19" s="181"/>
      <c r="COM19" s="181"/>
      <c r="CON19" s="181"/>
      <c r="COO19" s="181"/>
      <c r="COP19" s="181"/>
      <c r="COQ19" s="181"/>
      <c r="COR19" s="181"/>
      <c r="COS19" s="181"/>
      <c r="COT19" s="181"/>
      <c r="COU19" s="181"/>
      <c r="COV19" s="181"/>
      <c r="COW19" s="181"/>
      <c r="COX19" s="181"/>
      <c r="COY19" s="181"/>
      <c r="COZ19" s="181"/>
      <c r="CPA19" s="181"/>
      <c r="CPB19" s="181"/>
      <c r="CPC19" s="181"/>
      <c r="CPD19" s="181"/>
      <c r="CPE19" s="181"/>
      <c r="CPF19" s="181"/>
      <c r="CPG19" s="181"/>
      <c r="CPH19" s="181"/>
      <c r="CPI19" s="181"/>
      <c r="CPJ19" s="181"/>
      <c r="CPK19" s="181"/>
      <c r="CPL19" s="181"/>
      <c r="CPM19" s="181"/>
      <c r="CPN19" s="181"/>
      <c r="CPO19" s="181"/>
      <c r="CPP19" s="181"/>
      <c r="CPQ19" s="181"/>
      <c r="CPR19" s="181"/>
      <c r="CPS19" s="181"/>
      <c r="CPT19" s="181"/>
      <c r="CPU19" s="181"/>
      <c r="CPV19" s="181"/>
      <c r="CPW19" s="181"/>
      <c r="CPX19" s="181"/>
      <c r="CPY19" s="181"/>
      <c r="CPZ19" s="181"/>
      <c r="CQA19" s="181"/>
      <c r="CQB19" s="181"/>
      <c r="CQC19" s="181"/>
      <c r="CQD19" s="181"/>
      <c r="CQE19" s="181"/>
      <c r="CQF19" s="181"/>
      <c r="CQG19" s="181"/>
      <c r="CQH19" s="181"/>
      <c r="CQI19" s="181"/>
      <c r="CQJ19" s="181"/>
      <c r="CQK19" s="181"/>
      <c r="CQL19" s="181"/>
      <c r="CQM19" s="181"/>
      <c r="CQN19" s="181"/>
      <c r="CQO19" s="181"/>
      <c r="CQP19" s="181"/>
      <c r="CQQ19" s="181"/>
      <c r="CQR19" s="181"/>
      <c r="CQS19" s="181"/>
      <c r="CQT19" s="181"/>
      <c r="CQU19" s="181"/>
      <c r="CQV19" s="181"/>
      <c r="CQW19" s="181"/>
      <c r="CQX19" s="181"/>
      <c r="CQY19" s="181"/>
      <c r="CQZ19" s="181"/>
      <c r="CRA19" s="181"/>
      <c r="CRB19" s="181"/>
      <c r="CRC19" s="181"/>
      <c r="CRD19" s="181"/>
      <c r="CRE19" s="181"/>
      <c r="CRF19" s="181"/>
      <c r="CRG19" s="181"/>
      <c r="CRH19" s="181"/>
      <c r="CRI19" s="181"/>
      <c r="CRJ19" s="181"/>
      <c r="CRK19" s="181"/>
      <c r="CRL19" s="181"/>
      <c r="CRM19" s="181"/>
      <c r="CRN19" s="181"/>
      <c r="CRO19" s="181"/>
      <c r="CRP19" s="181"/>
      <c r="CRQ19" s="181"/>
      <c r="CRR19" s="181"/>
      <c r="CRS19" s="181"/>
      <c r="CRT19" s="181"/>
      <c r="CRU19" s="181"/>
      <c r="CRV19" s="181"/>
      <c r="CRW19" s="181"/>
      <c r="CRX19" s="181"/>
      <c r="CRY19" s="181"/>
      <c r="CRZ19" s="181"/>
      <c r="CSA19" s="181"/>
      <c r="CSB19" s="181"/>
      <c r="CSC19" s="181"/>
      <c r="CSD19" s="181"/>
      <c r="CSE19" s="181"/>
      <c r="CSF19" s="181"/>
      <c r="CSG19" s="181"/>
      <c r="CSH19" s="181"/>
      <c r="CSI19" s="181"/>
      <c r="CSJ19" s="181"/>
      <c r="CSK19" s="181"/>
      <c r="CSL19" s="181"/>
      <c r="CSM19" s="181"/>
      <c r="CSN19" s="181"/>
      <c r="CSO19" s="181"/>
      <c r="CSP19" s="181"/>
      <c r="CSQ19" s="181"/>
      <c r="CSR19" s="181"/>
      <c r="CSS19" s="181"/>
      <c r="CST19" s="181"/>
      <c r="CSU19" s="181"/>
      <c r="CSV19" s="181"/>
      <c r="CSW19" s="181"/>
      <c r="CSX19" s="181"/>
      <c r="CSY19" s="181"/>
      <c r="CSZ19" s="181"/>
      <c r="CTA19" s="181"/>
      <c r="CTB19" s="181"/>
      <c r="CTC19" s="181"/>
      <c r="CTD19" s="181"/>
      <c r="CTE19" s="181"/>
      <c r="CTF19" s="181"/>
      <c r="CTG19" s="181"/>
      <c r="CTH19" s="181"/>
      <c r="CTI19" s="181"/>
      <c r="CTJ19" s="181"/>
      <c r="CTK19" s="181"/>
      <c r="CTL19" s="181"/>
      <c r="CTM19" s="181"/>
      <c r="CTN19" s="181"/>
      <c r="CTO19" s="181"/>
      <c r="CTP19" s="181"/>
      <c r="CTQ19" s="181"/>
      <c r="CTR19" s="181"/>
      <c r="CTS19" s="181"/>
      <c r="CTT19" s="181"/>
      <c r="CTU19" s="181"/>
      <c r="CTV19" s="181"/>
      <c r="CTW19" s="181"/>
      <c r="CTX19" s="181"/>
      <c r="CTY19" s="181"/>
      <c r="CTZ19" s="181"/>
      <c r="CUA19" s="181"/>
      <c r="CUB19" s="181"/>
      <c r="CUC19" s="181"/>
      <c r="CUD19" s="181"/>
      <c r="CUE19" s="181"/>
      <c r="CUF19" s="181"/>
      <c r="CUG19" s="181"/>
      <c r="CUH19" s="181"/>
      <c r="CUI19" s="181"/>
      <c r="CUJ19" s="181"/>
      <c r="CUK19" s="181"/>
      <c r="CUL19" s="181"/>
      <c r="CUM19" s="181"/>
      <c r="CUN19" s="181"/>
      <c r="CUO19" s="181"/>
      <c r="CUP19" s="181"/>
      <c r="CUQ19" s="181"/>
      <c r="CUR19" s="181"/>
      <c r="CUS19" s="181"/>
      <c r="CUT19" s="181"/>
      <c r="CUU19" s="181"/>
      <c r="CUV19" s="181"/>
      <c r="CUW19" s="181"/>
      <c r="CUX19" s="181"/>
      <c r="CUY19" s="181"/>
      <c r="CUZ19" s="181"/>
      <c r="CVA19" s="181"/>
      <c r="CVB19" s="181"/>
      <c r="CVC19" s="181"/>
      <c r="CVD19" s="181"/>
      <c r="CVE19" s="181"/>
      <c r="CVF19" s="181"/>
      <c r="CVG19" s="181"/>
      <c r="CVH19" s="181"/>
      <c r="CVI19" s="181"/>
      <c r="CVJ19" s="181"/>
      <c r="CVK19" s="181"/>
      <c r="CVL19" s="181"/>
      <c r="CVM19" s="181"/>
      <c r="CVN19" s="181"/>
      <c r="CVO19" s="181"/>
      <c r="CVP19" s="181"/>
      <c r="CVQ19" s="181"/>
      <c r="CVR19" s="181"/>
      <c r="CVS19" s="181"/>
      <c r="CVT19" s="181"/>
      <c r="CVU19" s="181"/>
      <c r="CVV19" s="181"/>
      <c r="CVW19" s="181"/>
      <c r="CVX19" s="181"/>
      <c r="CVY19" s="181"/>
      <c r="CVZ19" s="181"/>
      <c r="CWA19" s="181"/>
      <c r="CWB19" s="181"/>
      <c r="CWC19" s="181"/>
      <c r="CWD19" s="181"/>
      <c r="CWE19" s="181"/>
      <c r="CWF19" s="181"/>
      <c r="CWG19" s="181"/>
      <c r="CWH19" s="181"/>
      <c r="CWI19" s="181"/>
      <c r="CWJ19" s="181"/>
      <c r="CWK19" s="181"/>
      <c r="CWL19" s="181"/>
      <c r="CWM19" s="181"/>
      <c r="CWN19" s="181"/>
      <c r="CWO19" s="181"/>
      <c r="CWP19" s="181"/>
      <c r="CWQ19" s="181"/>
      <c r="CWR19" s="181"/>
      <c r="CWS19" s="181"/>
      <c r="CWT19" s="181"/>
      <c r="CWU19" s="181"/>
      <c r="CWV19" s="181"/>
      <c r="CWW19" s="181"/>
      <c r="CWX19" s="181"/>
      <c r="CWY19" s="181"/>
      <c r="CWZ19" s="181"/>
      <c r="CXA19" s="181"/>
      <c r="CXB19" s="181"/>
      <c r="CXC19" s="181"/>
      <c r="CXD19" s="181"/>
      <c r="CXE19" s="181"/>
      <c r="CXF19" s="181"/>
      <c r="CXG19" s="181"/>
      <c r="CXH19" s="181"/>
      <c r="CXI19" s="181"/>
      <c r="CXJ19" s="181"/>
      <c r="CXK19" s="181"/>
      <c r="CXL19" s="181"/>
      <c r="CXM19" s="181"/>
      <c r="CXN19" s="181"/>
      <c r="CXO19" s="181"/>
      <c r="CXP19" s="181"/>
      <c r="CXQ19" s="181"/>
      <c r="CXR19" s="181"/>
      <c r="CXS19" s="181"/>
      <c r="CXT19" s="181"/>
      <c r="CXU19" s="181"/>
      <c r="CXV19" s="181"/>
      <c r="CXW19" s="181"/>
      <c r="CXX19" s="181"/>
      <c r="CXY19" s="181"/>
      <c r="CXZ19" s="181"/>
      <c r="CYA19" s="181"/>
      <c r="CYB19" s="181"/>
      <c r="CYC19" s="181"/>
      <c r="CYD19" s="181"/>
      <c r="CYE19" s="181"/>
      <c r="CYF19" s="181"/>
      <c r="CYG19" s="181"/>
      <c r="CYH19" s="181"/>
      <c r="CYI19" s="181"/>
      <c r="CYJ19" s="181"/>
      <c r="CYK19" s="181"/>
      <c r="CYL19" s="181"/>
      <c r="CYM19" s="181"/>
      <c r="CYN19" s="181"/>
      <c r="CYO19" s="181"/>
      <c r="CYP19" s="181"/>
      <c r="CYQ19" s="181"/>
      <c r="CYR19" s="181"/>
      <c r="CYS19" s="181"/>
      <c r="CYT19" s="181"/>
      <c r="CYU19" s="181"/>
      <c r="CYV19" s="181"/>
      <c r="CYW19" s="181"/>
      <c r="CYX19" s="181"/>
      <c r="CYY19" s="181"/>
      <c r="CYZ19" s="181"/>
      <c r="CZA19" s="181"/>
      <c r="CZB19" s="181"/>
      <c r="CZC19" s="181"/>
      <c r="CZD19" s="181"/>
      <c r="CZE19" s="181"/>
      <c r="CZF19" s="181"/>
      <c r="CZG19" s="181"/>
      <c r="CZH19" s="181"/>
      <c r="CZI19" s="181"/>
      <c r="CZJ19" s="181"/>
      <c r="CZK19" s="181"/>
      <c r="CZL19" s="181"/>
      <c r="CZM19" s="181"/>
      <c r="CZN19" s="181"/>
      <c r="CZO19" s="181"/>
      <c r="CZP19" s="181"/>
      <c r="CZQ19" s="181"/>
      <c r="CZR19" s="181"/>
      <c r="CZS19" s="181"/>
      <c r="CZT19" s="181"/>
      <c r="CZU19" s="181"/>
      <c r="CZV19" s="181"/>
      <c r="CZW19" s="181"/>
      <c r="CZX19" s="181"/>
      <c r="CZY19" s="181"/>
      <c r="CZZ19" s="181"/>
      <c r="DAA19" s="181"/>
      <c r="DAB19" s="181"/>
      <c r="DAC19" s="181"/>
      <c r="DAD19" s="181"/>
      <c r="DAE19" s="181"/>
      <c r="DAF19" s="181"/>
      <c r="DAG19" s="181"/>
      <c r="DAH19" s="181"/>
      <c r="DAI19" s="181"/>
      <c r="DAJ19" s="181"/>
      <c r="DAK19" s="181"/>
      <c r="DAL19" s="181"/>
      <c r="DAM19" s="181"/>
      <c r="DAN19" s="181"/>
      <c r="DAO19" s="181"/>
      <c r="DAP19" s="181"/>
      <c r="DAQ19" s="181"/>
      <c r="DAR19" s="181"/>
      <c r="DAS19" s="181"/>
      <c r="DAT19" s="181"/>
      <c r="DAU19" s="181"/>
      <c r="DAV19" s="181"/>
      <c r="DAW19" s="181"/>
      <c r="DAX19" s="181"/>
      <c r="DAY19" s="181"/>
      <c r="DAZ19" s="181"/>
      <c r="DBA19" s="181"/>
      <c r="DBB19" s="181"/>
      <c r="DBC19" s="181"/>
      <c r="DBD19" s="181"/>
      <c r="DBE19" s="181"/>
      <c r="DBF19" s="181"/>
      <c r="DBG19" s="181"/>
      <c r="DBH19" s="181"/>
      <c r="DBI19" s="181"/>
      <c r="DBJ19" s="181"/>
      <c r="DBK19" s="181"/>
      <c r="DBL19" s="181"/>
      <c r="DBM19" s="181"/>
      <c r="DBN19" s="181"/>
      <c r="DBO19" s="181"/>
      <c r="DBP19" s="181"/>
      <c r="DBQ19" s="181"/>
      <c r="DBR19" s="181"/>
      <c r="DBS19" s="181"/>
      <c r="DBT19" s="181"/>
      <c r="DBU19" s="181"/>
      <c r="DBV19" s="181"/>
      <c r="DBW19" s="181"/>
      <c r="DBX19" s="181"/>
      <c r="DBY19" s="181"/>
      <c r="DBZ19" s="181"/>
      <c r="DCA19" s="181"/>
      <c r="DCB19" s="181"/>
      <c r="DCC19" s="181"/>
      <c r="DCD19" s="181"/>
      <c r="DCE19" s="181"/>
      <c r="DCF19" s="181"/>
      <c r="DCG19" s="181"/>
      <c r="DCH19" s="181"/>
      <c r="DCI19" s="181"/>
      <c r="DCJ19" s="181"/>
      <c r="DCK19" s="181"/>
      <c r="DCL19" s="181"/>
      <c r="DCM19" s="181"/>
      <c r="DCN19" s="181"/>
      <c r="DCO19" s="181"/>
      <c r="DCP19" s="181"/>
      <c r="DCQ19" s="181"/>
      <c r="DCR19" s="181"/>
      <c r="DCS19" s="181"/>
      <c r="DCT19" s="181"/>
      <c r="DCU19" s="181"/>
      <c r="DCV19" s="181"/>
      <c r="DCW19" s="181"/>
      <c r="DCX19" s="181"/>
      <c r="DCY19" s="181"/>
      <c r="DCZ19" s="181"/>
      <c r="DDA19" s="181"/>
      <c r="DDB19" s="181"/>
      <c r="DDC19" s="181"/>
      <c r="DDD19" s="181"/>
      <c r="DDE19" s="181"/>
      <c r="DDF19" s="181"/>
      <c r="DDG19" s="181"/>
      <c r="DDH19" s="181"/>
      <c r="DDI19" s="181"/>
      <c r="DDJ19" s="181"/>
      <c r="DDK19" s="181"/>
      <c r="DDL19" s="181"/>
      <c r="DDM19" s="181"/>
      <c r="DDN19" s="181"/>
      <c r="DDO19" s="181"/>
      <c r="DDP19" s="181"/>
      <c r="DDQ19" s="181"/>
      <c r="DDR19" s="181"/>
      <c r="DDS19" s="181"/>
      <c r="DDT19" s="181"/>
      <c r="DDU19" s="181"/>
      <c r="DDV19" s="181"/>
      <c r="DDW19" s="181"/>
      <c r="DDX19" s="181"/>
      <c r="DDY19" s="181"/>
      <c r="DDZ19" s="181"/>
      <c r="DEA19" s="181"/>
      <c r="DEB19" s="181"/>
      <c r="DEC19" s="181"/>
      <c r="DED19" s="181"/>
      <c r="DEE19" s="181"/>
      <c r="DEF19" s="181"/>
      <c r="DEG19" s="181"/>
      <c r="DEH19" s="181"/>
      <c r="DEI19" s="181"/>
      <c r="DEJ19" s="181"/>
      <c r="DEK19" s="181"/>
      <c r="DEL19" s="181"/>
      <c r="DEM19" s="181"/>
      <c r="DEN19" s="181"/>
      <c r="DEO19" s="181"/>
      <c r="DEP19" s="181"/>
      <c r="DEQ19" s="181"/>
      <c r="DER19" s="181"/>
      <c r="DES19" s="181"/>
      <c r="DET19" s="181"/>
      <c r="DEU19" s="181"/>
      <c r="DEV19" s="181"/>
      <c r="DEW19" s="181"/>
      <c r="DEX19" s="181"/>
      <c r="DEY19" s="181"/>
      <c r="DEZ19" s="181"/>
      <c r="DFA19" s="181"/>
      <c r="DFB19" s="181"/>
      <c r="DFC19" s="181"/>
      <c r="DFD19" s="181"/>
      <c r="DFE19" s="181"/>
      <c r="DFF19" s="181"/>
      <c r="DFG19" s="181"/>
      <c r="DFH19" s="181"/>
      <c r="DFI19" s="181"/>
      <c r="DFJ19" s="181"/>
      <c r="DFK19" s="181"/>
      <c r="DFL19" s="181"/>
      <c r="DFM19" s="181"/>
      <c r="DFN19" s="181"/>
      <c r="DFO19" s="181"/>
      <c r="DFP19" s="181"/>
      <c r="DFQ19" s="181"/>
      <c r="DFR19" s="181"/>
      <c r="DFS19" s="181"/>
      <c r="DFT19" s="181"/>
      <c r="DFU19" s="181"/>
      <c r="DFV19" s="181"/>
      <c r="DFW19" s="181"/>
      <c r="DFX19" s="181"/>
      <c r="DFY19" s="181"/>
      <c r="DFZ19" s="181"/>
      <c r="DGA19" s="181"/>
      <c r="DGB19" s="181"/>
      <c r="DGC19" s="181"/>
      <c r="DGD19" s="181"/>
      <c r="DGE19" s="181"/>
      <c r="DGF19" s="181"/>
      <c r="DGG19" s="181"/>
      <c r="DGH19" s="181"/>
      <c r="DGI19" s="181"/>
      <c r="DGJ19" s="181"/>
      <c r="DGK19" s="181"/>
      <c r="DGL19" s="181"/>
      <c r="DGM19" s="181"/>
      <c r="DGN19" s="181"/>
      <c r="DGO19" s="181"/>
      <c r="DGP19" s="181"/>
      <c r="DGQ19" s="181"/>
      <c r="DGR19" s="181"/>
      <c r="DGS19" s="181"/>
      <c r="DGT19" s="181"/>
      <c r="DGU19" s="181"/>
      <c r="DGV19" s="181"/>
      <c r="DGW19" s="181"/>
      <c r="DGX19" s="181"/>
      <c r="DGY19" s="181"/>
      <c r="DGZ19" s="181"/>
      <c r="DHA19" s="181"/>
      <c r="DHB19" s="181"/>
      <c r="DHC19" s="181"/>
      <c r="DHD19" s="181"/>
      <c r="DHE19" s="181"/>
      <c r="DHF19" s="181"/>
      <c r="DHG19" s="181"/>
      <c r="DHH19" s="181"/>
      <c r="DHI19" s="181"/>
      <c r="DHJ19" s="181"/>
      <c r="DHK19" s="181"/>
      <c r="DHL19" s="181"/>
      <c r="DHM19" s="181"/>
      <c r="DHN19" s="181"/>
      <c r="DHO19" s="181"/>
      <c r="DHP19" s="181"/>
      <c r="DHQ19" s="181"/>
      <c r="DHR19" s="181"/>
      <c r="DHS19" s="181"/>
      <c r="DHT19" s="181"/>
      <c r="DHU19" s="181"/>
      <c r="DHV19" s="181"/>
      <c r="DHW19" s="181"/>
      <c r="DHX19" s="181"/>
      <c r="DHY19" s="181"/>
      <c r="DHZ19" s="181"/>
      <c r="DIA19" s="181"/>
      <c r="DIB19" s="181"/>
      <c r="DIC19" s="181"/>
      <c r="DID19" s="181"/>
      <c r="DIE19" s="181"/>
      <c r="DIF19" s="181"/>
      <c r="DIG19" s="181"/>
      <c r="DIH19" s="181"/>
      <c r="DII19" s="181"/>
      <c r="DIJ19" s="181"/>
      <c r="DIK19" s="181"/>
      <c r="DIL19" s="181"/>
      <c r="DIM19" s="181"/>
      <c r="DIN19" s="181"/>
      <c r="DIO19" s="181"/>
      <c r="DIP19" s="181"/>
      <c r="DIQ19" s="181"/>
      <c r="DIR19" s="181"/>
      <c r="DIS19" s="181"/>
      <c r="DIT19" s="181"/>
      <c r="DIU19" s="181"/>
      <c r="DIV19" s="181"/>
      <c r="DIW19" s="181"/>
      <c r="DIX19" s="181"/>
      <c r="DIY19" s="181"/>
      <c r="DIZ19" s="181"/>
      <c r="DJA19" s="181"/>
      <c r="DJB19" s="181"/>
      <c r="DJC19" s="181"/>
      <c r="DJD19" s="181"/>
      <c r="DJE19" s="181"/>
      <c r="DJF19" s="181"/>
      <c r="DJG19" s="181"/>
      <c r="DJH19" s="181"/>
      <c r="DJI19" s="181"/>
      <c r="DJJ19" s="181"/>
      <c r="DJK19" s="181"/>
      <c r="DJL19" s="181"/>
      <c r="DJM19" s="181"/>
      <c r="DJN19" s="181"/>
      <c r="DJO19" s="181"/>
      <c r="DJP19" s="181"/>
      <c r="DJQ19" s="181"/>
      <c r="DJR19" s="181"/>
      <c r="DJS19" s="181"/>
      <c r="DJT19" s="181"/>
      <c r="DJU19" s="181"/>
      <c r="DJV19" s="181"/>
      <c r="DJW19" s="181"/>
      <c r="DJX19" s="181"/>
      <c r="DJY19" s="181"/>
      <c r="DJZ19" s="181"/>
      <c r="DKA19" s="181"/>
      <c r="DKB19" s="181"/>
      <c r="DKC19" s="181"/>
      <c r="DKD19" s="181"/>
      <c r="DKE19" s="181"/>
      <c r="DKF19" s="181"/>
      <c r="DKG19" s="181"/>
      <c r="DKH19" s="181"/>
      <c r="DKI19" s="181"/>
      <c r="DKJ19" s="181"/>
      <c r="DKK19" s="181"/>
      <c r="DKL19" s="181"/>
      <c r="DKM19" s="181"/>
      <c r="DKN19" s="181"/>
      <c r="DKO19" s="181"/>
      <c r="DKP19" s="181"/>
      <c r="DKQ19" s="181"/>
      <c r="DKR19" s="181"/>
      <c r="DKS19" s="181"/>
      <c r="DKT19" s="181"/>
      <c r="DKU19" s="181"/>
      <c r="DKV19" s="181"/>
      <c r="DKW19" s="181"/>
      <c r="DKX19" s="181"/>
      <c r="DKY19" s="181"/>
      <c r="DKZ19" s="181"/>
      <c r="DLA19" s="181"/>
      <c r="DLB19" s="181"/>
      <c r="DLC19" s="181"/>
      <c r="DLD19" s="181"/>
      <c r="DLE19" s="181"/>
      <c r="DLF19" s="181"/>
      <c r="DLG19" s="181"/>
      <c r="DLH19" s="181"/>
      <c r="DLI19" s="181"/>
      <c r="DLJ19" s="181"/>
      <c r="DLK19" s="181"/>
      <c r="DLL19" s="181"/>
      <c r="DLM19" s="181"/>
      <c r="DLN19" s="181"/>
      <c r="DLO19" s="181"/>
      <c r="DLP19" s="181"/>
      <c r="DLQ19" s="181"/>
      <c r="DLR19" s="181"/>
      <c r="DLS19" s="181"/>
      <c r="DLT19" s="181"/>
      <c r="DLU19" s="181"/>
      <c r="DLV19" s="181"/>
      <c r="DLW19" s="181"/>
      <c r="DLX19" s="181"/>
      <c r="DLY19" s="181"/>
      <c r="DLZ19" s="181"/>
      <c r="DMA19" s="181"/>
      <c r="DMB19" s="181"/>
      <c r="DMC19" s="181"/>
      <c r="DMD19" s="181"/>
      <c r="DME19" s="181"/>
      <c r="DMF19" s="181"/>
      <c r="DMG19" s="181"/>
      <c r="DMH19" s="181"/>
      <c r="DMI19" s="181"/>
      <c r="DMJ19" s="181"/>
      <c r="DMK19" s="181"/>
      <c r="DML19" s="181"/>
      <c r="DMM19" s="181"/>
      <c r="DMN19" s="181"/>
      <c r="DMO19" s="181"/>
      <c r="DMP19" s="181"/>
      <c r="DMQ19" s="181"/>
      <c r="DMR19" s="181"/>
      <c r="DMS19" s="181"/>
      <c r="DMT19" s="181"/>
      <c r="DMU19" s="181"/>
      <c r="DMV19" s="181"/>
      <c r="DMW19" s="181"/>
      <c r="DMX19" s="181"/>
      <c r="DMY19" s="181"/>
      <c r="DMZ19" s="181"/>
      <c r="DNA19" s="181"/>
      <c r="DNB19" s="181"/>
      <c r="DNC19" s="181"/>
      <c r="DND19" s="181"/>
      <c r="DNE19" s="181"/>
      <c r="DNF19" s="181"/>
      <c r="DNG19" s="181"/>
      <c r="DNH19" s="181"/>
      <c r="DNI19" s="181"/>
      <c r="DNJ19" s="181"/>
      <c r="DNK19" s="181"/>
      <c r="DNL19" s="181"/>
      <c r="DNM19" s="181"/>
      <c r="DNN19" s="181"/>
      <c r="DNO19" s="181"/>
      <c r="DNP19" s="181"/>
      <c r="DNQ19" s="181"/>
      <c r="DNR19" s="181"/>
      <c r="DNS19" s="181"/>
      <c r="DNT19" s="181"/>
      <c r="DNU19" s="181"/>
      <c r="DNV19" s="181"/>
      <c r="DNW19" s="181"/>
      <c r="DNX19" s="181"/>
      <c r="DNY19" s="181"/>
      <c r="DNZ19" s="181"/>
      <c r="DOA19" s="181"/>
      <c r="DOB19" s="181"/>
      <c r="DOC19" s="181"/>
      <c r="DOD19" s="181"/>
      <c r="DOE19" s="181"/>
      <c r="DOF19" s="181"/>
      <c r="DOG19" s="181"/>
      <c r="DOH19" s="181"/>
      <c r="DOI19" s="181"/>
      <c r="DOJ19" s="181"/>
      <c r="DOK19" s="181"/>
      <c r="DOL19" s="181"/>
      <c r="DOM19" s="181"/>
      <c r="DON19" s="181"/>
      <c r="DOO19" s="181"/>
      <c r="DOP19" s="181"/>
      <c r="DOQ19" s="181"/>
      <c r="DOR19" s="181"/>
      <c r="DOS19" s="181"/>
      <c r="DOT19" s="181"/>
      <c r="DOU19" s="181"/>
      <c r="DOV19" s="181"/>
      <c r="DOW19" s="181"/>
      <c r="DOX19" s="181"/>
      <c r="DOY19" s="181"/>
      <c r="DOZ19" s="181"/>
      <c r="DPA19" s="181"/>
      <c r="DPB19" s="181"/>
      <c r="DPC19" s="181"/>
      <c r="DPD19" s="181"/>
      <c r="DPE19" s="181"/>
      <c r="DPF19" s="181"/>
      <c r="DPG19" s="181"/>
      <c r="DPH19" s="181"/>
      <c r="DPI19" s="181"/>
      <c r="DPJ19" s="181"/>
      <c r="DPK19" s="181"/>
      <c r="DPL19" s="181"/>
      <c r="DPM19" s="181"/>
      <c r="DPN19" s="181"/>
      <c r="DPO19" s="181"/>
      <c r="DPP19" s="181"/>
      <c r="DPQ19" s="181"/>
      <c r="DPR19" s="181"/>
      <c r="DPS19" s="181"/>
      <c r="DPT19" s="181"/>
      <c r="DPU19" s="181"/>
      <c r="DPV19" s="181"/>
      <c r="DPW19" s="181"/>
      <c r="DPX19" s="181"/>
      <c r="DPY19" s="181"/>
      <c r="DPZ19" s="181"/>
      <c r="DQA19" s="181"/>
      <c r="DQB19" s="181"/>
      <c r="DQC19" s="181"/>
      <c r="DQD19" s="181"/>
      <c r="DQE19" s="181"/>
      <c r="DQF19" s="181"/>
      <c r="DQG19" s="181"/>
      <c r="DQH19" s="181"/>
      <c r="DQI19" s="181"/>
      <c r="DQJ19" s="181"/>
      <c r="DQK19" s="181"/>
      <c r="DQL19" s="181"/>
      <c r="DQM19" s="181"/>
    </row>
    <row r="20" spans="1:3159" ht="15" thickBot="1" x14ac:dyDescent="0.35">
      <c r="A20" s="91">
        <v>11</v>
      </c>
      <c r="B20" s="1807" t="s">
        <v>19</v>
      </c>
      <c r="C20" s="1516"/>
      <c r="D20" s="501">
        <f>SUM(ИТОГ!C19,ИТОГ!AI19,ИТОГ!BM19,ИТОГ!CQ19)</f>
        <v>1</v>
      </c>
      <c r="E20" s="501">
        <f>SUM(ИТОГ!D19,ИТОГ!AJ19,ИТОГ!BN19,ИТОГ!CR19)</f>
        <v>0</v>
      </c>
      <c r="F20" s="174">
        <f>SUM(ИТОГ!E19+ИТОГ!AK19+ИТОГ!BO19+ИТОГ!CS19)</f>
        <v>0</v>
      </c>
      <c r="G20" s="174">
        <f>SUM(ИТОГ!F19+ИТОГ!AL19+ИТОГ!BP19+ИТОГ!CT19)</f>
        <v>0</v>
      </c>
      <c r="H20" s="501">
        <f>SUM(ИТОГ!G19+ИТОГ!AM19+ИТОГ!BQ19+ИТОГ!CU19)</f>
        <v>0</v>
      </c>
      <c r="I20" s="501">
        <f>SUM(ИТОГ!H19+ИТОГ!AN19+ИТОГ!BR19+ИТОГ!CV19)</f>
        <v>0</v>
      </c>
      <c r="J20" s="501">
        <f>SUM(ИТОГ!I19+ИТОГ!AO19+ИТОГ!BS19+ИТОГ!CW19)</f>
        <v>0</v>
      </c>
      <c r="K20" s="501">
        <f>SUM(ИТОГ!J19+ИТОГ!AP19+ИТОГ!BT19+ИТОГ!CX19)</f>
        <v>0</v>
      </c>
      <c r="L20" s="694">
        <f>SUM(ИТОГ!K19+ИТОГ!AQ19+ИТОГ!BU19+ИТОГ!CY19)</f>
        <v>1</v>
      </c>
      <c r="M20" s="694">
        <f>SUM(ИТОГ!L19+ИТОГ!AR19+ИТОГ!BV19+ИТОГ!CZ19)</f>
        <v>0</v>
      </c>
      <c r="N20" s="501">
        <f>SUM(ИТОГ!M19+ИТОГ!AS19+ИТОГ!BW19+ИТОГ!DA19)</f>
        <v>0</v>
      </c>
      <c r="O20" s="501">
        <f>SUM(ИТОГ!N19+ИТОГ!AT19+ИТОГ!BX19+ИТОГ!DB19)</f>
        <v>0</v>
      </c>
      <c r="P20" s="695">
        <f>SUM(ИТОГ!O19+ИТОГ!AU19+ИТОГ!BY19+ИТОГ!DC19)</f>
        <v>0</v>
      </c>
      <c r="Q20" s="695">
        <f>SUM(ИТОГ!P19+ИТОГ!AV19+ИТОГ!BZ19+ИТОГ!DD19)</f>
        <v>0</v>
      </c>
      <c r="R20" s="727">
        <f>SUM(ИТОГ!Q19+ИТОГ!AW19+ИТОГ!CA19+ИТОГ!DE19)</f>
        <v>0</v>
      </c>
      <c r="S20" s="737">
        <f>SUM(ИТОГ!R19+ИТОГ!AX19+ИТОГ!CB19+ИТОГ!DF19)</f>
        <v>0</v>
      </c>
      <c r="T20" s="114">
        <f>SUM(ИТОГ!S19+ИТОГ!AY19+ИТОГ!CC19)</f>
        <v>0</v>
      </c>
      <c r="U20" s="114">
        <f>SUM(ИТОГ!T19+ИТОГ!AZ19+ИТОГ!CD19)</f>
        <v>0</v>
      </c>
      <c r="V20" s="695">
        <f>SUM(ИТОГ!U19+ИТОГ!BA19+ИТОГ!CE19+ИТОГ!DG19)</f>
        <v>2</v>
      </c>
      <c r="W20" s="695">
        <f>SUM(ИТОГ!V19+ИТОГ!BB19+ИТОГ!CF19+ИТОГ!DH19)</f>
        <v>0</v>
      </c>
      <c r="X20" s="257">
        <f>SUM(ИТОГ!W19+ИТОГ!BC19+ИТОГ!CG19+ИТОГ!DI19)</f>
        <v>1</v>
      </c>
      <c r="Y20" s="257">
        <f>SUM(ИТОГ!X19+ИТОГ!BD19+ИТОГ!CH19+ИТОГ!DJ19)</f>
        <v>0</v>
      </c>
      <c r="Z20" s="257">
        <f>SUM(ИТОГ!Y19+ИТОГ!BE19+ИТОГ!CI19)</f>
        <v>0</v>
      </c>
      <c r="AA20" s="257">
        <f>SUM(ИТОГ!Z19+ИТОГ!BF19+ИТОГ!CJ19)</f>
        <v>0</v>
      </c>
      <c r="AB20" s="257">
        <f>SUM(ИТОГ!AA19+ИТОГ!BG19+ИТОГ!CK19+ИТОГ!DK19)</f>
        <v>0</v>
      </c>
      <c r="AC20" s="257">
        <f>SUM(ИТОГ!AB19+ИТОГ!BH19+ИТОГ!CL19+ИТОГ!DL19)</f>
        <v>0</v>
      </c>
      <c r="AD20" s="256">
        <f>SUM(ИТОГ!AC19+ИТОГ!BI19+ИТОГ!CM19)</f>
        <v>0</v>
      </c>
      <c r="AE20" s="256">
        <f>SUM(ИТОГ!AD19+ИТОГ!BJ19+ИТОГ!CN19)</f>
        <v>0</v>
      </c>
      <c r="AF20" s="256">
        <f>SUM(ИТОГ!AE19+ИТОГ!BK19+ИТОГ!CO19+ИТОГ!DM19)</f>
        <v>0</v>
      </c>
      <c r="AG20" s="256">
        <f>SUM(ИТОГ!AF19+ИТОГ!BL19+ИТОГ!CP19+ИТОГ!DN19)</f>
        <v>0</v>
      </c>
      <c r="AH20" s="694">
        <f>SUM(ИТОГ!AG19)</f>
        <v>0</v>
      </c>
      <c r="AI20" s="694">
        <f>SUM(ИТОГ!AH19)</f>
        <v>0</v>
      </c>
      <c r="AJ20" s="385">
        <f t="shared" si="0"/>
        <v>5</v>
      </c>
      <c r="AK20" s="385">
        <f t="shared" si="1"/>
        <v>0</v>
      </c>
      <c r="AL20" s="246"/>
      <c r="AM20" s="246"/>
      <c r="AN20" s="246"/>
      <c r="AO20" s="246"/>
      <c r="AP20" s="37"/>
      <c r="AQ20" s="6"/>
      <c r="AR20" s="855">
        <f>SUM(ИТОГ!DU19+ИТОГ!DY19)</f>
        <v>0</v>
      </c>
      <c r="AS20" s="855">
        <f>SUM(ИТОГ!DV19+ИТОГ!DZ19)</f>
        <v>0</v>
      </c>
      <c r="AT20" s="501">
        <f>SUM(ИТОГ!EC19+ИТОГ!EE19)</f>
        <v>0</v>
      </c>
      <c r="AU20" s="501">
        <f>SUM(ИТОГ!ED19+ИТОГ!EF19)</f>
        <v>0</v>
      </c>
      <c r="AV20" s="445">
        <f>SUM(ИТОГ!DS19+ИТОГ!DW19+ИТОГ!EA19)</f>
        <v>0</v>
      </c>
      <c r="AW20" s="445">
        <f>SUM(ИТОГ!DT19+ИТОГ!DX19+ИТОГ!EB19)</f>
        <v>0</v>
      </c>
      <c r="AX20" s="5">
        <f t="shared" si="2"/>
        <v>0</v>
      </c>
      <c r="AY20" s="95">
        <f t="shared" si="3"/>
        <v>0</v>
      </c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81"/>
      <c r="BO20" s="181"/>
      <c r="BP20" s="181"/>
      <c r="BQ20" s="181"/>
      <c r="BR20" s="181"/>
      <c r="BS20" s="181"/>
      <c r="BT20" s="181"/>
      <c r="BU20" s="181"/>
      <c r="BV20" s="181"/>
      <c r="BW20" s="181"/>
      <c r="BX20" s="181"/>
      <c r="BY20" s="181"/>
      <c r="BZ20" s="181"/>
      <c r="CA20" s="181"/>
      <c r="CB20" s="181"/>
      <c r="CC20" s="181"/>
      <c r="CD20" s="181"/>
      <c r="CE20" s="181"/>
      <c r="CF20" s="181"/>
      <c r="CG20" s="181"/>
      <c r="CH20" s="181"/>
      <c r="CI20" s="181"/>
      <c r="CJ20" s="181"/>
      <c r="CK20" s="181"/>
      <c r="CL20" s="181"/>
      <c r="CM20" s="181"/>
      <c r="CN20" s="181"/>
      <c r="CO20" s="181"/>
      <c r="CP20" s="181"/>
      <c r="CQ20" s="181"/>
      <c r="CR20" s="181"/>
      <c r="CS20" s="181"/>
      <c r="CT20" s="181"/>
      <c r="CU20" s="181"/>
      <c r="CV20" s="181"/>
      <c r="CW20" s="181"/>
      <c r="CX20" s="181"/>
      <c r="CY20" s="181"/>
      <c r="CZ20" s="181"/>
      <c r="DA20" s="181"/>
      <c r="DB20" s="181"/>
      <c r="DC20" s="181"/>
      <c r="DD20" s="181"/>
      <c r="DE20" s="181"/>
      <c r="DF20" s="181"/>
      <c r="DG20" s="181"/>
      <c r="DH20" s="181"/>
      <c r="DI20" s="181"/>
      <c r="DJ20" s="181"/>
      <c r="DK20" s="181"/>
      <c r="DL20" s="181"/>
      <c r="DM20" s="181"/>
      <c r="DN20" s="181"/>
      <c r="DO20" s="181"/>
      <c r="DP20" s="181"/>
      <c r="DQ20" s="181"/>
      <c r="DR20" s="181"/>
      <c r="DS20" s="181"/>
      <c r="DT20" s="181"/>
      <c r="DU20" s="181"/>
      <c r="DV20" s="181"/>
      <c r="DW20" s="181"/>
      <c r="DX20" s="181"/>
      <c r="DY20" s="181"/>
      <c r="DZ20" s="181"/>
      <c r="EA20" s="181"/>
      <c r="EB20" s="181"/>
      <c r="EC20" s="181"/>
      <c r="ED20" s="181"/>
      <c r="EE20" s="181"/>
      <c r="EF20" s="181"/>
      <c r="EG20" s="181"/>
      <c r="EH20" s="181"/>
      <c r="EI20" s="181"/>
      <c r="EJ20" s="181"/>
      <c r="EK20" s="181"/>
      <c r="EL20" s="181"/>
      <c r="EM20" s="181"/>
      <c r="EN20" s="181"/>
      <c r="EO20" s="181"/>
      <c r="EP20" s="181"/>
      <c r="EQ20" s="181"/>
      <c r="ER20" s="181"/>
      <c r="ES20" s="181"/>
      <c r="ET20" s="181"/>
      <c r="EU20" s="181"/>
      <c r="EV20" s="181"/>
      <c r="EW20" s="181"/>
      <c r="EX20" s="181"/>
      <c r="EY20" s="181"/>
      <c r="EZ20" s="181"/>
      <c r="FA20" s="181"/>
      <c r="FB20" s="181"/>
      <c r="FC20" s="181"/>
      <c r="FD20" s="181"/>
      <c r="FE20" s="181"/>
      <c r="FF20" s="181"/>
      <c r="FG20" s="181"/>
      <c r="FH20" s="181"/>
      <c r="FI20" s="181"/>
      <c r="FJ20" s="181"/>
      <c r="FK20" s="181"/>
      <c r="FL20" s="181"/>
      <c r="FM20" s="181"/>
      <c r="FN20" s="181"/>
      <c r="FO20" s="181"/>
      <c r="FP20" s="181"/>
      <c r="FQ20" s="181"/>
      <c r="FR20" s="181"/>
      <c r="FS20" s="181"/>
      <c r="FT20" s="181"/>
      <c r="FU20" s="181"/>
      <c r="FV20" s="181"/>
      <c r="FW20" s="181"/>
      <c r="FX20" s="181"/>
      <c r="FY20" s="181"/>
      <c r="FZ20" s="181"/>
      <c r="GA20" s="181"/>
      <c r="GB20" s="181"/>
      <c r="GC20" s="181"/>
      <c r="GD20" s="181"/>
      <c r="GE20" s="181"/>
      <c r="GF20" s="181"/>
      <c r="GG20" s="181"/>
      <c r="GH20" s="181"/>
      <c r="GI20" s="181"/>
      <c r="GJ20" s="181"/>
      <c r="GK20" s="181"/>
      <c r="GL20" s="181"/>
      <c r="GM20" s="181"/>
      <c r="GN20" s="181"/>
      <c r="GO20" s="181"/>
      <c r="GP20" s="181"/>
      <c r="GQ20" s="181"/>
      <c r="GR20" s="181"/>
      <c r="GS20" s="181"/>
      <c r="GT20" s="181"/>
      <c r="GU20" s="181"/>
      <c r="GV20" s="181"/>
      <c r="GW20" s="181"/>
      <c r="GX20" s="181"/>
      <c r="GY20" s="181"/>
      <c r="GZ20" s="181"/>
      <c r="HA20" s="181"/>
      <c r="HB20" s="181"/>
      <c r="HC20" s="181"/>
      <c r="HD20" s="181"/>
      <c r="HE20" s="181"/>
      <c r="HF20" s="181"/>
      <c r="HG20" s="181"/>
      <c r="HH20" s="181"/>
      <c r="HI20" s="181"/>
      <c r="HJ20" s="181"/>
      <c r="HK20" s="181"/>
      <c r="HL20" s="181"/>
      <c r="HM20" s="181"/>
      <c r="HN20" s="181"/>
      <c r="HO20" s="181"/>
      <c r="HP20" s="181"/>
      <c r="HQ20" s="181"/>
      <c r="HR20" s="181"/>
      <c r="HS20" s="181"/>
      <c r="HT20" s="181"/>
      <c r="HU20" s="181"/>
      <c r="HV20" s="181"/>
      <c r="HW20" s="181"/>
      <c r="HX20" s="181"/>
      <c r="HY20" s="181"/>
      <c r="HZ20" s="181"/>
      <c r="IA20" s="181"/>
      <c r="IB20" s="181"/>
      <c r="IC20" s="181"/>
      <c r="ID20" s="181"/>
      <c r="IE20" s="181"/>
      <c r="IF20" s="181"/>
      <c r="IG20" s="181"/>
      <c r="IH20" s="181"/>
      <c r="II20" s="181"/>
      <c r="IJ20" s="181"/>
      <c r="IK20" s="181"/>
      <c r="IL20" s="181"/>
      <c r="IM20" s="181"/>
      <c r="IN20" s="181"/>
      <c r="IO20" s="181"/>
      <c r="IP20" s="181"/>
      <c r="IQ20" s="181"/>
      <c r="IR20" s="181"/>
      <c r="IS20" s="181"/>
      <c r="IT20" s="181"/>
      <c r="IU20" s="181"/>
      <c r="IV20" s="181"/>
      <c r="IW20" s="181"/>
      <c r="IX20" s="181"/>
      <c r="IY20" s="181"/>
      <c r="IZ20" s="181"/>
      <c r="JA20" s="181"/>
      <c r="JB20" s="181"/>
      <c r="JC20" s="181"/>
      <c r="JD20" s="181"/>
      <c r="JE20" s="181"/>
      <c r="JF20" s="181"/>
      <c r="JG20" s="181"/>
      <c r="JH20" s="181"/>
      <c r="JI20" s="181"/>
      <c r="JJ20" s="181"/>
      <c r="JK20" s="181"/>
      <c r="JL20" s="181"/>
      <c r="JM20" s="181"/>
      <c r="JN20" s="181"/>
      <c r="JO20" s="181"/>
      <c r="JP20" s="181"/>
      <c r="JQ20" s="181"/>
      <c r="JR20" s="181"/>
      <c r="JS20" s="181"/>
      <c r="JT20" s="181"/>
      <c r="JU20" s="181"/>
      <c r="JV20" s="181"/>
      <c r="JW20" s="181"/>
      <c r="JX20" s="181"/>
      <c r="JY20" s="181"/>
      <c r="JZ20" s="181"/>
      <c r="KA20" s="181"/>
      <c r="KB20" s="181"/>
      <c r="KC20" s="181"/>
      <c r="KD20" s="181"/>
      <c r="KE20" s="181"/>
      <c r="KF20" s="181"/>
      <c r="KG20" s="181"/>
      <c r="KH20" s="181"/>
      <c r="KI20" s="181"/>
      <c r="KJ20" s="181"/>
      <c r="KK20" s="181"/>
      <c r="KL20" s="181"/>
      <c r="KM20" s="181"/>
      <c r="KN20" s="181"/>
      <c r="KO20" s="181"/>
      <c r="KP20" s="181"/>
      <c r="KQ20" s="181"/>
      <c r="KR20" s="181"/>
      <c r="KS20" s="181"/>
      <c r="KT20" s="181"/>
      <c r="KU20" s="181"/>
      <c r="KV20" s="181"/>
      <c r="KW20" s="181"/>
      <c r="KX20" s="181"/>
      <c r="KY20" s="181"/>
      <c r="KZ20" s="181"/>
      <c r="LA20" s="181"/>
      <c r="LB20" s="181"/>
      <c r="LC20" s="181"/>
      <c r="LD20" s="181"/>
      <c r="LE20" s="181"/>
      <c r="LF20" s="181"/>
      <c r="LG20" s="181"/>
      <c r="LH20" s="181"/>
      <c r="LI20" s="181"/>
      <c r="LJ20" s="181"/>
      <c r="LK20" s="181"/>
      <c r="LL20" s="181"/>
      <c r="LM20" s="181"/>
      <c r="LN20" s="181"/>
      <c r="LO20" s="181"/>
      <c r="LP20" s="181"/>
      <c r="LQ20" s="181"/>
      <c r="LR20" s="181"/>
      <c r="LS20" s="181"/>
      <c r="LT20" s="181"/>
      <c r="LU20" s="181"/>
      <c r="LV20" s="181"/>
      <c r="LW20" s="181"/>
      <c r="LX20" s="181"/>
      <c r="LY20" s="181"/>
      <c r="LZ20" s="181"/>
      <c r="MA20" s="181"/>
      <c r="MB20" s="181"/>
      <c r="MC20" s="181"/>
      <c r="MD20" s="181"/>
      <c r="ME20" s="181"/>
      <c r="MF20" s="181"/>
      <c r="MG20" s="181"/>
      <c r="MH20" s="181"/>
      <c r="MI20" s="181"/>
      <c r="MJ20" s="181"/>
      <c r="MK20" s="181"/>
      <c r="ML20" s="181"/>
      <c r="MM20" s="181"/>
      <c r="MN20" s="181"/>
      <c r="MO20" s="181"/>
      <c r="MP20" s="181"/>
      <c r="MQ20" s="181"/>
      <c r="MR20" s="181"/>
      <c r="MS20" s="181"/>
      <c r="MT20" s="181"/>
      <c r="MU20" s="181"/>
      <c r="MV20" s="181"/>
      <c r="MW20" s="181"/>
      <c r="MX20" s="181"/>
      <c r="MY20" s="181"/>
      <c r="MZ20" s="181"/>
      <c r="NA20" s="181"/>
      <c r="NB20" s="181"/>
      <c r="NC20" s="181"/>
      <c r="ND20" s="181"/>
      <c r="NE20" s="181"/>
      <c r="NF20" s="181"/>
      <c r="NG20" s="181"/>
      <c r="NH20" s="181"/>
      <c r="NI20" s="181"/>
      <c r="NJ20" s="181"/>
      <c r="NK20" s="181"/>
      <c r="NL20" s="181"/>
      <c r="NM20" s="181"/>
      <c r="NN20" s="181"/>
      <c r="NO20" s="181"/>
      <c r="NP20" s="181"/>
      <c r="NQ20" s="181"/>
      <c r="NR20" s="181"/>
      <c r="NS20" s="181"/>
      <c r="NT20" s="181"/>
      <c r="NU20" s="181"/>
      <c r="NV20" s="181"/>
      <c r="NW20" s="181"/>
      <c r="NX20" s="181"/>
      <c r="NY20" s="181"/>
      <c r="NZ20" s="181"/>
      <c r="OA20" s="181"/>
      <c r="OB20" s="181"/>
      <c r="OC20" s="181"/>
      <c r="OD20" s="181"/>
      <c r="OE20" s="181"/>
      <c r="OF20" s="181"/>
      <c r="OG20" s="181"/>
      <c r="OH20" s="181"/>
      <c r="OI20" s="181"/>
      <c r="OJ20" s="181"/>
      <c r="OK20" s="181"/>
      <c r="OL20" s="181"/>
      <c r="OM20" s="181"/>
      <c r="ON20" s="181"/>
      <c r="OO20" s="181"/>
      <c r="OP20" s="181"/>
      <c r="OQ20" s="181"/>
      <c r="OR20" s="181"/>
      <c r="OS20" s="181"/>
      <c r="OT20" s="181"/>
      <c r="OU20" s="181"/>
      <c r="OV20" s="181"/>
      <c r="OW20" s="181"/>
      <c r="OX20" s="181"/>
      <c r="OY20" s="181"/>
      <c r="OZ20" s="181"/>
      <c r="PA20" s="181"/>
      <c r="PB20" s="181"/>
      <c r="PC20" s="181"/>
      <c r="PD20" s="181"/>
      <c r="PE20" s="181"/>
      <c r="PF20" s="181"/>
      <c r="PG20" s="181"/>
      <c r="PH20" s="181"/>
      <c r="PI20" s="181"/>
      <c r="PJ20" s="181"/>
      <c r="PK20" s="181"/>
      <c r="PL20" s="181"/>
      <c r="PM20" s="181"/>
      <c r="PN20" s="181"/>
      <c r="PO20" s="181"/>
      <c r="PP20" s="181"/>
      <c r="PQ20" s="181"/>
      <c r="PR20" s="181"/>
      <c r="PS20" s="181"/>
      <c r="PT20" s="181"/>
      <c r="PU20" s="181"/>
      <c r="PV20" s="181"/>
      <c r="PW20" s="181"/>
      <c r="PX20" s="181"/>
      <c r="PY20" s="181"/>
      <c r="PZ20" s="181"/>
      <c r="QA20" s="181"/>
      <c r="QB20" s="181"/>
      <c r="QC20" s="181"/>
      <c r="QD20" s="181"/>
      <c r="QE20" s="181"/>
      <c r="QF20" s="181"/>
      <c r="QG20" s="181"/>
      <c r="QH20" s="181"/>
      <c r="QI20" s="181"/>
      <c r="QJ20" s="181"/>
      <c r="QK20" s="181"/>
      <c r="QL20" s="181"/>
      <c r="QM20" s="181"/>
      <c r="QN20" s="181"/>
      <c r="QO20" s="181"/>
      <c r="QP20" s="181"/>
      <c r="QQ20" s="181"/>
      <c r="QR20" s="181"/>
      <c r="QS20" s="181"/>
      <c r="QT20" s="181"/>
      <c r="QU20" s="181"/>
      <c r="QV20" s="181"/>
      <c r="QW20" s="181"/>
      <c r="QX20" s="181"/>
      <c r="QY20" s="181"/>
      <c r="QZ20" s="181"/>
      <c r="RA20" s="181"/>
      <c r="RB20" s="181"/>
      <c r="RC20" s="181"/>
      <c r="RD20" s="181"/>
      <c r="RE20" s="181"/>
      <c r="RF20" s="181"/>
      <c r="RG20" s="181"/>
      <c r="RH20" s="181"/>
      <c r="RI20" s="181"/>
      <c r="RJ20" s="181"/>
      <c r="RK20" s="181"/>
      <c r="RL20" s="181"/>
      <c r="RM20" s="181"/>
      <c r="RN20" s="181"/>
      <c r="RO20" s="181"/>
      <c r="RP20" s="181"/>
      <c r="RQ20" s="181"/>
      <c r="RR20" s="181"/>
      <c r="RS20" s="181"/>
      <c r="RT20" s="181"/>
      <c r="RU20" s="181"/>
      <c r="RV20" s="181"/>
      <c r="RW20" s="181"/>
      <c r="RX20" s="181"/>
      <c r="RY20" s="181"/>
      <c r="RZ20" s="181"/>
      <c r="SA20" s="181"/>
      <c r="SB20" s="181"/>
      <c r="SC20" s="181"/>
      <c r="SD20" s="181"/>
      <c r="SE20" s="181"/>
      <c r="SF20" s="181"/>
      <c r="SG20" s="181"/>
      <c r="SH20" s="181"/>
      <c r="SI20" s="181"/>
      <c r="SJ20" s="181"/>
      <c r="SK20" s="181"/>
      <c r="SL20" s="181"/>
      <c r="SM20" s="181"/>
      <c r="SN20" s="181"/>
      <c r="SO20" s="181"/>
      <c r="SP20" s="181"/>
      <c r="SQ20" s="181"/>
      <c r="SR20" s="181"/>
      <c r="SS20" s="181"/>
      <c r="ST20" s="181"/>
      <c r="SU20" s="181"/>
      <c r="SV20" s="181"/>
      <c r="SW20" s="181"/>
      <c r="SX20" s="181"/>
      <c r="SY20" s="181"/>
      <c r="SZ20" s="181"/>
      <c r="TA20" s="181"/>
      <c r="TB20" s="181"/>
      <c r="TC20" s="181"/>
      <c r="TD20" s="181"/>
      <c r="TE20" s="181"/>
      <c r="TF20" s="181"/>
      <c r="TG20" s="181"/>
      <c r="TH20" s="181"/>
      <c r="TI20" s="181"/>
      <c r="TJ20" s="181"/>
      <c r="TK20" s="181"/>
      <c r="TL20" s="181"/>
      <c r="TM20" s="181"/>
      <c r="TN20" s="181"/>
      <c r="TO20" s="181"/>
      <c r="TP20" s="181"/>
      <c r="TQ20" s="181"/>
      <c r="TR20" s="181"/>
      <c r="TS20" s="181"/>
      <c r="TT20" s="181"/>
      <c r="TU20" s="181"/>
      <c r="TV20" s="181"/>
      <c r="TW20" s="181"/>
      <c r="TX20" s="181"/>
      <c r="TY20" s="181"/>
      <c r="TZ20" s="181"/>
      <c r="UA20" s="181"/>
      <c r="UB20" s="181"/>
      <c r="UC20" s="181"/>
      <c r="UD20" s="181"/>
      <c r="UE20" s="181"/>
      <c r="UF20" s="181"/>
      <c r="UG20" s="181"/>
      <c r="UH20" s="181"/>
      <c r="UI20" s="181"/>
      <c r="UJ20" s="181"/>
      <c r="UK20" s="181"/>
      <c r="UL20" s="181"/>
      <c r="UM20" s="181"/>
      <c r="UN20" s="181"/>
      <c r="UO20" s="181"/>
      <c r="UP20" s="181"/>
      <c r="UQ20" s="181"/>
      <c r="UR20" s="181"/>
      <c r="US20" s="181"/>
      <c r="UT20" s="181"/>
      <c r="UU20" s="181"/>
      <c r="UV20" s="181"/>
      <c r="UW20" s="181"/>
      <c r="UX20" s="181"/>
      <c r="UY20" s="181"/>
      <c r="UZ20" s="181"/>
      <c r="VA20" s="181"/>
      <c r="VB20" s="181"/>
      <c r="VC20" s="181"/>
      <c r="VD20" s="181"/>
      <c r="VE20" s="181"/>
      <c r="VF20" s="181"/>
      <c r="VG20" s="181"/>
      <c r="VH20" s="181"/>
      <c r="VI20" s="181"/>
      <c r="VJ20" s="181"/>
      <c r="VK20" s="181"/>
      <c r="VL20" s="181"/>
      <c r="VM20" s="181"/>
      <c r="VN20" s="181"/>
      <c r="VO20" s="181"/>
      <c r="VP20" s="181"/>
      <c r="VQ20" s="181"/>
      <c r="VR20" s="181"/>
      <c r="VS20" s="181"/>
      <c r="VT20" s="181"/>
      <c r="VU20" s="181"/>
      <c r="VV20" s="181"/>
      <c r="VW20" s="181"/>
      <c r="VX20" s="181"/>
      <c r="VY20" s="181"/>
      <c r="VZ20" s="181"/>
      <c r="WA20" s="181"/>
      <c r="WB20" s="181"/>
      <c r="WC20" s="181"/>
      <c r="WD20" s="181"/>
      <c r="WE20" s="181"/>
      <c r="WF20" s="181"/>
      <c r="WG20" s="181"/>
      <c r="WH20" s="181"/>
      <c r="WI20" s="181"/>
      <c r="WJ20" s="181"/>
      <c r="WK20" s="181"/>
      <c r="WL20" s="181"/>
      <c r="WM20" s="181"/>
      <c r="WN20" s="181"/>
      <c r="WO20" s="181"/>
      <c r="WP20" s="181"/>
      <c r="WQ20" s="181"/>
      <c r="WR20" s="181"/>
      <c r="WS20" s="181"/>
      <c r="WT20" s="181"/>
      <c r="WU20" s="181"/>
      <c r="WV20" s="181"/>
      <c r="WW20" s="181"/>
      <c r="WX20" s="181"/>
      <c r="WY20" s="181"/>
      <c r="WZ20" s="181"/>
      <c r="XA20" s="181"/>
      <c r="XB20" s="181"/>
      <c r="XC20" s="181"/>
      <c r="XD20" s="181"/>
      <c r="XE20" s="181"/>
      <c r="XF20" s="181"/>
      <c r="XG20" s="181"/>
      <c r="XH20" s="181"/>
      <c r="XI20" s="181"/>
      <c r="XJ20" s="181"/>
      <c r="XK20" s="181"/>
      <c r="XL20" s="181"/>
      <c r="XM20" s="181"/>
      <c r="XN20" s="181"/>
      <c r="XO20" s="181"/>
      <c r="XP20" s="181"/>
      <c r="XQ20" s="181"/>
      <c r="XR20" s="181"/>
      <c r="XS20" s="181"/>
      <c r="XT20" s="181"/>
      <c r="XU20" s="181"/>
      <c r="XV20" s="181"/>
      <c r="XW20" s="181"/>
      <c r="XX20" s="181"/>
      <c r="XY20" s="181"/>
      <c r="XZ20" s="181"/>
      <c r="YA20" s="181"/>
      <c r="YB20" s="181"/>
      <c r="YC20" s="181"/>
      <c r="YD20" s="181"/>
      <c r="YE20" s="181"/>
      <c r="YF20" s="181"/>
      <c r="YG20" s="181"/>
      <c r="YH20" s="181"/>
      <c r="YI20" s="181"/>
      <c r="YJ20" s="181"/>
      <c r="YK20" s="181"/>
      <c r="YL20" s="181"/>
      <c r="YM20" s="181"/>
      <c r="YN20" s="181"/>
      <c r="YO20" s="181"/>
      <c r="YP20" s="181"/>
      <c r="YQ20" s="181"/>
      <c r="YR20" s="181"/>
      <c r="YS20" s="181"/>
      <c r="YT20" s="181"/>
      <c r="YU20" s="181"/>
      <c r="YV20" s="181"/>
      <c r="YW20" s="181"/>
      <c r="YX20" s="181"/>
      <c r="YY20" s="181"/>
      <c r="YZ20" s="181"/>
      <c r="ZA20" s="181"/>
      <c r="ZB20" s="181"/>
      <c r="ZC20" s="181"/>
      <c r="ZD20" s="181"/>
      <c r="ZE20" s="181"/>
      <c r="ZF20" s="181"/>
      <c r="ZG20" s="181"/>
      <c r="ZH20" s="181"/>
      <c r="ZI20" s="181"/>
      <c r="ZJ20" s="181"/>
      <c r="ZK20" s="181"/>
      <c r="ZL20" s="181"/>
      <c r="ZM20" s="181"/>
      <c r="ZN20" s="181"/>
      <c r="ZO20" s="181"/>
      <c r="ZP20" s="181"/>
      <c r="ZQ20" s="181"/>
      <c r="ZR20" s="181"/>
      <c r="ZS20" s="181"/>
      <c r="ZT20" s="181"/>
      <c r="ZU20" s="181"/>
      <c r="ZV20" s="181"/>
      <c r="ZW20" s="181"/>
      <c r="ZX20" s="181"/>
      <c r="ZY20" s="181"/>
      <c r="ZZ20" s="181"/>
      <c r="AAA20" s="181"/>
      <c r="AAB20" s="181"/>
      <c r="AAC20" s="181"/>
      <c r="AAD20" s="181"/>
      <c r="AAE20" s="181"/>
      <c r="AAF20" s="181"/>
      <c r="AAG20" s="181"/>
      <c r="AAH20" s="181"/>
      <c r="AAI20" s="181"/>
      <c r="AAJ20" s="181"/>
      <c r="AAK20" s="181"/>
      <c r="AAL20" s="181"/>
      <c r="AAM20" s="181"/>
      <c r="AAN20" s="181"/>
      <c r="AAO20" s="181"/>
      <c r="AAP20" s="181"/>
      <c r="AAQ20" s="181"/>
      <c r="AAR20" s="181"/>
      <c r="AAS20" s="181"/>
      <c r="AAT20" s="181"/>
      <c r="AAU20" s="181"/>
      <c r="AAV20" s="181"/>
      <c r="AAW20" s="181"/>
      <c r="AAX20" s="181"/>
      <c r="AAY20" s="181"/>
      <c r="AAZ20" s="181"/>
      <c r="ABA20" s="181"/>
      <c r="ABB20" s="181"/>
      <c r="ABC20" s="181"/>
      <c r="ABD20" s="181"/>
      <c r="ABE20" s="181"/>
      <c r="ABF20" s="181"/>
      <c r="ABG20" s="181"/>
      <c r="ABH20" s="181"/>
      <c r="ABI20" s="181"/>
      <c r="ABJ20" s="181"/>
      <c r="ABK20" s="181"/>
      <c r="ABL20" s="181"/>
      <c r="ABM20" s="181"/>
      <c r="ABN20" s="181"/>
      <c r="ABO20" s="181"/>
      <c r="ABP20" s="181"/>
      <c r="ABQ20" s="181"/>
      <c r="ABR20" s="181"/>
      <c r="ABS20" s="181"/>
      <c r="ABT20" s="181"/>
      <c r="ABU20" s="181"/>
      <c r="ABV20" s="181"/>
      <c r="ABW20" s="181"/>
      <c r="ABX20" s="181"/>
      <c r="ABY20" s="181"/>
      <c r="ABZ20" s="181"/>
      <c r="ACA20" s="181"/>
      <c r="ACB20" s="181"/>
      <c r="ACC20" s="181"/>
      <c r="ACD20" s="181"/>
      <c r="ACE20" s="181"/>
      <c r="ACF20" s="181"/>
      <c r="ACG20" s="181"/>
      <c r="ACH20" s="181"/>
      <c r="ACI20" s="181"/>
      <c r="ACJ20" s="181"/>
      <c r="ACK20" s="181"/>
      <c r="ACL20" s="181"/>
      <c r="ACM20" s="181"/>
      <c r="ACN20" s="181"/>
      <c r="ACO20" s="181"/>
      <c r="ACP20" s="181"/>
      <c r="ACQ20" s="181"/>
      <c r="ACR20" s="181"/>
      <c r="ACS20" s="181"/>
      <c r="ACT20" s="181"/>
      <c r="ACU20" s="181"/>
      <c r="ACV20" s="181"/>
      <c r="ACW20" s="181"/>
      <c r="ACX20" s="181"/>
      <c r="ACY20" s="181"/>
      <c r="ACZ20" s="181"/>
      <c r="ADA20" s="181"/>
      <c r="ADB20" s="181"/>
      <c r="ADC20" s="181"/>
      <c r="ADD20" s="181"/>
      <c r="ADE20" s="181"/>
      <c r="ADF20" s="181"/>
      <c r="ADG20" s="181"/>
      <c r="ADH20" s="181"/>
      <c r="ADI20" s="181"/>
      <c r="ADJ20" s="181"/>
      <c r="ADK20" s="181"/>
      <c r="ADL20" s="181"/>
      <c r="ADM20" s="181"/>
      <c r="ADN20" s="181"/>
      <c r="ADO20" s="181"/>
      <c r="ADP20" s="181"/>
      <c r="ADQ20" s="181"/>
      <c r="ADR20" s="181"/>
      <c r="ADS20" s="181"/>
      <c r="ADT20" s="181"/>
      <c r="ADU20" s="181"/>
      <c r="ADV20" s="181"/>
      <c r="ADW20" s="181"/>
      <c r="ADX20" s="181"/>
      <c r="ADY20" s="181"/>
      <c r="ADZ20" s="181"/>
      <c r="AEA20" s="181"/>
      <c r="AEB20" s="181"/>
      <c r="AEC20" s="181"/>
      <c r="AED20" s="181"/>
      <c r="AEE20" s="181"/>
      <c r="AEF20" s="181"/>
      <c r="AEG20" s="181"/>
      <c r="AEH20" s="181"/>
      <c r="AEI20" s="181"/>
      <c r="AEJ20" s="181"/>
      <c r="AEK20" s="181"/>
      <c r="AEL20" s="181"/>
      <c r="AEM20" s="181"/>
      <c r="AEN20" s="181"/>
      <c r="AEO20" s="181"/>
      <c r="AEP20" s="181"/>
      <c r="AEQ20" s="181"/>
      <c r="AER20" s="181"/>
      <c r="AES20" s="181"/>
      <c r="AET20" s="181"/>
      <c r="AEU20" s="181"/>
      <c r="AEV20" s="181"/>
      <c r="AEW20" s="181"/>
      <c r="AEX20" s="181"/>
      <c r="AEY20" s="181"/>
      <c r="AEZ20" s="181"/>
      <c r="AFA20" s="181"/>
      <c r="AFB20" s="181"/>
      <c r="AFC20" s="181"/>
      <c r="AFD20" s="181"/>
      <c r="AFE20" s="181"/>
      <c r="AFF20" s="181"/>
      <c r="AFG20" s="181"/>
      <c r="AFH20" s="181"/>
      <c r="AFI20" s="181"/>
      <c r="AFJ20" s="181"/>
      <c r="AFK20" s="181"/>
      <c r="AFL20" s="181"/>
      <c r="AFM20" s="181"/>
      <c r="AFN20" s="181"/>
      <c r="AFO20" s="181"/>
      <c r="AFP20" s="181"/>
      <c r="AFQ20" s="181"/>
      <c r="AFR20" s="181"/>
      <c r="AFS20" s="181"/>
      <c r="AFT20" s="181"/>
      <c r="AFU20" s="181"/>
      <c r="AFV20" s="181"/>
      <c r="AFW20" s="181"/>
      <c r="AFX20" s="181"/>
      <c r="AFY20" s="181"/>
      <c r="AFZ20" s="181"/>
      <c r="AGA20" s="181"/>
      <c r="AGB20" s="181"/>
      <c r="AGC20" s="181"/>
      <c r="AGD20" s="181"/>
      <c r="AGE20" s="181"/>
      <c r="AGF20" s="181"/>
      <c r="AGG20" s="181"/>
      <c r="AGH20" s="181"/>
      <c r="AGI20" s="181"/>
      <c r="AGJ20" s="181"/>
      <c r="AGK20" s="181"/>
      <c r="AGL20" s="181"/>
      <c r="AGM20" s="181"/>
      <c r="AGN20" s="181"/>
      <c r="AGO20" s="181"/>
      <c r="AGP20" s="181"/>
      <c r="AGQ20" s="181"/>
      <c r="AGR20" s="181"/>
      <c r="AGS20" s="181"/>
      <c r="AGT20" s="181"/>
      <c r="AGU20" s="181"/>
      <c r="AGV20" s="181"/>
      <c r="AGW20" s="181"/>
      <c r="AGX20" s="181"/>
      <c r="AGY20" s="181"/>
      <c r="AGZ20" s="181"/>
      <c r="AHA20" s="181"/>
      <c r="AHB20" s="181"/>
      <c r="AHC20" s="181"/>
      <c r="AHD20" s="181"/>
      <c r="AHE20" s="181"/>
      <c r="AHF20" s="181"/>
      <c r="AHG20" s="181"/>
      <c r="AHH20" s="181"/>
      <c r="AHI20" s="181"/>
      <c r="AHJ20" s="181"/>
      <c r="AHK20" s="181"/>
      <c r="AHL20" s="181"/>
      <c r="AHM20" s="181"/>
      <c r="AHN20" s="181"/>
      <c r="AHO20" s="181"/>
      <c r="AHP20" s="181"/>
      <c r="AHQ20" s="181"/>
      <c r="AHR20" s="181"/>
      <c r="AHS20" s="181"/>
      <c r="AHT20" s="181"/>
      <c r="AHU20" s="181"/>
      <c r="AHV20" s="181"/>
      <c r="AHW20" s="181"/>
      <c r="AHX20" s="181"/>
      <c r="AHY20" s="181"/>
      <c r="AHZ20" s="181"/>
      <c r="AIA20" s="181"/>
      <c r="AIB20" s="181"/>
      <c r="AIC20" s="181"/>
      <c r="AID20" s="181"/>
      <c r="AIE20" s="181"/>
      <c r="AIF20" s="181"/>
      <c r="AIG20" s="181"/>
      <c r="AIH20" s="181"/>
      <c r="AII20" s="181"/>
      <c r="AIJ20" s="181"/>
      <c r="AIK20" s="181"/>
      <c r="AIL20" s="181"/>
      <c r="AIM20" s="181"/>
      <c r="AIN20" s="181"/>
      <c r="AIO20" s="181"/>
      <c r="AIP20" s="181"/>
      <c r="AIQ20" s="181"/>
      <c r="AIR20" s="181"/>
      <c r="AIS20" s="181"/>
      <c r="AIT20" s="181"/>
      <c r="AIU20" s="181"/>
      <c r="AIV20" s="181"/>
      <c r="AIW20" s="181"/>
      <c r="AIX20" s="181"/>
      <c r="AIY20" s="181"/>
      <c r="AIZ20" s="181"/>
      <c r="AJA20" s="181"/>
      <c r="AJB20" s="181"/>
      <c r="AJC20" s="181"/>
      <c r="AJD20" s="181"/>
      <c r="AJE20" s="181"/>
      <c r="AJF20" s="181"/>
      <c r="AJG20" s="181"/>
      <c r="AJH20" s="181"/>
      <c r="AJI20" s="181"/>
      <c r="AJJ20" s="181"/>
      <c r="AJK20" s="181"/>
      <c r="AJL20" s="181"/>
      <c r="AJM20" s="181"/>
      <c r="AJN20" s="181"/>
      <c r="AJO20" s="181"/>
      <c r="AJP20" s="181"/>
      <c r="AJQ20" s="181"/>
      <c r="AJR20" s="181"/>
      <c r="AJS20" s="181"/>
      <c r="AJT20" s="181"/>
      <c r="AJU20" s="181"/>
      <c r="AJV20" s="181"/>
      <c r="AJW20" s="181"/>
      <c r="AJX20" s="181"/>
      <c r="AJY20" s="181"/>
      <c r="AJZ20" s="181"/>
      <c r="AKA20" s="181"/>
      <c r="AKB20" s="181"/>
      <c r="AKC20" s="181"/>
      <c r="AKD20" s="181"/>
      <c r="AKE20" s="181"/>
      <c r="AKF20" s="181"/>
      <c r="AKG20" s="181"/>
      <c r="AKH20" s="181"/>
      <c r="AKI20" s="181"/>
      <c r="AKJ20" s="181"/>
      <c r="AKK20" s="181"/>
      <c r="AKL20" s="181"/>
      <c r="AKM20" s="181"/>
      <c r="AKN20" s="181"/>
      <c r="AKO20" s="181"/>
      <c r="AKP20" s="181"/>
      <c r="AKQ20" s="181"/>
      <c r="AKR20" s="181"/>
      <c r="AKS20" s="181"/>
      <c r="AKT20" s="181"/>
      <c r="AKU20" s="181"/>
      <c r="AKV20" s="181"/>
      <c r="AKW20" s="181"/>
      <c r="AKX20" s="181"/>
      <c r="AKY20" s="181"/>
      <c r="AKZ20" s="181"/>
      <c r="ALA20" s="181"/>
      <c r="ALB20" s="181"/>
      <c r="ALC20" s="181"/>
      <c r="ALD20" s="181"/>
      <c r="ALE20" s="181"/>
      <c r="ALF20" s="181"/>
      <c r="ALG20" s="181"/>
      <c r="ALH20" s="181"/>
      <c r="ALI20" s="181"/>
      <c r="ALJ20" s="181"/>
      <c r="ALK20" s="181"/>
      <c r="ALL20" s="181"/>
      <c r="ALM20" s="181"/>
      <c r="ALN20" s="181"/>
      <c r="ALO20" s="181"/>
      <c r="ALP20" s="181"/>
      <c r="ALQ20" s="181"/>
      <c r="ALR20" s="181"/>
      <c r="ALS20" s="181"/>
      <c r="ALT20" s="181"/>
      <c r="ALU20" s="181"/>
      <c r="ALV20" s="181"/>
      <c r="ALW20" s="181"/>
      <c r="ALX20" s="181"/>
      <c r="ALY20" s="181"/>
      <c r="ALZ20" s="181"/>
      <c r="AMA20" s="181"/>
      <c r="AMB20" s="181"/>
      <c r="AMC20" s="181"/>
      <c r="AMD20" s="181"/>
      <c r="AME20" s="181"/>
      <c r="AMF20" s="181"/>
      <c r="AMG20" s="181"/>
      <c r="AMH20" s="181"/>
      <c r="AMI20" s="181"/>
      <c r="AMJ20" s="181"/>
      <c r="AMK20" s="181"/>
      <c r="AML20" s="181"/>
      <c r="AMM20" s="181"/>
      <c r="AMN20" s="181"/>
      <c r="AMO20" s="181"/>
      <c r="AMP20" s="181"/>
      <c r="AMQ20" s="181"/>
      <c r="AMR20" s="181"/>
      <c r="AMS20" s="181"/>
      <c r="AMT20" s="181"/>
      <c r="AMU20" s="181"/>
      <c r="AMV20" s="181"/>
      <c r="AMW20" s="181"/>
      <c r="AMX20" s="181"/>
      <c r="AMY20" s="181"/>
      <c r="AMZ20" s="181"/>
      <c r="ANA20" s="181"/>
      <c r="ANB20" s="181"/>
      <c r="ANC20" s="181"/>
      <c r="AND20" s="181"/>
      <c r="ANE20" s="181"/>
      <c r="ANF20" s="181"/>
      <c r="ANG20" s="181"/>
      <c r="ANH20" s="181"/>
      <c r="ANI20" s="181"/>
      <c r="ANJ20" s="181"/>
      <c r="ANK20" s="181"/>
      <c r="ANL20" s="181"/>
      <c r="ANM20" s="181"/>
      <c r="ANN20" s="181"/>
      <c r="ANO20" s="181"/>
      <c r="ANP20" s="181"/>
      <c r="ANQ20" s="181"/>
      <c r="ANR20" s="181"/>
      <c r="ANS20" s="181"/>
      <c r="ANT20" s="181"/>
      <c r="ANU20" s="181"/>
      <c r="ANV20" s="181"/>
      <c r="ANW20" s="181"/>
      <c r="ANX20" s="181"/>
      <c r="ANY20" s="181"/>
      <c r="ANZ20" s="181"/>
      <c r="AOA20" s="181"/>
      <c r="AOB20" s="181"/>
      <c r="AOC20" s="181"/>
      <c r="AOD20" s="181"/>
      <c r="AOE20" s="181"/>
      <c r="AOF20" s="181"/>
      <c r="AOG20" s="181"/>
      <c r="AOH20" s="181"/>
      <c r="AOI20" s="181"/>
      <c r="AOJ20" s="181"/>
      <c r="AOK20" s="181"/>
      <c r="AOL20" s="181"/>
      <c r="AOM20" s="181"/>
      <c r="AON20" s="181"/>
      <c r="AOO20" s="181"/>
      <c r="AOP20" s="181"/>
      <c r="AOQ20" s="181"/>
      <c r="AOR20" s="181"/>
      <c r="AOS20" s="181"/>
      <c r="AOT20" s="181"/>
      <c r="AOU20" s="181"/>
      <c r="AOV20" s="181"/>
      <c r="AOW20" s="181"/>
      <c r="AOX20" s="181"/>
      <c r="AOY20" s="181"/>
      <c r="AOZ20" s="181"/>
      <c r="APA20" s="181"/>
      <c r="APB20" s="181"/>
      <c r="APC20" s="181"/>
      <c r="APD20" s="181"/>
      <c r="APE20" s="181"/>
      <c r="APF20" s="181"/>
      <c r="APG20" s="181"/>
      <c r="APH20" s="181"/>
      <c r="API20" s="181"/>
      <c r="APJ20" s="181"/>
      <c r="APK20" s="181"/>
      <c r="APL20" s="181"/>
      <c r="APM20" s="181"/>
      <c r="APN20" s="181"/>
      <c r="APO20" s="181"/>
      <c r="APP20" s="181"/>
      <c r="APQ20" s="181"/>
      <c r="APR20" s="181"/>
      <c r="APS20" s="181"/>
      <c r="APT20" s="181"/>
      <c r="APU20" s="181"/>
      <c r="APV20" s="181"/>
      <c r="APW20" s="181"/>
      <c r="APX20" s="181"/>
      <c r="APY20" s="181"/>
      <c r="APZ20" s="181"/>
      <c r="AQA20" s="181"/>
      <c r="AQB20" s="181"/>
      <c r="AQC20" s="181"/>
      <c r="AQD20" s="181"/>
      <c r="AQE20" s="181"/>
      <c r="AQF20" s="181"/>
      <c r="AQG20" s="181"/>
      <c r="AQH20" s="181"/>
      <c r="AQI20" s="181"/>
      <c r="AQJ20" s="181"/>
      <c r="AQK20" s="181"/>
      <c r="AQL20" s="181"/>
      <c r="AQM20" s="181"/>
      <c r="AQN20" s="181"/>
      <c r="AQO20" s="181"/>
      <c r="AQP20" s="181"/>
      <c r="AQQ20" s="181"/>
      <c r="AQR20" s="181"/>
      <c r="AQS20" s="181"/>
      <c r="AQT20" s="181"/>
      <c r="AQU20" s="181"/>
      <c r="AQV20" s="181"/>
      <c r="AQW20" s="181"/>
      <c r="AQX20" s="181"/>
      <c r="AQY20" s="181"/>
      <c r="AQZ20" s="181"/>
      <c r="ARA20" s="181"/>
      <c r="ARB20" s="181"/>
      <c r="ARC20" s="181"/>
      <c r="ARD20" s="181"/>
      <c r="ARE20" s="181"/>
      <c r="ARF20" s="181"/>
      <c r="ARG20" s="181"/>
      <c r="ARH20" s="181"/>
      <c r="ARI20" s="181"/>
      <c r="ARJ20" s="181"/>
      <c r="ARK20" s="181"/>
      <c r="ARL20" s="181"/>
      <c r="ARM20" s="181"/>
      <c r="ARN20" s="181"/>
      <c r="ARO20" s="181"/>
      <c r="ARP20" s="181"/>
      <c r="ARQ20" s="181"/>
      <c r="ARR20" s="181"/>
      <c r="ARS20" s="181"/>
      <c r="ART20" s="181"/>
      <c r="ARU20" s="181"/>
      <c r="ARV20" s="181"/>
      <c r="ARW20" s="181"/>
      <c r="ARX20" s="181"/>
      <c r="ARY20" s="181"/>
      <c r="ARZ20" s="181"/>
      <c r="ASA20" s="181"/>
      <c r="ASB20" s="181"/>
      <c r="ASC20" s="181"/>
      <c r="ASD20" s="181"/>
      <c r="ASE20" s="181"/>
      <c r="ASF20" s="181"/>
      <c r="ASG20" s="181"/>
      <c r="ASH20" s="181"/>
      <c r="ASI20" s="181"/>
      <c r="ASJ20" s="181"/>
      <c r="ASK20" s="181"/>
      <c r="ASL20" s="181"/>
      <c r="ASM20" s="181"/>
      <c r="ASN20" s="181"/>
      <c r="ASO20" s="181"/>
      <c r="ASP20" s="181"/>
      <c r="ASQ20" s="181"/>
      <c r="ASR20" s="181"/>
      <c r="ASS20" s="181"/>
      <c r="AST20" s="181"/>
      <c r="ASU20" s="181"/>
      <c r="ASV20" s="181"/>
      <c r="ASW20" s="181"/>
      <c r="ASX20" s="181"/>
      <c r="ASY20" s="181"/>
      <c r="ASZ20" s="181"/>
      <c r="ATA20" s="181"/>
      <c r="ATB20" s="181"/>
      <c r="ATC20" s="181"/>
      <c r="ATD20" s="181"/>
      <c r="ATE20" s="181"/>
      <c r="ATF20" s="181"/>
      <c r="ATG20" s="181"/>
      <c r="ATH20" s="181"/>
      <c r="ATI20" s="181"/>
      <c r="ATJ20" s="181"/>
      <c r="ATK20" s="181"/>
      <c r="ATL20" s="181"/>
      <c r="ATM20" s="181"/>
      <c r="ATN20" s="181"/>
      <c r="ATO20" s="181"/>
      <c r="ATP20" s="181"/>
      <c r="ATQ20" s="181"/>
      <c r="ATR20" s="181"/>
      <c r="ATS20" s="181"/>
      <c r="ATT20" s="181"/>
      <c r="ATU20" s="181"/>
      <c r="ATV20" s="181"/>
      <c r="ATW20" s="181"/>
      <c r="ATX20" s="181"/>
      <c r="ATY20" s="181"/>
      <c r="ATZ20" s="181"/>
      <c r="AUA20" s="181"/>
      <c r="AUB20" s="181"/>
      <c r="AUC20" s="181"/>
      <c r="AUD20" s="181"/>
      <c r="AUE20" s="181"/>
      <c r="AUF20" s="181"/>
      <c r="AUG20" s="181"/>
      <c r="AUH20" s="181"/>
      <c r="AUI20" s="181"/>
      <c r="AUJ20" s="181"/>
      <c r="AUK20" s="181"/>
      <c r="AUL20" s="181"/>
      <c r="AUM20" s="181"/>
      <c r="AUN20" s="181"/>
      <c r="AUO20" s="181"/>
      <c r="AUP20" s="181"/>
      <c r="AUQ20" s="181"/>
      <c r="AUR20" s="181"/>
      <c r="AUS20" s="181"/>
      <c r="AUT20" s="181"/>
      <c r="AUU20" s="181"/>
      <c r="AUV20" s="181"/>
      <c r="AUW20" s="181"/>
      <c r="AUX20" s="181"/>
      <c r="AUY20" s="181"/>
      <c r="AUZ20" s="181"/>
      <c r="AVA20" s="181"/>
      <c r="AVB20" s="181"/>
      <c r="AVC20" s="181"/>
      <c r="AVD20" s="181"/>
      <c r="AVE20" s="181"/>
      <c r="AVF20" s="181"/>
      <c r="AVG20" s="181"/>
      <c r="AVH20" s="181"/>
      <c r="AVI20" s="181"/>
      <c r="AVJ20" s="181"/>
      <c r="AVK20" s="181"/>
      <c r="AVL20" s="181"/>
      <c r="AVM20" s="181"/>
      <c r="AVN20" s="181"/>
      <c r="AVO20" s="181"/>
      <c r="AVP20" s="181"/>
      <c r="AVQ20" s="181"/>
      <c r="AVR20" s="181"/>
      <c r="AVS20" s="181"/>
      <c r="AVT20" s="181"/>
      <c r="AVU20" s="181"/>
      <c r="AVV20" s="181"/>
      <c r="AVW20" s="181"/>
      <c r="AVX20" s="181"/>
      <c r="AVY20" s="181"/>
      <c r="AVZ20" s="181"/>
      <c r="AWA20" s="181"/>
      <c r="AWB20" s="181"/>
      <c r="AWC20" s="181"/>
      <c r="AWD20" s="181"/>
      <c r="AWE20" s="181"/>
      <c r="AWF20" s="181"/>
      <c r="AWG20" s="181"/>
      <c r="AWH20" s="181"/>
      <c r="AWI20" s="181"/>
      <c r="AWJ20" s="181"/>
      <c r="AWK20" s="181"/>
      <c r="AWL20" s="181"/>
      <c r="AWM20" s="181"/>
      <c r="AWN20" s="181"/>
      <c r="AWO20" s="181"/>
      <c r="AWP20" s="181"/>
      <c r="AWQ20" s="181"/>
      <c r="AWR20" s="181"/>
      <c r="AWS20" s="181"/>
      <c r="AWT20" s="181"/>
      <c r="AWU20" s="181"/>
      <c r="AWV20" s="181"/>
      <c r="AWW20" s="181"/>
      <c r="AWX20" s="181"/>
      <c r="AWY20" s="181"/>
      <c r="AWZ20" s="181"/>
      <c r="AXA20" s="181"/>
      <c r="AXB20" s="181"/>
      <c r="AXC20" s="181"/>
      <c r="AXD20" s="181"/>
      <c r="AXE20" s="181"/>
      <c r="AXF20" s="181"/>
      <c r="AXG20" s="181"/>
      <c r="AXH20" s="181"/>
      <c r="AXI20" s="181"/>
      <c r="AXJ20" s="181"/>
      <c r="AXK20" s="181"/>
      <c r="AXL20" s="181"/>
      <c r="AXM20" s="181"/>
      <c r="AXN20" s="181"/>
      <c r="AXO20" s="181"/>
      <c r="AXP20" s="181"/>
      <c r="AXQ20" s="181"/>
      <c r="AXR20" s="181"/>
      <c r="AXS20" s="181"/>
      <c r="AXT20" s="181"/>
      <c r="AXU20" s="181"/>
      <c r="AXV20" s="181"/>
      <c r="AXW20" s="181"/>
      <c r="AXX20" s="181"/>
      <c r="AXY20" s="181"/>
      <c r="AXZ20" s="181"/>
      <c r="AYA20" s="181"/>
      <c r="AYB20" s="181"/>
      <c r="AYC20" s="181"/>
      <c r="AYD20" s="181"/>
      <c r="AYE20" s="181"/>
      <c r="AYF20" s="181"/>
      <c r="AYG20" s="181"/>
      <c r="AYH20" s="181"/>
      <c r="AYI20" s="181"/>
      <c r="AYJ20" s="181"/>
      <c r="AYK20" s="181"/>
      <c r="AYL20" s="181"/>
      <c r="AYM20" s="181"/>
      <c r="AYN20" s="181"/>
      <c r="AYO20" s="181"/>
      <c r="AYP20" s="181"/>
      <c r="AYQ20" s="181"/>
      <c r="AYR20" s="181"/>
      <c r="AYS20" s="181"/>
      <c r="AYT20" s="181"/>
      <c r="AYU20" s="181"/>
      <c r="AYV20" s="181"/>
      <c r="AYW20" s="181"/>
      <c r="AYX20" s="181"/>
      <c r="AYY20" s="181"/>
      <c r="AYZ20" s="181"/>
      <c r="AZA20" s="181"/>
      <c r="AZB20" s="181"/>
      <c r="AZC20" s="181"/>
      <c r="AZD20" s="181"/>
      <c r="AZE20" s="181"/>
      <c r="AZF20" s="181"/>
      <c r="AZG20" s="181"/>
      <c r="AZH20" s="181"/>
      <c r="AZI20" s="181"/>
      <c r="AZJ20" s="181"/>
      <c r="AZK20" s="181"/>
      <c r="AZL20" s="181"/>
      <c r="AZM20" s="181"/>
      <c r="AZN20" s="181"/>
      <c r="AZO20" s="181"/>
      <c r="AZP20" s="181"/>
      <c r="AZQ20" s="181"/>
      <c r="AZR20" s="181"/>
      <c r="AZS20" s="181"/>
      <c r="AZT20" s="181"/>
      <c r="AZU20" s="181"/>
      <c r="AZV20" s="181"/>
      <c r="AZW20" s="181"/>
      <c r="AZX20" s="181"/>
      <c r="AZY20" s="181"/>
      <c r="AZZ20" s="181"/>
      <c r="BAA20" s="181"/>
      <c r="BAB20" s="181"/>
      <c r="BAC20" s="181"/>
      <c r="BAD20" s="181"/>
      <c r="BAE20" s="181"/>
      <c r="BAF20" s="181"/>
      <c r="BAG20" s="181"/>
      <c r="BAH20" s="181"/>
      <c r="BAI20" s="181"/>
      <c r="BAJ20" s="181"/>
      <c r="BAK20" s="181"/>
      <c r="BAL20" s="181"/>
      <c r="BAM20" s="181"/>
      <c r="BAN20" s="181"/>
      <c r="BAO20" s="181"/>
      <c r="BAP20" s="181"/>
      <c r="BAQ20" s="181"/>
      <c r="BAR20" s="181"/>
      <c r="BAS20" s="181"/>
      <c r="BAT20" s="181"/>
      <c r="BAU20" s="181"/>
      <c r="BAV20" s="181"/>
      <c r="BAW20" s="181"/>
      <c r="BAX20" s="181"/>
      <c r="BAY20" s="181"/>
      <c r="BAZ20" s="181"/>
      <c r="BBA20" s="181"/>
      <c r="BBB20" s="181"/>
      <c r="BBC20" s="181"/>
      <c r="BBD20" s="181"/>
      <c r="BBE20" s="181"/>
      <c r="BBF20" s="181"/>
      <c r="BBG20" s="181"/>
      <c r="BBH20" s="181"/>
      <c r="BBI20" s="181"/>
      <c r="BBJ20" s="181"/>
      <c r="BBK20" s="181"/>
      <c r="BBL20" s="181"/>
      <c r="BBM20" s="181"/>
      <c r="BBN20" s="181"/>
      <c r="BBO20" s="181"/>
      <c r="BBP20" s="181"/>
      <c r="BBQ20" s="181"/>
      <c r="BBR20" s="181"/>
      <c r="BBS20" s="181"/>
      <c r="BBT20" s="181"/>
      <c r="BBU20" s="181"/>
      <c r="BBV20" s="181"/>
      <c r="BBW20" s="181"/>
      <c r="BBX20" s="181"/>
      <c r="BBY20" s="181"/>
      <c r="BBZ20" s="181"/>
      <c r="BCA20" s="181"/>
      <c r="BCB20" s="181"/>
      <c r="BCC20" s="181"/>
      <c r="BCD20" s="181"/>
      <c r="BCE20" s="181"/>
      <c r="BCF20" s="181"/>
      <c r="BCG20" s="181"/>
      <c r="BCH20" s="181"/>
      <c r="BCI20" s="181"/>
      <c r="BCJ20" s="181"/>
      <c r="BCK20" s="181"/>
      <c r="BCL20" s="181"/>
      <c r="BCM20" s="181"/>
      <c r="BCN20" s="181"/>
      <c r="BCO20" s="181"/>
      <c r="BCP20" s="181"/>
      <c r="BCQ20" s="181"/>
      <c r="BCR20" s="181"/>
      <c r="BCS20" s="181"/>
      <c r="BCT20" s="181"/>
      <c r="BCU20" s="181"/>
      <c r="BCV20" s="181"/>
      <c r="BCW20" s="181"/>
      <c r="BCX20" s="181"/>
      <c r="BCY20" s="181"/>
      <c r="BCZ20" s="181"/>
      <c r="BDA20" s="181"/>
      <c r="BDB20" s="181"/>
      <c r="BDC20" s="181"/>
      <c r="BDD20" s="181"/>
      <c r="BDE20" s="181"/>
      <c r="BDF20" s="181"/>
      <c r="BDG20" s="181"/>
      <c r="BDH20" s="181"/>
      <c r="BDI20" s="181"/>
      <c r="BDJ20" s="181"/>
      <c r="BDK20" s="181"/>
      <c r="BDL20" s="181"/>
      <c r="BDM20" s="181"/>
      <c r="BDN20" s="181"/>
      <c r="BDO20" s="181"/>
      <c r="BDP20" s="181"/>
      <c r="BDQ20" s="181"/>
      <c r="BDR20" s="181"/>
      <c r="BDS20" s="181"/>
      <c r="BDT20" s="181"/>
      <c r="BDU20" s="181"/>
      <c r="BDV20" s="181"/>
      <c r="BDW20" s="181"/>
      <c r="BDX20" s="181"/>
      <c r="BDY20" s="181"/>
      <c r="BDZ20" s="181"/>
      <c r="BEA20" s="181"/>
      <c r="BEB20" s="181"/>
      <c r="BEC20" s="181"/>
      <c r="BED20" s="181"/>
      <c r="BEE20" s="181"/>
      <c r="BEF20" s="181"/>
      <c r="BEG20" s="181"/>
      <c r="BEH20" s="181"/>
      <c r="BEI20" s="181"/>
      <c r="BEJ20" s="181"/>
      <c r="BEK20" s="181"/>
      <c r="BEL20" s="181"/>
      <c r="BEM20" s="181"/>
      <c r="BEN20" s="181"/>
      <c r="BEO20" s="181"/>
      <c r="BEP20" s="181"/>
      <c r="BEQ20" s="181"/>
      <c r="BER20" s="181"/>
      <c r="BES20" s="181"/>
      <c r="BET20" s="181"/>
      <c r="BEU20" s="181"/>
      <c r="BEV20" s="181"/>
      <c r="BEW20" s="181"/>
      <c r="BEX20" s="181"/>
      <c r="BEY20" s="181"/>
      <c r="BEZ20" s="181"/>
      <c r="BFA20" s="181"/>
      <c r="BFB20" s="181"/>
      <c r="BFC20" s="181"/>
      <c r="BFD20" s="181"/>
      <c r="BFE20" s="181"/>
      <c r="BFF20" s="181"/>
      <c r="BFG20" s="181"/>
      <c r="BFH20" s="181"/>
      <c r="BFI20" s="181"/>
      <c r="BFJ20" s="181"/>
      <c r="BFK20" s="181"/>
      <c r="BFL20" s="181"/>
      <c r="BFM20" s="181"/>
      <c r="BFN20" s="181"/>
      <c r="BFO20" s="181"/>
      <c r="BFP20" s="181"/>
      <c r="BFQ20" s="181"/>
      <c r="BFR20" s="181"/>
      <c r="BFS20" s="181"/>
      <c r="BFT20" s="181"/>
      <c r="BFU20" s="181"/>
      <c r="BFV20" s="181"/>
      <c r="BFW20" s="181"/>
      <c r="BFX20" s="181"/>
      <c r="BFY20" s="181"/>
      <c r="BFZ20" s="181"/>
      <c r="BGA20" s="181"/>
      <c r="BGB20" s="181"/>
      <c r="BGC20" s="181"/>
      <c r="BGD20" s="181"/>
      <c r="BGE20" s="181"/>
      <c r="BGF20" s="181"/>
      <c r="BGG20" s="181"/>
      <c r="BGH20" s="181"/>
      <c r="BGI20" s="181"/>
      <c r="BGJ20" s="181"/>
      <c r="BGK20" s="181"/>
      <c r="BGL20" s="181"/>
      <c r="BGM20" s="181"/>
      <c r="BGN20" s="181"/>
      <c r="BGO20" s="181"/>
      <c r="BGP20" s="181"/>
      <c r="BGQ20" s="181"/>
      <c r="BGR20" s="181"/>
      <c r="BGS20" s="181"/>
      <c r="BGT20" s="181"/>
      <c r="BGU20" s="181"/>
      <c r="BGV20" s="181"/>
      <c r="BGW20" s="181"/>
      <c r="BGX20" s="181"/>
      <c r="BGY20" s="181"/>
      <c r="BGZ20" s="181"/>
      <c r="BHA20" s="181"/>
      <c r="BHB20" s="181"/>
      <c r="BHC20" s="181"/>
      <c r="BHD20" s="181"/>
      <c r="BHE20" s="181"/>
      <c r="BHF20" s="181"/>
      <c r="BHG20" s="181"/>
      <c r="BHH20" s="181"/>
      <c r="BHI20" s="181"/>
      <c r="BHJ20" s="181"/>
      <c r="BHK20" s="181"/>
      <c r="BHL20" s="181"/>
      <c r="BHM20" s="181"/>
      <c r="BHN20" s="181"/>
      <c r="BHO20" s="181"/>
      <c r="BHP20" s="181"/>
      <c r="BHQ20" s="181"/>
      <c r="BHR20" s="181"/>
      <c r="BHS20" s="181"/>
      <c r="BHT20" s="181"/>
      <c r="BHU20" s="181"/>
      <c r="BHV20" s="181"/>
      <c r="BHW20" s="181"/>
      <c r="BHX20" s="181"/>
      <c r="BHY20" s="181"/>
      <c r="BHZ20" s="181"/>
      <c r="BIA20" s="181"/>
      <c r="BIB20" s="181"/>
      <c r="BIC20" s="181"/>
      <c r="BID20" s="181"/>
      <c r="BIE20" s="181"/>
      <c r="BIF20" s="181"/>
      <c r="BIG20" s="181"/>
      <c r="BIH20" s="181"/>
      <c r="BII20" s="181"/>
      <c r="BIJ20" s="181"/>
      <c r="BIK20" s="181"/>
      <c r="BIL20" s="181"/>
      <c r="BIM20" s="181"/>
      <c r="BIN20" s="181"/>
      <c r="BIO20" s="181"/>
      <c r="BIP20" s="181"/>
      <c r="BIQ20" s="181"/>
      <c r="BIR20" s="181"/>
      <c r="BIS20" s="181"/>
      <c r="BIT20" s="181"/>
      <c r="BIU20" s="181"/>
      <c r="BIV20" s="181"/>
      <c r="BIW20" s="181"/>
      <c r="BIX20" s="181"/>
      <c r="BIY20" s="181"/>
      <c r="BIZ20" s="181"/>
      <c r="BJA20" s="181"/>
      <c r="BJB20" s="181"/>
      <c r="BJC20" s="181"/>
      <c r="BJD20" s="181"/>
      <c r="BJE20" s="181"/>
      <c r="BJF20" s="181"/>
      <c r="BJG20" s="181"/>
      <c r="BJH20" s="181"/>
      <c r="BJI20" s="181"/>
      <c r="BJJ20" s="181"/>
      <c r="BJK20" s="181"/>
      <c r="BJL20" s="181"/>
      <c r="BJM20" s="181"/>
      <c r="BJN20" s="181"/>
      <c r="BJO20" s="181"/>
      <c r="BJP20" s="181"/>
      <c r="BJQ20" s="181"/>
      <c r="BJR20" s="181"/>
      <c r="BJS20" s="181"/>
      <c r="BJT20" s="181"/>
      <c r="BJU20" s="181"/>
      <c r="BJV20" s="181"/>
      <c r="BJW20" s="181"/>
      <c r="BJX20" s="181"/>
      <c r="BJY20" s="181"/>
      <c r="BJZ20" s="181"/>
      <c r="BKA20" s="181"/>
      <c r="BKB20" s="181"/>
      <c r="BKC20" s="181"/>
      <c r="BKD20" s="181"/>
      <c r="BKE20" s="181"/>
      <c r="BKF20" s="181"/>
      <c r="BKG20" s="181"/>
      <c r="BKH20" s="181"/>
      <c r="BKI20" s="181"/>
      <c r="BKJ20" s="181"/>
      <c r="BKK20" s="181"/>
      <c r="BKL20" s="181"/>
      <c r="BKM20" s="181"/>
      <c r="BKN20" s="181"/>
      <c r="BKO20" s="181"/>
      <c r="BKP20" s="181"/>
      <c r="BKQ20" s="181"/>
      <c r="BKR20" s="181"/>
      <c r="BKS20" s="181"/>
      <c r="BKT20" s="181"/>
      <c r="BKU20" s="181"/>
      <c r="BKV20" s="181"/>
      <c r="BKW20" s="181"/>
      <c r="BKX20" s="181"/>
      <c r="BKY20" s="181"/>
      <c r="BKZ20" s="181"/>
      <c r="BLA20" s="181"/>
      <c r="BLB20" s="181"/>
      <c r="BLC20" s="181"/>
      <c r="BLD20" s="181"/>
      <c r="BLE20" s="181"/>
      <c r="BLF20" s="181"/>
      <c r="BLG20" s="181"/>
      <c r="BLH20" s="181"/>
      <c r="BLI20" s="181"/>
      <c r="BLJ20" s="181"/>
      <c r="BLK20" s="181"/>
      <c r="BLL20" s="181"/>
      <c r="BLM20" s="181"/>
      <c r="BLN20" s="181"/>
      <c r="BLO20" s="181"/>
      <c r="BLP20" s="181"/>
      <c r="BLQ20" s="181"/>
      <c r="BLR20" s="181"/>
      <c r="BLS20" s="181"/>
      <c r="BLT20" s="181"/>
      <c r="BLU20" s="181"/>
      <c r="BLV20" s="181"/>
      <c r="BLW20" s="181"/>
      <c r="BLX20" s="181"/>
      <c r="BLY20" s="181"/>
      <c r="BLZ20" s="181"/>
      <c r="BMA20" s="181"/>
      <c r="BMB20" s="181"/>
      <c r="BMC20" s="181"/>
      <c r="BMD20" s="181"/>
      <c r="BME20" s="181"/>
      <c r="BMF20" s="181"/>
      <c r="BMG20" s="181"/>
      <c r="BMH20" s="181"/>
      <c r="BMI20" s="181"/>
      <c r="BMJ20" s="181"/>
      <c r="BMK20" s="181"/>
      <c r="BML20" s="181"/>
      <c r="BMM20" s="181"/>
      <c r="BMN20" s="181"/>
      <c r="BMO20" s="181"/>
      <c r="BMP20" s="181"/>
      <c r="BMQ20" s="181"/>
      <c r="BMR20" s="181"/>
      <c r="BMS20" s="181"/>
      <c r="BMT20" s="181"/>
      <c r="BMU20" s="181"/>
      <c r="BMV20" s="181"/>
      <c r="BMW20" s="181"/>
      <c r="BMX20" s="181"/>
      <c r="BMY20" s="181"/>
      <c r="BMZ20" s="181"/>
      <c r="BNA20" s="181"/>
      <c r="BNB20" s="181"/>
      <c r="BNC20" s="181"/>
      <c r="BND20" s="181"/>
      <c r="BNE20" s="181"/>
      <c r="BNF20" s="181"/>
      <c r="BNG20" s="181"/>
      <c r="BNH20" s="181"/>
      <c r="BNI20" s="181"/>
      <c r="BNJ20" s="181"/>
      <c r="BNK20" s="181"/>
      <c r="BNL20" s="181"/>
      <c r="BNM20" s="181"/>
      <c r="BNN20" s="181"/>
      <c r="BNO20" s="181"/>
      <c r="BNP20" s="181"/>
      <c r="BNQ20" s="181"/>
      <c r="BNR20" s="181"/>
      <c r="BNS20" s="181"/>
      <c r="BNT20" s="181"/>
      <c r="BNU20" s="181"/>
      <c r="BNV20" s="181"/>
      <c r="BNW20" s="181"/>
      <c r="BNX20" s="181"/>
      <c r="BNY20" s="181"/>
      <c r="BNZ20" s="181"/>
      <c r="BOA20" s="181"/>
      <c r="BOB20" s="181"/>
      <c r="BOC20" s="181"/>
      <c r="BOD20" s="181"/>
      <c r="BOE20" s="181"/>
      <c r="BOF20" s="181"/>
      <c r="BOG20" s="181"/>
      <c r="BOH20" s="181"/>
      <c r="BOI20" s="181"/>
      <c r="BOJ20" s="181"/>
      <c r="BOK20" s="181"/>
      <c r="BOL20" s="181"/>
      <c r="BOM20" s="181"/>
      <c r="BON20" s="181"/>
      <c r="BOO20" s="181"/>
      <c r="BOP20" s="181"/>
      <c r="BOQ20" s="181"/>
      <c r="BOR20" s="181"/>
      <c r="BOS20" s="181"/>
      <c r="BOT20" s="181"/>
      <c r="BOU20" s="181"/>
      <c r="BOV20" s="181"/>
      <c r="BOW20" s="181"/>
      <c r="BOX20" s="181"/>
      <c r="BOY20" s="181"/>
      <c r="BOZ20" s="181"/>
      <c r="BPA20" s="181"/>
      <c r="BPB20" s="181"/>
      <c r="BPC20" s="181"/>
      <c r="BPD20" s="181"/>
      <c r="BPE20" s="181"/>
      <c r="BPF20" s="181"/>
      <c r="BPG20" s="181"/>
      <c r="BPH20" s="181"/>
      <c r="BPI20" s="181"/>
      <c r="BPJ20" s="181"/>
      <c r="BPK20" s="181"/>
      <c r="BPL20" s="181"/>
      <c r="BPM20" s="181"/>
      <c r="BPN20" s="181"/>
      <c r="BPO20" s="181"/>
      <c r="BPP20" s="181"/>
      <c r="BPQ20" s="181"/>
      <c r="BPR20" s="181"/>
      <c r="BPS20" s="181"/>
      <c r="BPT20" s="181"/>
      <c r="BPU20" s="181"/>
      <c r="BPV20" s="181"/>
      <c r="BPW20" s="181"/>
      <c r="BPX20" s="181"/>
      <c r="BPY20" s="181"/>
      <c r="BPZ20" s="181"/>
      <c r="BQA20" s="181"/>
      <c r="BQB20" s="181"/>
      <c r="BQC20" s="181"/>
      <c r="BQD20" s="181"/>
      <c r="BQE20" s="181"/>
      <c r="BQF20" s="181"/>
      <c r="BQG20" s="181"/>
      <c r="BQH20" s="181"/>
      <c r="BQI20" s="181"/>
      <c r="BQJ20" s="181"/>
      <c r="BQK20" s="181"/>
      <c r="BQL20" s="181"/>
      <c r="BQM20" s="181"/>
      <c r="BQN20" s="181"/>
      <c r="BQO20" s="181"/>
      <c r="BQP20" s="181"/>
      <c r="BQQ20" s="181"/>
      <c r="BQR20" s="181"/>
      <c r="BQS20" s="181"/>
      <c r="BQT20" s="181"/>
      <c r="BQU20" s="181"/>
      <c r="BQV20" s="181"/>
      <c r="BQW20" s="181"/>
      <c r="BQX20" s="181"/>
      <c r="BQY20" s="181"/>
      <c r="BQZ20" s="181"/>
      <c r="BRA20" s="181"/>
      <c r="BRB20" s="181"/>
      <c r="BRC20" s="181"/>
      <c r="BRD20" s="181"/>
      <c r="BRE20" s="181"/>
      <c r="BRF20" s="181"/>
      <c r="BRG20" s="181"/>
      <c r="BRH20" s="181"/>
      <c r="BRI20" s="181"/>
      <c r="BRJ20" s="181"/>
      <c r="BRK20" s="181"/>
      <c r="BRL20" s="181"/>
      <c r="BRM20" s="181"/>
      <c r="BRN20" s="181"/>
      <c r="BRO20" s="181"/>
      <c r="BRP20" s="181"/>
      <c r="BRQ20" s="181"/>
      <c r="BRR20" s="181"/>
      <c r="BRS20" s="181"/>
      <c r="BRT20" s="181"/>
      <c r="BRU20" s="181"/>
      <c r="BRV20" s="181"/>
      <c r="BRW20" s="181"/>
      <c r="BRX20" s="181"/>
      <c r="BRY20" s="181"/>
      <c r="BRZ20" s="181"/>
      <c r="BSA20" s="181"/>
      <c r="BSB20" s="181"/>
      <c r="BSC20" s="181"/>
      <c r="BSD20" s="181"/>
      <c r="BSE20" s="181"/>
      <c r="BSF20" s="181"/>
      <c r="BSG20" s="181"/>
      <c r="BSH20" s="181"/>
      <c r="BSI20" s="181"/>
      <c r="BSJ20" s="181"/>
      <c r="BSK20" s="181"/>
      <c r="BSL20" s="181"/>
      <c r="BSM20" s="181"/>
      <c r="BSN20" s="181"/>
      <c r="BSO20" s="181"/>
      <c r="BSP20" s="181"/>
      <c r="BSQ20" s="181"/>
      <c r="BSR20" s="181"/>
      <c r="BSS20" s="181"/>
      <c r="BST20" s="181"/>
      <c r="BSU20" s="181"/>
      <c r="BSV20" s="181"/>
      <c r="BSW20" s="181"/>
      <c r="BSX20" s="181"/>
      <c r="BSY20" s="181"/>
      <c r="BSZ20" s="181"/>
      <c r="BTA20" s="181"/>
      <c r="BTB20" s="181"/>
      <c r="BTC20" s="181"/>
      <c r="BTD20" s="181"/>
      <c r="BTE20" s="181"/>
      <c r="BTF20" s="181"/>
      <c r="BTG20" s="181"/>
      <c r="BTH20" s="181"/>
      <c r="BTI20" s="181"/>
      <c r="BTJ20" s="181"/>
      <c r="BTK20" s="181"/>
      <c r="BTL20" s="181"/>
      <c r="BTM20" s="181"/>
      <c r="BTN20" s="181"/>
      <c r="BTO20" s="181"/>
      <c r="BTP20" s="181"/>
      <c r="BTQ20" s="181"/>
      <c r="BTR20" s="181"/>
      <c r="BTS20" s="181"/>
      <c r="BTT20" s="181"/>
      <c r="BTU20" s="181"/>
      <c r="BTV20" s="181"/>
      <c r="BTW20" s="181"/>
      <c r="BTX20" s="181"/>
      <c r="BTY20" s="181"/>
      <c r="BTZ20" s="181"/>
      <c r="BUA20" s="181"/>
      <c r="BUB20" s="181"/>
      <c r="BUC20" s="181"/>
      <c r="BUD20" s="181"/>
      <c r="BUE20" s="181"/>
      <c r="BUF20" s="181"/>
      <c r="BUG20" s="181"/>
      <c r="BUH20" s="181"/>
      <c r="BUI20" s="181"/>
      <c r="BUJ20" s="181"/>
      <c r="BUK20" s="181"/>
      <c r="BUL20" s="181"/>
      <c r="BUM20" s="181"/>
      <c r="BUN20" s="181"/>
      <c r="BUO20" s="181"/>
      <c r="BUP20" s="181"/>
      <c r="BUQ20" s="181"/>
      <c r="BUR20" s="181"/>
      <c r="BUS20" s="181"/>
      <c r="BUT20" s="181"/>
      <c r="BUU20" s="181"/>
      <c r="BUV20" s="181"/>
      <c r="BUW20" s="181"/>
      <c r="BUX20" s="181"/>
      <c r="BUY20" s="181"/>
      <c r="BUZ20" s="181"/>
      <c r="BVA20" s="181"/>
      <c r="BVB20" s="181"/>
      <c r="BVC20" s="181"/>
      <c r="BVD20" s="181"/>
      <c r="BVE20" s="181"/>
      <c r="BVF20" s="181"/>
      <c r="BVG20" s="181"/>
      <c r="BVH20" s="181"/>
      <c r="BVI20" s="181"/>
      <c r="BVJ20" s="181"/>
      <c r="BVK20" s="181"/>
      <c r="BVL20" s="181"/>
      <c r="BVM20" s="181"/>
      <c r="BVN20" s="181"/>
      <c r="BVO20" s="181"/>
      <c r="BVP20" s="181"/>
      <c r="BVQ20" s="181"/>
      <c r="BVR20" s="181"/>
      <c r="BVS20" s="181"/>
      <c r="BVT20" s="181"/>
      <c r="BVU20" s="181"/>
      <c r="BVV20" s="181"/>
      <c r="BVW20" s="181"/>
      <c r="BVX20" s="181"/>
      <c r="BVY20" s="181"/>
      <c r="BVZ20" s="181"/>
      <c r="BWA20" s="181"/>
      <c r="BWB20" s="181"/>
      <c r="BWC20" s="181"/>
      <c r="BWD20" s="181"/>
      <c r="BWE20" s="181"/>
      <c r="BWF20" s="181"/>
      <c r="BWG20" s="181"/>
      <c r="BWH20" s="181"/>
      <c r="BWI20" s="181"/>
      <c r="BWJ20" s="181"/>
      <c r="BWK20" s="181"/>
      <c r="BWL20" s="181"/>
      <c r="BWM20" s="181"/>
      <c r="BWN20" s="181"/>
      <c r="BWO20" s="181"/>
      <c r="BWP20" s="181"/>
      <c r="BWQ20" s="181"/>
      <c r="BWR20" s="181"/>
      <c r="BWS20" s="181"/>
      <c r="BWT20" s="181"/>
      <c r="BWU20" s="181"/>
      <c r="BWV20" s="181"/>
      <c r="BWW20" s="181"/>
      <c r="BWX20" s="181"/>
      <c r="BWY20" s="181"/>
      <c r="BWZ20" s="181"/>
      <c r="BXA20" s="181"/>
      <c r="BXB20" s="181"/>
      <c r="BXC20" s="181"/>
      <c r="BXD20" s="181"/>
      <c r="BXE20" s="181"/>
      <c r="BXF20" s="181"/>
      <c r="BXG20" s="181"/>
      <c r="BXH20" s="181"/>
      <c r="BXI20" s="181"/>
      <c r="BXJ20" s="181"/>
      <c r="BXK20" s="181"/>
      <c r="BXL20" s="181"/>
      <c r="BXM20" s="181"/>
      <c r="BXN20" s="181"/>
      <c r="BXO20" s="181"/>
      <c r="BXP20" s="181"/>
      <c r="BXQ20" s="181"/>
      <c r="BXR20" s="181"/>
      <c r="BXS20" s="181"/>
      <c r="BXT20" s="181"/>
      <c r="BXU20" s="181"/>
      <c r="BXV20" s="181"/>
      <c r="BXW20" s="181"/>
      <c r="BXX20" s="181"/>
      <c r="BXY20" s="181"/>
      <c r="BXZ20" s="181"/>
      <c r="BYA20" s="181"/>
      <c r="BYB20" s="181"/>
      <c r="BYC20" s="181"/>
      <c r="BYD20" s="181"/>
      <c r="BYE20" s="181"/>
      <c r="BYF20" s="181"/>
      <c r="BYG20" s="181"/>
      <c r="BYH20" s="181"/>
      <c r="BYI20" s="181"/>
      <c r="BYJ20" s="181"/>
      <c r="BYK20" s="181"/>
      <c r="BYL20" s="181"/>
      <c r="BYM20" s="181"/>
      <c r="BYN20" s="181"/>
      <c r="BYO20" s="181"/>
      <c r="BYP20" s="181"/>
      <c r="BYQ20" s="181"/>
      <c r="BYR20" s="181"/>
      <c r="BYS20" s="181"/>
      <c r="BYT20" s="181"/>
      <c r="BYU20" s="181"/>
      <c r="BYV20" s="181"/>
      <c r="BYW20" s="181"/>
      <c r="BYX20" s="181"/>
      <c r="BYY20" s="181"/>
      <c r="BYZ20" s="181"/>
      <c r="BZA20" s="181"/>
      <c r="BZB20" s="181"/>
      <c r="BZC20" s="181"/>
      <c r="BZD20" s="181"/>
      <c r="BZE20" s="181"/>
      <c r="BZF20" s="181"/>
      <c r="BZG20" s="181"/>
      <c r="BZH20" s="181"/>
      <c r="BZI20" s="181"/>
      <c r="BZJ20" s="181"/>
      <c r="BZK20" s="181"/>
      <c r="BZL20" s="181"/>
      <c r="BZM20" s="181"/>
      <c r="BZN20" s="181"/>
      <c r="BZO20" s="181"/>
      <c r="BZP20" s="181"/>
      <c r="BZQ20" s="181"/>
      <c r="BZR20" s="181"/>
      <c r="BZS20" s="181"/>
      <c r="BZT20" s="181"/>
      <c r="BZU20" s="181"/>
      <c r="BZV20" s="181"/>
      <c r="BZW20" s="181"/>
      <c r="BZX20" s="181"/>
      <c r="BZY20" s="181"/>
      <c r="BZZ20" s="181"/>
      <c r="CAA20" s="181"/>
      <c r="CAB20" s="181"/>
      <c r="CAC20" s="181"/>
      <c r="CAD20" s="181"/>
      <c r="CAE20" s="181"/>
      <c r="CAF20" s="181"/>
      <c r="CAG20" s="181"/>
      <c r="CAH20" s="181"/>
      <c r="CAI20" s="181"/>
      <c r="CAJ20" s="181"/>
      <c r="CAK20" s="181"/>
      <c r="CAL20" s="181"/>
      <c r="CAM20" s="181"/>
      <c r="CAN20" s="181"/>
      <c r="CAO20" s="181"/>
      <c r="CAP20" s="181"/>
      <c r="CAQ20" s="181"/>
      <c r="CAR20" s="181"/>
      <c r="CAS20" s="181"/>
      <c r="CAT20" s="181"/>
      <c r="CAU20" s="181"/>
      <c r="CAV20" s="181"/>
      <c r="CAW20" s="181"/>
      <c r="CAX20" s="181"/>
      <c r="CAY20" s="181"/>
      <c r="CAZ20" s="181"/>
      <c r="CBA20" s="181"/>
      <c r="CBB20" s="181"/>
      <c r="CBC20" s="181"/>
      <c r="CBD20" s="181"/>
      <c r="CBE20" s="181"/>
      <c r="CBF20" s="181"/>
      <c r="CBG20" s="181"/>
      <c r="CBH20" s="181"/>
      <c r="CBI20" s="181"/>
      <c r="CBJ20" s="181"/>
      <c r="CBK20" s="181"/>
      <c r="CBL20" s="181"/>
      <c r="CBM20" s="181"/>
      <c r="CBN20" s="181"/>
      <c r="CBO20" s="181"/>
      <c r="CBP20" s="181"/>
      <c r="CBQ20" s="181"/>
      <c r="CBR20" s="181"/>
      <c r="CBS20" s="181"/>
      <c r="CBT20" s="181"/>
      <c r="CBU20" s="181"/>
      <c r="CBV20" s="181"/>
      <c r="CBW20" s="181"/>
      <c r="CBX20" s="181"/>
      <c r="CBY20" s="181"/>
      <c r="CBZ20" s="181"/>
      <c r="CCA20" s="181"/>
      <c r="CCB20" s="181"/>
      <c r="CCC20" s="181"/>
      <c r="CCD20" s="181"/>
      <c r="CCE20" s="181"/>
      <c r="CCF20" s="181"/>
      <c r="CCG20" s="181"/>
      <c r="CCH20" s="181"/>
      <c r="CCI20" s="181"/>
      <c r="CCJ20" s="181"/>
      <c r="CCK20" s="181"/>
      <c r="CCL20" s="181"/>
      <c r="CCM20" s="181"/>
      <c r="CCN20" s="181"/>
      <c r="CCO20" s="181"/>
      <c r="CCP20" s="181"/>
      <c r="CCQ20" s="181"/>
      <c r="CCR20" s="181"/>
      <c r="CCS20" s="181"/>
      <c r="CCT20" s="181"/>
      <c r="CCU20" s="181"/>
      <c r="CCV20" s="181"/>
      <c r="CCW20" s="181"/>
      <c r="CCX20" s="181"/>
      <c r="CCY20" s="181"/>
      <c r="CCZ20" s="181"/>
      <c r="CDA20" s="181"/>
      <c r="CDB20" s="181"/>
      <c r="CDC20" s="181"/>
      <c r="CDD20" s="181"/>
      <c r="CDE20" s="181"/>
      <c r="CDF20" s="181"/>
      <c r="CDG20" s="181"/>
      <c r="CDH20" s="181"/>
      <c r="CDI20" s="181"/>
      <c r="CDJ20" s="181"/>
      <c r="CDK20" s="181"/>
      <c r="CDL20" s="181"/>
      <c r="CDM20" s="181"/>
      <c r="CDN20" s="181"/>
      <c r="CDO20" s="181"/>
      <c r="CDP20" s="181"/>
      <c r="CDQ20" s="181"/>
      <c r="CDR20" s="181"/>
      <c r="CDS20" s="181"/>
      <c r="CDT20" s="181"/>
      <c r="CDU20" s="181"/>
      <c r="CDV20" s="181"/>
      <c r="CDW20" s="181"/>
      <c r="CDX20" s="181"/>
      <c r="CDY20" s="181"/>
      <c r="CDZ20" s="181"/>
      <c r="CEA20" s="181"/>
      <c r="CEB20" s="181"/>
      <c r="CEC20" s="181"/>
      <c r="CED20" s="181"/>
      <c r="CEE20" s="181"/>
      <c r="CEF20" s="181"/>
      <c r="CEG20" s="181"/>
      <c r="CEH20" s="181"/>
      <c r="CEI20" s="181"/>
      <c r="CEJ20" s="181"/>
      <c r="CEK20" s="181"/>
      <c r="CEL20" s="181"/>
      <c r="CEM20" s="181"/>
      <c r="CEN20" s="181"/>
      <c r="CEO20" s="181"/>
      <c r="CEP20" s="181"/>
      <c r="CEQ20" s="181"/>
      <c r="CER20" s="181"/>
      <c r="CES20" s="181"/>
      <c r="CET20" s="181"/>
      <c r="CEU20" s="181"/>
      <c r="CEV20" s="181"/>
      <c r="CEW20" s="181"/>
      <c r="CEX20" s="181"/>
      <c r="CEY20" s="181"/>
      <c r="CEZ20" s="181"/>
      <c r="CFA20" s="181"/>
      <c r="CFB20" s="181"/>
      <c r="CFC20" s="181"/>
      <c r="CFD20" s="181"/>
      <c r="CFE20" s="181"/>
      <c r="CFF20" s="181"/>
      <c r="CFG20" s="181"/>
      <c r="CFH20" s="181"/>
      <c r="CFI20" s="181"/>
      <c r="CFJ20" s="181"/>
      <c r="CFK20" s="181"/>
      <c r="CFL20" s="181"/>
      <c r="CFM20" s="181"/>
      <c r="CFN20" s="181"/>
      <c r="CFO20" s="181"/>
      <c r="CFP20" s="181"/>
      <c r="CFQ20" s="181"/>
      <c r="CFR20" s="181"/>
      <c r="CFS20" s="181"/>
      <c r="CFT20" s="181"/>
      <c r="CFU20" s="181"/>
      <c r="CFV20" s="181"/>
      <c r="CFW20" s="181"/>
      <c r="CFX20" s="181"/>
      <c r="CFY20" s="181"/>
      <c r="CFZ20" s="181"/>
      <c r="CGA20" s="181"/>
      <c r="CGB20" s="181"/>
      <c r="CGC20" s="181"/>
      <c r="CGD20" s="181"/>
      <c r="CGE20" s="181"/>
      <c r="CGF20" s="181"/>
      <c r="CGG20" s="181"/>
      <c r="CGH20" s="181"/>
      <c r="CGI20" s="181"/>
      <c r="CGJ20" s="181"/>
      <c r="CGK20" s="181"/>
      <c r="CGL20" s="181"/>
      <c r="CGM20" s="181"/>
      <c r="CGN20" s="181"/>
      <c r="CGO20" s="181"/>
      <c r="CGP20" s="181"/>
      <c r="CGQ20" s="181"/>
      <c r="CGR20" s="181"/>
      <c r="CGS20" s="181"/>
      <c r="CGT20" s="181"/>
      <c r="CGU20" s="181"/>
      <c r="CGV20" s="181"/>
      <c r="CGW20" s="181"/>
      <c r="CGX20" s="181"/>
      <c r="CGY20" s="181"/>
      <c r="CGZ20" s="181"/>
      <c r="CHA20" s="181"/>
      <c r="CHB20" s="181"/>
      <c r="CHC20" s="181"/>
      <c r="CHD20" s="181"/>
      <c r="CHE20" s="181"/>
      <c r="CHF20" s="181"/>
      <c r="CHG20" s="181"/>
      <c r="CHH20" s="181"/>
      <c r="CHI20" s="181"/>
      <c r="CHJ20" s="181"/>
      <c r="CHK20" s="181"/>
      <c r="CHL20" s="181"/>
      <c r="CHM20" s="181"/>
      <c r="CHN20" s="181"/>
      <c r="CHO20" s="181"/>
      <c r="CHP20" s="181"/>
      <c r="CHQ20" s="181"/>
      <c r="CHR20" s="181"/>
      <c r="CHS20" s="181"/>
      <c r="CHT20" s="181"/>
      <c r="CHU20" s="181"/>
      <c r="CHV20" s="181"/>
      <c r="CHW20" s="181"/>
      <c r="CHX20" s="181"/>
      <c r="CHY20" s="181"/>
      <c r="CHZ20" s="181"/>
      <c r="CIA20" s="181"/>
      <c r="CIB20" s="181"/>
      <c r="CIC20" s="181"/>
      <c r="CID20" s="181"/>
      <c r="CIE20" s="181"/>
      <c r="CIF20" s="181"/>
      <c r="CIG20" s="181"/>
      <c r="CIH20" s="181"/>
      <c r="CII20" s="181"/>
      <c r="CIJ20" s="181"/>
      <c r="CIK20" s="181"/>
      <c r="CIL20" s="181"/>
      <c r="CIM20" s="181"/>
      <c r="CIN20" s="181"/>
      <c r="CIO20" s="181"/>
      <c r="CIP20" s="181"/>
      <c r="CIQ20" s="181"/>
      <c r="CIR20" s="181"/>
      <c r="CIS20" s="181"/>
      <c r="CIT20" s="181"/>
      <c r="CIU20" s="181"/>
      <c r="CIV20" s="181"/>
      <c r="CIW20" s="181"/>
      <c r="CIX20" s="181"/>
      <c r="CIY20" s="181"/>
      <c r="CIZ20" s="181"/>
      <c r="CJA20" s="181"/>
      <c r="CJB20" s="181"/>
      <c r="CJC20" s="181"/>
      <c r="CJD20" s="181"/>
      <c r="CJE20" s="181"/>
      <c r="CJF20" s="181"/>
      <c r="CJG20" s="181"/>
      <c r="CJH20" s="181"/>
      <c r="CJI20" s="181"/>
      <c r="CJJ20" s="181"/>
      <c r="CJK20" s="181"/>
      <c r="CJL20" s="181"/>
      <c r="CJM20" s="181"/>
      <c r="CJN20" s="181"/>
      <c r="CJO20" s="181"/>
      <c r="CJP20" s="181"/>
      <c r="CJQ20" s="181"/>
      <c r="CJR20" s="181"/>
      <c r="CJS20" s="181"/>
      <c r="CJT20" s="181"/>
      <c r="CJU20" s="181"/>
      <c r="CJV20" s="181"/>
      <c r="CJW20" s="181"/>
      <c r="CJX20" s="181"/>
      <c r="CJY20" s="181"/>
      <c r="CJZ20" s="181"/>
      <c r="CKA20" s="181"/>
      <c r="CKB20" s="181"/>
      <c r="CKC20" s="181"/>
      <c r="CKD20" s="181"/>
      <c r="CKE20" s="181"/>
      <c r="CKF20" s="181"/>
      <c r="CKG20" s="181"/>
      <c r="CKH20" s="181"/>
      <c r="CKI20" s="181"/>
      <c r="CKJ20" s="181"/>
      <c r="CKK20" s="181"/>
      <c r="CKL20" s="181"/>
      <c r="CKM20" s="181"/>
      <c r="CKN20" s="181"/>
      <c r="CKO20" s="181"/>
      <c r="CKP20" s="181"/>
      <c r="CKQ20" s="181"/>
      <c r="CKR20" s="181"/>
      <c r="CKS20" s="181"/>
      <c r="CKT20" s="181"/>
      <c r="CKU20" s="181"/>
      <c r="CKV20" s="181"/>
      <c r="CKW20" s="181"/>
      <c r="CKX20" s="181"/>
      <c r="CKY20" s="181"/>
      <c r="CKZ20" s="181"/>
      <c r="CLA20" s="181"/>
      <c r="CLB20" s="181"/>
      <c r="CLC20" s="181"/>
      <c r="CLD20" s="181"/>
      <c r="CLE20" s="181"/>
      <c r="CLF20" s="181"/>
      <c r="CLG20" s="181"/>
      <c r="CLH20" s="181"/>
      <c r="CLI20" s="181"/>
      <c r="CLJ20" s="181"/>
      <c r="CLK20" s="181"/>
      <c r="CLL20" s="181"/>
      <c r="CLM20" s="181"/>
      <c r="CLN20" s="181"/>
      <c r="CLO20" s="181"/>
      <c r="CLP20" s="181"/>
      <c r="CLQ20" s="181"/>
      <c r="CLR20" s="181"/>
      <c r="CLS20" s="181"/>
      <c r="CLT20" s="181"/>
      <c r="CLU20" s="181"/>
      <c r="CLV20" s="181"/>
      <c r="CLW20" s="181"/>
      <c r="CLX20" s="181"/>
      <c r="CLY20" s="181"/>
      <c r="CLZ20" s="181"/>
      <c r="CMA20" s="181"/>
      <c r="CMB20" s="181"/>
      <c r="CMC20" s="181"/>
      <c r="CMD20" s="181"/>
      <c r="CME20" s="181"/>
      <c r="CMF20" s="181"/>
      <c r="CMG20" s="181"/>
      <c r="CMH20" s="181"/>
      <c r="CMI20" s="181"/>
      <c r="CMJ20" s="181"/>
      <c r="CMK20" s="181"/>
      <c r="CML20" s="181"/>
      <c r="CMM20" s="181"/>
      <c r="CMN20" s="181"/>
      <c r="CMO20" s="181"/>
      <c r="CMP20" s="181"/>
      <c r="CMQ20" s="181"/>
      <c r="CMR20" s="181"/>
      <c r="CMS20" s="181"/>
      <c r="CMT20" s="181"/>
      <c r="CMU20" s="181"/>
      <c r="CMV20" s="181"/>
      <c r="CMW20" s="181"/>
      <c r="CMX20" s="181"/>
      <c r="CMY20" s="181"/>
      <c r="CMZ20" s="181"/>
      <c r="CNA20" s="181"/>
      <c r="CNB20" s="181"/>
      <c r="CNC20" s="181"/>
      <c r="CND20" s="181"/>
      <c r="CNE20" s="181"/>
      <c r="CNF20" s="181"/>
      <c r="CNG20" s="181"/>
      <c r="CNH20" s="181"/>
      <c r="CNI20" s="181"/>
      <c r="CNJ20" s="181"/>
      <c r="CNK20" s="181"/>
      <c r="CNL20" s="181"/>
      <c r="CNM20" s="181"/>
      <c r="CNN20" s="181"/>
      <c r="CNO20" s="181"/>
      <c r="CNP20" s="181"/>
      <c r="CNQ20" s="181"/>
      <c r="CNR20" s="181"/>
      <c r="CNS20" s="181"/>
      <c r="CNT20" s="181"/>
      <c r="CNU20" s="181"/>
      <c r="CNV20" s="181"/>
      <c r="CNW20" s="181"/>
      <c r="CNX20" s="181"/>
      <c r="CNY20" s="181"/>
      <c r="CNZ20" s="181"/>
      <c r="COA20" s="181"/>
      <c r="COB20" s="181"/>
      <c r="COC20" s="181"/>
      <c r="COD20" s="181"/>
      <c r="COE20" s="181"/>
      <c r="COF20" s="181"/>
      <c r="COG20" s="181"/>
      <c r="COH20" s="181"/>
      <c r="COI20" s="181"/>
      <c r="COJ20" s="181"/>
      <c r="COK20" s="181"/>
      <c r="COL20" s="181"/>
      <c r="COM20" s="181"/>
      <c r="CON20" s="181"/>
      <c r="COO20" s="181"/>
      <c r="COP20" s="181"/>
      <c r="COQ20" s="181"/>
      <c r="COR20" s="181"/>
      <c r="COS20" s="181"/>
      <c r="COT20" s="181"/>
      <c r="COU20" s="181"/>
      <c r="COV20" s="181"/>
      <c r="COW20" s="181"/>
      <c r="COX20" s="181"/>
      <c r="COY20" s="181"/>
      <c r="COZ20" s="181"/>
      <c r="CPA20" s="181"/>
      <c r="CPB20" s="181"/>
      <c r="CPC20" s="181"/>
      <c r="CPD20" s="181"/>
      <c r="CPE20" s="181"/>
      <c r="CPF20" s="181"/>
      <c r="CPG20" s="181"/>
      <c r="CPH20" s="181"/>
      <c r="CPI20" s="181"/>
      <c r="CPJ20" s="181"/>
      <c r="CPK20" s="181"/>
      <c r="CPL20" s="181"/>
      <c r="CPM20" s="181"/>
      <c r="CPN20" s="181"/>
      <c r="CPO20" s="181"/>
      <c r="CPP20" s="181"/>
      <c r="CPQ20" s="181"/>
      <c r="CPR20" s="181"/>
      <c r="CPS20" s="181"/>
      <c r="CPT20" s="181"/>
      <c r="CPU20" s="181"/>
      <c r="CPV20" s="181"/>
      <c r="CPW20" s="181"/>
      <c r="CPX20" s="181"/>
      <c r="CPY20" s="181"/>
      <c r="CPZ20" s="181"/>
      <c r="CQA20" s="181"/>
      <c r="CQB20" s="181"/>
      <c r="CQC20" s="181"/>
      <c r="CQD20" s="181"/>
      <c r="CQE20" s="181"/>
      <c r="CQF20" s="181"/>
      <c r="CQG20" s="181"/>
      <c r="CQH20" s="181"/>
      <c r="CQI20" s="181"/>
      <c r="CQJ20" s="181"/>
      <c r="CQK20" s="181"/>
      <c r="CQL20" s="181"/>
      <c r="CQM20" s="181"/>
      <c r="CQN20" s="181"/>
      <c r="CQO20" s="181"/>
      <c r="CQP20" s="181"/>
      <c r="CQQ20" s="181"/>
      <c r="CQR20" s="181"/>
      <c r="CQS20" s="181"/>
      <c r="CQT20" s="181"/>
      <c r="CQU20" s="181"/>
      <c r="CQV20" s="181"/>
      <c r="CQW20" s="181"/>
      <c r="CQX20" s="181"/>
      <c r="CQY20" s="181"/>
      <c r="CQZ20" s="181"/>
      <c r="CRA20" s="181"/>
      <c r="CRB20" s="181"/>
      <c r="CRC20" s="181"/>
      <c r="CRD20" s="181"/>
      <c r="CRE20" s="181"/>
      <c r="CRF20" s="181"/>
      <c r="CRG20" s="181"/>
      <c r="CRH20" s="181"/>
      <c r="CRI20" s="181"/>
      <c r="CRJ20" s="181"/>
      <c r="CRK20" s="181"/>
      <c r="CRL20" s="181"/>
      <c r="CRM20" s="181"/>
      <c r="CRN20" s="181"/>
      <c r="CRO20" s="181"/>
      <c r="CRP20" s="181"/>
      <c r="CRQ20" s="181"/>
      <c r="CRR20" s="181"/>
      <c r="CRS20" s="181"/>
      <c r="CRT20" s="181"/>
      <c r="CRU20" s="181"/>
      <c r="CRV20" s="181"/>
      <c r="CRW20" s="181"/>
      <c r="CRX20" s="181"/>
      <c r="CRY20" s="181"/>
      <c r="CRZ20" s="181"/>
      <c r="CSA20" s="181"/>
      <c r="CSB20" s="181"/>
      <c r="CSC20" s="181"/>
      <c r="CSD20" s="181"/>
      <c r="CSE20" s="181"/>
      <c r="CSF20" s="181"/>
      <c r="CSG20" s="181"/>
      <c r="CSH20" s="181"/>
      <c r="CSI20" s="181"/>
      <c r="CSJ20" s="181"/>
      <c r="CSK20" s="181"/>
      <c r="CSL20" s="181"/>
      <c r="CSM20" s="181"/>
      <c r="CSN20" s="181"/>
      <c r="CSO20" s="181"/>
      <c r="CSP20" s="181"/>
      <c r="CSQ20" s="181"/>
      <c r="CSR20" s="181"/>
      <c r="CSS20" s="181"/>
      <c r="CST20" s="181"/>
      <c r="CSU20" s="181"/>
      <c r="CSV20" s="181"/>
      <c r="CSW20" s="181"/>
      <c r="CSX20" s="181"/>
      <c r="CSY20" s="181"/>
      <c r="CSZ20" s="181"/>
      <c r="CTA20" s="181"/>
      <c r="CTB20" s="181"/>
      <c r="CTC20" s="181"/>
      <c r="CTD20" s="181"/>
      <c r="CTE20" s="181"/>
      <c r="CTF20" s="181"/>
      <c r="CTG20" s="181"/>
      <c r="CTH20" s="181"/>
      <c r="CTI20" s="181"/>
      <c r="CTJ20" s="181"/>
      <c r="CTK20" s="181"/>
      <c r="CTL20" s="181"/>
      <c r="CTM20" s="181"/>
      <c r="CTN20" s="181"/>
      <c r="CTO20" s="181"/>
      <c r="CTP20" s="181"/>
      <c r="CTQ20" s="181"/>
      <c r="CTR20" s="181"/>
      <c r="CTS20" s="181"/>
      <c r="CTT20" s="181"/>
      <c r="CTU20" s="181"/>
      <c r="CTV20" s="181"/>
      <c r="CTW20" s="181"/>
      <c r="CTX20" s="181"/>
      <c r="CTY20" s="181"/>
      <c r="CTZ20" s="181"/>
      <c r="CUA20" s="181"/>
      <c r="CUB20" s="181"/>
      <c r="CUC20" s="181"/>
      <c r="CUD20" s="181"/>
      <c r="CUE20" s="181"/>
      <c r="CUF20" s="181"/>
      <c r="CUG20" s="181"/>
      <c r="CUH20" s="181"/>
      <c r="CUI20" s="181"/>
      <c r="CUJ20" s="181"/>
      <c r="CUK20" s="181"/>
      <c r="CUL20" s="181"/>
      <c r="CUM20" s="181"/>
      <c r="CUN20" s="181"/>
      <c r="CUO20" s="181"/>
      <c r="CUP20" s="181"/>
      <c r="CUQ20" s="181"/>
      <c r="CUR20" s="181"/>
      <c r="CUS20" s="181"/>
      <c r="CUT20" s="181"/>
      <c r="CUU20" s="181"/>
      <c r="CUV20" s="181"/>
      <c r="CUW20" s="181"/>
      <c r="CUX20" s="181"/>
      <c r="CUY20" s="181"/>
      <c r="CUZ20" s="181"/>
      <c r="CVA20" s="181"/>
      <c r="CVB20" s="181"/>
      <c r="CVC20" s="181"/>
      <c r="CVD20" s="181"/>
      <c r="CVE20" s="181"/>
      <c r="CVF20" s="181"/>
      <c r="CVG20" s="181"/>
      <c r="CVH20" s="181"/>
      <c r="CVI20" s="181"/>
      <c r="CVJ20" s="181"/>
      <c r="CVK20" s="181"/>
      <c r="CVL20" s="181"/>
      <c r="CVM20" s="181"/>
      <c r="CVN20" s="181"/>
      <c r="CVO20" s="181"/>
      <c r="CVP20" s="181"/>
      <c r="CVQ20" s="181"/>
      <c r="CVR20" s="181"/>
      <c r="CVS20" s="181"/>
      <c r="CVT20" s="181"/>
      <c r="CVU20" s="181"/>
      <c r="CVV20" s="181"/>
      <c r="CVW20" s="181"/>
      <c r="CVX20" s="181"/>
      <c r="CVY20" s="181"/>
      <c r="CVZ20" s="181"/>
      <c r="CWA20" s="181"/>
      <c r="CWB20" s="181"/>
      <c r="CWC20" s="181"/>
      <c r="CWD20" s="181"/>
      <c r="CWE20" s="181"/>
      <c r="CWF20" s="181"/>
      <c r="CWG20" s="181"/>
      <c r="CWH20" s="181"/>
      <c r="CWI20" s="181"/>
      <c r="CWJ20" s="181"/>
      <c r="CWK20" s="181"/>
      <c r="CWL20" s="181"/>
      <c r="CWM20" s="181"/>
      <c r="CWN20" s="181"/>
      <c r="CWO20" s="181"/>
      <c r="CWP20" s="181"/>
      <c r="CWQ20" s="181"/>
      <c r="CWR20" s="181"/>
      <c r="CWS20" s="181"/>
      <c r="CWT20" s="181"/>
      <c r="CWU20" s="181"/>
      <c r="CWV20" s="181"/>
      <c r="CWW20" s="181"/>
      <c r="CWX20" s="181"/>
      <c r="CWY20" s="181"/>
      <c r="CWZ20" s="181"/>
      <c r="CXA20" s="181"/>
      <c r="CXB20" s="181"/>
      <c r="CXC20" s="181"/>
      <c r="CXD20" s="181"/>
      <c r="CXE20" s="181"/>
      <c r="CXF20" s="181"/>
      <c r="CXG20" s="181"/>
      <c r="CXH20" s="181"/>
      <c r="CXI20" s="181"/>
      <c r="CXJ20" s="181"/>
      <c r="CXK20" s="181"/>
      <c r="CXL20" s="181"/>
      <c r="CXM20" s="181"/>
      <c r="CXN20" s="181"/>
      <c r="CXO20" s="181"/>
      <c r="CXP20" s="181"/>
      <c r="CXQ20" s="181"/>
      <c r="CXR20" s="181"/>
      <c r="CXS20" s="181"/>
      <c r="CXT20" s="181"/>
      <c r="CXU20" s="181"/>
      <c r="CXV20" s="181"/>
      <c r="CXW20" s="181"/>
      <c r="CXX20" s="181"/>
      <c r="CXY20" s="181"/>
      <c r="CXZ20" s="181"/>
      <c r="CYA20" s="181"/>
      <c r="CYB20" s="181"/>
      <c r="CYC20" s="181"/>
      <c r="CYD20" s="181"/>
      <c r="CYE20" s="181"/>
      <c r="CYF20" s="181"/>
      <c r="CYG20" s="181"/>
      <c r="CYH20" s="181"/>
      <c r="CYI20" s="181"/>
      <c r="CYJ20" s="181"/>
      <c r="CYK20" s="181"/>
      <c r="CYL20" s="181"/>
      <c r="CYM20" s="181"/>
      <c r="CYN20" s="181"/>
      <c r="CYO20" s="181"/>
      <c r="CYP20" s="181"/>
      <c r="CYQ20" s="181"/>
      <c r="CYR20" s="181"/>
      <c r="CYS20" s="181"/>
      <c r="CYT20" s="181"/>
      <c r="CYU20" s="181"/>
      <c r="CYV20" s="181"/>
      <c r="CYW20" s="181"/>
      <c r="CYX20" s="181"/>
      <c r="CYY20" s="181"/>
      <c r="CYZ20" s="181"/>
      <c r="CZA20" s="181"/>
      <c r="CZB20" s="181"/>
      <c r="CZC20" s="181"/>
      <c r="CZD20" s="181"/>
      <c r="CZE20" s="181"/>
      <c r="CZF20" s="181"/>
      <c r="CZG20" s="181"/>
      <c r="CZH20" s="181"/>
      <c r="CZI20" s="181"/>
      <c r="CZJ20" s="181"/>
      <c r="CZK20" s="181"/>
      <c r="CZL20" s="181"/>
      <c r="CZM20" s="181"/>
      <c r="CZN20" s="181"/>
      <c r="CZO20" s="181"/>
      <c r="CZP20" s="181"/>
      <c r="CZQ20" s="181"/>
      <c r="CZR20" s="181"/>
      <c r="CZS20" s="181"/>
      <c r="CZT20" s="181"/>
      <c r="CZU20" s="181"/>
      <c r="CZV20" s="181"/>
      <c r="CZW20" s="181"/>
      <c r="CZX20" s="181"/>
      <c r="CZY20" s="181"/>
      <c r="CZZ20" s="181"/>
      <c r="DAA20" s="181"/>
      <c r="DAB20" s="181"/>
      <c r="DAC20" s="181"/>
      <c r="DAD20" s="181"/>
      <c r="DAE20" s="181"/>
      <c r="DAF20" s="181"/>
      <c r="DAG20" s="181"/>
      <c r="DAH20" s="181"/>
      <c r="DAI20" s="181"/>
      <c r="DAJ20" s="181"/>
      <c r="DAK20" s="181"/>
      <c r="DAL20" s="181"/>
      <c r="DAM20" s="181"/>
      <c r="DAN20" s="181"/>
      <c r="DAO20" s="181"/>
      <c r="DAP20" s="181"/>
      <c r="DAQ20" s="181"/>
      <c r="DAR20" s="181"/>
      <c r="DAS20" s="181"/>
      <c r="DAT20" s="181"/>
      <c r="DAU20" s="181"/>
      <c r="DAV20" s="181"/>
      <c r="DAW20" s="181"/>
      <c r="DAX20" s="181"/>
      <c r="DAY20" s="181"/>
      <c r="DAZ20" s="181"/>
      <c r="DBA20" s="181"/>
      <c r="DBB20" s="181"/>
      <c r="DBC20" s="181"/>
      <c r="DBD20" s="181"/>
      <c r="DBE20" s="181"/>
      <c r="DBF20" s="181"/>
      <c r="DBG20" s="181"/>
      <c r="DBH20" s="181"/>
      <c r="DBI20" s="181"/>
      <c r="DBJ20" s="181"/>
      <c r="DBK20" s="181"/>
      <c r="DBL20" s="181"/>
      <c r="DBM20" s="181"/>
      <c r="DBN20" s="181"/>
      <c r="DBO20" s="181"/>
      <c r="DBP20" s="181"/>
      <c r="DBQ20" s="181"/>
      <c r="DBR20" s="181"/>
      <c r="DBS20" s="181"/>
      <c r="DBT20" s="181"/>
      <c r="DBU20" s="181"/>
      <c r="DBV20" s="181"/>
      <c r="DBW20" s="181"/>
      <c r="DBX20" s="181"/>
      <c r="DBY20" s="181"/>
      <c r="DBZ20" s="181"/>
      <c r="DCA20" s="181"/>
      <c r="DCB20" s="181"/>
      <c r="DCC20" s="181"/>
      <c r="DCD20" s="181"/>
      <c r="DCE20" s="181"/>
      <c r="DCF20" s="181"/>
      <c r="DCG20" s="181"/>
      <c r="DCH20" s="181"/>
      <c r="DCI20" s="181"/>
      <c r="DCJ20" s="181"/>
      <c r="DCK20" s="181"/>
      <c r="DCL20" s="181"/>
      <c r="DCM20" s="181"/>
      <c r="DCN20" s="181"/>
      <c r="DCO20" s="181"/>
      <c r="DCP20" s="181"/>
      <c r="DCQ20" s="181"/>
      <c r="DCR20" s="181"/>
      <c r="DCS20" s="181"/>
      <c r="DCT20" s="181"/>
      <c r="DCU20" s="181"/>
      <c r="DCV20" s="181"/>
      <c r="DCW20" s="181"/>
      <c r="DCX20" s="181"/>
      <c r="DCY20" s="181"/>
      <c r="DCZ20" s="181"/>
      <c r="DDA20" s="181"/>
      <c r="DDB20" s="181"/>
      <c r="DDC20" s="181"/>
      <c r="DDD20" s="181"/>
      <c r="DDE20" s="181"/>
      <c r="DDF20" s="181"/>
      <c r="DDG20" s="181"/>
      <c r="DDH20" s="181"/>
      <c r="DDI20" s="181"/>
      <c r="DDJ20" s="181"/>
      <c r="DDK20" s="181"/>
      <c r="DDL20" s="181"/>
      <c r="DDM20" s="181"/>
      <c r="DDN20" s="181"/>
      <c r="DDO20" s="181"/>
      <c r="DDP20" s="181"/>
      <c r="DDQ20" s="181"/>
      <c r="DDR20" s="181"/>
      <c r="DDS20" s="181"/>
      <c r="DDT20" s="181"/>
      <c r="DDU20" s="181"/>
      <c r="DDV20" s="181"/>
      <c r="DDW20" s="181"/>
      <c r="DDX20" s="181"/>
      <c r="DDY20" s="181"/>
      <c r="DDZ20" s="181"/>
      <c r="DEA20" s="181"/>
      <c r="DEB20" s="181"/>
      <c r="DEC20" s="181"/>
      <c r="DED20" s="181"/>
      <c r="DEE20" s="181"/>
      <c r="DEF20" s="181"/>
      <c r="DEG20" s="181"/>
      <c r="DEH20" s="181"/>
      <c r="DEI20" s="181"/>
      <c r="DEJ20" s="181"/>
      <c r="DEK20" s="181"/>
      <c r="DEL20" s="181"/>
      <c r="DEM20" s="181"/>
      <c r="DEN20" s="181"/>
      <c r="DEO20" s="181"/>
      <c r="DEP20" s="181"/>
      <c r="DEQ20" s="181"/>
      <c r="DER20" s="181"/>
      <c r="DES20" s="181"/>
      <c r="DET20" s="181"/>
      <c r="DEU20" s="181"/>
      <c r="DEV20" s="181"/>
      <c r="DEW20" s="181"/>
      <c r="DEX20" s="181"/>
      <c r="DEY20" s="181"/>
      <c r="DEZ20" s="181"/>
      <c r="DFA20" s="181"/>
      <c r="DFB20" s="181"/>
      <c r="DFC20" s="181"/>
      <c r="DFD20" s="181"/>
      <c r="DFE20" s="181"/>
      <c r="DFF20" s="181"/>
      <c r="DFG20" s="181"/>
      <c r="DFH20" s="181"/>
      <c r="DFI20" s="181"/>
      <c r="DFJ20" s="181"/>
      <c r="DFK20" s="181"/>
      <c r="DFL20" s="181"/>
      <c r="DFM20" s="181"/>
      <c r="DFN20" s="181"/>
      <c r="DFO20" s="181"/>
      <c r="DFP20" s="181"/>
      <c r="DFQ20" s="181"/>
      <c r="DFR20" s="181"/>
      <c r="DFS20" s="181"/>
      <c r="DFT20" s="181"/>
      <c r="DFU20" s="181"/>
      <c r="DFV20" s="181"/>
      <c r="DFW20" s="181"/>
      <c r="DFX20" s="181"/>
      <c r="DFY20" s="181"/>
      <c r="DFZ20" s="181"/>
      <c r="DGA20" s="181"/>
      <c r="DGB20" s="181"/>
      <c r="DGC20" s="181"/>
      <c r="DGD20" s="181"/>
      <c r="DGE20" s="181"/>
      <c r="DGF20" s="181"/>
      <c r="DGG20" s="181"/>
      <c r="DGH20" s="181"/>
      <c r="DGI20" s="181"/>
      <c r="DGJ20" s="181"/>
      <c r="DGK20" s="181"/>
      <c r="DGL20" s="181"/>
      <c r="DGM20" s="181"/>
      <c r="DGN20" s="181"/>
      <c r="DGO20" s="181"/>
      <c r="DGP20" s="181"/>
      <c r="DGQ20" s="181"/>
      <c r="DGR20" s="181"/>
      <c r="DGS20" s="181"/>
      <c r="DGT20" s="181"/>
      <c r="DGU20" s="181"/>
      <c r="DGV20" s="181"/>
      <c r="DGW20" s="181"/>
      <c r="DGX20" s="181"/>
      <c r="DGY20" s="181"/>
      <c r="DGZ20" s="181"/>
      <c r="DHA20" s="181"/>
      <c r="DHB20" s="181"/>
      <c r="DHC20" s="181"/>
      <c r="DHD20" s="181"/>
      <c r="DHE20" s="181"/>
      <c r="DHF20" s="181"/>
      <c r="DHG20" s="181"/>
      <c r="DHH20" s="181"/>
      <c r="DHI20" s="181"/>
      <c r="DHJ20" s="181"/>
      <c r="DHK20" s="181"/>
      <c r="DHL20" s="181"/>
      <c r="DHM20" s="181"/>
      <c r="DHN20" s="181"/>
      <c r="DHO20" s="181"/>
      <c r="DHP20" s="181"/>
      <c r="DHQ20" s="181"/>
      <c r="DHR20" s="181"/>
      <c r="DHS20" s="181"/>
      <c r="DHT20" s="181"/>
      <c r="DHU20" s="181"/>
      <c r="DHV20" s="181"/>
      <c r="DHW20" s="181"/>
      <c r="DHX20" s="181"/>
      <c r="DHY20" s="181"/>
      <c r="DHZ20" s="181"/>
      <c r="DIA20" s="181"/>
      <c r="DIB20" s="181"/>
      <c r="DIC20" s="181"/>
      <c r="DID20" s="181"/>
      <c r="DIE20" s="181"/>
      <c r="DIF20" s="181"/>
      <c r="DIG20" s="181"/>
      <c r="DIH20" s="181"/>
      <c r="DII20" s="181"/>
      <c r="DIJ20" s="181"/>
      <c r="DIK20" s="181"/>
      <c r="DIL20" s="181"/>
      <c r="DIM20" s="181"/>
      <c r="DIN20" s="181"/>
      <c r="DIO20" s="181"/>
      <c r="DIP20" s="181"/>
      <c r="DIQ20" s="181"/>
      <c r="DIR20" s="181"/>
      <c r="DIS20" s="181"/>
      <c r="DIT20" s="181"/>
      <c r="DIU20" s="181"/>
      <c r="DIV20" s="181"/>
      <c r="DIW20" s="181"/>
      <c r="DIX20" s="181"/>
      <c r="DIY20" s="181"/>
      <c r="DIZ20" s="181"/>
      <c r="DJA20" s="181"/>
      <c r="DJB20" s="181"/>
      <c r="DJC20" s="181"/>
      <c r="DJD20" s="181"/>
      <c r="DJE20" s="181"/>
      <c r="DJF20" s="181"/>
      <c r="DJG20" s="181"/>
      <c r="DJH20" s="181"/>
      <c r="DJI20" s="181"/>
      <c r="DJJ20" s="181"/>
      <c r="DJK20" s="181"/>
      <c r="DJL20" s="181"/>
      <c r="DJM20" s="181"/>
      <c r="DJN20" s="181"/>
      <c r="DJO20" s="181"/>
      <c r="DJP20" s="181"/>
      <c r="DJQ20" s="181"/>
      <c r="DJR20" s="181"/>
      <c r="DJS20" s="181"/>
      <c r="DJT20" s="181"/>
      <c r="DJU20" s="181"/>
      <c r="DJV20" s="181"/>
      <c r="DJW20" s="181"/>
      <c r="DJX20" s="181"/>
      <c r="DJY20" s="181"/>
      <c r="DJZ20" s="181"/>
      <c r="DKA20" s="181"/>
      <c r="DKB20" s="181"/>
      <c r="DKC20" s="181"/>
      <c r="DKD20" s="181"/>
      <c r="DKE20" s="181"/>
      <c r="DKF20" s="181"/>
      <c r="DKG20" s="181"/>
      <c r="DKH20" s="181"/>
      <c r="DKI20" s="181"/>
      <c r="DKJ20" s="181"/>
      <c r="DKK20" s="181"/>
      <c r="DKL20" s="181"/>
      <c r="DKM20" s="181"/>
      <c r="DKN20" s="181"/>
      <c r="DKO20" s="181"/>
      <c r="DKP20" s="181"/>
      <c r="DKQ20" s="181"/>
      <c r="DKR20" s="181"/>
      <c r="DKS20" s="181"/>
      <c r="DKT20" s="181"/>
      <c r="DKU20" s="181"/>
      <c r="DKV20" s="181"/>
      <c r="DKW20" s="181"/>
      <c r="DKX20" s="181"/>
      <c r="DKY20" s="181"/>
      <c r="DKZ20" s="181"/>
      <c r="DLA20" s="181"/>
      <c r="DLB20" s="181"/>
      <c r="DLC20" s="181"/>
      <c r="DLD20" s="181"/>
      <c r="DLE20" s="181"/>
      <c r="DLF20" s="181"/>
      <c r="DLG20" s="181"/>
      <c r="DLH20" s="181"/>
      <c r="DLI20" s="181"/>
      <c r="DLJ20" s="181"/>
      <c r="DLK20" s="181"/>
      <c r="DLL20" s="181"/>
      <c r="DLM20" s="181"/>
      <c r="DLN20" s="181"/>
      <c r="DLO20" s="181"/>
      <c r="DLP20" s="181"/>
      <c r="DLQ20" s="181"/>
      <c r="DLR20" s="181"/>
      <c r="DLS20" s="181"/>
      <c r="DLT20" s="181"/>
      <c r="DLU20" s="181"/>
      <c r="DLV20" s="181"/>
      <c r="DLW20" s="181"/>
      <c r="DLX20" s="181"/>
      <c r="DLY20" s="181"/>
      <c r="DLZ20" s="181"/>
      <c r="DMA20" s="181"/>
      <c r="DMB20" s="181"/>
      <c r="DMC20" s="181"/>
      <c r="DMD20" s="181"/>
      <c r="DME20" s="181"/>
      <c r="DMF20" s="181"/>
      <c r="DMG20" s="181"/>
      <c r="DMH20" s="181"/>
      <c r="DMI20" s="181"/>
      <c r="DMJ20" s="181"/>
      <c r="DMK20" s="181"/>
      <c r="DML20" s="181"/>
      <c r="DMM20" s="181"/>
      <c r="DMN20" s="181"/>
      <c r="DMO20" s="181"/>
      <c r="DMP20" s="181"/>
      <c r="DMQ20" s="181"/>
      <c r="DMR20" s="181"/>
      <c r="DMS20" s="181"/>
      <c r="DMT20" s="181"/>
      <c r="DMU20" s="181"/>
      <c r="DMV20" s="181"/>
      <c r="DMW20" s="181"/>
      <c r="DMX20" s="181"/>
      <c r="DMY20" s="181"/>
      <c r="DMZ20" s="181"/>
      <c r="DNA20" s="181"/>
      <c r="DNB20" s="181"/>
      <c r="DNC20" s="181"/>
      <c r="DND20" s="181"/>
      <c r="DNE20" s="181"/>
      <c r="DNF20" s="181"/>
      <c r="DNG20" s="181"/>
      <c r="DNH20" s="181"/>
      <c r="DNI20" s="181"/>
      <c r="DNJ20" s="181"/>
      <c r="DNK20" s="181"/>
      <c r="DNL20" s="181"/>
      <c r="DNM20" s="181"/>
      <c r="DNN20" s="181"/>
      <c r="DNO20" s="181"/>
      <c r="DNP20" s="181"/>
      <c r="DNQ20" s="181"/>
      <c r="DNR20" s="181"/>
      <c r="DNS20" s="181"/>
      <c r="DNT20" s="181"/>
      <c r="DNU20" s="181"/>
      <c r="DNV20" s="181"/>
      <c r="DNW20" s="181"/>
      <c r="DNX20" s="181"/>
      <c r="DNY20" s="181"/>
      <c r="DNZ20" s="181"/>
      <c r="DOA20" s="181"/>
      <c r="DOB20" s="181"/>
      <c r="DOC20" s="181"/>
      <c r="DOD20" s="181"/>
      <c r="DOE20" s="181"/>
      <c r="DOF20" s="181"/>
      <c r="DOG20" s="181"/>
      <c r="DOH20" s="181"/>
      <c r="DOI20" s="181"/>
      <c r="DOJ20" s="181"/>
      <c r="DOK20" s="181"/>
      <c r="DOL20" s="181"/>
      <c r="DOM20" s="181"/>
      <c r="DON20" s="181"/>
      <c r="DOO20" s="181"/>
      <c r="DOP20" s="181"/>
      <c r="DOQ20" s="181"/>
      <c r="DOR20" s="181"/>
      <c r="DOS20" s="181"/>
      <c r="DOT20" s="181"/>
      <c r="DOU20" s="181"/>
      <c r="DOV20" s="181"/>
      <c r="DOW20" s="181"/>
      <c r="DOX20" s="181"/>
      <c r="DOY20" s="181"/>
      <c r="DOZ20" s="181"/>
      <c r="DPA20" s="181"/>
      <c r="DPB20" s="181"/>
      <c r="DPC20" s="181"/>
      <c r="DPD20" s="181"/>
      <c r="DPE20" s="181"/>
      <c r="DPF20" s="181"/>
      <c r="DPG20" s="181"/>
      <c r="DPH20" s="181"/>
      <c r="DPI20" s="181"/>
      <c r="DPJ20" s="181"/>
      <c r="DPK20" s="181"/>
      <c r="DPL20" s="181"/>
      <c r="DPM20" s="181"/>
      <c r="DPN20" s="181"/>
      <c r="DPO20" s="181"/>
      <c r="DPP20" s="181"/>
      <c r="DPQ20" s="181"/>
      <c r="DPR20" s="181"/>
      <c r="DPS20" s="181"/>
      <c r="DPT20" s="181"/>
      <c r="DPU20" s="181"/>
      <c r="DPV20" s="181"/>
      <c r="DPW20" s="181"/>
      <c r="DPX20" s="181"/>
      <c r="DPY20" s="181"/>
      <c r="DPZ20" s="181"/>
      <c r="DQA20" s="181"/>
      <c r="DQB20" s="181"/>
      <c r="DQC20" s="181"/>
      <c r="DQD20" s="181"/>
      <c r="DQE20" s="181"/>
      <c r="DQF20" s="181"/>
      <c r="DQG20" s="181"/>
      <c r="DQH20" s="181"/>
      <c r="DQI20" s="181"/>
      <c r="DQJ20" s="181"/>
      <c r="DQK20" s="181"/>
      <c r="DQL20" s="181"/>
      <c r="DQM20" s="181"/>
    </row>
    <row r="21" spans="1:3159" ht="15" thickBot="1" x14ac:dyDescent="0.35">
      <c r="A21" s="91">
        <v>12</v>
      </c>
      <c r="B21" s="1807" t="s">
        <v>38</v>
      </c>
      <c r="C21" s="1516"/>
      <c r="D21" s="501">
        <f>SUM(ИТОГ!C20,ИТОГ!AI20,ИТОГ!BM20,ИТОГ!CQ20)</f>
        <v>0</v>
      </c>
      <c r="E21" s="501">
        <f>SUM(ИТОГ!D20,ИТОГ!AJ20,ИТОГ!BN20,ИТОГ!CR20)</f>
        <v>0</v>
      </c>
      <c r="F21" s="174">
        <f>SUM(ИТОГ!E20+ИТОГ!AK20+ИТОГ!BO20+ИТОГ!CS20)</f>
        <v>0</v>
      </c>
      <c r="G21" s="174">
        <f>SUM(ИТОГ!F20+ИТОГ!AL20+ИТОГ!BP20+ИТОГ!CT20)</f>
        <v>0</v>
      </c>
      <c r="H21" s="501">
        <f>SUM(ИТОГ!G20+ИТОГ!AM20+ИТОГ!BQ20+ИТОГ!CU20)</f>
        <v>0</v>
      </c>
      <c r="I21" s="501">
        <f>SUM(ИТОГ!H20+ИТОГ!AN20+ИТОГ!BR20+ИТОГ!CV20)</f>
        <v>0</v>
      </c>
      <c r="J21" s="501">
        <f>SUM(ИТОГ!I20+ИТОГ!AO20+ИТОГ!BS20+ИТОГ!CW20)</f>
        <v>0</v>
      </c>
      <c r="K21" s="501">
        <f>SUM(ИТОГ!J20+ИТОГ!AP20+ИТОГ!BT20+ИТОГ!CX20)</f>
        <v>0</v>
      </c>
      <c r="L21" s="694">
        <f>SUM(ИТОГ!K20+ИТОГ!AQ20+ИТОГ!BU20+ИТОГ!CY20)</f>
        <v>0</v>
      </c>
      <c r="M21" s="694">
        <f>SUM(ИТОГ!L20+ИТОГ!AR20+ИТОГ!BV20+ИТОГ!CZ20)</f>
        <v>0</v>
      </c>
      <c r="N21" s="501">
        <f>SUM(ИТОГ!M20+ИТОГ!AS20+ИТОГ!BW20+ИТОГ!DA20)</f>
        <v>0</v>
      </c>
      <c r="O21" s="501">
        <f>SUM(ИТОГ!N20+ИТОГ!AT20+ИТОГ!BX20+ИТОГ!DB20)</f>
        <v>0</v>
      </c>
      <c r="P21" s="695">
        <f>SUM(ИТОГ!O20+ИТОГ!AU20+ИТОГ!BY20+ИТОГ!DC20)</f>
        <v>0</v>
      </c>
      <c r="Q21" s="695">
        <f>SUM(ИТОГ!P20+ИТОГ!AV20+ИТОГ!BZ20+ИТОГ!DD20)</f>
        <v>0</v>
      </c>
      <c r="R21" s="727">
        <f>SUM(ИТОГ!Q20+ИТОГ!AW20+ИТОГ!CA20+ИТОГ!DE20)</f>
        <v>0</v>
      </c>
      <c r="S21" s="737">
        <f>SUM(ИТОГ!R20+ИТОГ!AX20+ИТОГ!CB20+ИТОГ!DF20)</f>
        <v>0</v>
      </c>
      <c r="T21" s="114">
        <f>SUM(ИТОГ!S20+ИТОГ!AY20+ИТОГ!CC20)</f>
        <v>0</v>
      </c>
      <c r="U21" s="114">
        <f>SUM(ИТОГ!T20+ИТОГ!AZ20+ИТОГ!CD20)</f>
        <v>0</v>
      </c>
      <c r="V21" s="695">
        <f>SUM(ИТОГ!U20+ИТОГ!BA20+ИТОГ!CE20+ИТОГ!DG20)</f>
        <v>0</v>
      </c>
      <c r="W21" s="695">
        <f>SUM(ИТОГ!V20+ИТОГ!BB20+ИТОГ!CF20+ИТОГ!DH20)</f>
        <v>0</v>
      </c>
      <c r="X21" s="257">
        <f>SUM(ИТОГ!W20+ИТОГ!BC20+ИТОГ!CG20+ИТОГ!DI20)</f>
        <v>0</v>
      </c>
      <c r="Y21" s="257">
        <f>SUM(ИТОГ!X20+ИТОГ!BD20+ИТОГ!CH20+ИТОГ!DJ20)</f>
        <v>0</v>
      </c>
      <c r="Z21" s="257">
        <f>SUM(ИТОГ!Y20+ИТОГ!BE20+ИТОГ!CI20)</f>
        <v>0</v>
      </c>
      <c r="AA21" s="257">
        <f>SUM(ИТОГ!Z20+ИТОГ!BF20+ИТОГ!CJ20)</f>
        <v>0</v>
      </c>
      <c r="AB21" s="257">
        <f>SUM(ИТОГ!AA20+ИТОГ!BG20+ИТОГ!CK20+ИТОГ!DK20)</f>
        <v>0</v>
      </c>
      <c r="AC21" s="257">
        <f>SUM(ИТОГ!AB20+ИТОГ!BH20+ИТОГ!CL20+ИТОГ!DL20)</f>
        <v>0</v>
      </c>
      <c r="AD21" s="256">
        <f>SUM(ИТОГ!AC20+ИТОГ!BI20+ИТОГ!CM20)</f>
        <v>0</v>
      </c>
      <c r="AE21" s="256">
        <f>SUM(ИТОГ!AD20+ИТОГ!BJ20+ИТОГ!CN20)</f>
        <v>0</v>
      </c>
      <c r="AF21" s="256">
        <f>SUM(ИТОГ!AE20+ИТОГ!BK20+ИТОГ!CO20+ИТОГ!DM20)</f>
        <v>0</v>
      </c>
      <c r="AG21" s="256">
        <f>SUM(ИТОГ!AF20+ИТОГ!BL20+ИТОГ!CP20+ИТОГ!DN20)</f>
        <v>0</v>
      </c>
      <c r="AH21" s="694">
        <f>SUM(ИТОГ!AG20)</f>
        <v>0</v>
      </c>
      <c r="AI21" s="694">
        <f>SUM(ИТОГ!AH20)</f>
        <v>0</v>
      </c>
      <c r="AJ21" s="385">
        <f t="shared" si="0"/>
        <v>0</v>
      </c>
      <c r="AK21" s="385">
        <f t="shared" si="1"/>
        <v>0</v>
      </c>
      <c r="AL21" s="246"/>
      <c r="AM21" s="246"/>
      <c r="AN21" s="246"/>
      <c r="AO21" s="246"/>
      <c r="AP21" s="37"/>
      <c r="AQ21" s="6"/>
      <c r="AR21" s="855">
        <f>SUM(ИТОГ!DU20+ИТОГ!DY20)</f>
        <v>0</v>
      </c>
      <c r="AS21" s="855">
        <f>SUM(ИТОГ!DV20+ИТОГ!DZ20)</f>
        <v>0</v>
      </c>
      <c r="AT21" s="501">
        <f>SUM(ИТОГ!EC20+ИТОГ!EE20)</f>
        <v>0</v>
      </c>
      <c r="AU21" s="501">
        <f>SUM(ИТОГ!ED20+ИТОГ!EF20)</f>
        <v>0</v>
      </c>
      <c r="AV21" s="445">
        <f>SUM(ИТОГ!DS20+ИТОГ!DW20+ИТОГ!EA20)</f>
        <v>0</v>
      </c>
      <c r="AW21" s="445">
        <f>SUM(ИТОГ!DT20+ИТОГ!DX20+ИТОГ!EB20)</f>
        <v>0</v>
      </c>
      <c r="AX21" s="5">
        <f t="shared" si="2"/>
        <v>0</v>
      </c>
      <c r="AY21" s="95">
        <f t="shared" si="3"/>
        <v>0</v>
      </c>
    </row>
    <row r="22" spans="1:3159" ht="15" thickBot="1" x14ac:dyDescent="0.35">
      <c r="A22" s="91">
        <v>13</v>
      </c>
      <c r="B22" s="1845" t="s">
        <v>20</v>
      </c>
      <c r="C22" s="1846"/>
      <c r="D22" s="501">
        <f>SUM(ИТОГ!C21,ИТОГ!AI21,ИТОГ!BM21,ИТОГ!CQ21)</f>
        <v>0</v>
      </c>
      <c r="E22" s="501">
        <f>SUM(ИТОГ!D21,ИТОГ!AJ21,ИТОГ!BN21,ИТОГ!CR21)</f>
        <v>0</v>
      </c>
      <c r="F22" s="174">
        <f>SUM(ИТОГ!E21+ИТОГ!AK21+ИТОГ!BO21+ИТОГ!CS21)</f>
        <v>0</v>
      </c>
      <c r="G22" s="174">
        <f>SUM(ИТОГ!F21+ИТОГ!AL21+ИТОГ!BP21+ИТОГ!CT21)</f>
        <v>0</v>
      </c>
      <c r="H22" s="501">
        <f>SUM(ИТОГ!G21+ИТОГ!AM21+ИТОГ!BQ21+ИТОГ!CU21)</f>
        <v>0</v>
      </c>
      <c r="I22" s="501">
        <f>SUM(ИТОГ!H21+ИТОГ!AN21+ИТОГ!BR21+ИТОГ!CV21)</f>
        <v>0</v>
      </c>
      <c r="J22" s="501">
        <f>SUM(ИТОГ!I21+ИТОГ!AO21+ИТОГ!BS21+ИТОГ!CW21)</f>
        <v>0</v>
      </c>
      <c r="K22" s="501">
        <f>SUM(ИТОГ!J21+ИТОГ!AP21+ИТОГ!BT21+ИТОГ!CX21)</f>
        <v>0</v>
      </c>
      <c r="L22" s="694">
        <f>SUM(ИТОГ!K21+ИТОГ!AQ21+ИТОГ!BU21+ИТОГ!CY21)</f>
        <v>0</v>
      </c>
      <c r="M22" s="694">
        <f>SUM(ИТОГ!L21+ИТОГ!AR21+ИТОГ!BV21+ИТОГ!CZ21)</f>
        <v>0</v>
      </c>
      <c r="N22" s="501">
        <f>SUM(ИТОГ!M21+ИТОГ!AS21+ИТОГ!BW21+ИТОГ!DA21)</f>
        <v>0</v>
      </c>
      <c r="O22" s="501">
        <f>SUM(ИТОГ!N21+ИТОГ!AT21+ИТОГ!BX21+ИТОГ!DB21)</f>
        <v>0</v>
      </c>
      <c r="P22" s="695">
        <f>SUM(ИТОГ!O21+ИТОГ!AU21+ИТОГ!BY21+ИТОГ!DC21)</f>
        <v>0</v>
      </c>
      <c r="Q22" s="695">
        <f>SUM(ИТОГ!P21+ИТОГ!AV21+ИТОГ!BZ21+ИТОГ!DD21)</f>
        <v>0</v>
      </c>
      <c r="R22" s="727">
        <f>SUM(ИТОГ!Q21+ИТОГ!AW21+ИТОГ!CA21+ИТОГ!DE21)</f>
        <v>0</v>
      </c>
      <c r="S22" s="737">
        <f>SUM(ИТОГ!R21+ИТОГ!AX21+ИТОГ!CB21+ИТОГ!DF21)</f>
        <v>0</v>
      </c>
      <c r="T22" s="114">
        <f>SUM(ИТОГ!S21+ИТОГ!AY21+ИТОГ!CC21)</f>
        <v>0</v>
      </c>
      <c r="U22" s="114">
        <f>SUM(ИТОГ!T21+ИТОГ!AZ21+ИТОГ!CD21)</f>
        <v>0</v>
      </c>
      <c r="V22" s="695">
        <f>SUM(ИТОГ!U21+ИТОГ!BA21+ИТОГ!CE21+ИТОГ!DG21)</f>
        <v>0</v>
      </c>
      <c r="W22" s="695">
        <f>SUM(ИТОГ!V21+ИТОГ!BB21+ИТОГ!CF21+ИТОГ!DH21)</f>
        <v>0</v>
      </c>
      <c r="X22" s="257">
        <f>SUM(ИТОГ!W21+ИТОГ!BC21+ИТОГ!CG21+ИТОГ!DI21)</f>
        <v>0</v>
      </c>
      <c r="Y22" s="257">
        <f>SUM(ИТОГ!X21+ИТОГ!BD21+ИТОГ!CH21+ИТОГ!DJ21)</f>
        <v>0</v>
      </c>
      <c r="Z22" s="257">
        <f>SUM(ИТОГ!Y21+ИТОГ!BE21+ИТОГ!CI21)</f>
        <v>0</v>
      </c>
      <c r="AA22" s="257">
        <f>SUM(ИТОГ!Z21+ИТОГ!BF21+ИТОГ!CJ21)</f>
        <v>0</v>
      </c>
      <c r="AB22" s="257">
        <f>SUM(ИТОГ!AA21+ИТОГ!BG21+ИТОГ!CK21+ИТОГ!DK21)</f>
        <v>0</v>
      </c>
      <c r="AC22" s="257">
        <f>SUM(ИТОГ!AB21+ИТОГ!BH21+ИТОГ!CL21+ИТОГ!DL21)</f>
        <v>0</v>
      </c>
      <c r="AD22" s="256">
        <f>SUM(ИТОГ!AC21+ИТОГ!BI21+ИТОГ!CM21)</f>
        <v>0</v>
      </c>
      <c r="AE22" s="256">
        <f>SUM(ИТОГ!AD21+ИТОГ!BJ21+ИТОГ!CN21)</f>
        <v>0</v>
      </c>
      <c r="AF22" s="256">
        <f>SUM(ИТОГ!AE21+ИТОГ!BK21+ИТОГ!CO21+ИТОГ!DM21)</f>
        <v>0</v>
      </c>
      <c r="AG22" s="256">
        <f>SUM(ИТОГ!AF21+ИТОГ!BL21+ИТОГ!CP21+ИТОГ!DN21)</f>
        <v>0</v>
      </c>
      <c r="AH22" s="694">
        <f>SUM(ИТОГ!AG21)</f>
        <v>0</v>
      </c>
      <c r="AI22" s="694">
        <f>SUM(ИТОГ!AH21)</f>
        <v>0</v>
      </c>
      <c r="AJ22" s="385">
        <f t="shared" si="0"/>
        <v>0</v>
      </c>
      <c r="AK22" s="385">
        <f t="shared" si="1"/>
        <v>0</v>
      </c>
      <c r="AL22" s="246"/>
      <c r="AM22" s="246"/>
      <c r="AN22" s="246"/>
      <c r="AO22" s="246"/>
      <c r="AP22" s="37"/>
      <c r="AQ22" s="6"/>
      <c r="AR22" s="855">
        <f>SUM(ИТОГ!DU21+ИТОГ!DY21)</f>
        <v>0</v>
      </c>
      <c r="AS22" s="855">
        <f>SUM(ИТОГ!DV21+ИТОГ!DZ21)</f>
        <v>0</v>
      </c>
      <c r="AT22" s="501">
        <f>SUM(ИТОГ!EC21+ИТОГ!EE21)</f>
        <v>0</v>
      </c>
      <c r="AU22" s="501">
        <f>SUM(ИТОГ!ED21+ИТОГ!EF21)</f>
        <v>0</v>
      </c>
      <c r="AV22" s="445">
        <f>SUM(ИТОГ!DS21+ИТОГ!DW21+ИТОГ!EA21)</f>
        <v>0</v>
      </c>
      <c r="AW22" s="445">
        <f>SUM(ИТОГ!DT21+ИТОГ!DX21+ИТОГ!EB21)</f>
        <v>0</v>
      </c>
      <c r="AX22" s="5">
        <f t="shared" si="2"/>
        <v>0</v>
      </c>
      <c r="AY22" s="95">
        <f t="shared" si="3"/>
        <v>0</v>
      </c>
    </row>
    <row r="23" spans="1:3159" ht="15" thickBot="1" x14ac:dyDescent="0.35">
      <c r="A23" s="91"/>
      <c r="B23" s="1847" t="s">
        <v>13</v>
      </c>
      <c r="C23" s="1848"/>
      <c r="D23" s="501">
        <f>SUM(ИТОГ!C22,ИТОГ!AI22,ИТОГ!BM22,ИТОГ!CQ22)</f>
        <v>0</v>
      </c>
      <c r="E23" s="501">
        <f>SUM(ИТОГ!D22,ИТОГ!AJ22,ИТОГ!BN22,ИТОГ!CR22)</f>
        <v>1</v>
      </c>
      <c r="F23" s="174">
        <f>SUM(ИТОГ!E22+ИТОГ!AK22+ИТОГ!BO22+ИТОГ!CS22)</f>
        <v>2</v>
      </c>
      <c r="G23" s="174">
        <f>SUM(ИТОГ!F22+ИТОГ!AL22+ИТОГ!BP22+ИТОГ!CT22)</f>
        <v>0</v>
      </c>
      <c r="H23" s="501">
        <f>SUM(ИТОГ!G22+ИТОГ!AM22+ИТОГ!BQ22+ИТОГ!CU22)</f>
        <v>0</v>
      </c>
      <c r="I23" s="501">
        <f>SUM(ИТОГ!H22+ИТОГ!AN22+ИТОГ!BR22+ИТОГ!CV22)</f>
        <v>2</v>
      </c>
      <c r="J23" s="501">
        <f>SUM(ИТОГ!I22+ИТОГ!AO22+ИТОГ!BS22+ИТОГ!CW22)</f>
        <v>0</v>
      </c>
      <c r="K23" s="501">
        <f>SUM(ИТОГ!J22+ИТОГ!AP22+ИТОГ!BT22+ИТОГ!CX22)</f>
        <v>5</v>
      </c>
      <c r="L23" s="694">
        <f>SUM(ИТОГ!K22+ИТОГ!AQ22+ИТОГ!BU22+ИТОГ!CY22)</f>
        <v>0</v>
      </c>
      <c r="M23" s="694">
        <f>SUM(ИТОГ!L22+ИТОГ!AR22+ИТОГ!BV22+ИТОГ!CZ22)</f>
        <v>2</v>
      </c>
      <c r="N23" s="501">
        <f>SUM(ИТОГ!M22+ИТОГ!AS22+ИТОГ!BW22+ИТОГ!DA22)</f>
        <v>1</v>
      </c>
      <c r="O23" s="501">
        <f>SUM(ИТОГ!N22+ИТОГ!AT22+ИТОГ!BX22+ИТОГ!DB22)</f>
        <v>0</v>
      </c>
      <c r="P23" s="695">
        <f>SUM(ИТОГ!O22+ИТОГ!AU22+ИТОГ!BY22+ИТОГ!DC22)</f>
        <v>0</v>
      </c>
      <c r="Q23" s="695">
        <f>SUM(ИТОГ!P22+ИТОГ!AV22+ИТОГ!BZ22+ИТОГ!DD22)</f>
        <v>0</v>
      </c>
      <c r="R23" s="727">
        <f>SUM(ИТОГ!Q22+ИТОГ!AW22+ИТОГ!CA22+ИТОГ!DE22)</f>
        <v>1</v>
      </c>
      <c r="S23" s="737">
        <f>SUM(ИТОГ!R22+ИТОГ!AX22+ИТОГ!CB22+ИТОГ!DF22)</f>
        <v>0</v>
      </c>
      <c r="T23" s="114">
        <f>SUM(ИТОГ!S22+ИТОГ!AY22+ИТОГ!CC22)</f>
        <v>0</v>
      </c>
      <c r="U23" s="114">
        <f>SUM(ИТОГ!T22+ИТОГ!AZ22+ИТОГ!CD22)</f>
        <v>0</v>
      </c>
      <c r="V23" s="695">
        <f>SUM(ИТОГ!U22+ИТОГ!BA22+ИТОГ!CE22+ИТОГ!DG22)</f>
        <v>0</v>
      </c>
      <c r="W23" s="695">
        <f>SUM(ИТОГ!V22+ИТОГ!BB22+ИТОГ!CF22+ИТОГ!DH22)</f>
        <v>3</v>
      </c>
      <c r="X23" s="257">
        <f>SUM(ИТОГ!W22+ИТОГ!BC22+ИТОГ!CG22+ИТОГ!DI22)</f>
        <v>0</v>
      </c>
      <c r="Y23" s="257">
        <f>SUM(ИТОГ!X22+ИТОГ!BD22+ИТОГ!CH22+ИТОГ!DJ22)</f>
        <v>1</v>
      </c>
      <c r="Z23" s="257">
        <f>SUM(ИТОГ!Y22+ИТОГ!BE22+ИТОГ!CI22)</f>
        <v>0</v>
      </c>
      <c r="AA23" s="257">
        <f>SUM(ИТОГ!Z22+ИТОГ!BF22+ИТОГ!CJ22)</f>
        <v>1</v>
      </c>
      <c r="AB23" s="257">
        <f>SUM(ИТОГ!AA22+ИТОГ!BG22+ИТОГ!CK22+ИТОГ!DK22)</f>
        <v>0</v>
      </c>
      <c r="AC23" s="257">
        <f>SUM(ИТОГ!AB22+ИТОГ!BH22+ИТОГ!CL22+ИТОГ!DL22)</f>
        <v>0</v>
      </c>
      <c r="AD23" s="256">
        <f>SUM(ИТОГ!AC22+ИТОГ!BI22+ИТОГ!CM22)</f>
        <v>0</v>
      </c>
      <c r="AE23" s="256">
        <f>SUM(ИТОГ!AD22+ИТОГ!BJ22+ИТОГ!CN22)</f>
        <v>0</v>
      </c>
      <c r="AF23" s="256">
        <f>SUM(ИТОГ!AE22+ИТОГ!BK22+ИТОГ!CO22+ИТОГ!DM22)</f>
        <v>0</v>
      </c>
      <c r="AG23" s="256">
        <f>SUM(ИТОГ!AF22+ИТОГ!BL22+ИТОГ!CP22+ИТОГ!DN22)</f>
        <v>2</v>
      </c>
      <c r="AH23" s="694">
        <f>SUM(ИТОГ!AG22)</f>
        <v>0</v>
      </c>
      <c r="AI23" s="694">
        <f>SUM(ИТОГ!AH22)</f>
        <v>0</v>
      </c>
      <c r="AJ23" s="385">
        <f t="shared" si="0"/>
        <v>4</v>
      </c>
      <c r="AK23" s="385">
        <f t="shared" si="1"/>
        <v>17</v>
      </c>
      <c r="AL23" s="246"/>
      <c r="AM23" s="246"/>
      <c r="AN23" s="246"/>
      <c r="AO23" s="246"/>
      <c r="AP23" s="37"/>
      <c r="AQ23" s="6"/>
      <c r="AR23" s="855">
        <f>SUM(ИТОГ!DU22+ИТОГ!DY22)</f>
        <v>0</v>
      </c>
      <c r="AS23" s="855">
        <f>SUM(ИТОГ!DV22+ИТОГ!DZ22)</f>
        <v>0</v>
      </c>
      <c r="AT23" s="501">
        <f>SUM(ИТОГ!EC22+ИТОГ!EE22)</f>
        <v>0</v>
      </c>
      <c r="AU23" s="501">
        <f>SUM(ИТОГ!ED22+ИТОГ!EF22)</f>
        <v>0</v>
      </c>
      <c r="AV23" s="445">
        <f>SUM(ИТОГ!DS22+ИТОГ!DW22+ИТОГ!EA22)</f>
        <v>0</v>
      </c>
      <c r="AW23" s="445">
        <f>SUM(ИТОГ!DT22+ИТОГ!DX22+ИТОГ!EB22)</f>
        <v>0</v>
      </c>
      <c r="AX23" s="5">
        <f t="shared" si="2"/>
        <v>0</v>
      </c>
      <c r="AY23" s="95">
        <f t="shared" si="3"/>
        <v>0</v>
      </c>
    </row>
    <row r="24" spans="1:3159" ht="20.399999999999999" customHeight="1" thickBot="1" x14ac:dyDescent="0.35">
      <c r="A24" s="91">
        <v>14</v>
      </c>
      <c r="B24" s="1850" t="s">
        <v>21</v>
      </c>
      <c r="C24" s="1614"/>
      <c r="D24" s="501">
        <f>SUM(ИТОГ!C23,ИТОГ!AI23,ИТОГ!BM23,ИТОГ!CQ23)</f>
        <v>0</v>
      </c>
      <c r="E24" s="501">
        <f>SUM(ИТОГ!D23,ИТОГ!AJ23,ИТОГ!BN23,ИТОГ!CR23)</f>
        <v>0</v>
      </c>
      <c r="F24" s="174">
        <f>SUM(ИТОГ!E23+ИТОГ!AK23+ИТОГ!BO23+ИТОГ!CS23)</f>
        <v>1</v>
      </c>
      <c r="G24" s="174">
        <f>SUM(ИТОГ!F23+ИТОГ!AL23+ИТОГ!BP23+ИТОГ!CT23)</f>
        <v>0</v>
      </c>
      <c r="H24" s="501">
        <f>SUM(ИТОГ!G23+ИТОГ!AM23+ИТОГ!BQ23+ИТОГ!CU23)</f>
        <v>0</v>
      </c>
      <c r="I24" s="501">
        <f>SUM(ИТОГ!H23+ИТОГ!AN23+ИТОГ!BR23+ИТОГ!CV23)</f>
        <v>2</v>
      </c>
      <c r="J24" s="501">
        <f>SUM(ИТОГ!I23+ИТОГ!AO23+ИТОГ!BS23+ИТОГ!CW23)</f>
        <v>0</v>
      </c>
      <c r="K24" s="501">
        <f>SUM(ИТОГ!J23+ИТОГ!AP23+ИТОГ!BT23+ИТОГ!CX23)</f>
        <v>2</v>
      </c>
      <c r="L24" s="694">
        <f>SUM(ИТОГ!K23+ИТОГ!AQ23+ИТОГ!BU23+ИТОГ!CY23)</f>
        <v>0</v>
      </c>
      <c r="M24" s="694">
        <f>SUM(ИТОГ!L23+ИТОГ!AR23+ИТОГ!BV23+ИТОГ!CZ23)</f>
        <v>0</v>
      </c>
      <c r="N24" s="501">
        <f>SUM(ИТОГ!M23+ИТОГ!AS23+ИТОГ!BW23+ИТОГ!DA23)</f>
        <v>0</v>
      </c>
      <c r="O24" s="501">
        <f>SUM(ИТОГ!N23+ИТОГ!AT23+ИТОГ!BX23+ИТОГ!DB23)</f>
        <v>0</v>
      </c>
      <c r="P24" s="695">
        <f>SUM(ИТОГ!O23+ИТОГ!AU23+ИТОГ!BY23+ИТОГ!DC23)</f>
        <v>0</v>
      </c>
      <c r="Q24" s="695">
        <f>SUM(ИТОГ!P23+ИТОГ!AV23+ИТОГ!BZ23+ИТОГ!DD23)</f>
        <v>0</v>
      </c>
      <c r="R24" s="727">
        <f>SUM(ИТОГ!Q23+ИТОГ!AW23+ИТОГ!CA23+ИТОГ!DE23)</f>
        <v>0</v>
      </c>
      <c r="S24" s="737">
        <f>SUM(ИТОГ!R23+ИТОГ!AX23+ИТОГ!CB23+ИТОГ!DF23)</f>
        <v>0</v>
      </c>
      <c r="T24" s="114">
        <f>SUM(ИТОГ!S23+ИТОГ!AY23+ИТОГ!CC23)</f>
        <v>0</v>
      </c>
      <c r="U24" s="114">
        <f>SUM(ИТОГ!T23+ИТОГ!AZ23+ИТОГ!CD23)</f>
        <v>0</v>
      </c>
      <c r="V24" s="695">
        <f>SUM(ИТОГ!U23+ИТОГ!BA23+ИТОГ!CE23+ИТОГ!DG23)</f>
        <v>0</v>
      </c>
      <c r="W24" s="695">
        <f>SUM(ИТОГ!V23+ИТОГ!BB23+ИТОГ!CF23+ИТОГ!DH23)</f>
        <v>0</v>
      </c>
      <c r="X24" s="257">
        <f>SUM(ИТОГ!W23+ИТОГ!BC23+ИТОГ!CG23+ИТОГ!DI23)</f>
        <v>0</v>
      </c>
      <c r="Y24" s="257">
        <f>SUM(ИТОГ!X23+ИТОГ!BD23+ИТОГ!CH23+ИТОГ!DJ23)</f>
        <v>0</v>
      </c>
      <c r="Z24" s="257">
        <f>SUM(ИТОГ!Y23+ИТОГ!BE23+ИТОГ!CI23)</f>
        <v>0</v>
      </c>
      <c r="AA24" s="257">
        <f>SUM(ИТОГ!Z23+ИТОГ!BF23+ИТОГ!CJ23)</f>
        <v>0</v>
      </c>
      <c r="AB24" s="257">
        <f>SUM(ИТОГ!AA23+ИТОГ!BG23+ИТОГ!CK23+ИТОГ!DK23)</f>
        <v>0</v>
      </c>
      <c r="AC24" s="257">
        <f>SUM(ИТОГ!AB23+ИТОГ!BH23+ИТОГ!CL23+ИТОГ!DL23)</f>
        <v>0</v>
      </c>
      <c r="AD24" s="256">
        <f>SUM(ИТОГ!AC23+ИТОГ!BI23+ИТОГ!CM23)</f>
        <v>0</v>
      </c>
      <c r="AE24" s="256">
        <f>SUM(ИТОГ!AD23+ИТОГ!BJ23+ИТОГ!CN23)</f>
        <v>0</v>
      </c>
      <c r="AF24" s="256">
        <f>SUM(ИТОГ!AE23+ИТОГ!BK23+ИТОГ!CO23+ИТОГ!DM23)</f>
        <v>0</v>
      </c>
      <c r="AG24" s="256">
        <f>SUM(ИТОГ!AF23+ИТОГ!BL23+ИТОГ!CP23+ИТОГ!DN23)</f>
        <v>1</v>
      </c>
      <c r="AH24" s="694">
        <f>SUM(ИТОГ!AG23)</f>
        <v>0</v>
      </c>
      <c r="AI24" s="694">
        <f>SUM(ИТОГ!AH23)</f>
        <v>0</v>
      </c>
      <c r="AJ24" s="385">
        <f t="shared" si="0"/>
        <v>1</v>
      </c>
      <c r="AK24" s="385">
        <f t="shared" si="1"/>
        <v>5</v>
      </c>
      <c r="AL24" s="246"/>
      <c r="AM24" s="246"/>
      <c r="AN24" s="246"/>
      <c r="AO24" s="246"/>
      <c r="AP24" s="37"/>
      <c r="AQ24" s="6"/>
      <c r="AR24" s="855">
        <f>SUM(ИТОГ!DU23+ИТОГ!DY23)</f>
        <v>0</v>
      </c>
      <c r="AS24" s="855">
        <f>SUM(ИТОГ!DV23+ИТОГ!DZ23)</f>
        <v>0</v>
      </c>
      <c r="AT24" s="501">
        <f>SUM(ИТОГ!EC23+ИТОГ!EE23)</f>
        <v>0</v>
      </c>
      <c r="AU24" s="501">
        <f>SUM(ИТОГ!ED23+ИТОГ!EF23)</f>
        <v>0</v>
      </c>
      <c r="AV24" s="445">
        <f>SUM(ИТОГ!DS23+ИТОГ!DW23+ИТОГ!EA23)</f>
        <v>0</v>
      </c>
      <c r="AW24" s="445">
        <f>SUM(ИТОГ!DT23+ИТОГ!DX23+ИТОГ!EB23)</f>
        <v>0</v>
      </c>
      <c r="AX24" s="5">
        <f t="shared" si="2"/>
        <v>0</v>
      </c>
      <c r="AY24" s="95">
        <f t="shared" si="3"/>
        <v>0</v>
      </c>
    </row>
    <row r="25" spans="1:3159" ht="15" thickBot="1" x14ac:dyDescent="0.35">
      <c r="A25" s="91">
        <v>15</v>
      </c>
      <c r="B25" s="1807" t="s">
        <v>51</v>
      </c>
      <c r="C25" s="1516"/>
      <c r="D25" s="501">
        <f>SUM(ИТОГ!C24,ИТОГ!AI24,ИТОГ!BM24,ИТОГ!CQ24)</f>
        <v>0</v>
      </c>
      <c r="E25" s="501">
        <f>SUM(ИТОГ!D24,ИТОГ!AJ24,ИТОГ!BN24,ИТОГ!CR24)</f>
        <v>1</v>
      </c>
      <c r="F25" s="174">
        <f>SUM(ИТОГ!E24+ИТОГ!AK24+ИТОГ!BO24+ИТОГ!CS24)</f>
        <v>0</v>
      </c>
      <c r="G25" s="174">
        <f>SUM(ИТОГ!F24+ИТОГ!AL24+ИТОГ!BP24+ИТОГ!CT24)</f>
        <v>0</v>
      </c>
      <c r="H25" s="501">
        <f>SUM(ИТОГ!G24+ИТОГ!AM24+ИТОГ!BQ24+ИТОГ!CU24)</f>
        <v>0</v>
      </c>
      <c r="I25" s="501">
        <f>SUM(ИТОГ!H24+ИТОГ!AN24+ИТОГ!BR24+ИТОГ!CV24)</f>
        <v>0</v>
      </c>
      <c r="J25" s="501">
        <f>SUM(ИТОГ!I24+ИТОГ!AO24+ИТОГ!BS24+ИТОГ!CW24)</f>
        <v>0</v>
      </c>
      <c r="K25" s="501">
        <f>SUM(ИТОГ!J24+ИТОГ!AP24+ИТОГ!BT24+ИТОГ!CX24)</f>
        <v>0</v>
      </c>
      <c r="L25" s="694">
        <f>SUM(ИТОГ!K24+ИТОГ!AQ24+ИТОГ!BU24+ИТОГ!CY24)</f>
        <v>0</v>
      </c>
      <c r="M25" s="694">
        <f>SUM(ИТОГ!L24+ИТОГ!AR24+ИТОГ!BV24+ИТОГ!CZ24)</f>
        <v>1</v>
      </c>
      <c r="N25" s="501">
        <f>SUM(ИТОГ!M24+ИТОГ!AS24+ИТОГ!BW24+ИТОГ!DA24)</f>
        <v>0</v>
      </c>
      <c r="O25" s="501">
        <f>SUM(ИТОГ!N24+ИТОГ!AT24+ИТОГ!BX24+ИТОГ!DB24)</f>
        <v>0</v>
      </c>
      <c r="P25" s="695">
        <f>SUM(ИТОГ!O24+ИТОГ!AU24+ИТОГ!BY24+ИТОГ!DC24)</f>
        <v>0</v>
      </c>
      <c r="Q25" s="695">
        <f>SUM(ИТОГ!P24+ИТОГ!AV24+ИТОГ!BZ24+ИТОГ!DD24)</f>
        <v>0</v>
      </c>
      <c r="R25" s="727">
        <f>SUM(ИТОГ!Q24+ИТОГ!AW24+ИТОГ!CA24+ИТОГ!DE24)</f>
        <v>0</v>
      </c>
      <c r="S25" s="737">
        <f>SUM(ИТОГ!R24+ИТОГ!AX24+ИТОГ!CB24+ИТОГ!DF24)</f>
        <v>0</v>
      </c>
      <c r="T25" s="114">
        <f>SUM(ИТОГ!S24+ИТОГ!AY24+ИТОГ!CC24)</f>
        <v>0</v>
      </c>
      <c r="U25" s="114">
        <f>SUM(ИТОГ!T24+ИТОГ!AZ24+ИТОГ!CD24)</f>
        <v>0</v>
      </c>
      <c r="V25" s="695">
        <f>SUM(ИТОГ!U24+ИТОГ!BA24+ИТОГ!CE24+ИТОГ!DG24)</f>
        <v>0</v>
      </c>
      <c r="W25" s="695">
        <f>SUM(ИТОГ!V24+ИТОГ!BB24+ИТОГ!CF24+ИТОГ!DH24)</f>
        <v>2</v>
      </c>
      <c r="X25" s="257">
        <f>SUM(ИТОГ!W24+ИТОГ!BC24+ИТОГ!CG24+ИТОГ!DI24)</f>
        <v>0</v>
      </c>
      <c r="Y25" s="257">
        <f>SUM(ИТОГ!X24+ИТОГ!BD24+ИТОГ!CH24+ИТОГ!DJ24)</f>
        <v>1</v>
      </c>
      <c r="Z25" s="257">
        <f>SUM(ИТОГ!Y24+ИТОГ!BE24+ИТОГ!CI24)</f>
        <v>0</v>
      </c>
      <c r="AA25" s="257">
        <f>SUM(ИТОГ!Z24+ИТОГ!BF24+ИТОГ!CJ24)</f>
        <v>0</v>
      </c>
      <c r="AB25" s="257">
        <f>SUM(ИТОГ!AA24+ИТОГ!BG24+ИТОГ!CK24+ИТОГ!DK24)</f>
        <v>0</v>
      </c>
      <c r="AC25" s="257">
        <f>SUM(ИТОГ!AB24+ИТОГ!BH24+ИТОГ!CL24+ИТОГ!DL24)</f>
        <v>0</v>
      </c>
      <c r="AD25" s="256">
        <f>SUM(ИТОГ!AC24+ИТОГ!BI24+ИТОГ!CM24)</f>
        <v>0</v>
      </c>
      <c r="AE25" s="256">
        <f>SUM(ИТОГ!AD24+ИТОГ!BJ24+ИТОГ!CN24)</f>
        <v>0</v>
      </c>
      <c r="AF25" s="256">
        <f>SUM(ИТОГ!AE24+ИТОГ!BK24+ИТОГ!CO24+ИТОГ!DM24)</f>
        <v>0</v>
      </c>
      <c r="AG25" s="256">
        <f>SUM(ИТОГ!AF24+ИТОГ!BL24+ИТОГ!CP24+ИТОГ!DN24)</f>
        <v>0</v>
      </c>
      <c r="AH25" s="694">
        <f>SUM(ИТОГ!AG24)</f>
        <v>0</v>
      </c>
      <c r="AI25" s="694">
        <f>SUM(ИТОГ!AH24)</f>
        <v>0</v>
      </c>
      <c r="AJ25" s="385">
        <f t="shared" si="0"/>
        <v>0</v>
      </c>
      <c r="AK25" s="385">
        <f t="shared" si="1"/>
        <v>5</v>
      </c>
      <c r="AL25" s="246"/>
      <c r="AM25" s="246"/>
      <c r="AN25" s="246"/>
      <c r="AO25" s="246"/>
      <c r="AP25" s="37"/>
      <c r="AQ25" s="6"/>
      <c r="AR25" s="855">
        <f>SUM(ИТОГ!DU24+ИТОГ!DY24)</f>
        <v>0</v>
      </c>
      <c r="AS25" s="855">
        <f>SUM(ИТОГ!DV24+ИТОГ!DZ24)</f>
        <v>0</v>
      </c>
      <c r="AT25" s="501">
        <f>SUM(ИТОГ!EC24+ИТОГ!EE24)</f>
        <v>0</v>
      </c>
      <c r="AU25" s="501">
        <f>SUM(ИТОГ!ED24+ИТОГ!EF24)</f>
        <v>0</v>
      </c>
      <c r="AV25" s="445">
        <f>SUM(ИТОГ!DS24+ИТОГ!DW24+ИТОГ!EA24)</f>
        <v>0</v>
      </c>
      <c r="AW25" s="445">
        <f>SUM(ИТОГ!DT24+ИТОГ!DX24+ИТОГ!EB24)</f>
        <v>0</v>
      </c>
      <c r="AX25" s="5">
        <f t="shared" si="2"/>
        <v>0</v>
      </c>
      <c r="AY25" s="95">
        <f t="shared" si="3"/>
        <v>0</v>
      </c>
    </row>
    <row r="26" spans="1:3159" ht="15" thickBot="1" x14ac:dyDescent="0.35">
      <c r="A26" s="91">
        <v>16</v>
      </c>
      <c r="B26" s="1807" t="s">
        <v>22</v>
      </c>
      <c r="C26" s="1516"/>
      <c r="D26" s="501">
        <f>SUM(ИТОГ!C25,ИТОГ!AI25,ИТОГ!BM25,ИТОГ!CQ25)</f>
        <v>0</v>
      </c>
      <c r="E26" s="501">
        <f>SUM(ИТОГ!D25,ИТОГ!AJ25,ИТОГ!BN25,ИТОГ!CR25)</f>
        <v>0</v>
      </c>
      <c r="F26" s="174">
        <f>SUM(ИТОГ!E25+ИТОГ!AK25+ИТОГ!BO25+ИТОГ!CS25)</f>
        <v>0</v>
      </c>
      <c r="G26" s="174">
        <f>SUM(ИТОГ!F25+ИТОГ!AL25+ИТОГ!BP25+ИТОГ!CT25)</f>
        <v>0</v>
      </c>
      <c r="H26" s="501">
        <f>SUM(ИТОГ!G25+ИТОГ!AM25+ИТОГ!BQ25+ИТОГ!CU25)</f>
        <v>0</v>
      </c>
      <c r="I26" s="501">
        <f>SUM(ИТОГ!H25+ИТОГ!AN25+ИТОГ!BR25+ИТОГ!CV25)</f>
        <v>0</v>
      </c>
      <c r="J26" s="501">
        <f>SUM(ИТОГ!I25+ИТОГ!AO25+ИТОГ!BS25+ИТОГ!CW25)</f>
        <v>0</v>
      </c>
      <c r="K26" s="501">
        <f>SUM(ИТОГ!J25+ИТОГ!AP25+ИТОГ!BT25+ИТОГ!CX25)</f>
        <v>0</v>
      </c>
      <c r="L26" s="694">
        <f>SUM(ИТОГ!K25+ИТОГ!AQ25+ИТОГ!BU25+ИТОГ!CY25)</f>
        <v>0</v>
      </c>
      <c r="M26" s="694">
        <f>SUM(ИТОГ!L25+ИТОГ!AR25+ИТОГ!BV25+ИТОГ!CZ25)</f>
        <v>0</v>
      </c>
      <c r="N26" s="501">
        <f>SUM(ИТОГ!M25+ИТОГ!AS25+ИТОГ!BW25+ИТОГ!DA25)</f>
        <v>0</v>
      </c>
      <c r="O26" s="501">
        <f>SUM(ИТОГ!N25+ИТОГ!AT25+ИТОГ!BX25+ИТОГ!DB25)</f>
        <v>0</v>
      </c>
      <c r="P26" s="695">
        <f>SUM(ИТОГ!O25+ИТОГ!AU25+ИТОГ!BY25+ИТОГ!DC25)</f>
        <v>0</v>
      </c>
      <c r="Q26" s="695">
        <f>SUM(ИТОГ!P25+ИТОГ!AV25+ИТОГ!BZ25+ИТОГ!DD25)</f>
        <v>0</v>
      </c>
      <c r="R26" s="727">
        <f>SUM(ИТОГ!Q25+ИТОГ!AW25+ИТОГ!CA25+ИТОГ!DE25)</f>
        <v>0</v>
      </c>
      <c r="S26" s="737">
        <f>SUM(ИТОГ!R25+ИТОГ!AX25+ИТОГ!CB25+ИТОГ!DF25)</f>
        <v>0</v>
      </c>
      <c r="T26" s="114">
        <f>SUM(ИТОГ!S25+ИТОГ!AY25+ИТОГ!CC25)</f>
        <v>0</v>
      </c>
      <c r="U26" s="114">
        <f>SUM(ИТОГ!T25+ИТОГ!AZ25+ИТОГ!CD25)</f>
        <v>0</v>
      </c>
      <c r="V26" s="695">
        <f>SUM(ИТОГ!U25+ИТОГ!BA25+ИТОГ!CE25+ИТОГ!DG25)</f>
        <v>0</v>
      </c>
      <c r="W26" s="695">
        <f>SUM(ИТОГ!V25+ИТОГ!BB25+ИТОГ!CF25+ИТОГ!DH25)</f>
        <v>0</v>
      </c>
      <c r="X26" s="257">
        <f>SUM(ИТОГ!W25+ИТОГ!BC25+ИТОГ!CG25+ИТОГ!DI25)</f>
        <v>0</v>
      </c>
      <c r="Y26" s="257">
        <f>SUM(ИТОГ!X25+ИТОГ!BD25+ИТОГ!CH25+ИТОГ!DJ25)</f>
        <v>0</v>
      </c>
      <c r="Z26" s="257">
        <f>SUM(ИТОГ!Y25+ИТОГ!BE25+ИТОГ!CI25)</f>
        <v>0</v>
      </c>
      <c r="AA26" s="257">
        <f>SUM(ИТОГ!Z25+ИТОГ!BF25+ИТОГ!CJ25)</f>
        <v>0</v>
      </c>
      <c r="AB26" s="257">
        <f>SUM(ИТОГ!AA25+ИТОГ!BG25+ИТОГ!CK25+ИТОГ!DK25)</f>
        <v>0</v>
      </c>
      <c r="AC26" s="257">
        <f>SUM(ИТОГ!AB25+ИТОГ!BH25+ИТОГ!CL25+ИТОГ!DL25)</f>
        <v>0</v>
      </c>
      <c r="AD26" s="256">
        <f>SUM(ИТОГ!AC25+ИТОГ!BI25+ИТОГ!CM25)</f>
        <v>0</v>
      </c>
      <c r="AE26" s="256">
        <f>SUM(ИТОГ!AD25+ИТОГ!BJ25+ИТОГ!CN25)</f>
        <v>0</v>
      </c>
      <c r="AF26" s="256">
        <f>SUM(ИТОГ!AE25+ИТОГ!BK25+ИТОГ!CO25+ИТОГ!DM25)</f>
        <v>0</v>
      </c>
      <c r="AG26" s="256">
        <f>SUM(ИТОГ!AF25+ИТОГ!BL25+ИТОГ!CP25+ИТОГ!DN25)</f>
        <v>0</v>
      </c>
      <c r="AH26" s="694">
        <f>SUM(ИТОГ!AG25)</f>
        <v>0</v>
      </c>
      <c r="AI26" s="694">
        <f>SUM(ИТОГ!AH25)</f>
        <v>0</v>
      </c>
      <c r="AJ26" s="385">
        <f t="shared" si="0"/>
        <v>0</v>
      </c>
      <c r="AK26" s="385">
        <f t="shared" si="1"/>
        <v>0</v>
      </c>
      <c r="AL26" s="246"/>
      <c r="AM26" s="246"/>
      <c r="AN26" s="246"/>
      <c r="AO26" s="246"/>
      <c r="AP26" s="37"/>
      <c r="AQ26" s="6"/>
      <c r="AR26" s="855">
        <f>SUM(ИТОГ!DU25+ИТОГ!DY25)</f>
        <v>0</v>
      </c>
      <c r="AS26" s="855">
        <f>SUM(ИТОГ!DV25+ИТОГ!DZ25)</f>
        <v>0</v>
      </c>
      <c r="AT26" s="501">
        <f>SUM(ИТОГ!EC25+ИТОГ!EE25)</f>
        <v>0</v>
      </c>
      <c r="AU26" s="501">
        <f>SUM(ИТОГ!ED25+ИТОГ!EF25)</f>
        <v>0</v>
      </c>
      <c r="AV26" s="445">
        <f>SUM(ИТОГ!DS25+ИТОГ!DW25+ИТОГ!EA25)</f>
        <v>0</v>
      </c>
      <c r="AW26" s="445">
        <f>SUM(ИТОГ!DT25+ИТОГ!DX25+ИТОГ!EB25)</f>
        <v>0</v>
      </c>
      <c r="AX26" s="5">
        <f t="shared" si="2"/>
        <v>0</v>
      </c>
      <c r="AY26" s="95">
        <f t="shared" si="3"/>
        <v>0</v>
      </c>
    </row>
    <row r="27" spans="1:3159" ht="15" thickBot="1" x14ac:dyDescent="0.35">
      <c r="A27" s="91">
        <v>17</v>
      </c>
      <c r="B27" s="1807" t="s">
        <v>23</v>
      </c>
      <c r="C27" s="1516"/>
      <c r="D27" s="501">
        <f>SUM(ИТОГ!C26,ИТОГ!AI26,ИТОГ!BM26,ИТОГ!CQ26)</f>
        <v>0</v>
      </c>
      <c r="E27" s="501">
        <f>SUM(ИТОГ!D26,ИТОГ!AJ26,ИТОГ!BN26,ИТОГ!CR26)</f>
        <v>0</v>
      </c>
      <c r="F27" s="174">
        <f>SUM(ИТОГ!E26+ИТОГ!AK26+ИТОГ!BO26+ИТОГ!CS26)</f>
        <v>0</v>
      </c>
      <c r="G27" s="174">
        <f>SUM(ИТОГ!F26+ИТОГ!AL26+ИТОГ!BP26+ИТОГ!CT26)</f>
        <v>0</v>
      </c>
      <c r="H27" s="501">
        <f>SUM(ИТОГ!G26+ИТОГ!AM26+ИТОГ!BQ26+ИТОГ!CU26)</f>
        <v>0</v>
      </c>
      <c r="I27" s="501">
        <f>SUM(ИТОГ!H26+ИТОГ!AN26+ИТОГ!BR26+ИТОГ!CV26)</f>
        <v>0</v>
      </c>
      <c r="J27" s="501">
        <f>SUM(ИТОГ!I26+ИТОГ!AO26+ИТОГ!BS26+ИТОГ!CW26)</f>
        <v>0</v>
      </c>
      <c r="K27" s="501">
        <f>SUM(ИТОГ!J26+ИТОГ!AP26+ИТОГ!BT26+ИТОГ!CX26)</f>
        <v>0</v>
      </c>
      <c r="L27" s="694">
        <f>SUM(ИТОГ!K26+ИТОГ!AQ26+ИТОГ!BU26+ИТОГ!CY26)</f>
        <v>0</v>
      </c>
      <c r="M27" s="694">
        <f>SUM(ИТОГ!L26+ИТОГ!AR26+ИТОГ!BV26+ИТОГ!CZ26)</f>
        <v>0</v>
      </c>
      <c r="N27" s="501">
        <f>SUM(ИТОГ!M26+ИТОГ!AS26+ИТОГ!BW26+ИТОГ!DA26)</f>
        <v>0</v>
      </c>
      <c r="O27" s="501">
        <f>SUM(ИТОГ!N26+ИТОГ!AT26+ИТОГ!BX26+ИТОГ!DB26)</f>
        <v>0</v>
      </c>
      <c r="P27" s="695">
        <f>SUM(ИТОГ!O26+ИТОГ!AU26+ИТОГ!BY26+ИТОГ!DC26)</f>
        <v>0</v>
      </c>
      <c r="Q27" s="695">
        <f>SUM(ИТОГ!P26+ИТОГ!AV26+ИТОГ!BZ26+ИТОГ!DD26)</f>
        <v>0</v>
      </c>
      <c r="R27" s="727">
        <f>SUM(ИТОГ!Q26+ИТОГ!AW26+ИТОГ!CA26+ИТОГ!DE26)</f>
        <v>0</v>
      </c>
      <c r="S27" s="737">
        <f>SUM(ИТОГ!R26+ИТОГ!AX26+ИТОГ!CB26+ИТОГ!DF26)</f>
        <v>0</v>
      </c>
      <c r="T27" s="114">
        <f>SUM(ИТОГ!S26+ИТОГ!AY26+ИТОГ!CC26)</f>
        <v>0</v>
      </c>
      <c r="U27" s="114">
        <f>SUM(ИТОГ!T26+ИТОГ!AZ26+ИТОГ!CD26)</f>
        <v>0</v>
      </c>
      <c r="V27" s="695">
        <f>SUM(ИТОГ!U26+ИТОГ!BA26+ИТОГ!CE26+ИТОГ!DG26)</f>
        <v>0</v>
      </c>
      <c r="W27" s="695">
        <f>SUM(ИТОГ!V26+ИТОГ!BB26+ИТОГ!CF26+ИТОГ!DH26)</f>
        <v>0</v>
      </c>
      <c r="X27" s="257">
        <f>SUM(ИТОГ!W26+ИТОГ!BC26+ИТОГ!CG26+ИТОГ!DI26)</f>
        <v>0</v>
      </c>
      <c r="Y27" s="257">
        <f>SUM(ИТОГ!X26+ИТОГ!BD26+ИТОГ!CH26+ИТОГ!DJ26)</f>
        <v>0</v>
      </c>
      <c r="Z27" s="257">
        <f>SUM(ИТОГ!Y26+ИТОГ!BE26+ИТОГ!CI26)</f>
        <v>0</v>
      </c>
      <c r="AA27" s="257">
        <f>SUM(ИТОГ!Z26+ИТОГ!BF26+ИТОГ!CJ26)</f>
        <v>0</v>
      </c>
      <c r="AB27" s="257">
        <f>SUM(ИТОГ!AA26+ИТОГ!BG26+ИТОГ!CK26+ИТОГ!DK26)</f>
        <v>0</v>
      </c>
      <c r="AC27" s="257">
        <f>SUM(ИТОГ!AB26+ИТОГ!BH26+ИТОГ!CL26+ИТОГ!DL26)</f>
        <v>0</v>
      </c>
      <c r="AD27" s="256">
        <f>SUM(ИТОГ!AC26+ИТОГ!BI26+ИТОГ!CM26)</f>
        <v>0</v>
      </c>
      <c r="AE27" s="256">
        <f>SUM(ИТОГ!AD26+ИТОГ!BJ26+ИТОГ!CN26)</f>
        <v>0</v>
      </c>
      <c r="AF27" s="256">
        <f>SUM(ИТОГ!AE26+ИТОГ!BK26+ИТОГ!CO26+ИТОГ!DM26)</f>
        <v>0</v>
      </c>
      <c r="AG27" s="256">
        <f>SUM(ИТОГ!AF26+ИТОГ!BL26+ИТОГ!CP26+ИТОГ!DN26)</f>
        <v>0</v>
      </c>
      <c r="AH27" s="694">
        <f>SUM(ИТОГ!AG26)</f>
        <v>0</v>
      </c>
      <c r="AI27" s="694">
        <f>SUM(ИТОГ!AH26)</f>
        <v>0</v>
      </c>
      <c r="AJ27" s="385">
        <f t="shared" si="0"/>
        <v>0</v>
      </c>
      <c r="AK27" s="385">
        <f t="shared" si="1"/>
        <v>0</v>
      </c>
      <c r="AL27" s="246"/>
      <c r="AM27" s="246"/>
      <c r="AN27" s="246"/>
      <c r="AO27" s="246"/>
      <c r="AP27" s="37"/>
      <c r="AQ27" s="6"/>
      <c r="AR27" s="855">
        <f>SUM(ИТОГ!DU26+ИТОГ!DY26)</f>
        <v>0</v>
      </c>
      <c r="AS27" s="855">
        <f>SUM(ИТОГ!DV26+ИТОГ!DZ26)</f>
        <v>0</v>
      </c>
      <c r="AT27" s="501">
        <f>SUM(ИТОГ!EC26+ИТОГ!EE26)</f>
        <v>0</v>
      </c>
      <c r="AU27" s="501">
        <f>SUM(ИТОГ!ED26+ИТОГ!EF26)</f>
        <v>0</v>
      </c>
      <c r="AV27" s="445">
        <f>SUM(ИТОГ!DS26+ИТОГ!DW26+ИТОГ!EA26)</f>
        <v>0</v>
      </c>
      <c r="AW27" s="445">
        <f>SUM(ИТОГ!DT26+ИТОГ!DX26+ИТОГ!EB26)</f>
        <v>0</v>
      </c>
      <c r="AX27" s="5">
        <f t="shared" si="2"/>
        <v>0</v>
      </c>
      <c r="AY27" s="95">
        <f t="shared" si="3"/>
        <v>0</v>
      </c>
    </row>
    <row r="28" spans="1:3159" ht="15" thickBot="1" x14ac:dyDescent="0.35">
      <c r="A28" s="91">
        <v>18</v>
      </c>
      <c r="B28" s="1807" t="s">
        <v>24</v>
      </c>
      <c r="C28" s="1516"/>
      <c r="D28" s="501">
        <f>SUM(ИТОГ!C27,ИТОГ!AI27,ИТОГ!BM27,ИТОГ!CQ27)</f>
        <v>0</v>
      </c>
      <c r="E28" s="501">
        <f>SUM(ИТОГ!D27,ИТОГ!AJ27,ИТОГ!BN27,ИТОГ!CR27)</f>
        <v>0</v>
      </c>
      <c r="F28" s="174">
        <f>SUM(ИТОГ!E27+ИТОГ!AK27+ИТОГ!BO27+ИТОГ!CS27)</f>
        <v>0</v>
      </c>
      <c r="G28" s="174">
        <f>SUM(ИТОГ!F27+ИТОГ!AL27+ИТОГ!BP27+ИТОГ!CT27)</f>
        <v>0</v>
      </c>
      <c r="H28" s="501">
        <f>SUM(ИТОГ!G27+ИТОГ!AM27+ИТОГ!BQ27+ИТОГ!CU27)</f>
        <v>0</v>
      </c>
      <c r="I28" s="501">
        <f>SUM(ИТОГ!H27+ИТОГ!AN27+ИТОГ!BR27+ИТОГ!CV27)</f>
        <v>0</v>
      </c>
      <c r="J28" s="501">
        <f>SUM(ИТОГ!I27+ИТОГ!AO27+ИТОГ!BS27+ИТОГ!CW27)</f>
        <v>0</v>
      </c>
      <c r="K28" s="501">
        <f>SUM(ИТОГ!J27+ИТОГ!AP27+ИТОГ!BT27+ИТОГ!CX27)</f>
        <v>0</v>
      </c>
      <c r="L28" s="694">
        <f>SUM(ИТОГ!K27+ИТОГ!AQ27+ИТОГ!BU27+ИТОГ!CY27)</f>
        <v>0</v>
      </c>
      <c r="M28" s="694">
        <f>SUM(ИТОГ!L27+ИТОГ!AR27+ИТОГ!BV27+ИТОГ!CZ27)</f>
        <v>0</v>
      </c>
      <c r="N28" s="501">
        <f>SUM(ИТОГ!M27+ИТОГ!AS27+ИТОГ!BW27+ИТОГ!DA27)</f>
        <v>0</v>
      </c>
      <c r="O28" s="501">
        <f>SUM(ИТОГ!N27+ИТОГ!AT27+ИТОГ!BX27+ИТОГ!DB27)</f>
        <v>0</v>
      </c>
      <c r="P28" s="695">
        <f>SUM(ИТОГ!O27+ИТОГ!AU27+ИТОГ!BY27+ИТОГ!DC27)</f>
        <v>0</v>
      </c>
      <c r="Q28" s="695">
        <f>SUM(ИТОГ!P27+ИТОГ!AV27+ИТОГ!BZ27+ИТОГ!DD27)</f>
        <v>0</v>
      </c>
      <c r="R28" s="727">
        <f>SUM(ИТОГ!Q27+ИТОГ!AW27+ИТОГ!CA27+ИТОГ!DE27)</f>
        <v>0</v>
      </c>
      <c r="S28" s="737">
        <f>SUM(ИТОГ!R27+ИТОГ!AX27+ИТОГ!CB27+ИТОГ!DF27)</f>
        <v>0</v>
      </c>
      <c r="T28" s="114">
        <f>SUM(ИТОГ!S27+ИТОГ!AY27+ИТОГ!CC27)</f>
        <v>0</v>
      </c>
      <c r="U28" s="114">
        <f>SUM(ИТОГ!T27+ИТОГ!AZ27+ИТОГ!CD27)</f>
        <v>0</v>
      </c>
      <c r="V28" s="695">
        <f>SUM(ИТОГ!U27+ИТОГ!BA27+ИТОГ!CE27+ИТОГ!DG27)</f>
        <v>0</v>
      </c>
      <c r="W28" s="695">
        <f>SUM(ИТОГ!V27+ИТОГ!BB27+ИТОГ!CF27+ИТОГ!DH27)</f>
        <v>0</v>
      </c>
      <c r="X28" s="257">
        <f>SUM(ИТОГ!W27+ИТОГ!BC27+ИТОГ!CG27+ИТОГ!DI27)</f>
        <v>0</v>
      </c>
      <c r="Y28" s="257">
        <f>SUM(ИТОГ!X27+ИТОГ!BD27+ИТОГ!CH27+ИТОГ!DJ27)</f>
        <v>0</v>
      </c>
      <c r="Z28" s="257">
        <f>SUM(ИТОГ!Y27+ИТОГ!BE27+ИТОГ!CI27)</f>
        <v>0</v>
      </c>
      <c r="AA28" s="257">
        <f>SUM(ИТОГ!Z27+ИТОГ!BF27+ИТОГ!CJ27)</f>
        <v>0</v>
      </c>
      <c r="AB28" s="257">
        <f>SUM(ИТОГ!AA27+ИТОГ!BG27+ИТОГ!CK27+ИТОГ!DK27)</f>
        <v>0</v>
      </c>
      <c r="AC28" s="257">
        <f>SUM(ИТОГ!AB27+ИТОГ!BH27+ИТОГ!CL27+ИТОГ!DL27)</f>
        <v>0</v>
      </c>
      <c r="AD28" s="256">
        <f>SUM(ИТОГ!AC27+ИТОГ!BI27+ИТОГ!CM27)</f>
        <v>0</v>
      </c>
      <c r="AE28" s="256">
        <f>SUM(ИТОГ!AD27+ИТОГ!BJ27+ИТОГ!CN27)</f>
        <v>0</v>
      </c>
      <c r="AF28" s="256">
        <f>SUM(ИТОГ!AE27+ИТОГ!BK27+ИТОГ!CO27+ИТОГ!DM27)</f>
        <v>0</v>
      </c>
      <c r="AG28" s="256">
        <f>SUM(ИТОГ!AF27+ИТОГ!BL27+ИТОГ!CP27+ИТОГ!DN27)</f>
        <v>0</v>
      </c>
      <c r="AH28" s="694">
        <f>SUM(ИТОГ!AG27)</f>
        <v>0</v>
      </c>
      <c r="AI28" s="694">
        <f>SUM(ИТОГ!AH27)</f>
        <v>0</v>
      </c>
      <c r="AJ28" s="385">
        <f t="shared" si="0"/>
        <v>0</v>
      </c>
      <c r="AK28" s="385">
        <f t="shared" si="1"/>
        <v>0</v>
      </c>
      <c r="AL28" s="246"/>
      <c r="AM28" s="246"/>
      <c r="AN28" s="246"/>
      <c r="AO28" s="246"/>
      <c r="AP28" s="37"/>
      <c r="AQ28" s="6"/>
      <c r="AR28" s="855">
        <f>SUM(ИТОГ!DU27+ИТОГ!DY27)</f>
        <v>0</v>
      </c>
      <c r="AS28" s="855">
        <f>SUM(ИТОГ!DV27+ИТОГ!DZ27)</f>
        <v>0</v>
      </c>
      <c r="AT28" s="501">
        <f>SUM(ИТОГ!EC27+ИТОГ!EE27)</f>
        <v>0</v>
      </c>
      <c r="AU28" s="501">
        <f>SUM(ИТОГ!ED27+ИТОГ!EF27)</f>
        <v>0</v>
      </c>
      <c r="AV28" s="445">
        <f>SUM(ИТОГ!DS27+ИТОГ!DW27+ИТОГ!EA27)</f>
        <v>0</v>
      </c>
      <c r="AW28" s="445">
        <f>SUM(ИТОГ!DT27+ИТОГ!DX27+ИТОГ!EB27)</f>
        <v>0</v>
      </c>
      <c r="AX28" s="5">
        <f t="shared" si="2"/>
        <v>0</v>
      </c>
      <c r="AY28" s="95">
        <f t="shared" si="3"/>
        <v>0</v>
      </c>
    </row>
    <row r="29" spans="1:3159" ht="15" thickBot="1" x14ac:dyDescent="0.35">
      <c r="A29" s="91">
        <v>19</v>
      </c>
      <c r="B29" s="1807" t="s">
        <v>25</v>
      </c>
      <c r="C29" s="1516"/>
      <c r="D29" s="501">
        <f>SUM(ИТОГ!C28,ИТОГ!AI28,ИТОГ!BM28,ИТОГ!CQ28)</f>
        <v>0</v>
      </c>
      <c r="E29" s="501">
        <f>SUM(ИТОГ!D28,ИТОГ!AJ28,ИТОГ!BN28,ИТОГ!CR28)</f>
        <v>0</v>
      </c>
      <c r="F29" s="174">
        <f>SUM(ИТОГ!E28+ИТОГ!AK28+ИТОГ!BO28+ИТОГ!CS28)</f>
        <v>0</v>
      </c>
      <c r="G29" s="174">
        <f>SUM(ИТОГ!F28+ИТОГ!AL28+ИТОГ!BP28+ИТОГ!CT28)</f>
        <v>0</v>
      </c>
      <c r="H29" s="501">
        <f>SUM(ИТОГ!G28+ИТОГ!AM28+ИТОГ!BQ28+ИТОГ!CU28)</f>
        <v>0</v>
      </c>
      <c r="I29" s="501">
        <f>SUM(ИТОГ!H28+ИТОГ!AN28+ИТОГ!BR28+ИТОГ!CV28)</f>
        <v>0</v>
      </c>
      <c r="J29" s="501">
        <f>SUM(ИТОГ!I28+ИТОГ!AO28+ИТОГ!BS28+ИТОГ!CW28)</f>
        <v>0</v>
      </c>
      <c r="K29" s="501">
        <f>SUM(ИТОГ!J28+ИТОГ!AP28+ИТОГ!BT28+ИТОГ!CX28)</f>
        <v>0</v>
      </c>
      <c r="L29" s="694">
        <f>SUM(ИТОГ!K28+ИТОГ!AQ28+ИТОГ!BU28+ИТОГ!CY28)</f>
        <v>0</v>
      </c>
      <c r="M29" s="694">
        <f>SUM(ИТОГ!L28+ИТОГ!AR28+ИТОГ!BV28+ИТОГ!CZ28)</f>
        <v>0</v>
      </c>
      <c r="N29" s="501">
        <f>SUM(ИТОГ!M28+ИТОГ!AS28+ИТОГ!BW28+ИТОГ!DA28)</f>
        <v>0</v>
      </c>
      <c r="O29" s="501">
        <f>SUM(ИТОГ!N28+ИТОГ!AT28+ИТОГ!BX28+ИТОГ!DB28)</f>
        <v>0</v>
      </c>
      <c r="P29" s="695">
        <f>SUM(ИТОГ!O28+ИТОГ!AU28+ИТОГ!BY28+ИТОГ!DC28)</f>
        <v>0</v>
      </c>
      <c r="Q29" s="695">
        <f>SUM(ИТОГ!P28+ИТОГ!AV28+ИТОГ!BZ28+ИТОГ!DD28)</f>
        <v>0</v>
      </c>
      <c r="R29" s="727">
        <f>SUM(ИТОГ!Q28+ИТОГ!AW28+ИТОГ!CA28+ИТОГ!DE28)</f>
        <v>0</v>
      </c>
      <c r="S29" s="737">
        <f>SUM(ИТОГ!R28+ИТОГ!AX28+ИТОГ!CB28+ИТОГ!DF28)</f>
        <v>0</v>
      </c>
      <c r="T29" s="114">
        <f>SUM(ИТОГ!S28+ИТОГ!AY28+ИТОГ!CC28)</f>
        <v>0</v>
      </c>
      <c r="U29" s="114">
        <f>SUM(ИТОГ!T28+ИТОГ!AZ28+ИТОГ!CD28)</f>
        <v>0</v>
      </c>
      <c r="V29" s="695">
        <f>SUM(ИТОГ!U28+ИТОГ!BA28+ИТОГ!CE28+ИТОГ!DG28)</f>
        <v>0</v>
      </c>
      <c r="W29" s="695">
        <f>SUM(ИТОГ!V28+ИТОГ!BB28+ИТОГ!CF28+ИТОГ!DH28)</f>
        <v>0</v>
      </c>
      <c r="X29" s="257">
        <f>SUM(ИТОГ!W28+ИТОГ!BC28+ИТОГ!CG28+ИТОГ!DI28)</f>
        <v>0</v>
      </c>
      <c r="Y29" s="257">
        <f>SUM(ИТОГ!X28+ИТОГ!BD28+ИТОГ!CH28+ИТОГ!DJ28)</f>
        <v>0</v>
      </c>
      <c r="Z29" s="257">
        <f>SUM(ИТОГ!Y28+ИТОГ!BE28+ИТОГ!CI28)</f>
        <v>0</v>
      </c>
      <c r="AA29" s="257">
        <f>SUM(ИТОГ!Z28+ИТОГ!BF28+ИТОГ!CJ28)</f>
        <v>0</v>
      </c>
      <c r="AB29" s="257">
        <f>SUM(ИТОГ!AA28+ИТОГ!BG28+ИТОГ!CK28+ИТОГ!DK28)</f>
        <v>0</v>
      </c>
      <c r="AC29" s="257">
        <f>SUM(ИТОГ!AB28+ИТОГ!BH28+ИТОГ!CL28+ИТОГ!DL28)</f>
        <v>0</v>
      </c>
      <c r="AD29" s="256">
        <f>SUM(ИТОГ!AC28+ИТОГ!BI28+ИТОГ!CM28)</f>
        <v>0</v>
      </c>
      <c r="AE29" s="256">
        <f>SUM(ИТОГ!AD28+ИТОГ!BJ28+ИТОГ!CN28)</f>
        <v>0</v>
      </c>
      <c r="AF29" s="256">
        <f>SUM(ИТОГ!AE28+ИТОГ!BK28+ИТОГ!CO28+ИТОГ!DM28)</f>
        <v>0</v>
      </c>
      <c r="AG29" s="256">
        <f>SUM(ИТОГ!AF28+ИТОГ!BL28+ИТОГ!CP28+ИТОГ!DN28)</f>
        <v>0</v>
      </c>
      <c r="AH29" s="694">
        <f>SUM(ИТОГ!AG28)</f>
        <v>0</v>
      </c>
      <c r="AI29" s="694">
        <f>SUM(ИТОГ!AH28)</f>
        <v>0</v>
      </c>
      <c r="AJ29" s="385">
        <f t="shared" si="0"/>
        <v>0</v>
      </c>
      <c r="AK29" s="385">
        <f t="shared" si="1"/>
        <v>0</v>
      </c>
      <c r="AL29" s="246"/>
      <c r="AM29" s="246"/>
      <c r="AN29" s="246"/>
      <c r="AO29" s="246"/>
      <c r="AP29" s="37"/>
      <c r="AQ29" s="6"/>
      <c r="AR29" s="855">
        <f>SUM(ИТОГ!DU28+ИТОГ!DY28)</f>
        <v>0</v>
      </c>
      <c r="AS29" s="855">
        <f>SUM(ИТОГ!DV28+ИТОГ!DZ28)</f>
        <v>0</v>
      </c>
      <c r="AT29" s="501">
        <f>SUM(ИТОГ!EC28+ИТОГ!EE28)</f>
        <v>0</v>
      </c>
      <c r="AU29" s="501">
        <f>SUM(ИТОГ!ED28+ИТОГ!EF28)</f>
        <v>0</v>
      </c>
      <c r="AV29" s="445">
        <f>SUM(ИТОГ!DS28+ИТОГ!DW28+ИТОГ!EA28)</f>
        <v>0</v>
      </c>
      <c r="AW29" s="445">
        <f>SUM(ИТОГ!DT28+ИТОГ!DX28+ИТОГ!EB28)</f>
        <v>0</v>
      </c>
      <c r="AX29" s="5">
        <f t="shared" si="2"/>
        <v>0</v>
      </c>
      <c r="AY29" s="95">
        <f t="shared" si="3"/>
        <v>0</v>
      </c>
    </row>
    <row r="30" spans="1:3159" ht="15" thickBot="1" x14ac:dyDescent="0.35">
      <c r="A30" s="91">
        <v>20</v>
      </c>
      <c r="B30" s="1807" t="s">
        <v>26</v>
      </c>
      <c r="C30" s="1516"/>
      <c r="D30" s="501">
        <f>SUM(ИТОГ!C29,ИТОГ!AI29,ИТОГ!BM29,ИТОГ!CQ29)</f>
        <v>0</v>
      </c>
      <c r="E30" s="501">
        <f>SUM(ИТОГ!D29,ИТОГ!AJ29,ИТОГ!BN29,ИТОГ!CR29)</f>
        <v>0</v>
      </c>
      <c r="F30" s="174">
        <f>SUM(ИТОГ!E29+ИТОГ!AK29+ИТОГ!BO29+ИТОГ!CS29)</f>
        <v>0</v>
      </c>
      <c r="G30" s="174">
        <f>SUM(ИТОГ!F29+ИТОГ!AL29+ИТОГ!BP29+ИТОГ!CT29)</f>
        <v>0</v>
      </c>
      <c r="H30" s="501">
        <f>SUM(ИТОГ!G29+ИТОГ!AM29+ИТОГ!BQ29+ИТОГ!CU29)</f>
        <v>0</v>
      </c>
      <c r="I30" s="501">
        <f>SUM(ИТОГ!H29+ИТОГ!AN29+ИТОГ!BR29+ИТОГ!CV29)</f>
        <v>0</v>
      </c>
      <c r="J30" s="501">
        <f>SUM(ИТОГ!I29+ИТОГ!AO29+ИТОГ!BS29+ИТОГ!CW29)</f>
        <v>0</v>
      </c>
      <c r="K30" s="501">
        <f>SUM(ИТОГ!J29+ИТОГ!AP29+ИТОГ!BT29+ИТОГ!CX29)</f>
        <v>0</v>
      </c>
      <c r="L30" s="694">
        <f>SUM(ИТОГ!K29+ИТОГ!AQ29+ИТОГ!BU29+ИТОГ!CY29)</f>
        <v>0</v>
      </c>
      <c r="M30" s="694">
        <f>SUM(ИТОГ!L29+ИТОГ!AR29+ИТОГ!BV29+ИТОГ!CZ29)</f>
        <v>0</v>
      </c>
      <c r="N30" s="501">
        <f>SUM(ИТОГ!M29+ИТОГ!AS29+ИТОГ!BW29+ИТОГ!DA29)</f>
        <v>0</v>
      </c>
      <c r="O30" s="501">
        <f>SUM(ИТОГ!N29+ИТОГ!AT29+ИТОГ!BX29+ИТОГ!DB29)</f>
        <v>0</v>
      </c>
      <c r="P30" s="695">
        <f>SUM(ИТОГ!O29+ИТОГ!AU29+ИТОГ!BY29+ИТОГ!DC29)</f>
        <v>0</v>
      </c>
      <c r="Q30" s="695">
        <f>SUM(ИТОГ!P29+ИТОГ!AV29+ИТОГ!BZ29+ИТОГ!DD29)</f>
        <v>0</v>
      </c>
      <c r="R30" s="727">
        <f>SUM(ИТОГ!Q29+ИТОГ!AW29+ИТОГ!CA29+ИТОГ!DE29)</f>
        <v>0</v>
      </c>
      <c r="S30" s="737">
        <f>SUM(ИТОГ!R29+ИТОГ!AX29+ИТОГ!CB29+ИТОГ!DF29)</f>
        <v>0</v>
      </c>
      <c r="T30" s="114">
        <f>SUM(ИТОГ!S29+ИТОГ!AY29+ИТОГ!CC29)</f>
        <v>0</v>
      </c>
      <c r="U30" s="114">
        <f>SUM(ИТОГ!T29+ИТОГ!AZ29+ИТОГ!CD29)</f>
        <v>0</v>
      </c>
      <c r="V30" s="695">
        <f>SUM(ИТОГ!U29+ИТОГ!BA29+ИТОГ!CE29+ИТОГ!DG29)</f>
        <v>0</v>
      </c>
      <c r="W30" s="695">
        <f>SUM(ИТОГ!V29+ИТОГ!BB29+ИТОГ!CF29+ИТОГ!DH29)</f>
        <v>0</v>
      </c>
      <c r="X30" s="257">
        <f>SUM(ИТОГ!W29+ИТОГ!BC29+ИТОГ!CG29+ИТОГ!DI29)</f>
        <v>0</v>
      </c>
      <c r="Y30" s="257">
        <f>SUM(ИТОГ!X29+ИТОГ!BD29+ИТОГ!CH29+ИТОГ!DJ29)</f>
        <v>0</v>
      </c>
      <c r="Z30" s="257">
        <f>SUM(ИТОГ!Y29+ИТОГ!BE29+ИТОГ!CI29)</f>
        <v>0</v>
      </c>
      <c r="AA30" s="257">
        <f>SUM(ИТОГ!Z29+ИТОГ!BF29+ИТОГ!CJ29)</f>
        <v>0</v>
      </c>
      <c r="AB30" s="257">
        <f>SUM(ИТОГ!AA29+ИТОГ!BG29+ИТОГ!CK29+ИТОГ!DK29)</f>
        <v>0</v>
      </c>
      <c r="AC30" s="257">
        <f>SUM(ИТОГ!AB29+ИТОГ!BH29+ИТОГ!CL29+ИТОГ!DL29)</f>
        <v>0</v>
      </c>
      <c r="AD30" s="256">
        <f>SUM(ИТОГ!AC29+ИТОГ!BI29+ИТОГ!CM29)</f>
        <v>0</v>
      </c>
      <c r="AE30" s="256">
        <f>SUM(ИТОГ!AD29+ИТОГ!BJ29+ИТОГ!CN29)</f>
        <v>0</v>
      </c>
      <c r="AF30" s="256">
        <f>SUM(ИТОГ!AE29+ИТОГ!BK29+ИТОГ!CO29+ИТОГ!DM29)</f>
        <v>0</v>
      </c>
      <c r="AG30" s="256">
        <f>SUM(ИТОГ!AF29+ИТОГ!BL29+ИТОГ!CP29+ИТОГ!DN29)</f>
        <v>0</v>
      </c>
      <c r="AH30" s="694">
        <f>SUM(ИТОГ!AG29)</f>
        <v>0</v>
      </c>
      <c r="AI30" s="694">
        <f>SUM(ИТОГ!AH29)</f>
        <v>0</v>
      </c>
      <c r="AJ30" s="385">
        <f t="shared" si="0"/>
        <v>0</v>
      </c>
      <c r="AK30" s="385">
        <f t="shared" si="1"/>
        <v>0</v>
      </c>
      <c r="AL30" s="246"/>
      <c r="AM30" s="246"/>
      <c r="AN30" s="246"/>
      <c r="AO30" s="246"/>
      <c r="AP30" s="37"/>
      <c r="AQ30" s="6"/>
      <c r="AR30" s="855">
        <f>SUM(ИТОГ!DU29+ИТОГ!DY29)</f>
        <v>0</v>
      </c>
      <c r="AS30" s="855">
        <f>SUM(ИТОГ!DV29+ИТОГ!DZ29)</f>
        <v>0</v>
      </c>
      <c r="AT30" s="501">
        <f>SUM(ИТОГ!EC29+ИТОГ!EE29)</f>
        <v>0</v>
      </c>
      <c r="AU30" s="501">
        <f>SUM(ИТОГ!ED29+ИТОГ!EF29)</f>
        <v>0</v>
      </c>
      <c r="AV30" s="445">
        <f>SUM(ИТОГ!DS29+ИТОГ!DW29+ИТОГ!EA29)</f>
        <v>0</v>
      </c>
      <c r="AW30" s="445">
        <f>SUM(ИТОГ!DT29+ИТОГ!DX29+ИТОГ!EB29)</f>
        <v>0</v>
      </c>
      <c r="AX30" s="5">
        <f t="shared" si="2"/>
        <v>0</v>
      </c>
      <c r="AY30" s="95">
        <f t="shared" si="3"/>
        <v>0</v>
      </c>
    </row>
    <row r="31" spans="1:3159" ht="15" thickBot="1" x14ac:dyDescent="0.35">
      <c r="A31" s="91">
        <v>21</v>
      </c>
      <c r="B31" s="1807" t="s">
        <v>27</v>
      </c>
      <c r="C31" s="1516"/>
      <c r="D31" s="501">
        <f>SUM(ИТОГ!C30,ИТОГ!AI30,ИТОГ!BM30,ИТОГ!CQ30)</f>
        <v>0</v>
      </c>
      <c r="E31" s="501">
        <f>SUM(ИТОГ!D30,ИТОГ!AJ30,ИТОГ!BN30,ИТОГ!CR30)</f>
        <v>0</v>
      </c>
      <c r="F31" s="174">
        <f>SUM(ИТОГ!E30+ИТОГ!AK30+ИТОГ!BO30+ИТОГ!CS30)</f>
        <v>1</v>
      </c>
      <c r="G31" s="174">
        <f>SUM(ИТОГ!F30+ИТОГ!AL30+ИТОГ!BP30+ИТОГ!CT30)</f>
        <v>0</v>
      </c>
      <c r="H31" s="501">
        <f>SUM(ИТОГ!G30+ИТОГ!AM30+ИТОГ!BQ30+ИТОГ!CU30)</f>
        <v>0</v>
      </c>
      <c r="I31" s="501">
        <f>SUM(ИТОГ!H30+ИТОГ!AN30+ИТОГ!BR30+ИТОГ!CV30)</f>
        <v>0</v>
      </c>
      <c r="J31" s="501">
        <f>SUM(ИТОГ!I30+ИТОГ!AO30+ИТОГ!BS30+ИТОГ!CW30)</f>
        <v>0</v>
      </c>
      <c r="K31" s="501">
        <f>SUM(ИТОГ!J30+ИТОГ!AP30+ИТОГ!BT30+ИТОГ!CX30)</f>
        <v>3</v>
      </c>
      <c r="L31" s="694">
        <f>SUM(ИТОГ!K30+ИТОГ!AQ30+ИТОГ!BU30+ИТОГ!CY30)</f>
        <v>0</v>
      </c>
      <c r="M31" s="694">
        <f>SUM(ИТОГ!L30+ИТОГ!AR30+ИТОГ!BV30+ИТОГ!CZ30)</f>
        <v>1</v>
      </c>
      <c r="N31" s="501">
        <f>SUM(ИТОГ!M30+ИТОГ!AS30+ИТОГ!BW30+ИТОГ!DA30)</f>
        <v>1</v>
      </c>
      <c r="O31" s="501">
        <f>SUM(ИТОГ!N30+ИТОГ!AT30+ИТОГ!BX30+ИТОГ!DB30)</f>
        <v>0</v>
      </c>
      <c r="P31" s="695">
        <f>SUM(ИТОГ!O30+ИТОГ!AU30+ИТОГ!BY30+ИТОГ!DC30)</f>
        <v>0</v>
      </c>
      <c r="Q31" s="695">
        <f>SUM(ИТОГ!P30+ИТОГ!AV30+ИТОГ!BZ30+ИТОГ!DD30)</f>
        <v>0</v>
      </c>
      <c r="R31" s="727">
        <f>SUM(ИТОГ!Q30+ИТОГ!AW30+ИТОГ!CA30+ИТОГ!DE30)</f>
        <v>1</v>
      </c>
      <c r="S31" s="737">
        <f>SUM(ИТОГ!R30+ИТОГ!AX30+ИТОГ!CB30+ИТОГ!DF30)</f>
        <v>0</v>
      </c>
      <c r="T31" s="114">
        <f>SUM(ИТОГ!S30+ИТОГ!AY30+ИТОГ!CC30)</f>
        <v>0</v>
      </c>
      <c r="U31" s="114">
        <f>SUM(ИТОГ!T30+ИТОГ!AZ30+ИТОГ!CD30)</f>
        <v>0</v>
      </c>
      <c r="V31" s="695">
        <f>SUM(ИТОГ!U30+ИТОГ!BA30+ИТОГ!CE30+ИТОГ!DG30)</f>
        <v>0</v>
      </c>
      <c r="W31" s="695">
        <f>SUM(ИТОГ!V30+ИТОГ!BB30+ИТОГ!CF30+ИТОГ!DH30)</f>
        <v>1</v>
      </c>
      <c r="X31" s="257">
        <f>SUM(ИТОГ!W30+ИТОГ!BC30+ИТОГ!CG30+ИТОГ!DI30)</f>
        <v>0</v>
      </c>
      <c r="Y31" s="257">
        <f>SUM(ИТОГ!X30+ИТОГ!BD30+ИТОГ!CH30+ИТОГ!DJ30)</f>
        <v>0</v>
      </c>
      <c r="Z31" s="257">
        <f>SUM(ИТОГ!Y30+ИТОГ!BE30+ИТОГ!CI30)</f>
        <v>0</v>
      </c>
      <c r="AA31" s="257">
        <f>SUM(ИТОГ!Z30+ИТОГ!BF30+ИТОГ!CJ30)</f>
        <v>1</v>
      </c>
      <c r="AB31" s="257">
        <f>SUM(ИТОГ!AA30+ИТОГ!BG30+ИТОГ!CK30+ИТОГ!DK30)</f>
        <v>0</v>
      </c>
      <c r="AC31" s="257">
        <f>SUM(ИТОГ!AB30+ИТОГ!BH30+ИТОГ!CL30+ИТОГ!DL30)</f>
        <v>0</v>
      </c>
      <c r="AD31" s="256">
        <f>SUM(ИТОГ!AC30+ИТОГ!BI30+ИТОГ!CM30)</f>
        <v>0</v>
      </c>
      <c r="AE31" s="256">
        <f>SUM(ИТОГ!AD30+ИТОГ!BJ30+ИТОГ!CN30)</f>
        <v>0</v>
      </c>
      <c r="AF31" s="256">
        <f>SUM(ИТОГ!AE30+ИТОГ!BK30+ИТОГ!CO30+ИТОГ!DM30)</f>
        <v>0</v>
      </c>
      <c r="AG31" s="256">
        <f>SUM(ИТОГ!AF30+ИТОГ!BL30+ИТОГ!CP30+ИТОГ!DN30)</f>
        <v>1</v>
      </c>
      <c r="AH31" s="694">
        <f>SUM(ИТОГ!AG30)</f>
        <v>0</v>
      </c>
      <c r="AI31" s="694">
        <f>SUM(ИТОГ!AH30)</f>
        <v>0</v>
      </c>
      <c r="AJ31" s="385">
        <f t="shared" si="0"/>
        <v>3</v>
      </c>
      <c r="AK31" s="385">
        <f t="shared" si="1"/>
        <v>7</v>
      </c>
      <c r="AL31" s="246"/>
      <c r="AM31" s="246"/>
      <c r="AN31" s="246"/>
      <c r="AO31" s="246"/>
      <c r="AP31" s="37"/>
      <c r="AQ31" s="6"/>
      <c r="AR31" s="855">
        <f>SUM(ИТОГ!DU30+ИТОГ!DY30)</f>
        <v>0</v>
      </c>
      <c r="AS31" s="855">
        <f>SUM(ИТОГ!DV30+ИТОГ!DZ30)</f>
        <v>0</v>
      </c>
      <c r="AT31" s="501">
        <f>SUM(ИТОГ!EC30+ИТОГ!EE30)</f>
        <v>0</v>
      </c>
      <c r="AU31" s="501">
        <f>SUM(ИТОГ!ED30+ИТОГ!EF30)</f>
        <v>0</v>
      </c>
      <c r="AV31" s="445">
        <f>SUM(ИТОГ!DS30+ИТОГ!DW30+ИТОГ!EA30)</f>
        <v>0</v>
      </c>
      <c r="AW31" s="445">
        <f>SUM(ИТОГ!DT30+ИТОГ!DX30+ИТОГ!EB30)</f>
        <v>0</v>
      </c>
      <c r="AX31" s="5">
        <f t="shared" si="2"/>
        <v>0</v>
      </c>
      <c r="AY31" s="95">
        <f t="shared" si="3"/>
        <v>0</v>
      </c>
    </row>
    <row r="32" spans="1:3159" ht="16.2" thickBot="1" x14ac:dyDescent="0.35">
      <c r="A32" s="8"/>
      <c r="B32" s="1845" t="s">
        <v>28</v>
      </c>
      <c r="C32" s="1846"/>
      <c r="D32" s="501">
        <f>SUM(ИТОГ!C31,ИТОГ!AI31,ИТОГ!BM31,ИТОГ!CQ31)</f>
        <v>97</v>
      </c>
      <c r="E32" s="501">
        <f>SUM(ИТОГ!D31,ИТОГ!AJ31,ИТОГ!BN31,ИТОГ!CR31)</f>
        <v>55</v>
      </c>
      <c r="F32" s="174">
        <f>SUM(ИТОГ!E31+ИТОГ!AK31+ИТОГ!BO31+ИТОГ!CS31)</f>
        <v>86</v>
      </c>
      <c r="G32" s="174">
        <f>SUM(ИТОГ!F31+ИТОГ!AL31+ИТОГ!BP31+ИТОГ!CT31)</f>
        <v>19</v>
      </c>
      <c r="H32" s="501">
        <f>SUM(ИТОГ!G31+ИТОГ!AM31+ИТОГ!BQ31+ИТОГ!CU31)</f>
        <v>96</v>
      </c>
      <c r="I32" s="501">
        <f>SUM(ИТОГ!H31+ИТОГ!AN31+ИТОГ!BR31+ИТОГ!CV31)</f>
        <v>99</v>
      </c>
      <c r="J32" s="501">
        <f>SUM(ИТОГ!I31+ИТОГ!AO31+ИТОГ!BS31+ИТОГ!CW31)</f>
        <v>300</v>
      </c>
      <c r="K32" s="501">
        <f>SUM(ИТОГ!J31+ИТОГ!AP31+ИТОГ!BT31+ИТОГ!CX31)</f>
        <v>147</v>
      </c>
      <c r="L32" s="694">
        <f>SUM(ИТОГ!K31+ИТОГ!AQ31+ИТОГ!BU31+ИТОГ!CY31)</f>
        <v>196</v>
      </c>
      <c r="M32" s="694">
        <f>SUM(ИТОГ!L31+ИТОГ!AR31+ИТОГ!BV31+ИТОГ!CZ31)</f>
        <v>15</v>
      </c>
      <c r="N32" s="501">
        <f>SUM(ИТОГ!M31+ИТОГ!AS31+ИТОГ!BW31+ИТОГ!DA31)</f>
        <v>68</v>
      </c>
      <c r="O32" s="501">
        <f>SUM(ИТОГ!N31+ИТОГ!AT31+ИТОГ!BX31+ИТОГ!DB31)</f>
        <v>44</v>
      </c>
      <c r="P32" s="695">
        <f>SUM(ИТОГ!O31+ИТОГ!AU31+ИТОГ!BY31+ИТОГ!DC31)</f>
        <v>182</v>
      </c>
      <c r="Q32" s="695">
        <f>SUM(ИТОГ!P31+ИТОГ!AV31+ИТОГ!BZ31+ИТОГ!DD31)</f>
        <v>19</v>
      </c>
      <c r="R32" s="506">
        <f>SUM(ИТОГ!Q31+ИТОГ!AW31+ИТОГ!CA31+ИТОГ!DE31)</f>
        <v>88</v>
      </c>
      <c r="S32" s="738">
        <f>SUM(ИТОГ!R31+ИТОГ!AX31+ИТОГ!CB31+ИТОГ!DF31)</f>
        <v>64</v>
      </c>
      <c r="T32" s="114">
        <f>SUM(ИТОГ!S31+ИТОГ!AY31+ИТОГ!CC31)</f>
        <v>1</v>
      </c>
      <c r="U32" s="114">
        <f>SUM(ИТОГ!T31+ИТОГ!AZ31+ИТОГ!CD31)</f>
        <v>130</v>
      </c>
      <c r="V32" s="695">
        <f>SUM(ИТОГ!U31+ИТОГ!BA31+ИТОГ!CE31+ИТОГ!DG31)</f>
        <v>87</v>
      </c>
      <c r="W32" s="695">
        <f>SUM(ИТОГ!V31+ИТОГ!BB31+ИТОГ!CF31+ИТОГ!DH31)</f>
        <v>31</v>
      </c>
      <c r="X32" s="257">
        <f>SUM(ИТОГ!W31+ИТОГ!BC31+ИТОГ!CG31+ИТОГ!DI31)</f>
        <v>174</v>
      </c>
      <c r="Y32" s="257">
        <f>SUM(ИТОГ!X31+ИТОГ!BD31+ИТОГ!CH31+ИТОГ!DJ31)</f>
        <v>69</v>
      </c>
      <c r="Z32" s="257">
        <f>SUM(ИТОГ!Y31+ИТОГ!BE31+ИТОГ!CI31)</f>
        <v>161</v>
      </c>
      <c r="AA32" s="257">
        <f>SUM(ИТОГ!Z31+ИТОГ!BF31+ИТОГ!CJ31)</f>
        <v>22</v>
      </c>
      <c r="AB32" s="257">
        <f>SUM(ИТОГ!AA31+ИТОГ!BG31+ИТОГ!CK31+ИТОГ!DK31)</f>
        <v>82</v>
      </c>
      <c r="AC32" s="257">
        <f>SUM(ИТОГ!AB31+ИТОГ!BH31+ИТОГ!CL31+ИТОГ!DL31)</f>
        <v>41</v>
      </c>
      <c r="AD32" s="256">
        <f>SUM(ИТОГ!AC31+ИТОГ!BI31+ИТОГ!CM31)</f>
        <v>0</v>
      </c>
      <c r="AE32" s="256">
        <f>SUM(ИТОГ!AD31+ИТОГ!BJ31+ИТОГ!CN31)</f>
        <v>120</v>
      </c>
      <c r="AF32" s="256">
        <f>SUM(ИТОГ!AE31+ИТОГ!BK31+ИТОГ!CO31+ИТОГ!DM31)</f>
        <v>77</v>
      </c>
      <c r="AG32" s="256">
        <f>SUM(ИТОГ!AF31+ИТОГ!BL31+ИТОГ!CP31+ИТОГ!DN31)</f>
        <v>46</v>
      </c>
      <c r="AH32" s="694">
        <f>SUM(ИТОГ!AG31)</f>
        <v>0</v>
      </c>
      <c r="AI32" s="694">
        <f>SUM(ИТОГ!AH31)</f>
        <v>18</v>
      </c>
      <c r="AJ32" s="385">
        <f t="shared" si="0"/>
        <v>1695</v>
      </c>
      <c r="AK32" s="385">
        <f t="shared" si="1"/>
        <v>939</v>
      </c>
      <c r="AL32" s="246"/>
      <c r="AM32" s="246"/>
      <c r="AN32" s="246"/>
      <c r="AO32" s="246"/>
      <c r="AP32" s="37"/>
      <c r="AQ32" s="6"/>
      <c r="AR32" s="855">
        <f>SUM(ИТОГ!DU31+ИТОГ!DY31)</f>
        <v>0</v>
      </c>
      <c r="AS32" s="855">
        <f>SUM(ИТОГ!DV31+ИТОГ!DZ31)</f>
        <v>30</v>
      </c>
      <c r="AT32" s="501">
        <f>SUM(ИТОГ!EC31+ИТОГ!EE31)</f>
        <v>13</v>
      </c>
      <c r="AU32" s="501">
        <f>SUM(ИТОГ!ED31+ИТОГ!EF31)</f>
        <v>4</v>
      </c>
      <c r="AV32" s="445">
        <f>SUM(ИТОГ!DS31+ИТОГ!DW31+ИТОГ!EA31)</f>
        <v>0</v>
      </c>
      <c r="AW32" s="445">
        <f>SUM(ИТОГ!DT31+ИТОГ!DX31+ИТОГ!EB31)</f>
        <v>21</v>
      </c>
      <c r="AX32" s="5">
        <f t="shared" si="2"/>
        <v>13</v>
      </c>
      <c r="AY32" s="95">
        <f t="shared" si="3"/>
        <v>55</v>
      </c>
    </row>
    <row r="33" spans="1:51" ht="16.2" thickBot="1" x14ac:dyDescent="0.35">
      <c r="A33" s="8"/>
      <c r="B33" s="110"/>
      <c r="C33" s="170"/>
      <c r="D33" s="1857">
        <f>SUM(D32:E32)</f>
        <v>152</v>
      </c>
      <c r="E33" s="1858"/>
      <c r="F33" s="1859">
        <f>SUM(F32:G32)</f>
        <v>105</v>
      </c>
      <c r="G33" s="1858"/>
      <c r="H33" s="1857">
        <f>SUM(H32:I32)</f>
        <v>195</v>
      </c>
      <c r="I33" s="1858"/>
      <c r="J33" s="1857">
        <f>SUM(J32:K32)</f>
        <v>447</v>
      </c>
      <c r="K33" s="1858"/>
      <c r="L33" s="1857">
        <f>SUM(L32:M32)</f>
        <v>211</v>
      </c>
      <c r="M33" s="1858"/>
      <c r="N33" s="1857">
        <f>SUM(N32:O32)</f>
        <v>112</v>
      </c>
      <c r="O33" s="1859"/>
      <c r="P33" s="1857">
        <f>SUM(P32:Q32)</f>
        <v>201</v>
      </c>
      <c r="Q33" s="1858"/>
      <c r="R33" s="1859">
        <f>SUM(R32:S32)</f>
        <v>152</v>
      </c>
      <c r="S33" s="1858"/>
      <c r="T33" s="1857">
        <f>SUM(T32:U32)</f>
        <v>131</v>
      </c>
      <c r="U33" s="1272"/>
      <c r="V33" s="1857">
        <f>SUM(V32:W32)</f>
        <v>118</v>
      </c>
      <c r="W33" s="1272"/>
      <c r="X33" s="1857">
        <f>SUM(X32:Y32)</f>
        <v>243</v>
      </c>
      <c r="Y33" s="1858"/>
      <c r="Z33" s="1857">
        <f>SUM(Z32:AA32)</f>
        <v>183</v>
      </c>
      <c r="AA33" s="1858"/>
      <c r="AB33" s="1857">
        <f>SUM(AB32:AC32)</f>
        <v>123</v>
      </c>
      <c r="AC33" s="1858"/>
      <c r="AD33" s="1857">
        <f>SUM(AD32:AE32)</f>
        <v>120</v>
      </c>
      <c r="AE33" s="1858"/>
      <c r="AF33" s="1857">
        <f>SUM(AF32:AG32)</f>
        <v>123</v>
      </c>
      <c r="AG33" s="1858"/>
      <c r="AH33" s="1857">
        <f>SUM(AH32:AI32)</f>
        <v>18</v>
      </c>
      <c r="AI33" s="1858"/>
      <c r="AJ33" s="1872">
        <f>AJ32+AK32</f>
        <v>2634</v>
      </c>
      <c r="AK33" s="1873"/>
      <c r="AL33" s="393"/>
      <c r="AM33" s="397"/>
      <c r="AN33" s="397"/>
      <c r="AO33" s="393"/>
      <c r="AP33" s="34"/>
      <c r="AQ33" s="6"/>
      <c r="AR33" s="1857">
        <f>SUM(AR32:AS32)</f>
        <v>30</v>
      </c>
      <c r="AS33" s="1858"/>
      <c r="AT33" s="1857">
        <f t="shared" ref="AT33" si="4">SUM(AT32:AU32)</f>
        <v>17</v>
      </c>
      <c r="AU33" s="1272"/>
      <c r="AV33" s="1857">
        <f t="shared" ref="AV33" si="5">SUM(AV32:AW32)</f>
        <v>21</v>
      </c>
      <c r="AW33" s="1272"/>
      <c r="AX33" s="1857">
        <f>SUM(AR33:AW33)</f>
        <v>68</v>
      </c>
      <c r="AY33" s="1858"/>
    </row>
    <row r="34" spans="1:51" ht="15.6" x14ac:dyDescent="0.3">
      <c r="A34" s="117"/>
      <c r="B34" s="7"/>
      <c r="C34" s="7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7"/>
      <c r="Q34" s="7"/>
      <c r="R34" s="7"/>
      <c r="S34" s="7"/>
      <c r="T34" s="7"/>
      <c r="U34" s="7"/>
      <c r="V34" s="7"/>
      <c r="W34" s="7"/>
      <c r="X34" s="7"/>
      <c r="Y34" s="7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Q34" s="6"/>
      <c r="AR34" s="6"/>
      <c r="AS34" s="6"/>
      <c r="AT34" s="6"/>
      <c r="AU34" s="6"/>
      <c r="AV34" s="6"/>
      <c r="AW34" s="6"/>
      <c r="AX34" s="6"/>
      <c r="AY34" s="6"/>
    </row>
    <row r="35" spans="1:51" ht="15.6" x14ac:dyDescent="0.3">
      <c r="A35" s="78"/>
      <c r="B35" s="6"/>
      <c r="C35" s="1856"/>
      <c r="D35" s="1856"/>
      <c r="E35" s="1856"/>
      <c r="F35" s="1856"/>
      <c r="G35" s="1856"/>
      <c r="H35" s="1856"/>
      <c r="I35" s="1856"/>
      <c r="J35" s="27" t="s">
        <v>35</v>
      </c>
      <c r="K35" s="68"/>
      <c r="L35" s="6"/>
      <c r="M35" s="34"/>
      <c r="N35" s="1779">
        <f>AJ32+AX32</f>
        <v>1708</v>
      </c>
      <c r="O35" s="1779"/>
      <c r="P35" s="36"/>
      <c r="Q35" s="11"/>
      <c r="X35" s="6"/>
      <c r="Y35" s="6"/>
      <c r="Z35" s="1401" t="s">
        <v>31</v>
      </c>
      <c r="AA35" s="1401"/>
      <c r="AB35" s="76"/>
      <c r="AC35" s="118"/>
      <c r="AD35" s="26"/>
      <c r="AE35" s="6"/>
      <c r="AF35" s="7">
        <f>AJ33</f>
        <v>2634</v>
      </c>
      <c r="AG35" s="6"/>
      <c r="AH35" s="6"/>
      <c r="AI35" s="6"/>
      <c r="AJ35" s="6"/>
      <c r="AK35" s="6"/>
      <c r="AQ35" s="6"/>
      <c r="AR35" s="6"/>
      <c r="AS35" s="6"/>
      <c r="AT35" s="6"/>
      <c r="AU35" s="6"/>
      <c r="AV35" s="6"/>
      <c r="AW35" s="6"/>
      <c r="AX35" s="6"/>
      <c r="AY35" s="6"/>
    </row>
    <row r="36" spans="1:51" ht="15.6" x14ac:dyDescent="0.3">
      <c r="A36" s="78"/>
      <c r="B36" s="6"/>
      <c r="C36" s="35"/>
      <c r="D36" s="35"/>
      <c r="E36" s="35"/>
      <c r="F36" s="35"/>
      <c r="G36" s="35"/>
      <c r="H36" s="35"/>
      <c r="I36" s="35"/>
      <c r="J36" s="27" t="s">
        <v>36</v>
      </c>
      <c r="K36" s="68"/>
      <c r="L36" s="6"/>
      <c r="M36" s="34"/>
      <c r="N36" s="1779">
        <f>AK32+AY32</f>
        <v>994</v>
      </c>
      <c r="O36" s="1779"/>
      <c r="P36" s="36"/>
      <c r="Q36" s="11"/>
      <c r="X36" s="6"/>
      <c r="Y36" s="6"/>
      <c r="Z36" s="1401" t="s">
        <v>32</v>
      </c>
      <c r="AA36" s="1401"/>
      <c r="AB36" s="76"/>
      <c r="AC36" s="118"/>
      <c r="AD36" s="26"/>
      <c r="AE36" s="6"/>
      <c r="AF36" s="7">
        <f>AX33</f>
        <v>68</v>
      </c>
      <c r="AG36" s="6"/>
      <c r="AH36" s="6"/>
      <c r="AI36" s="6"/>
      <c r="AJ36" s="6"/>
      <c r="AK36" s="6"/>
      <c r="AQ36" s="6"/>
      <c r="AR36" s="6"/>
      <c r="AS36" s="6"/>
      <c r="AT36" s="6"/>
      <c r="AU36" s="6"/>
      <c r="AV36" s="6"/>
      <c r="AW36" s="6"/>
      <c r="AX36" s="6"/>
      <c r="AY36" s="6"/>
    </row>
    <row r="37" spans="1:51" ht="15.6" x14ac:dyDescent="0.3">
      <c r="A37" s="78"/>
      <c r="B37" s="6"/>
      <c r="C37" s="6"/>
      <c r="D37" s="11"/>
      <c r="E37" s="11"/>
      <c r="F37" s="11"/>
      <c r="G37" s="11"/>
      <c r="H37" s="11"/>
      <c r="I37" s="11"/>
      <c r="J37" s="27" t="s">
        <v>33</v>
      </c>
      <c r="K37" s="68"/>
      <c r="L37" s="6"/>
      <c r="M37" s="34"/>
      <c r="N37" s="1504">
        <f>SUM(N35:O36)</f>
        <v>2702</v>
      </c>
      <c r="O37" s="1504"/>
      <c r="P37" s="36"/>
      <c r="Q37" s="11"/>
      <c r="X37" s="6"/>
      <c r="Y37" s="6"/>
      <c r="Z37" s="75" t="s">
        <v>33</v>
      </c>
      <c r="AA37" s="63"/>
      <c r="AB37" s="75"/>
      <c r="AC37" s="63"/>
      <c r="AD37" s="27"/>
      <c r="AE37" s="6"/>
      <c r="AF37" s="1504">
        <f>AF35+AF36</f>
        <v>2702</v>
      </c>
      <c r="AG37" s="1504"/>
      <c r="AH37" s="6"/>
      <c r="AI37" s="6"/>
      <c r="AJ37" s="6"/>
      <c r="AK37" s="6"/>
      <c r="AQ37" s="6"/>
      <c r="AR37" s="6"/>
      <c r="AS37" s="6"/>
      <c r="AT37" s="6"/>
      <c r="AU37" s="6"/>
      <c r="AV37" s="6"/>
      <c r="AW37" s="6"/>
      <c r="AX37" s="6"/>
      <c r="AY37" s="6"/>
    </row>
    <row r="38" spans="1:5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Q38" s="6"/>
      <c r="AR38" s="6"/>
      <c r="AS38" s="6"/>
      <c r="AT38" s="6"/>
      <c r="AU38" s="6"/>
      <c r="AV38" s="6"/>
      <c r="AW38" s="6"/>
      <c r="AX38" s="6"/>
      <c r="AY38" s="6"/>
    </row>
    <row r="39" spans="1:5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1" x14ac:dyDescent="0.3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</row>
    <row r="41" spans="1:5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Q41" s="6"/>
      <c r="AR41" s="6"/>
      <c r="AS41" s="6"/>
      <c r="AT41" s="6"/>
      <c r="AU41" s="6"/>
      <c r="AV41" s="6"/>
      <c r="AW41" s="6"/>
      <c r="AX41" s="6"/>
      <c r="AY41" s="6"/>
    </row>
    <row r="42" spans="1:51" ht="18" x14ac:dyDescent="0.35">
      <c r="A42" s="6"/>
      <c r="B42" s="107"/>
      <c r="C42" s="107" t="s">
        <v>248</v>
      </c>
      <c r="D42" s="1817">
        <v>2021</v>
      </c>
      <c r="E42" s="1817"/>
      <c r="F42" s="55"/>
      <c r="G42" s="55"/>
      <c r="H42" s="52"/>
      <c r="I42" s="53"/>
      <c r="J42" s="53"/>
      <c r="K42" s="53"/>
      <c r="L42" s="53"/>
      <c r="M42" s="53"/>
      <c r="N42" s="53"/>
      <c r="O42" s="53"/>
      <c r="P42" s="1818"/>
      <c r="Q42" s="1818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Q42" s="6"/>
      <c r="AR42" s="6"/>
      <c r="AS42" s="6"/>
      <c r="AT42" s="6"/>
      <c r="AU42" s="6"/>
      <c r="AV42" s="6"/>
      <c r="AW42" s="6"/>
      <c r="AX42" s="6"/>
      <c r="AY42" s="6"/>
    </row>
    <row r="43" spans="1:51" ht="18.600000000000001" thickBot="1" x14ac:dyDescent="0.4">
      <c r="A43" s="15"/>
      <c r="B43" s="81" t="s">
        <v>53</v>
      </c>
      <c r="C43" s="4"/>
      <c r="D43" s="11"/>
      <c r="E43" s="11"/>
      <c r="F43" s="11"/>
      <c r="G43" s="11"/>
      <c r="H43" s="11"/>
      <c r="I43" s="11"/>
      <c r="J43" s="121"/>
      <c r="K43" s="121"/>
      <c r="L43" s="121"/>
      <c r="M43" s="121"/>
      <c r="N43" s="121"/>
      <c r="O43" s="121"/>
      <c r="P43" s="6"/>
      <c r="Q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Q43" s="6"/>
      <c r="AR43" s="81" t="s">
        <v>54</v>
      </c>
      <c r="AS43" s="6"/>
      <c r="AT43" s="6"/>
      <c r="AU43" s="6"/>
      <c r="AV43" s="6"/>
      <c r="AW43" s="6"/>
      <c r="AX43" s="6"/>
      <c r="AY43" s="6"/>
    </row>
    <row r="44" spans="1:51" ht="15" customHeight="1" thickBot="1" x14ac:dyDescent="0.35">
      <c r="A44" s="1804" t="s">
        <v>1</v>
      </c>
      <c r="B44" s="1819" t="s">
        <v>2</v>
      </c>
      <c r="C44" s="1819"/>
      <c r="D44" s="1822" t="s">
        <v>46</v>
      </c>
      <c r="E44" s="1823"/>
      <c r="F44" s="1828" t="s">
        <v>47</v>
      </c>
      <c r="G44" s="1829"/>
      <c r="H44" s="1834" t="s">
        <v>39</v>
      </c>
      <c r="I44" s="1835"/>
      <c r="J44" s="1792" t="s">
        <v>241</v>
      </c>
      <c r="K44" s="1812"/>
      <c r="L44" s="1811" t="s">
        <v>48</v>
      </c>
      <c r="M44" s="1812"/>
      <c r="N44" s="1840" t="s">
        <v>43</v>
      </c>
      <c r="O44" s="1835"/>
      <c r="P44" s="1792" t="s">
        <v>93</v>
      </c>
      <c r="Q44" s="1812"/>
      <c r="R44" s="1811" t="s">
        <v>94</v>
      </c>
      <c r="S44" s="1812"/>
      <c r="T44" s="1811" t="s">
        <v>49</v>
      </c>
      <c r="U44" s="1793"/>
      <c r="V44" s="1792" t="s">
        <v>42</v>
      </c>
      <c r="W44" s="1793"/>
      <c r="X44" s="1798" t="s">
        <v>41</v>
      </c>
      <c r="Y44" s="1799"/>
      <c r="Z44" s="1792" t="s">
        <v>45</v>
      </c>
      <c r="AA44" s="1793"/>
      <c r="AB44" s="1792" t="s">
        <v>97</v>
      </c>
      <c r="AC44" s="1793"/>
      <c r="AD44" s="1792" t="s">
        <v>50</v>
      </c>
      <c r="AE44" s="1793"/>
      <c r="AF44" s="1792" t="s">
        <v>98</v>
      </c>
      <c r="AG44" s="1793"/>
      <c r="AH44" s="1811" t="s">
        <v>80</v>
      </c>
      <c r="AI44" s="1812"/>
      <c r="AJ44" s="1341" t="s">
        <v>7</v>
      </c>
      <c r="AK44" s="1342"/>
      <c r="AL44" s="965"/>
      <c r="AM44" s="965"/>
      <c r="AN44" s="965"/>
      <c r="AO44" s="965"/>
      <c r="AP44" s="965"/>
      <c r="AQ44" s="6"/>
      <c r="AR44" s="1866" t="s">
        <v>46</v>
      </c>
      <c r="AS44" s="1867"/>
      <c r="AT44" s="1874" t="s">
        <v>44</v>
      </c>
      <c r="AU44" s="1875"/>
      <c r="AV44" s="1860" t="s">
        <v>50</v>
      </c>
      <c r="AW44" s="1861"/>
      <c r="AX44" s="1341" t="s">
        <v>7</v>
      </c>
      <c r="AY44" s="1342"/>
    </row>
    <row r="45" spans="1:51" ht="14.4" customHeight="1" x14ac:dyDescent="0.3">
      <c r="A45" s="1805"/>
      <c r="B45" s="1820"/>
      <c r="C45" s="1820"/>
      <c r="D45" s="1824"/>
      <c r="E45" s="1825"/>
      <c r="F45" s="1830"/>
      <c r="G45" s="1831"/>
      <c r="H45" s="1836"/>
      <c r="I45" s="1837"/>
      <c r="J45" s="1794"/>
      <c r="K45" s="1814"/>
      <c r="L45" s="1813"/>
      <c r="M45" s="1814"/>
      <c r="N45" s="1841"/>
      <c r="O45" s="1837"/>
      <c r="P45" s="1794"/>
      <c r="Q45" s="1814"/>
      <c r="R45" s="1813"/>
      <c r="S45" s="1814"/>
      <c r="T45" s="1813"/>
      <c r="U45" s="1795"/>
      <c r="V45" s="1794"/>
      <c r="W45" s="1795"/>
      <c r="X45" s="1800"/>
      <c r="Y45" s="1801"/>
      <c r="Z45" s="1794"/>
      <c r="AA45" s="1795"/>
      <c r="AB45" s="1794"/>
      <c r="AC45" s="1795"/>
      <c r="AD45" s="1794"/>
      <c r="AE45" s="1795"/>
      <c r="AF45" s="1794"/>
      <c r="AG45" s="1795"/>
      <c r="AH45" s="1813"/>
      <c r="AI45" s="1814"/>
      <c r="AJ45" s="1303" t="s">
        <v>30</v>
      </c>
      <c r="AK45" s="1303" t="s">
        <v>8</v>
      </c>
      <c r="AL45" s="969"/>
      <c r="AM45" s="969"/>
      <c r="AN45" s="969"/>
      <c r="AO45" s="969"/>
      <c r="AP45" s="969"/>
      <c r="AQ45" s="6"/>
      <c r="AR45" s="1868"/>
      <c r="AS45" s="1869"/>
      <c r="AT45" s="1876"/>
      <c r="AU45" s="1877"/>
      <c r="AV45" s="1862"/>
      <c r="AW45" s="1863"/>
      <c r="AX45" s="1303" t="s">
        <v>30</v>
      </c>
      <c r="AY45" s="1303" t="s">
        <v>8</v>
      </c>
    </row>
    <row r="46" spans="1:51" ht="15" customHeight="1" thickBot="1" x14ac:dyDescent="0.35">
      <c r="A46" s="1806"/>
      <c r="B46" s="1821"/>
      <c r="C46" s="1821"/>
      <c r="D46" s="1826"/>
      <c r="E46" s="1827"/>
      <c r="F46" s="1832"/>
      <c r="G46" s="1833"/>
      <c r="H46" s="1838"/>
      <c r="I46" s="1839"/>
      <c r="J46" s="1796"/>
      <c r="K46" s="1816"/>
      <c r="L46" s="1815"/>
      <c r="M46" s="1816"/>
      <c r="N46" s="1842"/>
      <c r="O46" s="1839"/>
      <c r="P46" s="1796"/>
      <c r="Q46" s="1816"/>
      <c r="R46" s="1815"/>
      <c r="S46" s="1816"/>
      <c r="T46" s="1815"/>
      <c r="U46" s="1797"/>
      <c r="V46" s="1796"/>
      <c r="W46" s="1797"/>
      <c r="X46" s="1802"/>
      <c r="Y46" s="1803"/>
      <c r="Z46" s="1796"/>
      <c r="AA46" s="1797"/>
      <c r="AB46" s="1796"/>
      <c r="AC46" s="1797"/>
      <c r="AD46" s="1796"/>
      <c r="AE46" s="1797"/>
      <c r="AF46" s="1796"/>
      <c r="AG46" s="1797"/>
      <c r="AH46" s="1815"/>
      <c r="AI46" s="1816"/>
      <c r="AJ46" s="1304"/>
      <c r="AK46" s="1304"/>
      <c r="AL46" s="969"/>
      <c r="AM46" s="969"/>
      <c r="AN46" s="969"/>
      <c r="AO46" s="969"/>
      <c r="AP46" s="969"/>
      <c r="AQ46" s="6"/>
      <c r="AR46" s="1870"/>
      <c r="AS46" s="1871"/>
      <c r="AT46" s="1878"/>
      <c r="AU46" s="1879"/>
      <c r="AV46" s="1864"/>
      <c r="AW46" s="1865"/>
      <c r="AX46" s="1304"/>
      <c r="AY46" s="1304"/>
    </row>
    <row r="47" spans="1:51" ht="16.2" thickBot="1" x14ac:dyDescent="0.35">
      <c r="A47" s="955"/>
      <c r="B47" s="955"/>
      <c r="C47" s="956"/>
      <c r="D47" s="410" t="s">
        <v>9</v>
      </c>
      <c r="E47" s="409" t="s">
        <v>10</v>
      </c>
      <c r="F47" s="17" t="s">
        <v>9</v>
      </c>
      <c r="G47" s="18" t="s">
        <v>10</v>
      </c>
      <c r="H47" s="17" t="s">
        <v>9</v>
      </c>
      <c r="I47" s="502" t="s">
        <v>10</v>
      </c>
      <c r="J47" s="17" t="s">
        <v>9</v>
      </c>
      <c r="K47" s="18" t="s">
        <v>10</v>
      </c>
      <c r="L47" s="17" t="s">
        <v>9</v>
      </c>
      <c r="M47" s="18" t="s">
        <v>10</v>
      </c>
      <c r="N47" s="17" t="s">
        <v>9</v>
      </c>
      <c r="O47" s="502" t="s">
        <v>10</v>
      </c>
      <c r="P47" s="504" t="s">
        <v>9</v>
      </c>
      <c r="Q47" s="962" t="s">
        <v>10</v>
      </c>
      <c r="R47" s="504" t="s">
        <v>9</v>
      </c>
      <c r="S47" s="505" t="s">
        <v>10</v>
      </c>
      <c r="T47" s="507" t="s">
        <v>9</v>
      </c>
      <c r="U47" s="503" t="s">
        <v>10</v>
      </c>
      <c r="V47" s="252" t="s">
        <v>9</v>
      </c>
      <c r="W47" s="253" t="s">
        <v>10</v>
      </c>
      <c r="X47" s="17" t="s">
        <v>9</v>
      </c>
      <c r="Y47" s="502" t="s">
        <v>10</v>
      </c>
      <c r="Z47" s="17" t="s">
        <v>9</v>
      </c>
      <c r="AA47" s="502" t="s">
        <v>10</v>
      </c>
      <c r="AB47" s="124" t="s">
        <v>9</v>
      </c>
      <c r="AC47" s="126" t="s">
        <v>10</v>
      </c>
      <c r="AD47" s="17" t="s">
        <v>9</v>
      </c>
      <c r="AE47" s="18" t="s">
        <v>10</v>
      </c>
      <c r="AF47" s="17" t="s">
        <v>9</v>
      </c>
      <c r="AG47" s="18" t="s">
        <v>10</v>
      </c>
      <c r="AH47" s="17" t="s">
        <v>9</v>
      </c>
      <c r="AI47" s="18" t="s">
        <v>10</v>
      </c>
      <c r="AJ47" s="1304"/>
      <c r="AK47" s="1304"/>
      <c r="AL47" s="969"/>
      <c r="AM47" s="969"/>
      <c r="AN47" s="969"/>
      <c r="AO47" s="969"/>
      <c r="AP47" s="969"/>
      <c r="AQ47" s="6"/>
      <c r="AR47" s="17" t="s">
        <v>9</v>
      </c>
      <c r="AS47" s="18" t="s">
        <v>10</v>
      </c>
      <c r="AT47" s="450" t="s">
        <v>9</v>
      </c>
      <c r="AU47" s="172" t="s">
        <v>10</v>
      </c>
      <c r="AV47" s="124" t="s">
        <v>9</v>
      </c>
      <c r="AW47" s="126" t="s">
        <v>10</v>
      </c>
      <c r="AX47" s="1304"/>
      <c r="AY47" s="1304"/>
    </row>
    <row r="48" spans="1:51" ht="15" customHeight="1" thickBot="1" x14ac:dyDescent="0.35">
      <c r="A48" s="91">
        <v>1</v>
      </c>
      <c r="B48" s="1807" t="s">
        <v>11</v>
      </c>
      <c r="C48" s="1516"/>
      <c r="D48" s="1808">
        <v>6</v>
      </c>
      <c r="E48" s="1809"/>
      <c r="F48" s="1808">
        <v>4</v>
      </c>
      <c r="G48" s="1810"/>
      <c r="H48" s="1726">
        <v>8</v>
      </c>
      <c r="I48" s="1791"/>
      <c r="J48" s="1726">
        <v>17</v>
      </c>
      <c r="K48" s="1785"/>
      <c r="L48" s="1726">
        <v>8</v>
      </c>
      <c r="M48" s="1785"/>
      <c r="N48" s="1726">
        <v>4</v>
      </c>
      <c r="O48" s="1791"/>
      <c r="P48" s="1808">
        <v>8</v>
      </c>
      <c r="Q48" s="1809"/>
      <c r="R48" s="1808">
        <v>6</v>
      </c>
      <c r="S48" s="1810"/>
      <c r="T48" s="1791">
        <v>5</v>
      </c>
      <c r="U48" s="1725"/>
      <c r="V48" s="1784">
        <v>4</v>
      </c>
      <c r="W48" s="1739"/>
      <c r="X48" s="1726">
        <v>8</v>
      </c>
      <c r="Y48" s="1791"/>
      <c r="Z48" s="1808">
        <v>7</v>
      </c>
      <c r="AA48" s="1809"/>
      <c r="AB48" s="1726">
        <v>5</v>
      </c>
      <c r="AC48" s="1785"/>
      <c r="AD48" s="1726">
        <v>5</v>
      </c>
      <c r="AE48" s="1785"/>
      <c r="AF48" s="1726">
        <v>4</v>
      </c>
      <c r="AG48" s="1785"/>
      <c r="AH48" s="1726">
        <v>1</v>
      </c>
      <c r="AI48" s="1785"/>
      <c r="AJ48" s="1726">
        <f>SUM(D48:AI48)</f>
        <v>100</v>
      </c>
      <c r="AK48" s="1785"/>
      <c r="AL48" s="968"/>
      <c r="AM48" s="968"/>
      <c r="AN48" s="968"/>
      <c r="AO48" s="968"/>
      <c r="AP48" s="964"/>
      <c r="AQ48" s="6"/>
      <c r="AR48" s="1726">
        <v>2</v>
      </c>
      <c r="AS48" s="1785"/>
      <c r="AT48" s="1852">
        <v>1</v>
      </c>
      <c r="AU48" s="1853"/>
      <c r="AV48" s="1854">
        <v>3</v>
      </c>
      <c r="AW48" s="1785"/>
      <c r="AX48" s="1713">
        <f>SUM(AR48:AW48)</f>
        <v>6</v>
      </c>
      <c r="AY48" s="1851"/>
    </row>
    <row r="49" spans="1:51" ht="15" customHeight="1" thickBot="1" x14ac:dyDescent="0.35">
      <c r="A49" s="91">
        <v>2</v>
      </c>
      <c r="B49" s="1807" t="s">
        <v>52</v>
      </c>
      <c r="C49" s="1516"/>
      <c r="D49" s="1726">
        <f>SUM(ИТОГ!C48,ИТОГ!AI48,ИТОГ!BM48,ИТОГ!CQ48)</f>
        <v>81</v>
      </c>
      <c r="E49" s="1727"/>
      <c r="F49" s="1808">
        <f>SUM(ИТОГ!E48+ИТОГ!AK48+ИТОГ!BO48+ИТОГ!CS48)</f>
        <v>47</v>
      </c>
      <c r="G49" s="1810"/>
      <c r="H49" s="1726">
        <f>SUM(ИТОГ!G48+ИТОГ!AM48+ИТОГ!BQ48+ИТОГ!CU48)</f>
        <v>92</v>
      </c>
      <c r="I49" s="1791"/>
      <c r="J49" s="1726">
        <f>SUM(ИТОГ!I48+ИТОГ!AO48+ИТОГ!BS48+ИТОГ!CW48)</f>
        <v>237</v>
      </c>
      <c r="K49" s="1785"/>
      <c r="L49" s="1726">
        <f>SUM(ИТОГ!K48+ИТОГ!AQ48+ИТОГ!BU48+ИТОГ!CY48)</f>
        <v>108</v>
      </c>
      <c r="M49" s="1785"/>
      <c r="N49" s="1726">
        <f>SUM(ИТОГ!M48+ИТОГ!AS48+ИТОГ!BW48+ИТОГ!DA48)</f>
        <v>66</v>
      </c>
      <c r="O49" s="1791"/>
      <c r="P49" s="1808">
        <f>SUM(ИТОГ!O48+ИТОГ!AU48+ИТОГ!BY48+ИТОГ!DC48)</f>
        <v>104</v>
      </c>
      <c r="Q49" s="1809"/>
      <c r="R49" s="1808">
        <f>SUM(ИТОГ!Q48+ИТОГ!AW48+ИТОГ!CA48+ИТОГ!DE48)</f>
        <v>63</v>
      </c>
      <c r="S49" s="1810"/>
      <c r="T49" s="1791">
        <f>SUM(ИТОГ!S48+ИТОГ!AY48+ИТОГ!CC48)</f>
        <v>69</v>
      </c>
      <c r="U49" s="1725"/>
      <c r="V49" s="1784">
        <f>SUM(ИТОГ!U48+ИТОГ!BA48+ИТОГ!CE48+ИТОГ!DG48)</f>
        <v>57</v>
      </c>
      <c r="W49" s="1739"/>
      <c r="X49" s="1726">
        <f>SUM(ИТОГ!W48+ИТОГ!BC48+ИТОГ!CG48+ИТОГ!DI48)</f>
        <v>123</v>
      </c>
      <c r="Y49" s="1791"/>
      <c r="Z49" s="1808">
        <f>SUM(ИТОГ!Y48+ИТОГ!BE48+ИТОГ!CI48)</f>
        <v>124</v>
      </c>
      <c r="AA49" s="1809"/>
      <c r="AB49" s="1726">
        <f>SUM(ИТОГ!AA48+ИТОГ!BG48+ИТОГ!CK48+ИТОГ!DK48)</f>
        <v>67</v>
      </c>
      <c r="AC49" s="1785"/>
      <c r="AD49" s="1726">
        <f>SUM(ИТОГ!AC48+ИТОГ!BI48+ИТОГ!CM48)</f>
        <v>61</v>
      </c>
      <c r="AE49" s="1785"/>
      <c r="AF49" s="1726">
        <f>SUM(ИТОГ!AE48+ИТОГ!BK48+ИТОГ!CO48+ИТОГ!DM48)</f>
        <v>62</v>
      </c>
      <c r="AG49" s="1785"/>
      <c r="AH49" s="1726">
        <f>SUM(ИТОГ!AG48)</f>
        <v>17</v>
      </c>
      <c r="AI49" s="1785"/>
      <c r="AJ49" s="1692">
        <f>SUM(D49:AI49)</f>
        <v>1378</v>
      </c>
      <c r="AK49" s="1725"/>
      <c r="AL49" s="964"/>
      <c r="AM49" s="964"/>
      <c r="AN49" s="964"/>
      <c r="AO49" s="964"/>
      <c r="AP49" s="964"/>
      <c r="AQ49" s="6"/>
      <c r="AR49" s="1726">
        <f>SUM(ИТОГ!DU48+ИТОГ!DY48)</f>
        <v>6</v>
      </c>
      <c r="AS49" s="1785"/>
      <c r="AT49" s="1726">
        <f>SUM(ИТОГ!EC48+ИТОГ!EE48)</f>
        <v>0</v>
      </c>
      <c r="AU49" s="1785"/>
      <c r="AV49" s="1854">
        <f>SUM(ИТОГ!DS48+ИТОГ!DW48+ИТОГ!EA48)</f>
        <v>1</v>
      </c>
      <c r="AW49" s="1785"/>
      <c r="AX49" s="1713">
        <f>SUM(AR49:AW49)</f>
        <v>7</v>
      </c>
      <c r="AY49" s="1851"/>
    </row>
    <row r="50" spans="1:51" ht="15" customHeight="1" thickBot="1" x14ac:dyDescent="0.35">
      <c r="A50" s="91">
        <v>3</v>
      </c>
      <c r="B50" s="1807" t="s">
        <v>55</v>
      </c>
      <c r="C50" s="1516"/>
      <c r="D50" s="1726">
        <f>SUM(ИТОГ!C49,ИТОГ!AI49,ИТОГ!BM49,ИТОГ!CQ49)</f>
        <v>91</v>
      </c>
      <c r="E50" s="1727"/>
      <c r="F50" s="1808">
        <f>SUM(ИТОГ!E49+ИТОГ!AK49+ИТОГ!BO49+ИТОГ!CS49)</f>
        <v>93</v>
      </c>
      <c r="G50" s="1810"/>
      <c r="H50" s="1726">
        <f>SUM(ИТОГ!G49+ИТОГ!AM49+ИТОГ!BQ49+ИТОГ!CU49)</f>
        <v>157</v>
      </c>
      <c r="I50" s="1791"/>
      <c r="J50" s="1726">
        <f>SUM(ИТОГ!I49+ИТОГ!AO49+ИТОГ!BS49+ИТОГ!CW49)</f>
        <v>314</v>
      </c>
      <c r="K50" s="1785"/>
      <c r="L50" s="1726">
        <f>SUM(ИТОГ!K49+ИТОГ!AQ49+ИТОГ!BU49+ИТОГ!CY49)</f>
        <v>235</v>
      </c>
      <c r="M50" s="1785"/>
      <c r="N50" s="1726">
        <f>SUM(ИТОГ!M49+ИТОГ!AS49+ИТОГ!BW49+ИТОГ!DA49)</f>
        <v>105</v>
      </c>
      <c r="O50" s="1791"/>
      <c r="P50" s="1808">
        <f>SUM(ИТОГ!O49+ИТОГ!AU49+ИТОГ!BY49+ИТОГ!DC49)</f>
        <v>181</v>
      </c>
      <c r="Q50" s="1809"/>
      <c r="R50" s="1808">
        <f>SUM(ИТОГ!Q49+ИТОГ!AW49+ИТОГ!CA49+ИТОГ!DE49)</f>
        <v>136</v>
      </c>
      <c r="S50" s="1810"/>
      <c r="T50" s="1791">
        <f>SUM(ИТОГ!S49+ИТОГ!AY49+ИТОГ!CC49)</f>
        <v>55</v>
      </c>
      <c r="U50" s="1725"/>
      <c r="V50" s="1784">
        <f>SUM(ИТОГ!U49+ИТОГ!BA49+ИТОГ!CE49+ИТОГ!DG49)</f>
        <v>104</v>
      </c>
      <c r="W50" s="1739"/>
      <c r="X50" s="1726">
        <f>SUM(ИТОГ!W49+ИТОГ!BC49+ИТОГ!CG49+ИТОГ!DI49)</f>
        <v>201</v>
      </c>
      <c r="Y50" s="1791"/>
      <c r="Z50" s="1808">
        <f>SUM(ИТОГ!Y49+ИТОГ!BE49+ИТОГ!CI49)</f>
        <v>175</v>
      </c>
      <c r="AA50" s="1809"/>
      <c r="AB50" s="1726">
        <f>SUM(ИТОГ!AA49+ИТОГ!BG49+ИТОГ!CK49+ИТОГ!DK49)</f>
        <v>117</v>
      </c>
      <c r="AC50" s="1785"/>
      <c r="AD50" s="1726">
        <f>SUM(ИТОГ!AC49+ИТОГ!BI49+ИТОГ!CM49)</f>
        <v>25</v>
      </c>
      <c r="AE50" s="1785"/>
      <c r="AF50" s="1726">
        <f>SUM(ИТОГ!AE49+ИТОГ!BK49+ИТОГ!CO49+ИТОГ!DM49)</f>
        <v>31</v>
      </c>
      <c r="AG50" s="1785"/>
      <c r="AH50" s="1726">
        <f>SUM(ИТОГ!AG49)</f>
        <v>0</v>
      </c>
      <c r="AI50" s="1785"/>
      <c r="AJ50" s="1748">
        <f>SUM(D50:AI50)</f>
        <v>2020</v>
      </c>
      <c r="AK50" s="1855"/>
      <c r="AL50" s="964"/>
      <c r="AM50" s="964"/>
      <c r="AN50" s="964"/>
      <c r="AO50" s="964"/>
      <c r="AP50" s="964"/>
      <c r="AQ50" s="6"/>
      <c r="AR50" s="1726">
        <f>SUM(ИТОГ!DU49+ИТОГ!DY49)</f>
        <v>26</v>
      </c>
      <c r="AS50" s="1785"/>
      <c r="AT50" s="1726">
        <f>SUM(ИТОГ!EC49+ИТОГ!EE49)</f>
        <v>13</v>
      </c>
      <c r="AU50" s="1785"/>
      <c r="AV50" s="1854">
        <f>SUM(ИТОГ!DS49+ИТОГ!DW49+ИТОГ!EA49)</f>
        <v>8</v>
      </c>
      <c r="AW50" s="1785"/>
      <c r="AX50" s="1713">
        <f>SUM(AR50:AW50)</f>
        <v>47</v>
      </c>
      <c r="AY50" s="1851"/>
    </row>
    <row r="51" spans="1:51" ht="15" customHeight="1" thickBot="1" x14ac:dyDescent="0.35">
      <c r="A51" s="91">
        <v>4</v>
      </c>
      <c r="B51" s="1845" t="s">
        <v>12</v>
      </c>
      <c r="C51" s="1846"/>
      <c r="D51" s="501">
        <f>SUM(ИТОГ!C50,ИТОГ!AI50,ИТОГ!BM50,ИТОГ!CQ50)</f>
        <v>97</v>
      </c>
      <c r="E51" s="501">
        <f>SUM(ИТОГ!D50,ИТОГ!AJ50,ИТОГ!BN50,ИТОГ!CR50)</f>
        <v>55</v>
      </c>
      <c r="F51" s="174">
        <f>SUM(ИТОГ!E50+ИТОГ!AK50+ИТОГ!BO50+ИТОГ!CS50)</f>
        <v>86</v>
      </c>
      <c r="G51" s="174">
        <f>SUM(ИТОГ!F50+ИТОГ!AL50+ИТОГ!BP50+ИТОГ!CT50)</f>
        <v>19</v>
      </c>
      <c r="H51" s="501">
        <f>SUM(ИТОГ!G50+ИТОГ!AM50+ИТОГ!BQ50+ИТОГ!CU50)</f>
        <v>96</v>
      </c>
      <c r="I51" s="501">
        <f>SUM(ИТОГ!H50+ИТОГ!AN50+ИТОГ!BR50+ИТОГ!CV50)</f>
        <v>99</v>
      </c>
      <c r="J51" s="501">
        <f>SUM(ИТОГ!I50+ИТОГ!AO50+ИТОГ!BS50+ИТОГ!CW50)</f>
        <v>300</v>
      </c>
      <c r="K51" s="501">
        <f>SUM(ИТОГ!J50+ИТОГ!AP50+ИТОГ!BT50+ИТОГ!CX50)</f>
        <v>147</v>
      </c>
      <c r="L51" s="972">
        <f>SUM(ИТОГ!K50+ИТОГ!AQ50+ИТОГ!BU50+ИТОГ!CY50)</f>
        <v>196</v>
      </c>
      <c r="M51" s="972">
        <f>SUM(ИТОГ!L50+ИТОГ!AR50+ИТОГ!BV50+ИТОГ!CZ50)</f>
        <v>15</v>
      </c>
      <c r="N51" s="501">
        <f>SUM(ИТОГ!M50+ИТОГ!AS50+ИТОГ!BW50+ИТОГ!DA50)</f>
        <v>68</v>
      </c>
      <c r="O51" s="501">
        <f>SUM(ИТОГ!N50+ИТОГ!AT50+ИТОГ!BX50+ИТОГ!DB50)</f>
        <v>44</v>
      </c>
      <c r="P51" s="975">
        <f>SUM(ИТОГ!O50+ИТОГ!AU50+ИТОГ!BY50+ИТОГ!DC50)</f>
        <v>182</v>
      </c>
      <c r="Q51" s="975">
        <f>SUM(ИТОГ!P50+ИТОГ!AV50+ИТОГ!BZ50+ИТОГ!DD50)</f>
        <v>19</v>
      </c>
      <c r="R51" s="975">
        <f>SUM(ИТОГ!Q50+ИТОГ!AW50+ИТОГ!CA50+ИТОГ!DE50)</f>
        <v>88</v>
      </c>
      <c r="S51" s="737">
        <f>SUM(ИТОГ!R50+ИТОГ!AX50+ИТОГ!CB50+ИТОГ!DF50)</f>
        <v>64</v>
      </c>
      <c r="T51" s="114">
        <f>SUM(ИТОГ!S50+ИТОГ!AY50+ИТОГ!CC50)</f>
        <v>1</v>
      </c>
      <c r="U51" s="114">
        <f>SUM(ИТОГ!T50+ИТОГ!AZ50+ИТОГ!CD50)</f>
        <v>130</v>
      </c>
      <c r="V51" s="975">
        <f>SUM(ИТОГ!U50+ИТОГ!BA50+ИТОГ!CE50+ИТОГ!DG50)</f>
        <v>87</v>
      </c>
      <c r="W51" s="975">
        <f>SUM(ИТОГ!V50+ИТОГ!BB50+ИТОГ!CF50+ИТОГ!DH50)</f>
        <v>31</v>
      </c>
      <c r="X51" s="257">
        <f>SUM(ИТОГ!W50+ИТОГ!BC50+ИТОГ!CG50+ИТОГ!DI50)</f>
        <v>174</v>
      </c>
      <c r="Y51" s="257">
        <f>SUM(ИТОГ!X50+ИТОГ!BD50+ИТОГ!CH50+ИТОГ!DJ50)</f>
        <v>69</v>
      </c>
      <c r="Z51" s="257">
        <f>SUM(ИТОГ!Y50+ИТОГ!BE50+ИТОГ!CI50)</f>
        <v>161</v>
      </c>
      <c r="AA51" s="257">
        <f>SUM(ИТОГ!Z50+ИТОГ!BF50+ИТОГ!CJ50)</f>
        <v>22</v>
      </c>
      <c r="AB51" s="257">
        <f>SUM(ИТОГ!AA50+ИТОГ!BG50+ИТОГ!CK50+ИТОГ!DK50)</f>
        <v>82</v>
      </c>
      <c r="AC51" s="257">
        <f>SUM(ИТОГ!AB50+ИТОГ!BH50+ИТОГ!CL50+ИТОГ!DL50)</f>
        <v>41</v>
      </c>
      <c r="AD51" s="256">
        <f>SUM(ИТОГ!AC50+ИТОГ!BI50+ИТОГ!CM50)</f>
        <v>0</v>
      </c>
      <c r="AE51" s="256">
        <f>SUM(ИТОГ!AD50+ИТОГ!BJ50+ИТОГ!CN50)</f>
        <v>120</v>
      </c>
      <c r="AF51" s="256">
        <f>SUM(ИТОГ!AE50+ИТОГ!BK50+ИТОГ!CO50+ИТОГ!DM50)</f>
        <v>77</v>
      </c>
      <c r="AG51" s="256">
        <f>SUM(ИТОГ!AF50+ИТОГ!BL50+ИТОГ!CP50+ИТОГ!DN50)</f>
        <v>46</v>
      </c>
      <c r="AH51" s="972">
        <f>SUM(ИТОГ!AG50)</f>
        <v>0</v>
      </c>
      <c r="AI51" s="972">
        <f>SUM(ИТОГ!AH50)</f>
        <v>18</v>
      </c>
      <c r="AJ51" s="385">
        <f>SUM(D51+F51+H51+J51+L51+N51+P51+R51+T51+V51+X51+Z51+AB51+AD51+AF51+AH51)</f>
        <v>1695</v>
      </c>
      <c r="AK51" s="385">
        <f>SUM(E51+G51+I51+K51+M51+O51+Q51+S51+U51+W51+Y51+AA51+AC51+AE51+AG51+AI51)</f>
        <v>939</v>
      </c>
      <c r="AL51" s="246"/>
      <c r="AM51" s="246"/>
      <c r="AN51" s="246"/>
      <c r="AO51" s="246"/>
      <c r="AP51" s="37"/>
      <c r="AQ51" s="6"/>
      <c r="AR51" s="972">
        <f>SUM(ИТОГ!DU50+ИТОГ!DY50)</f>
        <v>0</v>
      </c>
      <c r="AS51" s="972">
        <f>SUM(ИТОГ!DV50+ИТОГ!DZ50)</f>
        <v>30</v>
      </c>
      <c r="AT51" s="501">
        <f>SUM(ИТОГ!EC50+ИТОГ!EE50)</f>
        <v>13</v>
      </c>
      <c r="AU51" s="501">
        <f>SUM(ИТОГ!ED50+ИТОГ!EF50)</f>
        <v>4</v>
      </c>
      <c r="AV51" s="445">
        <f>SUM(ИТОГ!DS50+ИТОГ!DW50+ИТОГ!EA50)</f>
        <v>0</v>
      </c>
      <c r="AW51" s="445">
        <f>SUM(ИТОГ!DT50+ИТОГ!DX50+ИТОГ!EB50)</f>
        <v>21</v>
      </c>
      <c r="AX51" s="5">
        <f>SUM(AR51+AT51+AV51)</f>
        <v>13</v>
      </c>
      <c r="AY51" s="95">
        <f>SUM(AS51+AU51+AW51)</f>
        <v>55</v>
      </c>
    </row>
    <row r="52" spans="1:51" ht="15" customHeight="1" thickBot="1" x14ac:dyDescent="0.35">
      <c r="A52" s="91"/>
      <c r="B52" s="1847" t="s">
        <v>13</v>
      </c>
      <c r="C52" s="1849"/>
      <c r="D52" s="501">
        <f>SUM(ИТОГ!C51,ИТОГ!AI51,ИТОГ!BM51,ИТОГ!CQ51)</f>
        <v>3</v>
      </c>
      <c r="E52" s="501">
        <f>SUM(ИТОГ!D51,ИТОГ!AJ51,ИТОГ!BN51,ИТОГ!CR51)</f>
        <v>1</v>
      </c>
      <c r="F52" s="174">
        <f>SUM(ИТОГ!E51+ИТОГ!AK51+ИТОГ!BO51+ИТОГ!CS51)</f>
        <v>1</v>
      </c>
      <c r="G52" s="174">
        <f>SUM(ИТОГ!F51+ИТОГ!AL51+ИТОГ!BP51+ИТОГ!CT51)</f>
        <v>0</v>
      </c>
      <c r="H52" s="501">
        <f>SUM(ИТОГ!G51+ИТОГ!AM51+ИТОГ!BQ51+ИТОГ!CU51)</f>
        <v>1</v>
      </c>
      <c r="I52" s="501">
        <f>SUM(ИТОГ!H51+ИТОГ!AN51+ИТОГ!BR51+ИТОГ!CV51)</f>
        <v>2</v>
      </c>
      <c r="J52" s="501">
        <f>SUM(ИТОГ!I51+ИТОГ!AO51+ИТОГ!BS51+ИТОГ!CW51)</f>
        <v>5</v>
      </c>
      <c r="K52" s="501">
        <f>SUM(ИТОГ!J51+ИТОГ!AP51+ИТОГ!BT51+ИТОГ!CX51)</f>
        <v>2</v>
      </c>
      <c r="L52" s="972">
        <f>SUM(ИТОГ!K51+ИТОГ!AQ51+ИТОГ!BU51+ИТОГ!CY51)</f>
        <v>4</v>
      </c>
      <c r="M52" s="972">
        <f>SUM(ИТОГ!L51+ИТОГ!AR51+ИТОГ!BV51+ИТОГ!CZ51)</f>
        <v>0</v>
      </c>
      <c r="N52" s="501">
        <f>SUM(ИТОГ!M51+ИТОГ!AS51+ИТОГ!BW51+ИТОГ!DA51)</f>
        <v>0</v>
      </c>
      <c r="O52" s="501">
        <f>SUM(ИТОГ!N51+ИТОГ!AT51+ИТОГ!BX51+ИТОГ!DB51)</f>
        <v>0</v>
      </c>
      <c r="P52" s="975">
        <f>SUM(ИТОГ!O51+ИТОГ!AU51+ИТОГ!BY51+ИТОГ!DC51)</f>
        <v>1</v>
      </c>
      <c r="Q52" s="975">
        <f>SUM(ИТОГ!P51+ИТОГ!AV51+ИТОГ!BZ51+ИТОГ!DD51)</f>
        <v>0</v>
      </c>
      <c r="R52" s="975">
        <f>SUM(ИТОГ!Q51+ИТОГ!AW51+ИТОГ!CA51+ИТОГ!DE51)</f>
        <v>0</v>
      </c>
      <c r="S52" s="737">
        <f>SUM(ИТОГ!R51+ИТОГ!AX51+ИТОГ!CB51+ИТОГ!DF51)</f>
        <v>0</v>
      </c>
      <c r="T52" s="114">
        <f>SUM(ИТОГ!S51+ИТОГ!AY51+ИТОГ!CC51)</f>
        <v>1</v>
      </c>
      <c r="U52" s="114">
        <f>SUM(ИТОГ!T51+ИТОГ!AZ51+ИТОГ!CD51)</f>
        <v>2</v>
      </c>
      <c r="V52" s="975">
        <f>SUM(ИТОГ!U51+ИТОГ!BA51+ИТОГ!CE51+ИТОГ!DG51)</f>
        <v>0</v>
      </c>
      <c r="W52" s="975">
        <f>SUM(ИТОГ!V51+ИТОГ!BB51+ИТОГ!CF51+ИТОГ!DH51)</f>
        <v>1</v>
      </c>
      <c r="X52" s="257">
        <f>SUM(ИТОГ!W51+ИТОГ!BC51+ИТОГ!CG51+ИТОГ!DI51)</f>
        <v>1</v>
      </c>
      <c r="Y52" s="257">
        <f>SUM(ИТОГ!X51+ИТОГ!BD51+ИТОГ!CH51+ИТОГ!DJ51)</f>
        <v>0</v>
      </c>
      <c r="Z52" s="257">
        <f>SUM(ИТОГ!Y51+ИТОГ!BE51+ИТОГ!CI51)</f>
        <v>1</v>
      </c>
      <c r="AA52" s="257">
        <f>SUM(ИТОГ!Z51+ИТОГ!BF51+ИТОГ!CJ51)</f>
        <v>0</v>
      </c>
      <c r="AB52" s="257">
        <f>SUM(ИТОГ!AA51+ИТОГ!BG51+ИТОГ!CK51+ИТОГ!DK51)</f>
        <v>2</v>
      </c>
      <c r="AC52" s="257">
        <f>SUM(ИТОГ!AB51+ИТОГ!BH51+ИТОГ!CL51+ИТОГ!DL51)</f>
        <v>0</v>
      </c>
      <c r="AD52" s="256">
        <f>SUM(ИТОГ!AC51+ИТОГ!BI51+ИТОГ!CM51)</f>
        <v>0</v>
      </c>
      <c r="AE52" s="256">
        <f>SUM(ИТОГ!AD51+ИТОГ!BJ51+ИТОГ!CN51)</f>
        <v>0</v>
      </c>
      <c r="AF52" s="256">
        <f>SUM(ИТОГ!AE51+ИТОГ!BK51+ИТОГ!CO51+ИТОГ!DM51)</f>
        <v>1</v>
      </c>
      <c r="AG52" s="256">
        <f>SUM(ИТОГ!AF51+ИТОГ!BL51+ИТОГ!CP51+ИТОГ!DN51)</f>
        <v>0</v>
      </c>
      <c r="AH52" s="972">
        <f>SUM(ИТОГ!AG51)</f>
        <v>0</v>
      </c>
      <c r="AI52" s="972">
        <f>SUM(ИТОГ!AH51)</f>
        <v>0</v>
      </c>
      <c r="AJ52" s="385">
        <f t="shared" ref="AJ52:AJ72" si="6">SUM(D52+F52+H52+J52+L52+N52+P52+R52+T52+V52+X52+Z52+AB52+AD52+AF52+AH52)</f>
        <v>21</v>
      </c>
      <c r="AK52" s="385">
        <f t="shared" ref="AK52:AK72" si="7">SUM(E52+G52+I52+K52+M52+O52+Q52+S52+U52+W52+Y52+AA52+AC52+AE52+AG52+AI52)</f>
        <v>8</v>
      </c>
      <c r="AL52" s="246"/>
      <c r="AM52" s="246"/>
      <c r="AN52" s="246"/>
      <c r="AO52" s="246"/>
      <c r="AP52" s="37"/>
      <c r="AQ52" s="6"/>
      <c r="AR52" s="972">
        <f>SUM(ИТОГ!DU51+ИТОГ!DY51)</f>
        <v>0</v>
      </c>
      <c r="AS52" s="972">
        <f>SUM(ИТОГ!DV51+ИТОГ!DZ51)</f>
        <v>0</v>
      </c>
      <c r="AT52" s="501">
        <f>SUM(ИТОГ!EC51+ИТОГ!EE51)</f>
        <v>0</v>
      </c>
      <c r="AU52" s="501">
        <f>SUM(ИТОГ!ED51+ИТОГ!EF51)</f>
        <v>0</v>
      </c>
      <c r="AV52" s="445">
        <f>SUM(ИТОГ!DS51+ИТОГ!DW51+ИТОГ!EA51)</f>
        <v>0</v>
      </c>
      <c r="AW52" s="445">
        <f>SUM(ИТОГ!DT51+ИТОГ!DX51+ИТОГ!EB51)</f>
        <v>0</v>
      </c>
      <c r="AX52" s="5">
        <f t="shared" ref="AX52:AX72" si="8">SUM(AR52+AT52+AV52)</f>
        <v>0</v>
      </c>
      <c r="AY52" s="95">
        <f t="shared" ref="AY52:AY72" si="9">SUM(AS52+AU52+AW52)</f>
        <v>0</v>
      </c>
    </row>
    <row r="53" spans="1:51" ht="15" customHeight="1" thickBot="1" x14ac:dyDescent="0.35">
      <c r="A53" s="91">
        <v>5</v>
      </c>
      <c r="B53" s="1807" t="s">
        <v>14</v>
      </c>
      <c r="C53" s="1516"/>
      <c r="D53" s="501">
        <f>SUM(ИТОГ!C52,ИТОГ!AI52,ИТОГ!BM52,ИТОГ!CQ52)</f>
        <v>0</v>
      </c>
      <c r="E53" s="501">
        <f>SUM(ИТОГ!D52,ИТОГ!AJ52,ИТОГ!BN52,ИТОГ!CR52)</f>
        <v>0</v>
      </c>
      <c r="F53" s="174">
        <f>SUM(ИТОГ!E52+ИТОГ!AK52+ИТОГ!BO52+ИТОГ!CS52)</f>
        <v>1</v>
      </c>
      <c r="G53" s="174">
        <f>SUM(ИТОГ!F52+ИТОГ!AL52+ИТОГ!BP52+ИТОГ!CT52)</f>
        <v>0</v>
      </c>
      <c r="H53" s="501">
        <f>SUM(ИТОГ!G52+ИТОГ!AM52+ИТОГ!BQ52+ИТОГ!CU52)</f>
        <v>1</v>
      </c>
      <c r="I53" s="501">
        <f>SUM(ИТОГ!H52+ИТОГ!AN52+ИТОГ!BR52+ИТОГ!CV52)</f>
        <v>1</v>
      </c>
      <c r="J53" s="501">
        <f>SUM(ИТОГ!I52+ИТОГ!AO52+ИТОГ!BS52+ИТОГ!CW52)</f>
        <v>1</v>
      </c>
      <c r="K53" s="501">
        <f>SUM(ИТОГ!J52+ИТОГ!AP52+ИТОГ!BT52+ИТОГ!CX52)</f>
        <v>0</v>
      </c>
      <c r="L53" s="972">
        <f>SUM(ИТОГ!K52+ИТОГ!AQ52+ИТОГ!BU52+ИТОГ!CY52)</f>
        <v>0</v>
      </c>
      <c r="M53" s="972">
        <f>SUM(ИТОГ!L52+ИТОГ!AR52+ИТОГ!BV52+ИТОГ!CZ52)</f>
        <v>0</v>
      </c>
      <c r="N53" s="501">
        <f>SUM(ИТОГ!M52+ИТОГ!AS52+ИТОГ!BW52+ИТОГ!DA52)</f>
        <v>0</v>
      </c>
      <c r="O53" s="501">
        <f>SUM(ИТОГ!N52+ИТОГ!AT52+ИТОГ!BX52+ИТОГ!DB52)</f>
        <v>0</v>
      </c>
      <c r="P53" s="975">
        <f>SUM(ИТОГ!O52+ИТОГ!AU52+ИТОГ!BY52+ИТОГ!DC52)</f>
        <v>0</v>
      </c>
      <c r="Q53" s="975">
        <f>SUM(ИТОГ!P52+ИТОГ!AV52+ИТОГ!BZ52+ИТОГ!DD52)</f>
        <v>0</v>
      </c>
      <c r="R53" s="975">
        <f>SUM(ИТОГ!Q52+ИТОГ!AW52+ИТОГ!CA52+ИТОГ!DE52)</f>
        <v>0</v>
      </c>
      <c r="S53" s="737">
        <f>SUM(ИТОГ!R52+ИТОГ!AX52+ИТОГ!CB52+ИТОГ!DF52)</f>
        <v>0</v>
      </c>
      <c r="T53" s="114">
        <f>SUM(ИТОГ!S52+ИТОГ!AY52+ИТОГ!CC52)</f>
        <v>0</v>
      </c>
      <c r="U53" s="114">
        <f>SUM(ИТОГ!T52+ИТОГ!AZ52+ИТОГ!CD52)</f>
        <v>0</v>
      </c>
      <c r="V53" s="975">
        <f>SUM(ИТОГ!U52+ИТОГ!BA52+ИТОГ!CE52+ИТОГ!DG52)</f>
        <v>0</v>
      </c>
      <c r="W53" s="975">
        <f>SUM(ИТОГ!V52+ИТОГ!BB52+ИТОГ!CF52+ИТОГ!DH52)</f>
        <v>1</v>
      </c>
      <c r="X53" s="257">
        <f>SUM(ИТОГ!W52+ИТОГ!BC52+ИТОГ!CG52+ИТОГ!DI52)</f>
        <v>0</v>
      </c>
      <c r="Y53" s="257">
        <f>SUM(ИТОГ!X52+ИТОГ!BD52+ИТОГ!CH52+ИТОГ!DJ52)</f>
        <v>0</v>
      </c>
      <c r="Z53" s="257">
        <f>SUM(ИТОГ!Y52+ИТОГ!BE52+ИТОГ!CI52)</f>
        <v>0</v>
      </c>
      <c r="AA53" s="257">
        <f>SUM(ИТОГ!Z52+ИТОГ!BF52+ИТОГ!CJ52)</f>
        <v>0</v>
      </c>
      <c r="AB53" s="257">
        <f>SUM(ИТОГ!AA52+ИТОГ!BG52+ИТОГ!CK52+ИТОГ!DK52)</f>
        <v>0</v>
      </c>
      <c r="AC53" s="257">
        <f>SUM(ИТОГ!AB52+ИТОГ!BH52+ИТОГ!CL52+ИТОГ!DL52)</f>
        <v>0</v>
      </c>
      <c r="AD53" s="256">
        <f>SUM(ИТОГ!AC52+ИТОГ!BI52+ИТОГ!CM52)</f>
        <v>0</v>
      </c>
      <c r="AE53" s="256">
        <f>SUM(ИТОГ!AD52+ИТОГ!BJ52+ИТОГ!CN52)</f>
        <v>0</v>
      </c>
      <c r="AF53" s="256">
        <f>SUM(ИТОГ!AE52+ИТОГ!BK52+ИТОГ!CO52+ИТОГ!DM52)</f>
        <v>0</v>
      </c>
      <c r="AG53" s="256">
        <f>SUM(ИТОГ!AF52+ИТОГ!BL52+ИТОГ!CP52+ИТОГ!DN52)</f>
        <v>0</v>
      </c>
      <c r="AH53" s="972">
        <f>SUM(ИТОГ!AG52)</f>
        <v>0</v>
      </c>
      <c r="AI53" s="972">
        <f>SUM(ИТОГ!AH52)</f>
        <v>0</v>
      </c>
      <c r="AJ53" s="385">
        <f t="shared" si="6"/>
        <v>3</v>
      </c>
      <c r="AK53" s="385">
        <f t="shared" si="7"/>
        <v>2</v>
      </c>
      <c r="AL53" s="246"/>
      <c r="AM53" s="246"/>
      <c r="AN53" s="246"/>
      <c r="AO53" s="246"/>
      <c r="AP53" s="37"/>
      <c r="AQ53" s="6"/>
      <c r="AR53" s="972">
        <f>SUM(ИТОГ!DU52+ИТОГ!DY52)</f>
        <v>0</v>
      </c>
      <c r="AS53" s="972">
        <f>SUM(ИТОГ!DV52+ИТОГ!DZ52)</f>
        <v>0</v>
      </c>
      <c r="AT53" s="501">
        <f>SUM(ИТОГ!EC52+ИТОГ!EE52)</f>
        <v>0</v>
      </c>
      <c r="AU53" s="501">
        <f>SUM(ИТОГ!ED52+ИТОГ!EF52)</f>
        <v>0</v>
      </c>
      <c r="AV53" s="445">
        <f>SUM(ИТОГ!DS52+ИТОГ!DW52+ИТОГ!EA52)</f>
        <v>0</v>
      </c>
      <c r="AW53" s="445">
        <f>SUM(ИТОГ!DT52+ИТОГ!DX52+ИТОГ!EB52)</f>
        <v>0</v>
      </c>
      <c r="AX53" s="5">
        <f t="shared" si="8"/>
        <v>0</v>
      </c>
      <c r="AY53" s="95">
        <f t="shared" si="9"/>
        <v>0</v>
      </c>
    </row>
    <row r="54" spans="1:51" ht="15" customHeight="1" thickBot="1" x14ac:dyDescent="0.35">
      <c r="A54" s="91">
        <v>6</v>
      </c>
      <c r="B54" s="1807" t="s">
        <v>15</v>
      </c>
      <c r="C54" s="1516"/>
      <c r="D54" s="501">
        <f>SUM(ИТОГ!C53,ИТОГ!AI53,ИТОГ!BM53,ИТОГ!CQ53)</f>
        <v>3</v>
      </c>
      <c r="E54" s="501">
        <f>SUM(ИТОГ!D53,ИТОГ!AJ53,ИТОГ!BN53,ИТОГ!CR53)</f>
        <v>0</v>
      </c>
      <c r="F54" s="174">
        <f>SUM(ИТОГ!E53+ИТОГ!AK53+ИТОГ!BO53+ИТОГ!CS53)</f>
        <v>0</v>
      </c>
      <c r="G54" s="174">
        <f>SUM(ИТОГ!F53+ИТОГ!AL53+ИТОГ!BP53+ИТОГ!CT53)</f>
        <v>0</v>
      </c>
      <c r="H54" s="501">
        <f>SUM(ИТОГ!G53+ИТОГ!AM53+ИТОГ!BQ53+ИТОГ!CU53)</f>
        <v>0</v>
      </c>
      <c r="I54" s="501">
        <f>SUM(ИТОГ!H53+ИТОГ!AN53+ИТОГ!BR53+ИТОГ!CV53)</f>
        <v>0</v>
      </c>
      <c r="J54" s="501">
        <f>SUM(ИТОГ!I53+ИТОГ!AO53+ИТОГ!BS53+ИТОГ!CW53)</f>
        <v>4</v>
      </c>
      <c r="K54" s="501">
        <f>SUM(ИТОГ!J53+ИТОГ!AP53+ИТОГ!BT53+ИТОГ!CX53)</f>
        <v>0</v>
      </c>
      <c r="L54" s="972">
        <f>SUM(ИТОГ!K53+ИТОГ!AQ53+ИТОГ!BU53+ИТОГ!CY53)</f>
        <v>2</v>
      </c>
      <c r="M54" s="972">
        <f>SUM(ИТОГ!L53+ИТОГ!AR53+ИТОГ!BV53+ИТОГ!CZ53)</f>
        <v>0</v>
      </c>
      <c r="N54" s="501">
        <f>SUM(ИТОГ!M53+ИТОГ!AS53+ИТОГ!BW53+ИТОГ!DA53)</f>
        <v>0</v>
      </c>
      <c r="O54" s="501">
        <f>SUM(ИТОГ!N53+ИТОГ!AT53+ИТОГ!BX53+ИТОГ!DB53)</f>
        <v>0</v>
      </c>
      <c r="P54" s="975">
        <f>SUM(ИТОГ!O53+ИТОГ!AU53+ИТОГ!BY53+ИТОГ!DC53)</f>
        <v>1</v>
      </c>
      <c r="Q54" s="975">
        <f>SUM(ИТОГ!P53+ИТОГ!AV53+ИТОГ!BZ53+ИТОГ!DD53)</f>
        <v>0</v>
      </c>
      <c r="R54" s="975">
        <f>SUM(ИТОГ!Q53+ИТОГ!AW53+ИТОГ!CA53+ИТОГ!DE53)</f>
        <v>0</v>
      </c>
      <c r="S54" s="737">
        <f>SUM(ИТОГ!R53+ИТОГ!AX53+ИТОГ!CB53+ИТОГ!DF53)</f>
        <v>0</v>
      </c>
      <c r="T54" s="114">
        <f>SUM(ИТОГ!S53+ИТОГ!AY53+ИТОГ!CC53)</f>
        <v>1</v>
      </c>
      <c r="U54" s="114">
        <f>SUM(ИТОГ!T53+ИТОГ!AZ53+ИТОГ!CD53)</f>
        <v>2</v>
      </c>
      <c r="V54" s="975">
        <f>SUM(ИТОГ!U53+ИТОГ!BA53+ИТОГ!CE53+ИТОГ!DG53)</f>
        <v>0</v>
      </c>
      <c r="W54" s="975">
        <f>SUM(ИТОГ!V53+ИТОГ!BB53+ИТОГ!CF53+ИТОГ!DH53)</f>
        <v>0</v>
      </c>
      <c r="X54" s="257">
        <f>SUM(ИТОГ!W53+ИТОГ!BC53+ИТОГ!CG53+ИТОГ!DI53)</f>
        <v>0</v>
      </c>
      <c r="Y54" s="257">
        <f>SUM(ИТОГ!X53+ИТОГ!BD53+ИТОГ!CH53+ИТОГ!DJ53)</f>
        <v>0</v>
      </c>
      <c r="Z54" s="257">
        <f>SUM(ИТОГ!Y53+ИТОГ!BE53+ИТОГ!CI53)</f>
        <v>0</v>
      </c>
      <c r="AA54" s="257">
        <f>SUM(ИТОГ!Z53+ИТОГ!BF53+ИТОГ!CJ53)</f>
        <v>0</v>
      </c>
      <c r="AB54" s="257">
        <f>SUM(ИТОГ!AA53+ИТОГ!BG53+ИТОГ!CK53+ИТОГ!DK53)</f>
        <v>0</v>
      </c>
      <c r="AC54" s="257">
        <f>SUM(ИТОГ!AB53+ИТОГ!BH53+ИТОГ!CL53+ИТОГ!DL53)</f>
        <v>0</v>
      </c>
      <c r="AD54" s="256">
        <f>SUM(ИТОГ!AC53+ИТОГ!BI53+ИТОГ!CM53)</f>
        <v>0</v>
      </c>
      <c r="AE54" s="256">
        <f>SUM(ИТОГ!AD53+ИТОГ!BJ53+ИТОГ!CN53)</f>
        <v>0</v>
      </c>
      <c r="AF54" s="256">
        <f>SUM(ИТОГ!AE53+ИТОГ!BK53+ИТОГ!CO53+ИТОГ!DM53)</f>
        <v>1</v>
      </c>
      <c r="AG54" s="256">
        <f>SUM(ИТОГ!AF53+ИТОГ!BL53+ИТОГ!CP53+ИТОГ!DN53)</f>
        <v>0</v>
      </c>
      <c r="AH54" s="972">
        <f>SUM(ИТОГ!AG53)</f>
        <v>0</v>
      </c>
      <c r="AI54" s="972">
        <f>SUM(ИТОГ!AH53)</f>
        <v>0</v>
      </c>
      <c r="AJ54" s="385">
        <f t="shared" si="6"/>
        <v>12</v>
      </c>
      <c r="AK54" s="385">
        <f t="shared" si="7"/>
        <v>2</v>
      </c>
      <c r="AL54" s="246"/>
      <c r="AM54" s="246"/>
      <c r="AN54" s="246"/>
      <c r="AO54" s="246"/>
      <c r="AP54" s="37"/>
      <c r="AQ54" s="6"/>
      <c r="AR54" s="972">
        <f>SUM(ИТОГ!DU53+ИТОГ!DY53)</f>
        <v>0</v>
      </c>
      <c r="AS54" s="972">
        <f>SUM(ИТОГ!DV53+ИТОГ!DZ53)</f>
        <v>0</v>
      </c>
      <c r="AT54" s="501">
        <f>SUM(ИТОГ!EC53+ИТОГ!EE53)</f>
        <v>0</v>
      </c>
      <c r="AU54" s="501">
        <f>SUM(ИТОГ!ED53+ИТОГ!EF53)</f>
        <v>0</v>
      </c>
      <c r="AV54" s="445">
        <f>SUM(ИТОГ!DS53+ИТОГ!DW53+ИТОГ!EA53)</f>
        <v>0</v>
      </c>
      <c r="AW54" s="445">
        <f>SUM(ИТОГ!DT53+ИТОГ!DX53+ИТОГ!EB53)</f>
        <v>0</v>
      </c>
      <c r="AX54" s="5">
        <f t="shared" si="8"/>
        <v>0</v>
      </c>
      <c r="AY54" s="95">
        <f t="shared" si="9"/>
        <v>0</v>
      </c>
    </row>
    <row r="55" spans="1:51" ht="15" customHeight="1" thickBot="1" x14ac:dyDescent="0.35">
      <c r="A55" s="91">
        <v>7</v>
      </c>
      <c r="B55" s="1807" t="s">
        <v>22</v>
      </c>
      <c r="C55" s="1516"/>
      <c r="D55" s="501">
        <f>SUM(ИТОГ!C54,ИТОГ!AI54,ИТОГ!BM54,ИТОГ!CQ54)</f>
        <v>0</v>
      </c>
      <c r="E55" s="501">
        <f>SUM(ИТОГ!D54,ИТОГ!AJ54,ИТОГ!BN54,ИТОГ!CR54)</f>
        <v>1</v>
      </c>
      <c r="F55" s="174">
        <f>SUM(ИТОГ!E54+ИТОГ!AK54+ИТОГ!BO54+ИТОГ!CS54)</f>
        <v>0</v>
      </c>
      <c r="G55" s="174">
        <f>SUM(ИТОГ!F54+ИТОГ!AL54+ИТОГ!BP54+ИТОГ!CT54)</f>
        <v>0</v>
      </c>
      <c r="H55" s="501">
        <f>SUM(ИТОГ!G54+ИТОГ!AM54+ИТОГ!BQ54+ИТОГ!CU54)</f>
        <v>0</v>
      </c>
      <c r="I55" s="501">
        <f>SUM(ИТОГ!H54+ИТОГ!AN54+ИТОГ!BR54+ИТОГ!CV54)</f>
        <v>1</v>
      </c>
      <c r="J55" s="501">
        <f>SUM(ИТОГ!I54+ИТОГ!AO54+ИТОГ!BS54+ИТОГ!CW54)</f>
        <v>0</v>
      </c>
      <c r="K55" s="501">
        <f>SUM(ИТОГ!J54+ИТОГ!AP54+ИТОГ!BT54+ИТОГ!CX54)</f>
        <v>2</v>
      </c>
      <c r="L55" s="972">
        <f>SUM(ИТОГ!K54+ИТОГ!AQ54+ИТОГ!BU54+ИТОГ!CY54)</f>
        <v>2</v>
      </c>
      <c r="M55" s="972">
        <f>SUM(ИТОГ!L54+ИТОГ!AR54+ИТОГ!BV54+ИТОГ!CZ54)</f>
        <v>0</v>
      </c>
      <c r="N55" s="501">
        <f>SUM(ИТОГ!M54+ИТОГ!AS54+ИТОГ!BW54+ИТОГ!DA54)</f>
        <v>0</v>
      </c>
      <c r="O55" s="501">
        <f>SUM(ИТОГ!N54+ИТОГ!AT54+ИТОГ!BX54+ИТОГ!DB54)</f>
        <v>0</v>
      </c>
      <c r="P55" s="975">
        <f>SUM(ИТОГ!O54+ИТОГ!AU54+ИТОГ!BY54+ИТОГ!DC54)</f>
        <v>0</v>
      </c>
      <c r="Q55" s="975">
        <f>SUM(ИТОГ!P54+ИТОГ!AV54+ИТОГ!BZ54+ИТОГ!DD54)</f>
        <v>0</v>
      </c>
      <c r="R55" s="975">
        <f>SUM(ИТОГ!Q54+ИТОГ!AW54+ИТОГ!CA54+ИТОГ!DE54)</f>
        <v>0</v>
      </c>
      <c r="S55" s="737">
        <f>SUM(ИТОГ!R54+ИТОГ!AX54+ИТОГ!CB54+ИТОГ!DF54)</f>
        <v>0</v>
      </c>
      <c r="T55" s="114">
        <f>SUM(ИТОГ!S54+ИТОГ!AY54+ИТОГ!CC54)</f>
        <v>0</v>
      </c>
      <c r="U55" s="114">
        <f>SUM(ИТОГ!T54+ИТОГ!AZ54+ИТОГ!CD54)</f>
        <v>0</v>
      </c>
      <c r="V55" s="975">
        <f>SUM(ИТОГ!U54+ИТОГ!BA54+ИТОГ!CE54+ИТОГ!DG54)</f>
        <v>0</v>
      </c>
      <c r="W55" s="975">
        <f>SUM(ИТОГ!V54+ИТОГ!BB54+ИТОГ!CF54+ИТОГ!DH54)</f>
        <v>0</v>
      </c>
      <c r="X55" s="257">
        <f>SUM(ИТОГ!W54+ИТОГ!BC54+ИТОГ!CG54+ИТОГ!DI54)</f>
        <v>1</v>
      </c>
      <c r="Y55" s="257">
        <f>SUM(ИТОГ!X54+ИТОГ!BD54+ИТОГ!CH54+ИТОГ!DJ54)</f>
        <v>0</v>
      </c>
      <c r="Z55" s="257">
        <f>SUM(ИТОГ!Y54+ИТОГ!BE54+ИТОГ!CI54)</f>
        <v>1</v>
      </c>
      <c r="AA55" s="257">
        <f>SUM(ИТОГ!Z54+ИТОГ!BF54+ИТОГ!CJ54)</f>
        <v>0</v>
      </c>
      <c r="AB55" s="257">
        <f>SUM(ИТОГ!AA54+ИТОГ!BG54+ИТОГ!CK54+ИТОГ!DK54)</f>
        <v>2</v>
      </c>
      <c r="AC55" s="257">
        <f>SUM(ИТОГ!AB54+ИТОГ!BH54+ИТОГ!CL54+ИТОГ!DL54)</f>
        <v>0</v>
      </c>
      <c r="AD55" s="256">
        <f>SUM(ИТОГ!AC54+ИТОГ!BI54+ИТОГ!CM54)</f>
        <v>0</v>
      </c>
      <c r="AE55" s="256">
        <f>SUM(ИТОГ!AD54+ИТОГ!BJ54+ИТОГ!CN54)</f>
        <v>0</v>
      </c>
      <c r="AF55" s="256">
        <f>SUM(ИТОГ!AE54+ИТОГ!BK54+ИТОГ!CO54+ИТОГ!DM54)</f>
        <v>0</v>
      </c>
      <c r="AG55" s="256">
        <f>SUM(ИТОГ!AF54+ИТОГ!BL54+ИТОГ!CP54+ИТОГ!DN54)</f>
        <v>0</v>
      </c>
      <c r="AH55" s="972">
        <f>SUM(ИТОГ!AG54)</f>
        <v>0</v>
      </c>
      <c r="AI55" s="972">
        <f>SUM(ИТОГ!AH54)</f>
        <v>0</v>
      </c>
      <c r="AJ55" s="385">
        <f t="shared" si="6"/>
        <v>6</v>
      </c>
      <c r="AK55" s="385">
        <f t="shared" si="7"/>
        <v>4</v>
      </c>
      <c r="AL55" s="246"/>
      <c r="AM55" s="246"/>
      <c r="AN55" s="246"/>
      <c r="AO55" s="246"/>
      <c r="AP55" s="37"/>
      <c r="AQ55" s="6"/>
      <c r="AR55" s="972">
        <f>SUM(ИТОГ!DU54+ИТОГ!DY54)</f>
        <v>0</v>
      </c>
      <c r="AS55" s="972">
        <f>SUM(ИТОГ!DV54+ИТОГ!DZ54)</f>
        <v>0</v>
      </c>
      <c r="AT55" s="501">
        <f>SUM(ИТОГ!EC54+ИТОГ!EE54)</f>
        <v>0</v>
      </c>
      <c r="AU55" s="501">
        <f>SUM(ИТОГ!ED54+ИТОГ!EF54)</f>
        <v>0</v>
      </c>
      <c r="AV55" s="445">
        <f>SUM(ИТОГ!DS54+ИТОГ!DW54+ИТОГ!EA54)</f>
        <v>0</v>
      </c>
      <c r="AW55" s="445">
        <f>SUM(ИТОГ!DT54+ИТОГ!DX54+ИТОГ!EB54)</f>
        <v>0</v>
      </c>
      <c r="AX55" s="5">
        <f t="shared" si="8"/>
        <v>0</v>
      </c>
      <c r="AY55" s="95">
        <f t="shared" si="9"/>
        <v>0</v>
      </c>
    </row>
    <row r="56" spans="1:51" ht="15" customHeight="1" thickBot="1" x14ac:dyDescent="0.35">
      <c r="A56" s="91">
        <v>8</v>
      </c>
      <c r="B56" s="1845" t="s">
        <v>16</v>
      </c>
      <c r="C56" s="1846"/>
      <c r="D56" s="501">
        <f>SUM(ИТОГ!C55,ИТОГ!AI55,ИТОГ!BM55,ИТОГ!CQ55)</f>
        <v>0</v>
      </c>
      <c r="E56" s="501">
        <f>SUM(ИТОГ!D55,ИТОГ!AJ55,ИТОГ!BN55,ИТОГ!CR55)</f>
        <v>0</v>
      </c>
      <c r="F56" s="174">
        <f>SUM(ИТОГ!E55+ИТОГ!AK55+ИТОГ!BO55+ИТОГ!CS55)</f>
        <v>0</v>
      </c>
      <c r="G56" s="174">
        <f>SUM(ИТОГ!F55+ИТОГ!AL55+ИТОГ!BP55+ИТОГ!CT55)</f>
        <v>0</v>
      </c>
      <c r="H56" s="501">
        <f>SUM(ИТОГ!G55+ИТОГ!AM55+ИТОГ!BQ55+ИТОГ!CU55)</f>
        <v>0</v>
      </c>
      <c r="I56" s="501">
        <f>SUM(ИТОГ!H55+ИТОГ!AN55+ИТОГ!BR55+ИТОГ!CV55)</f>
        <v>0</v>
      </c>
      <c r="J56" s="501">
        <f>SUM(ИТОГ!I55+ИТОГ!AO55+ИТОГ!BS55+ИТОГ!CW55)</f>
        <v>0</v>
      </c>
      <c r="K56" s="501">
        <f>SUM(ИТОГ!J55+ИТОГ!AP55+ИТОГ!BT55+ИТОГ!CX55)</f>
        <v>0</v>
      </c>
      <c r="L56" s="972">
        <f>SUM(ИТОГ!K55+ИТОГ!AQ55+ИТОГ!BU55+ИТОГ!CY55)</f>
        <v>0</v>
      </c>
      <c r="M56" s="972">
        <f>SUM(ИТОГ!L55+ИТОГ!AR55+ИТОГ!BV55+ИТОГ!CZ55)</f>
        <v>0</v>
      </c>
      <c r="N56" s="501">
        <f>SUM(ИТОГ!M55+ИТОГ!AS55+ИТОГ!BW55+ИТОГ!DA55)</f>
        <v>0</v>
      </c>
      <c r="O56" s="501">
        <f>SUM(ИТОГ!N55+ИТОГ!AT55+ИТОГ!BX55+ИТОГ!DB55)</f>
        <v>0</v>
      </c>
      <c r="P56" s="975">
        <f>SUM(ИТОГ!O55+ИТОГ!AU55+ИТОГ!BY55+ИТОГ!DC55)</f>
        <v>0</v>
      </c>
      <c r="Q56" s="975">
        <f>SUM(ИТОГ!P55+ИТОГ!AV55+ИТОГ!BZ55+ИТОГ!DD55)</f>
        <v>0</v>
      </c>
      <c r="R56" s="975">
        <f>SUM(ИТОГ!Q55+ИТОГ!AW55+ИТОГ!CA55+ИТОГ!DE55)</f>
        <v>0</v>
      </c>
      <c r="S56" s="737">
        <f>SUM(ИТОГ!R55+ИТОГ!AX55+ИТОГ!CB55+ИТОГ!DF55)</f>
        <v>0</v>
      </c>
      <c r="T56" s="114">
        <f>SUM(ИТОГ!S55+ИТОГ!AY55+ИТОГ!CC55)</f>
        <v>0</v>
      </c>
      <c r="U56" s="114">
        <f>SUM(ИТОГ!T55+ИТОГ!AZ55+ИТОГ!CD55)</f>
        <v>0</v>
      </c>
      <c r="V56" s="975">
        <f>SUM(ИТОГ!U55+ИТОГ!BA55+ИТОГ!CE55+ИТОГ!DG55)</f>
        <v>0</v>
      </c>
      <c r="W56" s="975">
        <f>SUM(ИТОГ!V55+ИТОГ!BB55+ИТОГ!CF55+ИТОГ!DH55)</f>
        <v>0</v>
      </c>
      <c r="X56" s="257">
        <f>SUM(ИТОГ!W55+ИТОГ!BC55+ИТОГ!CG55+ИТОГ!DI55)</f>
        <v>0</v>
      </c>
      <c r="Y56" s="257">
        <f>SUM(ИТОГ!X55+ИТОГ!BD55+ИТОГ!CH55+ИТОГ!DJ55)</f>
        <v>0</v>
      </c>
      <c r="Z56" s="257">
        <f>SUM(ИТОГ!Y55+ИТОГ!BE55+ИТОГ!CI55)</f>
        <v>0</v>
      </c>
      <c r="AA56" s="257">
        <f>SUM(ИТОГ!Z55+ИТОГ!BF55+ИТОГ!CJ55)</f>
        <v>0</v>
      </c>
      <c r="AB56" s="257">
        <f>SUM(ИТОГ!AA55+ИТОГ!BG55+ИТОГ!CK55+ИТОГ!DK55)</f>
        <v>0</v>
      </c>
      <c r="AC56" s="257">
        <f>SUM(ИТОГ!AB55+ИТОГ!BH55+ИТОГ!CL55+ИТОГ!DL55)</f>
        <v>0</v>
      </c>
      <c r="AD56" s="256">
        <f>SUM(ИТОГ!AC55+ИТОГ!BI55+ИТОГ!CM55)</f>
        <v>0</v>
      </c>
      <c r="AE56" s="256">
        <f>SUM(ИТОГ!AD55+ИТОГ!BJ55+ИТОГ!CN55)</f>
        <v>0</v>
      </c>
      <c r="AF56" s="256">
        <f>SUM(ИТОГ!AE55+ИТОГ!BK55+ИТОГ!CO55+ИТОГ!DM55)</f>
        <v>0</v>
      </c>
      <c r="AG56" s="256">
        <f>SUM(ИТОГ!AF55+ИТОГ!BL55+ИТОГ!CP55+ИТОГ!DN55)</f>
        <v>0</v>
      </c>
      <c r="AH56" s="972">
        <f>SUM(ИТОГ!AG55)</f>
        <v>0</v>
      </c>
      <c r="AI56" s="972">
        <f>SUM(ИТОГ!AH55)</f>
        <v>0</v>
      </c>
      <c r="AJ56" s="385">
        <f t="shared" si="6"/>
        <v>0</v>
      </c>
      <c r="AK56" s="385">
        <f t="shared" si="7"/>
        <v>0</v>
      </c>
      <c r="AL56" s="246"/>
      <c r="AM56" s="246"/>
      <c r="AN56" s="246"/>
      <c r="AO56" s="246"/>
      <c r="AP56" s="37"/>
      <c r="AQ56" s="6"/>
      <c r="AR56" s="972">
        <f>SUM(ИТОГ!DU55+ИТОГ!DY55)</f>
        <v>0</v>
      </c>
      <c r="AS56" s="972">
        <f>SUM(ИТОГ!DV55+ИТОГ!DZ55)</f>
        <v>0</v>
      </c>
      <c r="AT56" s="501">
        <f>SUM(ИТОГ!EC55+ИТОГ!EE55)</f>
        <v>0</v>
      </c>
      <c r="AU56" s="501">
        <f>SUM(ИТОГ!ED55+ИТОГ!EF55)</f>
        <v>0</v>
      </c>
      <c r="AV56" s="445">
        <f>SUM(ИТОГ!DS55+ИТОГ!DW55+ИТОГ!EA55)</f>
        <v>0</v>
      </c>
      <c r="AW56" s="445">
        <f>SUM(ИТОГ!DT55+ИТОГ!DX55+ИТОГ!EB55)</f>
        <v>0</v>
      </c>
      <c r="AX56" s="5">
        <f t="shared" si="8"/>
        <v>0</v>
      </c>
      <c r="AY56" s="95">
        <f t="shared" si="9"/>
        <v>0</v>
      </c>
    </row>
    <row r="57" spans="1:51" ht="15" customHeight="1" thickBot="1" x14ac:dyDescent="0.35">
      <c r="A57" s="91"/>
      <c r="B57" s="1847" t="s">
        <v>13</v>
      </c>
      <c r="C57" s="1848"/>
      <c r="D57" s="501">
        <f>SUM(ИТОГ!C56,ИТОГ!AI56,ИТОГ!BM56,ИТОГ!CQ56)</f>
        <v>0</v>
      </c>
      <c r="E57" s="501">
        <f>SUM(ИТОГ!D56,ИТОГ!AJ56,ИТОГ!BN56,ИТОГ!CR56)</f>
        <v>3</v>
      </c>
      <c r="F57" s="174">
        <f>SUM(ИТОГ!E56+ИТОГ!AK56+ИТОГ!BO56+ИТОГ!CS56)</f>
        <v>1</v>
      </c>
      <c r="G57" s="174">
        <f>SUM(ИТОГ!F56+ИТОГ!AL56+ИТОГ!BP56+ИТОГ!CT56)</f>
        <v>0</v>
      </c>
      <c r="H57" s="501">
        <f>SUM(ИТОГ!G56+ИТОГ!AM56+ИТОГ!BQ56+ИТОГ!CU56)</f>
        <v>1</v>
      </c>
      <c r="I57" s="501">
        <f>SUM(ИТОГ!H56+ИТОГ!AN56+ИТОГ!BR56+ИТОГ!CV56)</f>
        <v>1</v>
      </c>
      <c r="J57" s="501">
        <f>SUM(ИТОГ!I56+ИТОГ!AO56+ИТОГ!BS56+ИТОГ!CW56)</f>
        <v>70</v>
      </c>
      <c r="K57" s="501">
        <f>SUM(ИТОГ!J56+ИТОГ!AP56+ИТОГ!BT56+ИТОГ!CX56)</f>
        <v>21</v>
      </c>
      <c r="L57" s="972">
        <f>SUM(ИТОГ!K56+ИТОГ!AQ56+ИТОГ!BU56+ИТОГ!CY56)</f>
        <v>1</v>
      </c>
      <c r="M57" s="972">
        <f>SUM(ИТОГ!L56+ИТОГ!AR56+ИТОГ!BV56+ИТОГ!CZ56)</f>
        <v>0</v>
      </c>
      <c r="N57" s="501">
        <f>SUM(ИТОГ!M56+ИТОГ!AS56+ИТОГ!BW56+ИТОГ!DA56)</f>
        <v>0</v>
      </c>
      <c r="O57" s="501">
        <f>SUM(ИТОГ!N56+ИТОГ!AT56+ИТОГ!BX56+ИТОГ!DB56)</f>
        <v>0</v>
      </c>
      <c r="P57" s="975">
        <f>SUM(ИТОГ!O56+ИТОГ!AU56+ИТОГ!BY56+ИТОГ!DC56)</f>
        <v>0</v>
      </c>
      <c r="Q57" s="975">
        <f>SUM(ИТОГ!P56+ИТОГ!AV56+ИТОГ!BZ56+ИТОГ!DD56)</f>
        <v>1</v>
      </c>
      <c r="R57" s="975">
        <f>SUM(ИТОГ!Q56+ИТОГ!AW56+ИТОГ!CA56+ИТОГ!DE56)</f>
        <v>1</v>
      </c>
      <c r="S57" s="737">
        <f>SUM(ИТОГ!R56+ИТОГ!AX56+ИТОГ!CB56+ИТОГ!DF56)</f>
        <v>1</v>
      </c>
      <c r="T57" s="114">
        <f>SUM(ИТОГ!S56+ИТОГ!AY56+ИТОГ!CC56)</f>
        <v>0</v>
      </c>
      <c r="U57" s="114">
        <f>SUM(ИТОГ!T56+ИТОГ!AZ56+ИТОГ!CD56)</f>
        <v>1</v>
      </c>
      <c r="V57" s="975">
        <f>SUM(ИТОГ!U56+ИТОГ!BA56+ИТОГ!CE56+ИТОГ!DG56)</f>
        <v>1</v>
      </c>
      <c r="W57" s="975">
        <f>SUM(ИТОГ!V56+ИТОГ!BB56+ИТОГ!CF56+ИТОГ!DH56)</f>
        <v>0</v>
      </c>
      <c r="X57" s="257">
        <f>SUM(ИТОГ!W56+ИТОГ!BC56+ИТОГ!CG56+ИТОГ!DI56)</f>
        <v>7</v>
      </c>
      <c r="Y57" s="257">
        <f>SUM(ИТОГ!X56+ИТОГ!BD56+ИТОГ!CH56+ИТОГ!DJ56)</f>
        <v>0</v>
      </c>
      <c r="Z57" s="257">
        <f>SUM(ИТОГ!Y56+ИТОГ!BE56+ИТОГ!CI56)</f>
        <v>1</v>
      </c>
      <c r="AA57" s="257">
        <f>SUM(ИТОГ!Z56+ИТОГ!BF56+ИТОГ!CJ56)</f>
        <v>0</v>
      </c>
      <c r="AB57" s="257">
        <f>SUM(ИТОГ!AA56+ИТОГ!BG56+ИТОГ!CK56+ИТОГ!DK56)</f>
        <v>5</v>
      </c>
      <c r="AC57" s="257">
        <f>SUM(ИТОГ!AB56+ИТОГ!BH56+ИТОГ!CL56+ИТОГ!DL56)</f>
        <v>2</v>
      </c>
      <c r="AD57" s="256">
        <f>SUM(ИТОГ!AC56+ИТОГ!BI56+ИТОГ!CM56)</f>
        <v>0</v>
      </c>
      <c r="AE57" s="256">
        <f>SUM(ИТОГ!AD56+ИТОГ!BJ56+ИТОГ!CN56)</f>
        <v>0</v>
      </c>
      <c r="AF57" s="256">
        <f>SUM(ИТОГ!AE56+ИТОГ!BK56+ИТОГ!CO56+ИТОГ!DM56)</f>
        <v>1</v>
      </c>
      <c r="AG57" s="256">
        <f>SUM(ИТОГ!AF56+ИТОГ!BL56+ИТОГ!CP56+ИТОГ!DN56)</f>
        <v>0</v>
      </c>
      <c r="AH57" s="972">
        <f>SUM(ИТОГ!AG56)</f>
        <v>0</v>
      </c>
      <c r="AI57" s="972">
        <f>SUM(ИТОГ!AH56)</f>
        <v>0</v>
      </c>
      <c r="AJ57" s="385">
        <f t="shared" si="6"/>
        <v>89</v>
      </c>
      <c r="AK57" s="385">
        <f t="shared" si="7"/>
        <v>30</v>
      </c>
      <c r="AL57" s="246"/>
      <c r="AM57" s="246"/>
      <c r="AN57" s="246"/>
      <c r="AO57" s="246"/>
      <c r="AP57" s="37"/>
      <c r="AQ57" s="6"/>
      <c r="AR57" s="972">
        <f>SUM(ИТОГ!DU56+ИТОГ!DY56)</f>
        <v>0</v>
      </c>
      <c r="AS57" s="972">
        <f>SUM(ИТОГ!DV56+ИТОГ!DZ56)</f>
        <v>4</v>
      </c>
      <c r="AT57" s="501">
        <f>SUM(ИТОГ!EC56+ИТОГ!EE56)</f>
        <v>0</v>
      </c>
      <c r="AU57" s="501">
        <f>SUM(ИТОГ!ED56+ИТОГ!EF56)</f>
        <v>0</v>
      </c>
      <c r="AV57" s="445">
        <f>SUM(ИТОГ!DS56+ИТОГ!DW56+ИТОГ!EA56)</f>
        <v>0</v>
      </c>
      <c r="AW57" s="445">
        <f>SUM(ИТОГ!DT56+ИТОГ!DX56+ИТОГ!EB56)</f>
        <v>15</v>
      </c>
      <c r="AX57" s="5">
        <f t="shared" si="8"/>
        <v>0</v>
      </c>
      <c r="AY57" s="95">
        <f t="shared" si="9"/>
        <v>19</v>
      </c>
    </row>
    <row r="58" spans="1:51" ht="15" customHeight="1" thickBot="1" x14ac:dyDescent="0.35">
      <c r="A58" s="94">
        <v>9</v>
      </c>
      <c r="B58" s="1843" t="s">
        <v>17</v>
      </c>
      <c r="C58" s="1844"/>
      <c r="D58" s="501">
        <f>SUM(ИТОГ!C57,ИТОГ!AI57,ИТОГ!BM57,ИТОГ!CQ57)</f>
        <v>0</v>
      </c>
      <c r="E58" s="501">
        <f>SUM(ИТОГ!D57,ИТОГ!AJ57,ИТОГ!BN57,ИТОГ!CR57)</f>
        <v>0</v>
      </c>
      <c r="F58" s="174">
        <f>SUM(ИТОГ!E57+ИТОГ!AK57+ИТОГ!BO57+ИТОГ!CS57)</f>
        <v>0</v>
      </c>
      <c r="G58" s="174">
        <f>SUM(ИТОГ!F57+ИТОГ!AL57+ИТОГ!BP57+ИТОГ!CT57)</f>
        <v>0</v>
      </c>
      <c r="H58" s="501">
        <f>SUM(ИТОГ!G57+ИТОГ!AM57+ИТОГ!BQ57+ИТОГ!CU57)</f>
        <v>0</v>
      </c>
      <c r="I58" s="501">
        <f>SUM(ИТОГ!H57+ИТОГ!AN57+ИТОГ!BR57+ИТОГ!CV57)</f>
        <v>0</v>
      </c>
      <c r="J58" s="501">
        <f>SUM(ИТОГ!I57+ИТОГ!AO57+ИТОГ!BS57+ИТОГ!CW57)</f>
        <v>0</v>
      </c>
      <c r="K58" s="501">
        <f>SUM(ИТОГ!J57+ИТОГ!AP57+ИТОГ!BT57+ИТОГ!CX57)</f>
        <v>0</v>
      </c>
      <c r="L58" s="972">
        <f>SUM(ИТОГ!K57+ИТОГ!AQ57+ИТОГ!BU57+ИТОГ!CY57)</f>
        <v>0</v>
      </c>
      <c r="M58" s="972">
        <f>SUM(ИТОГ!L57+ИТОГ!AR57+ИТОГ!BV57+ИТОГ!CZ57)</f>
        <v>0</v>
      </c>
      <c r="N58" s="501">
        <f>SUM(ИТОГ!M57+ИТОГ!AS57+ИТОГ!BW57+ИТОГ!DA57)</f>
        <v>0</v>
      </c>
      <c r="O58" s="501">
        <f>SUM(ИТОГ!N57+ИТОГ!AT57+ИТОГ!BX57+ИТОГ!DB57)</f>
        <v>0</v>
      </c>
      <c r="P58" s="975">
        <f>SUM(ИТОГ!O57+ИТОГ!AU57+ИТОГ!BY57+ИТОГ!DC57)</f>
        <v>0</v>
      </c>
      <c r="Q58" s="975">
        <f>SUM(ИТОГ!P57+ИТОГ!AV57+ИТОГ!BZ57+ИТОГ!DD57)</f>
        <v>0</v>
      </c>
      <c r="R58" s="975">
        <f>SUM(ИТОГ!Q57+ИТОГ!AW57+ИТОГ!CA57+ИТОГ!DE57)</f>
        <v>0</v>
      </c>
      <c r="S58" s="737">
        <f>SUM(ИТОГ!R57+ИТОГ!AX57+ИТОГ!CB57+ИТОГ!DF57)</f>
        <v>0</v>
      </c>
      <c r="T58" s="114">
        <f>SUM(ИТОГ!S57+ИТОГ!AY57+ИТОГ!CC57)</f>
        <v>0</v>
      </c>
      <c r="U58" s="114">
        <f>SUM(ИТОГ!T57+ИТОГ!AZ57+ИТОГ!CD57)</f>
        <v>0</v>
      </c>
      <c r="V58" s="975">
        <f>SUM(ИТОГ!U57+ИТОГ!BA57+ИТОГ!CE57+ИТОГ!DG57)</f>
        <v>0</v>
      </c>
      <c r="W58" s="975">
        <f>SUM(ИТОГ!V57+ИТОГ!BB57+ИТОГ!CF57+ИТОГ!DH57)</f>
        <v>0</v>
      </c>
      <c r="X58" s="257">
        <f>SUM(ИТОГ!W57+ИТОГ!BC57+ИТОГ!CG57+ИТОГ!DI57)</f>
        <v>0</v>
      </c>
      <c r="Y58" s="257">
        <f>SUM(ИТОГ!X57+ИТОГ!BD57+ИТОГ!CH57+ИТОГ!DJ57)</f>
        <v>0</v>
      </c>
      <c r="Z58" s="257">
        <f>SUM(ИТОГ!Y57+ИТОГ!BE57+ИТОГ!CI57)</f>
        <v>0</v>
      </c>
      <c r="AA58" s="257">
        <f>SUM(ИТОГ!Z57+ИТОГ!BF57+ИТОГ!CJ57)</f>
        <v>0</v>
      </c>
      <c r="AB58" s="257">
        <f>SUM(ИТОГ!AA57+ИТОГ!BG57+ИТОГ!CK57+ИТОГ!DK57)</f>
        <v>0</v>
      </c>
      <c r="AC58" s="257">
        <f>SUM(ИТОГ!AB57+ИТОГ!BH57+ИТОГ!CL57+ИТОГ!DL57)</f>
        <v>0</v>
      </c>
      <c r="AD58" s="256">
        <f>SUM(ИТОГ!AC57+ИТОГ!BI57+ИТОГ!CM57)</f>
        <v>0</v>
      </c>
      <c r="AE58" s="256">
        <f>SUM(ИТОГ!AD57+ИТОГ!BJ57+ИТОГ!CN57)</f>
        <v>0</v>
      </c>
      <c r="AF58" s="256">
        <f>SUM(ИТОГ!AE57+ИТОГ!BK57+ИТОГ!CO57+ИТОГ!DM57)</f>
        <v>0</v>
      </c>
      <c r="AG58" s="256">
        <f>SUM(ИТОГ!AF57+ИТОГ!BL57+ИТОГ!CP57+ИТОГ!DN57)</f>
        <v>0</v>
      </c>
      <c r="AH58" s="972">
        <f>SUM(ИТОГ!AG57)</f>
        <v>0</v>
      </c>
      <c r="AI58" s="972">
        <f>SUM(ИТОГ!AH57)</f>
        <v>0</v>
      </c>
      <c r="AJ58" s="385">
        <f t="shared" si="6"/>
        <v>0</v>
      </c>
      <c r="AK58" s="385">
        <f t="shared" si="7"/>
        <v>0</v>
      </c>
      <c r="AL58" s="246"/>
      <c r="AM58" s="246"/>
      <c r="AN58" s="246"/>
      <c r="AO58" s="246"/>
      <c r="AP58" s="246"/>
      <c r="AQ58" s="181"/>
      <c r="AR58" s="972">
        <f>SUM(ИТОГ!DU57+ИТОГ!DY57)</f>
        <v>0</v>
      </c>
      <c r="AS58" s="972">
        <f>SUM(ИТОГ!DV57+ИТОГ!DZ57)</f>
        <v>0</v>
      </c>
      <c r="AT58" s="501">
        <f>SUM(ИТОГ!EC57+ИТОГ!EE57)</f>
        <v>0</v>
      </c>
      <c r="AU58" s="501">
        <f>SUM(ИТОГ!ED57+ИТОГ!EF57)</f>
        <v>0</v>
      </c>
      <c r="AV58" s="445">
        <f>SUM(ИТОГ!DS57+ИТОГ!DW57+ИТОГ!EA57)</f>
        <v>0</v>
      </c>
      <c r="AW58" s="445">
        <f>SUM(ИТОГ!DT57+ИТОГ!DX57+ИТОГ!EB57)</f>
        <v>14</v>
      </c>
      <c r="AX58" s="5">
        <f t="shared" si="8"/>
        <v>0</v>
      </c>
      <c r="AY58" s="95">
        <f t="shared" si="9"/>
        <v>14</v>
      </c>
    </row>
    <row r="59" spans="1:51" ht="15" customHeight="1" thickBot="1" x14ac:dyDescent="0.35">
      <c r="A59" s="91">
        <v>10</v>
      </c>
      <c r="B59" s="1807" t="s">
        <v>18</v>
      </c>
      <c r="C59" s="1516"/>
      <c r="D59" s="501">
        <f>SUM(ИТОГ!C58,ИТОГ!AI58,ИТОГ!BM58,ИТОГ!CQ58)</f>
        <v>0</v>
      </c>
      <c r="E59" s="501">
        <f>SUM(ИТОГ!D58,ИТОГ!AJ58,ИТОГ!BN58,ИТОГ!CR58)</f>
        <v>1</v>
      </c>
      <c r="F59" s="174">
        <f>SUM(ИТОГ!E58+ИТОГ!AK58+ИТОГ!BO58+ИТОГ!CS58)</f>
        <v>1</v>
      </c>
      <c r="G59" s="174">
        <f>SUM(ИТОГ!F58+ИТОГ!AL58+ИТОГ!BP58+ИТОГ!CT58)</f>
        <v>0</v>
      </c>
      <c r="H59" s="501">
        <f>SUM(ИТОГ!G58+ИТОГ!AM58+ИТОГ!BQ58+ИТОГ!CU58)</f>
        <v>0</v>
      </c>
      <c r="I59" s="501">
        <f>SUM(ИТОГ!H58+ИТОГ!AN58+ИТОГ!BR58+ИТОГ!CV58)</f>
        <v>0</v>
      </c>
      <c r="J59" s="501">
        <f>SUM(ИТОГ!I58+ИТОГ!AO58+ИТОГ!BS58+ИТОГ!CW58)</f>
        <v>0</v>
      </c>
      <c r="K59" s="501">
        <f>SUM(ИТОГ!J58+ИТОГ!AP58+ИТОГ!BT58+ИТОГ!CX58)</f>
        <v>2</v>
      </c>
      <c r="L59" s="972">
        <f>SUM(ИТОГ!K58+ИТОГ!AQ58+ИТОГ!BU58+ИТОГ!CY58)</f>
        <v>0</v>
      </c>
      <c r="M59" s="972">
        <f>SUM(ИТОГ!L58+ИТОГ!AR58+ИТОГ!BV58+ИТОГ!CZ58)</f>
        <v>0</v>
      </c>
      <c r="N59" s="501">
        <f>SUM(ИТОГ!M58+ИТОГ!AS58+ИТОГ!BW58+ИТОГ!DA58)</f>
        <v>0</v>
      </c>
      <c r="O59" s="501">
        <f>SUM(ИТОГ!N58+ИТОГ!AT58+ИТОГ!BX58+ИТОГ!DB58)</f>
        <v>0</v>
      </c>
      <c r="P59" s="975">
        <f>SUM(ИТОГ!O58+ИТОГ!AU58+ИТОГ!BY58+ИТОГ!DC58)</f>
        <v>0</v>
      </c>
      <c r="Q59" s="975">
        <f>SUM(ИТОГ!P58+ИТОГ!AV58+ИТОГ!BZ58+ИТОГ!DD58)</f>
        <v>0</v>
      </c>
      <c r="R59" s="975">
        <f>SUM(ИТОГ!Q58+ИТОГ!AW58+ИТОГ!CA58+ИТОГ!DE58)</f>
        <v>0</v>
      </c>
      <c r="S59" s="737">
        <f>SUM(ИТОГ!R58+ИТОГ!AX58+ИТОГ!CB58+ИТОГ!DF58)</f>
        <v>1</v>
      </c>
      <c r="T59" s="114">
        <f>SUM(ИТОГ!S58+ИТОГ!AY58+ИТОГ!CC58)</f>
        <v>0</v>
      </c>
      <c r="U59" s="114">
        <f>SUM(ИТОГ!T58+ИТОГ!AZ58+ИТОГ!CD58)</f>
        <v>0</v>
      </c>
      <c r="V59" s="975">
        <f>SUM(ИТОГ!U58+ИТОГ!BA58+ИТОГ!CE58+ИТОГ!DG58)</f>
        <v>1</v>
      </c>
      <c r="W59" s="975">
        <f>SUM(ИТОГ!V58+ИТОГ!BB58+ИТОГ!CF58+ИТОГ!DH58)</f>
        <v>0</v>
      </c>
      <c r="X59" s="257">
        <f>SUM(ИТОГ!W58+ИТОГ!BC58+ИТОГ!CG58+ИТОГ!DI58)</f>
        <v>0</v>
      </c>
      <c r="Y59" s="257">
        <f>SUM(ИТОГ!X58+ИТОГ!BD58+ИТОГ!CH58+ИТОГ!DJ58)</f>
        <v>0</v>
      </c>
      <c r="Z59" s="257">
        <f>SUM(ИТОГ!Y58+ИТОГ!BE58+ИТОГ!CI58)</f>
        <v>0</v>
      </c>
      <c r="AA59" s="257">
        <f>SUM(ИТОГ!Z58+ИТОГ!BF58+ИТОГ!CJ58)</f>
        <v>0</v>
      </c>
      <c r="AB59" s="257">
        <f>SUM(ИТОГ!AA58+ИТОГ!BG58+ИТОГ!CK58+ИТОГ!DK58)</f>
        <v>1</v>
      </c>
      <c r="AC59" s="257">
        <f>SUM(ИТОГ!AB58+ИТОГ!BH58+ИТОГ!CL58+ИТОГ!DL58)</f>
        <v>0</v>
      </c>
      <c r="AD59" s="256">
        <f>SUM(ИТОГ!AC58+ИТОГ!BI58+ИТОГ!CM58)</f>
        <v>0</v>
      </c>
      <c r="AE59" s="256">
        <f>SUM(ИТОГ!AD58+ИТОГ!BJ58+ИТОГ!CN58)</f>
        <v>0</v>
      </c>
      <c r="AF59" s="256">
        <f>SUM(ИТОГ!AE58+ИТОГ!BK58+ИТОГ!CO58+ИТОГ!DM58)</f>
        <v>1</v>
      </c>
      <c r="AG59" s="256">
        <f>SUM(ИТОГ!AF58+ИТОГ!BL58+ИТОГ!CP58+ИТОГ!DN58)</f>
        <v>0</v>
      </c>
      <c r="AH59" s="972">
        <f>SUM(ИТОГ!AG58)</f>
        <v>0</v>
      </c>
      <c r="AI59" s="972">
        <f>SUM(ИТОГ!AH58)</f>
        <v>0</v>
      </c>
      <c r="AJ59" s="385">
        <f t="shared" si="6"/>
        <v>4</v>
      </c>
      <c r="AK59" s="385">
        <f t="shared" si="7"/>
        <v>4</v>
      </c>
      <c r="AL59" s="246"/>
      <c r="AM59" s="246"/>
      <c r="AN59" s="246"/>
      <c r="AO59" s="246"/>
      <c r="AP59" s="246"/>
      <c r="AQ59" s="181"/>
      <c r="AR59" s="972">
        <f>SUM(ИТОГ!DU58+ИТОГ!DY58)</f>
        <v>0</v>
      </c>
      <c r="AS59" s="972">
        <f>SUM(ИТОГ!DV58+ИТОГ!DZ58)</f>
        <v>0</v>
      </c>
      <c r="AT59" s="501">
        <f>SUM(ИТОГ!EC58+ИТОГ!EE58)</f>
        <v>0</v>
      </c>
      <c r="AU59" s="501">
        <f>SUM(ИТОГ!ED58+ИТОГ!EF58)</f>
        <v>0</v>
      </c>
      <c r="AV59" s="445">
        <f>SUM(ИТОГ!DS58+ИТОГ!DW58+ИТОГ!EA58)</f>
        <v>0</v>
      </c>
      <c r="AW59" s="445">
        <f>SUM(ИТОГ!DT58+ИТОГ!DX58+ИТОГ!EB58)</f>
        <v>0</v>
      </c>
      <c r="AX59" s="5">
        <f t="shared" si="8"/>
        <v>0</v>
      </c>
      <c r="AY59" s="95">
        <f t="shared" si="9"/>
        <v>0</v>
      </c>
    </row>
    <row r="60" spans="1:51" ht="15" customHeight="1" thickBot="1" x14ac:dyDescent="0.35">
      <c r="A60" s="91">
        <v>11</v>
      </c>
      <c r="B60" s="1807" t="s">
        <v>19</v>
      </c>
      <c r="C60" s="1516"/>
      <c r="D60" s="501">
        <f>SUM(ИТОГ!C59,ИТОГ!AI59,ИТОГ!BM59,ИТОГ!CQ59)</f>
        <v>0</v>
      </c>
      <c r="E60" s="501">
        <f>SUM(ИТОГ!D59,ИТОГ!AJ59,ИТОГ!BN59,ИТОГ!CR59)</f>
        <v>0</v>
      </c>
      <c r="F60" s="174">
        <f>SUM(ИТОГ!E59+ИТОГ!AK59+ИТОГ!BO59+ИТОГ!CS59)</f>
        <v>0</v>
      </c>
      <c r="G60" s="174">
        <f>SUM(ИТОГ!F59+ИТОГ!AL59+ИТОГ!BP59+ИТОГ!CT59)</f>
        <v>0</v>
      </c>
      <c r="H60" s="501">
        <f>SUM(ИТОГ!G59+ИТОГ!AM59+ИТОГ!BQ59+ИТОГ!CU59)</f>
        <v>1</v>
      </c>
      <c r="I60" s="501">
        <f>SUM(ИТОГ!H59+ИТОГ!AN59+ИТОГ!BR59+ИТОГ!CV59)</f>
        <v>1</v>
      </c>
      <c r="J60" s="501">
        <f>SUM(ИТОГ!I59+ИТОГ!AO59+ИТОГ!BS59+ИТОГ!CW59)</f>
        <v>70</v>
      </c>
      <c r="K60" s="501">
        <f>SUM(ИТОГ!J59+ИТОГ!AP59+ИТОГ!BT59+ИТОГ!CX59)</f>
        <v>19</v>
      </c>
      <c r="L60" s="972">
        <f>SUM(ИТОГ!K59+ИТОГ!AQ59+ИТОГ!BU59+ИТОГ!CY59)</f>
        <v>0</v>
      </c>
      <c r="M60" s="972">
        <f>SUM(ИТОГ!L59+ИТОГ!AR59+ИТОГ!BV59+ИТОГ!CZ59)</f>
        <v>0</v>
      </c>
      <c r="N60" s="501">
        <f>SUM(ИТОГ!M59+ИТОГ!AS59+ИТОГ!BW59+ИТОГ!DA59)</f>
        <v>0</v>
      </c>
      <c r="O60" s="501">
        <f>SUM(ИТОГ!N59+ИТОГ!AT59+ИТОГ!BX59+ИТОГ!DB59)</f>
        <v>0</v>
      </c>
      <c r="P60" s="975">
        <f>SUM(ИТОГ!O59+ИТОГ!AU59+ИТОГ!BY59+ИТОГ!DC59)</f>
        <v>0</v>
      </c>
      <c r="Q60" s="975">
        <f>SUM(ИТОГ!P59+ИТОГ!AV59+ИТОГ!BZ59+ИТОГ!DD59)</f>
        <v>1</v>
      </c>
      <c r="R60" s="975">
        <f>SUM(ИТОГ!Q59+ИТОГ!AW59+ИТОГ!CA59+ИТОГ!DE59)</f>
        <v>0</v>
      </c>
      <c r="S60" s="737">
        <f>SUM(ИТОГ!R59+ИТОГ!AX59+ИТОГ!CB59+ИТОГ!DF59)</f>
        <v>0</v>
      </c>
      <c r="T60" s="114">
        <f>SUM(ИТОГ!S59+ИТОГ!AY59+ИТОГ!CC59)</f>
        <v>0</v>
      </c>
      <c r="U60" s="114">
        <f>SUM(ИТОГ!T59+ИТОГ!AZ59+ИТОГ!CD59)</f>
        <v>0</v>
      </c>
      <c r="V60" s="975">
        <f>SUM(ИТОГ!U59+ИТОГ!BA59+ИТОГ!CE59+ИТОГ!DG59)</f>
        <v>0</v>
      </c>
      <c r="W60" s="975">
        <f>SUM(ИТОГ!V59+ИТОГ!BB59+ИТОГ!CF59+ИТОГ!DH59)</f>
        <v>0</v>
      </c>
      <c r="X60" s="257">
        <f>SUM(ИТОГ!W59+ИТОГ!BC59+ИТОГ!CG59+ИТОГ!DI59)</f>
        <v>7</v>
      </c>
      <c r="Y60" s="257">
        <f>SUM(ИТОГ!X59+ИТОГ!BD59+ИТОГ!CH59+ИТОГ!DJ59)</f>
        <v>0</v>
      </c>
      <c r="Z60" s="257">
        <f>SUM(ИТОГ!Y59+ИТОГ!BE59+ИТОГ!CI59)</f>
        <v>0</v>
      </c>
      <c r="AA60" s="257">
        <f>SUM(ИТОГ!Z59+ИТОГ!BF59+ИТОГ!CJ59)</f>
        <v>0</v>
      </c>
      <c r="AB60" s="257">
        <f>SUM(ИТОГ!AA59+ИТОГ!BG59+ИТОГ!CK59+ИТОГ!DK59)</f>
        <v>4</v>
      </c>
      <c r="AC60" s="257">
        <f>SUM(ИТОГ!AB59+ИТОГ!BH59+ИТОГ!CL59+ИТОГ!DL59)</f>
        <v>2</v>
      </c>
      <c r="AD60" s="256">
        <f>SUM(ИТОГ!AC59+ИТОГ!BI59+ИТОГ!CM59)</f>
        <v>0</v>
      </c>
      <c r="AE60" s="256">
        <f>SUM(ИТОГ!AD59+ИТОГ!BJ59+ИТОГ!CN59)</f>
        <v>0</v>
      </c>
      <c r="AF60" s="256">
        <f>SUM(ИТОГ!AE59+ИТОГ!BK59+ИТОГ!CO59+ИТОГ!DM59)</f>
        <v>0</v>
      </c>
      <c r="AG60" s="256">
        <f>SUM(ИТОГ!AF59+ИТОГ!BL59+ИТОГ!CP59+ИТОГ!DN59)</f>
        <v>0</v>
      </c>
      <c r="AH60" s="972">
        <f>SUM(ИТОГ!AG59)</f>
        <v>0</v>
      </c>
      <c r="AI60" s="972">
        <f>SUM(ИТОГ!AH59)</f>
        <v>0</v>
      </c>
      <c r="AJ60" s="385">
        <f t="shared" si="6"/>
        <v>82</v>
      </c>
      <c r="AK60" s="385">
        <f t="shared" si="7"/>
        <v>23</v>
      </c>
      <c r="AL60" s="246"/>
      <c r="AM60" s="246"/>
      <c r="AN60" s="246"/>
      <c r="AO60" s="246"/>
      <c r="AP60" s="37"/>
      <c r="AQ60" s="6"/>
      <c r="AR60" s="972">
        <f>SUM(ИТОГ!DU59+ИТОГ!DY59)</f>
        <v>0</v>
      </c>
      <c r="AS60" s="972">
        <f>SUM(ИТОГ!DV59+ИТОГ!DZ59)</f>
        <v>4</v>
      </c>
      <c r="AT60" s="501">
        <f>SUM(ИТОГ!EC59+ИТОГ!EE59)</f>
        <v>0</v>
      </c>
      <c r="AU60" s="501">
        <f>SUM(ИТОГ!ED59+ИТОГ!EF59)</f>
        <v>0</v>
      </c>
      <c r="AV60" s="445">
        <f>SUM(ИТОГ!DS59+ИТОГ!DW59+ИТОГ!EA59)</f>
        <v>0</v>
      </c>
      <c r="AW60" s="445">
        <f>SUM(ИТОГ!DT59+ИТОГ!DX59+ИТОГ!EB59)</f>
        <v>0</v>
      </c>
      <c r="AX60" s="5">
        <f t="shared" si="8"/>
        <v>0</v>
      </c>
      <c r="AY60" s="95">
        <f t="shared" si="9"/>
        <v>4</v>
      </c>
    </row>
    <row r="61" spans="1:51" ht="15" customHeight="1" thickBot="1" x14ac:dyDescent="0.35">
      <c r="A61" s="91">
        <v>12</v>
      </c>
      <c r="B61" s="1807" t="s">
        <v>38</v>
      </c>
      <c r="C61" s="1516"/>
      <c r="D61" s="501">
        <f>SUM(ИТОГ!C60,ИТОГ!AI60,ИТОГ!BM60,ИТОГ!CQ60)</f>
        <v>0</v>
      </c>
      <c r="E61" s="501">
        <f>SUM(ИТОГ!D60,ИТОГ!AJ60,ИТОГ!BN60,ИТОГ!CR60)</f>
        <v>2</v>
      </c>
      <c r="F61" s="174">
        <f>SUM(ИТОГ!E60+ИТОГ!AK60+ИТОГ!BO60+ИТОГ!CS60)</f>
        <v>0</v>
      </c>
      <c r="G61" s="174">
        <f>SUM(ИТОГ!F60+ИТОГ!AL60+ИТОГ!BP60+ИТОГ!CT60)</f>
        <v>0</v>
      </c>
      <c r="H61" s="501">
        <f>SUM(ИТОГ!G60+ИТОГ!AM60+ИТОГ!BQ60+ИТОГ!CU60)</f>
        <v>0</v>
      </c>
      <c r="I61" s="501">
        <f>SUM(ИТОГ!H60+ИТОГ!AN60+ИТОГ!BR60+ИТОГ!CV60)</f>
        <v>0</v>
      </c>
      <c r="J61" s="501">
        <f>SUM(ИТОГ!I60+ИТОГ!AO60+ИТОГ!BS60+ИТОГ!CW60)</f>
        <v>0</v>
      </c>
      <c r="K61" s="501">
        <f>SUM(ИТОГ!J60+ИТОГ!AP60+ИТОГ!BT60+ИТОГ!CX60)</f>
        <v>0</v>
      </c>
      <c r="L61" s="972">
        <f>SUM(ИТОГ!K60+ИТОГ!AQ60+ИТОГ!BU60+ИТОГ!CY60)</f>
        <v>1</v>
      </c>
      <c r="M61" s="972">
        <f>SUM(ИТОГ!L60+ИТОГ!AR60+ИТОГ!BV60+ИТОГ!CZ60)</f>
        <v>0</v>
      </c>
      <c r="N61" s="501">
        <f>SUM(ИТОГ!M60+ИТОГ!AS60+ИТОГ!BW60+ИТОГ!DA60)</f>
        <v>0</v>
      </c>
      <c r="O61" s="501">
        <f>SUM(ИТОГ!N60+ИТОГ!AT60+ИТОГ!BX60+ИТОГ!DB60)</f>
        <v>0</v>
      </c>
      <c r="P61" s="975">
        <f>SUM(ИТОГ!O60+ИТОГ!AU60+ИТОГ!BY60+ИТОГ!DC60)</f>
        <v>0</v>
      </c>
      <c r="Q61" s="975">
        <f>SUM(ИТОГ!P60+ИТОГ!AV60+ИТОГ!BZ60+ИТОГ!DD60)</f>
        <v>0</v>
      </c>
      <c r="R61" s="975">
        <f>SUM(ИТОГ!Q60+ИТОГ!AW60+ИТОГ!CA60+ИТОГ!DE60)</f>
        <v>1</v>
      </c>
      <c r="S61" s="737">
        <f>SUM(ИТОГ!R60+ИТОГ!AX60+ИТОГ!CB60+ИТОГ!DF60)</f>
        <v>0</v>
      </c>
      <c r="T61" s="114">
        <f>SUM(ИТОГ!S60+ИТОГ!AY60+ИТОГ!CC60)</f>
        <v>0</v>
      </c>
      <c r="U61" s="114">
        <f>SUM(ИТОГ!T60+ИТОГ!AZ60+ИТОГ!CD60)</f>
        <v>1</v>
      </c>
      <c r="V61" s="975">
        <f>SUM(ИТОГ!U60+ИТОГ!BA60+ИТОГ!CE60+ИТОГ!DG60)</f>
        <v>0</v>
      </c>
      <c r="W61" s="975">
        <f>SUM(ИТОГ!V60+ИТОГ!BB60+ИТОГ!CF60+ИТОГ!DH60)</f>
        <v>0</v>
      </c>
      <c r="X61" s="257">
        <f>SUM(ИТОГ!W60+ИТОГ!BC60+ИТОГ!CG60+ИТОГ!DI60)</f>
        <v>0</v>
      </c>
      <c r="Y61" s="257">
        <f>SUM(ИТОГ!X60+ИТОГ!BD60+ИТОГ!CH60+ИТОГ!DJ60)</f>
        <v>0</v>
      </c>
      <c r="Z61" s="257">
        <f>SUM(ИТОГ!Y60+ИТОГ!BE60+ИТОГ!CI60)</f>
        <v>1</v>
      </c>
      <c r="AA61" s="257">
        <f>SUM(ИТОГ!Z60+ИТОГ!BF60+ИТОГ!CJ60)</f>
        <v>0</v>
      </c>
      <c r="AB61" s="257">
        <f>SUM(ИТОГ!AA60+ИТОГ!BG60+ИТОГ!CK60+ИТОГ!DK60)</f>
        <v>0</v>
      </c>
      <c r="AC61" s="257">
        <f>SUM(ИТОГ!AB60+ИТОГ!BH60+ИТОГ!CL60+ИТОГ!DL60)</f>
        <v>0</v>
      </c>
      <c r="AD61" s="256">
        <f>SUM(ИТОГ!AC60+ИТОГ!BI60+ИТОГ!CM60)</f>
        <v>0</v>
      </c>
      <c r="AE61" s="256">
        <f>SUM(ИТОГ!AD60+ИТОГ!BJ60+ИТОГ!CN60)</f>
        <v>0</v>
      </c>
      <c r="AF61" s="256">
        <f>SUM(ИТОГ!AE60+ИТОГ!BK60+ИТОГ!CO60+ИТОГ!DM60)</f>
        <v>0</v>
      </c>
      <c r="AG61" s="256">
        <f>SUM(ИТОГ!AF60+ИТОГ!BL60+ИТОГ!CP60+ИТОГ!DN60)</f>
        <v>0</v>
      </c>
      <c r="AH61" s="972">
        <f>SUM(ИТОГ!AG60)</f>
        <v>0</v>
      </c>
      <c r="AI61" s="972">
        <f>SUM(ИТОГ!AH60)</f>
        <v>0</v>
      </c>
      <c r="AJ61" s="385">
        <f t="shared" si="6"/>
        <v>3</v>
      </c>
      <c r="AK61" s="385">
        <f t="shared" si="7"/>
        <v>3</v>
      </c>
      <c r="AL61" s="246"/>
      <c r="AM61" s="246"/>
      <c r="AN61" s="246"/>
      <c r="AO61" s="246"/>
      <c r="AP61" s="37"/>
      <c r="AQ61" s="6"/>
      <c r="AR61" s="972">
        <f>SUM(ИТОГ!DU60+ИТОГ!DY60)</f>
        <v>0</v>
      </c>
      <c r="AS61" s="972">
        <f>SUM(ИТОГ!DV60+ИТОГ!DZ60)</f>
        <v>0</v>
      </c>
      <c r="AT61" s="501">
        <f>SUM(ИТОГ!EC60+ИТОГ!EE60)</f>
        <v>0</v>
      </c>
      <c r="AU61" s="501">
        <f>SUM(ИТОГ!ED60+ИТОГ!EF60)</f>
        <v>0</v>
      </c>
      <c r="AV61" s="445">
        <f>SUM(ИТОГ!DS60+ИТОГ!DW60+ИТОГ!EA60)</f>
        <v>0</v>
      </c>
      <c r="AW61" s="445">
        <f>SUM(ИТОГ!DT60+ИТОГ!DX60+ИТОГ!EB60)</f>
        <v>1</v>
      </c>
      <c r="AX61" s="5">
        <f t="shared" si="8"/>
        <v>0</v>
      </c>
      <c r="AY61" s="95">
        <f t="shared" si="9"/>
        <v>1</v>
      </c>
    </row>
    <row r="62" spans="1:51" ht="15" customHeight="1" thickBot="1" x14ac:dyDescent="0.35">
      <c r="A62" s="91">
        <v>13</v>
      </c>
      <c r="B62" s="1845" t="s">
        <v>20</v>
      </c>
      <c r="C62" s="1846"/>
      <c r="D62" s="501">
        <f>SUM(ИТОГ!C61,ИТОГ!AI61,ИТОГ!BM61,ИТОГ!CQ61)</f>
        <v>0</v>
      </c>
      <c r="E62" s="501">
        <f>SUM(ИТОГ!D61,ИТОГ!AJ61,ИТОГ!BN61,ИТОГ!CR61)</f>
        <v>0</v>
      </c>
      <c r="F62" s="174">
        <f>SUM(ИТОГ!E61+ИТОГ!AK61+ИТОГ!BO61+ИТОГ!CS61)</f>
        <v>0</v>
      </c>
      <c r="G62" s="174">
        <f>SUM(ИТОГ!F61+ИТОГ!AL61+ИТОГ!BP61+ИТОГ!CT61)</f>
        <v>0</v>
      </c>
      <c r="H62" s="501">
        <f>SUM(ИТОГ!G61+ИТОГ!AM61+ИТОГ!BQ61+ИТОГ!CU61)</f>
        <v>0</v>
      </c>
      <c r="I62" s="501">
        <f>SUM(ИТОГ!H61+ИТОГ!AN61+ИТОГ!BR61+ИТОГ!CV61)</f>
        <v>0</v>
      </c>
      <c r="J62" s="501">
        <f>SUM(ИТОГ!I61+ИТОГ!AO61+ИТОГ!BS61+ИТОГ!CW61)</f>
        <v>0</v>
      </c>
      <c r="K62" s="501">
        <f>SUM(ИТОГ!J61+ИТОГ!AP61+ИТОГ!BT61+ИТОГ!CX61)</f>
        <v>0</v>
      </c>
      <c r="L62" s="972">
        <f>SUM(ИТОГ!K61+ИТОГ!AQ61+ИТОГ!BU61+ИТОГ!CY61)</f>
        <v>0</v>
      </c>
      <c r="M62" s="972">
        <f>SUM(ИТОГ!L61+ИТОГ!AR61+ИТОГ!BV61+ИТОГ!CZ61)</f>
        <v>0</v>
      </c>
      <c r="N62" s="501">
        <f>SUM(ИТОГ!M61+ИТОГ!AS61+ИТОГ!BW61+ИТОГ!DA61)</f>
        <v>0</v>
      </c>
      <c r="O62" s="501">
        <f>SUM(ИТОГ!N61+ИТОГ!AT61+ИТОГ!BX61+ИТОГ!DB61)</f>
        <v>0</v>
      </c>
      <c r="P62" s="975">
        <f>SUM(ИТОГ!O61+ИТОГ!AU61+ИТОГ!BY61+ИТОГ!DC61)</f>
        <v>0</v>
      </c>
      <c r="Q62" s="975">
        <f>SUM(ИТОГ!P61+ИТОГ!AV61+ИТОГ!BZ61+ИТОГ!DD61)</f>
        <v>0</v>
      </c>
      <c r="R62" s="975">
        <f>SUM(ИТОГ!Q61+ИТОГ!AW61+ИТОГ!CA61+ИТОГ!DE61)</f>
        <v>0</v>
      </c>
      <c r="S62" s="737">
        <f>SUM(ИТОГ!R61+ИТОГ!AX61+ИТОГ!CB61+ИТОГ!DF61)</f>
        <v>0</v>
      </c>
      <c r="T62" s="114">
        <f>SUM(ИТОГ!S61+ИТОГ!AY61+ИТОГ!CC61)</f>
        <v>0</v>
      </c>
      <c r="U62" s="114">
        <f>SUM(ИТОГ!T61+ИТОГ!AZ61+ИТОГ!CD61)</f>
        <v>0</v>
      </c>
      <c r="V62" s="975">
        <f>SUM(ИТОГ!U61+ИТОГ!BA61+ИТОГ!CE61+ИТОГ!DG61)</f>
        <v>0</v>
      </c>
      <c r="W62" s="975">
        <f>SUM(ИТОГ!V61+ИТОГ!BB61+ИТОГ!CF61+ИТОГ!DH61)</f>
        <v>0</v>
      </c>
      <c r="X62" s="257">
        <f>SUM(ИТОГ!W61+ИТОГ!BC61+ИТОГ!CG61+ИТОГ!DI61)</f>
        <v>0</v>
      </c>
      <c r="Y62" s="257">
        <f>SUM(ИТОГ!X61+ИТОГ!BD61+ИТОГ!CH61+ИТОГ!DJ61)</f>
        <v>0</v>
      </c>
      <c r="Z62" s="257">
        <f>SUM(ИТОГ!Y61+ИТОГ!BE61+ИТОГ!CI61)</f>
        <v>0</v>
      </c>
      <c r="AA62" s="257">
        <f>SUM(ИТОГ!Z61+ИТОГ!BF61+ИТОГ!CJ61)</f>
        <v>0</v>
      </c>
      <c r="AB62" s="257">
        <f>SUM(ИТОГ!AA61+ИТОГ!BG61+ИТОГ!CK61+ИТОГ!DK61)</f>
        <v>0</v>
      </c>
      <c r="AC62" s="257">
        <f>SUM(ИТОГ!AB61+ИТОГ!BH61+ИТОГ!CL61+ИТОГ!DL61)</f>
        <v>0</v>
      </c>
      <c r="AD62" s="256">
        <f>SUM(ИТОГ!AC61+ИТОГ!BI61+ИТОГ!CM61)</f>
        <v>0</v>
      </c>
      <c r="AE62" s="256">
        <f>SUM(ИТОГ!AD61+ИТОГ!BJ61+ИТОГ!CN61)</f>
        <v>0</v>
      </c>
      <c r="AF62" s="256">
        <f>SUM(ИТОГ!AE61+ИТОГ!BK61+ИТОГ!CO61+ИТОГ!DM61)</f>
        <v>0</v>
      </c>
      <c r="AG62" s="256">
        <f>SUM(ИТОГ!AF61+ИТОГ!BL61+ИТОГ!CP61+ИТОГ!DN61)</f>
        <v>0</v>
      </c>
      <c r="AH62" s="972">
        <f>SUM(ИТОГ!AG61)</f>
        <v>0</v>
      </c>
      <c r="AI62" s="972">
        <f>SUM(ИТОГ!AH61)</f>
        <v>0</v>
      </c>
      <c r="AJ62" s="385">
        <f t="shared" si="6"/>
        <v>0</v>
      </c>
      <c r="AK62" s="385">
        <f t="shared" si="7"/>
        <v>0</v>
      </c>
      <c r="AL62" s="246"/>
      <c r="AM62" s="246"/>
      <c r="AN62" s="246"/>
      <c r="AO62" s="246"/>
      <c r="AP62" s="37"/>
      <c r="AQ62" s="6"/>
      <c r="AR62" s="972">
        <f>SUM(ИТОГ!DU61+ИТОГ!DY61)</f>
        <v>0</v>
      </c>
      <c r="AS62" s="972">
        <f>SUM(ИТОГ!DV61+ИТОГ!DZ61)</f>
        <v>0</v>
      </c>
      <c r="AT62" s="501">
        <f>SUM(ИТОГ!EC61+ИТОГ!EE61)</f>
        <v>0</v>
      </c>
      <c r="AU62" s="501">
        <f>SUM(ИТОГ!ED61+ИТОГ!EF61)</f>
        <v>0</v>
      </c>
      <c r="AV62" s="445">
        <f>SUM(ИТОГ!DS61+ИТОГ!DW61+ИТОГ!EA61)</f>
        <v>0</v>
      </c>
      <c r="AW62" s="445">
        <f>SUM(ИТОГ!DT61+ИТОГ!DX61+ИТОГ!EB61)</f>
        <v>0</v>
      </c>
      <c r="AX62" s="5">
        <f t="shared" si="8"/>
        <v>0</v>
      </c>
      <c r="AY62" s="95">
        <f t="shared" si="9"/>
        <v>0</v>
      </c>
    </row>
    <row r="63" spans="1:51" ht="15" customHeight="1" thickBot="1" x14ac:dyDescent="0.35">
      <c r="A63" s="91"/>
      <c r="B63" s="1847" t="s">
        <v>13</v>
      </c>
      <c r="C63" s="1848"/>
      <c r="D63" s="501">
        <f>SUM(ИТОГ!C62,ИТОГ!AI62,ИТОГ!BM62,ИТОГ!CQ62)</f>
        <v>1</v>
      </c>
      <c r="E63" s="501">
        <f>SUM(ИТОГ!D62,ИТОГ!AJ62,ИТОГ!BN62,ИТОГ!CR62)</f>
        <v>2</v>
      </c>
      <c r="F63" s="174">
        <f>SUM(ИТОГ!E62+ИТОГ!AK62+ИТОГ!BO62+ИТОГ!CS62)</f>
        <v>1</v>
      </c>
      <c r="G63" s="174">
        <f>SUM(ИТОГ!F62+ИТОГ!AL62+ИТОГ!BP62+ИТОГ!CT62)</f>
        <v>2</v>
      </c>
      <c r="H63" s="501">
        <f>SUM(ИТОГ!G62+ИТОГ!AM62+ИТОГ!BQ62+ИТОГ!CU62)</f>
        <v>4</v>
      </c>
      <c r="I63" s="501">
        <f>SUM(ИТОГ!H62+ИТОГ!AN62+ИТОГ!BR62+ИТОГ!CV62)</f>
        <v>5</v>
      </c>
      <c r="J63" s="501">
        <f>SUM(ИТОГ!I62+ИТОГ!AO62+ИТОГ!BS62+ИТОГ!CW62)</f>
        <v>73</v>
      </c>
      <c r="K63" s="501">
        <f>SUM(ИТОГ!J62+ИТОГ!AP62+ИТОГ!BT62+ИТОГ!CX62)</f>
        <v>20</v>
      </c>
      <c r="L63" s="972">
        <f>SUM(ИТОГ!K62+ИТОГ!AQ62+ИТОГ!BU62+ИТОГ!CY62)</f>
        <v>4</v>
      </c>
      <c r="M63" s="972">
        <f>SUM(ИТОГ!L62+ИТОГ!AR62+ИТОГ!BV62+ИТОГ!CZ62)</f>
        <v>2</v>
      </c>
      <c r="N63" s="501">
        <f>SUM(ИТОГ!M62+ИТОГ!AS62+ИТОГ!BW62+ИТОГ!DA62)</f>
        <v>1</v>
      </c>
      <c r="O63" s="501">
        <f>SUM(ИТОГ!N62+ИТОГ!AT62+ИТОГ!BX62+ИТОГ!DB62)</f>
        <v>1</v>
      </c>
      <c r="P63" s="975">
        <f>SUM(ИТОГ!O62+ИТОГ!AU62+ИТОГ!BY62+ИТОГ!DC62)</f>
        <v>6</v>
      </c>
      <c r="Q63" s="975">
        <f>SUM(ИТОГ!P62+ИТОГ!AV62+ИТОГ!BZ62+ИТОГ!DD62)</f>
        <v>1</v>
      </c>
      <c r="R63" s="975">
        <f>SUM(ИТОГ!Q62+ИТОГ!AW62+ИТОГ!CA62+ИТОГ!DE62)</f>
        <v>1</v>
      </c>
      <c r="S63" s="737">
        <f>SUM(ИТОГ!R62+ИТОГ!AX62+ИТОГ!CB62+ИТОГ!DF62)</f>
        <v>0</v>
      </c>
      <c r="T63" s="114">
        <f>SUM(ИТОГ!S62+ИТОГ!AY62+ИТОГ!CC62)</f>
        <v>0</v>
      </c>
      <c r="U63" s="114">
        <f>SUM(ИТОГ!T62+ИТОГ!AZ62+ИТОГ!CD62)</f>
        <v>2</v>
      </c>
      <c r="V63" s="975">
        <f>SUM(ИТОГ!U62+ИТОГ!BA62+ИТОГ!CE62+ИТОГ!DG62)</f>
        <v>1</v>
      </c>
      <c r="W63" s="975">
        <f>SUM(ИТОГ!V62+ИТОГ!BB62+ИТОГ!CF62+ИТОГ!DH62)</f>
        <v>2</v>
      </c>
      <c r="X63" s="257">
        <f>SUM(ИТОГ!W62+ИТОГ!BC62+ИТОГ!CG62+ИТОГ!DI62)</f>
        <v>10</v>
      </c>
      <c r="Y63" s="257">
        <f>SUM(ИТОГ!X62+ИТОГ!BD62+ИТОГ!CH62+ИТОГ!DJ62)</f>
        <v>5</v>
      </c>
      <c r="Z63" s="257">
        <f>SUM(ИТОГ!Y62+ИТОГ!BE62+ИТОГ!CI62)</f>
        <v>3</v>
      </c>
      <c r="AA63" s="257">
        <f>SUM(ИТОГ!Z62+ИТОГ!BF62+ИТОГ!CJ62)</f>
        <v>1</v>
      </c>
      <c r="AB63" s="257">
        <f>SUM(ИТОГ!AA62+ИТОГ!BG62+ИТОГ!CK62+ИТОГ!DK62)</f>
        <v>0</v>
      </c>
      <c r="AC63" s="257">
        <f>SUM(ИТОГ!AB62+ИТОГ!BH62+ИТОГ!CL62+ИТОГ!DL62)</f>
        <v>5</v>
      </c>
      <c r="AD63" s="256">
        <f>SUM(ИТОГ!AC62+ИТОГ!BI62+ИТОГ!CM62)</f>
        <v>0</v>
      </c>
      <c r="AE63" s="256">
        <f>SUM(ИТОГ!AD62+ИТОГ!BJ62+ИТОГ!CN62)</f>
        <v>1</v>
      </c>
      <c r="AF63" s="256">
        <f>SUM(ИТОГ!AE62+ИТОГ!BK62+ИТОГ!CO62+ИТОГ!DM62)</f>
        <v>5</v>
      </c>
      <c r="AG63" s="256">
        <f>SUM(ИТОГ!AF62+ИТОГ!BL62+ИТОГ!CP62+ИТОГ!DN62)</f>
        <v>4</v>
      </c>
      <c r="AH63" s="972">
        <f>SUM(ИТОГ!AG62)</f>
        <v>0</v>
      </c>
      <c r="AI63" s="972">
        <f>SUM(ИТОГ!AH62)</f>
        <v>1</v>
      </c>
      <c r="AJ63" s="385">
        <f t="shared" si="6"/>
        <v>110</v>
      </c>
      <c r="AK63" s="385">
        <f t="shared" si="7"/>
        <v>54</v>
      </c>
      <c r="AL63" s="246"/>
      <c r="AM63" s="246"/>
      <c r="AN63" s="246"/>
      <c r="AO63" s="246"/>
      <c r="AP63" s="37"/>
      <c r="AQ63" s="6"/>
      <c r="AR63" s="972">
        <f>SUM(ИТОГ!DU62+ИТОГ!DY62)</f>
        <v>0</v>
      </c>
      <c r="AS63" s="972">
        <f>SUM(ИТОГ!DV62+ИТОГ!DZ62)</f>
        <v>4</v>
      </c>
      <c r="AT63" s="501">
        <f>SUM(ИТОГ!EC62+ИТОГ!EE62)</f>
        <v>0</v>
      </c>
      <c r="AU63" s="501">
        <f>SUM(ИТОГ!ED62+ИТОГ!EF62)</f>
        <v>0</v>
      </c>
      <c r="AV63" s="445">
        <f>SUM(ИТОГ!DS62+ИТОГ!DW62+ИТОГ!EA62)</f>
        <v>0</v>
      </c>
      <c r="AW63" s="445">
        <f>SUM(ИТОГ!DT62+ИТОГ!DX62+ИТОГ!EB62)</f>
        <v>3</v>
      </c>
      <c r="AX63" s="5">
        <f t="shared" si="8"/>
        <v>0</v>
      </c>
      <c r="AY63" s="95">
        <f t="shared" si="9"/>
        <v>7</v>
      </c>
    </row>
    <row r="64" spans="1:51" ht="15" customHeight="1" thickBot="1" x14ac:dyDescent="0.35">
      <c r="A64" s="91">
        <v>14</v>
      </c>
      <c r="B64" s="1850" t="s">
        <v>21</v>
      </c>
      <c r="C64" s="1614"/>
      <c r="D64" s="501">
        <f>SUM(ИТОГ!C63,ИТОГ!AI63,ИТОГ!BM63,ИТОГ!CQ63)</f>
        <v>0</v>
      </c>
      <c r="E64" s="501">
        <f>SUM(ИТОГ!D63,ИТОГ!AJ63,ИТОГ!BN63,ИТОГ!CR63)</f>
        <v>0</v>
      </c>
      <c r="F64" s="174">
        <f>SUM(ИТОГ!E63+ИТОГ!AK63+ИТОГ!BO63+ИТОГ!CS63)</f>
        <v>0</v>
      </c>
      <c r="G64" s="174">
        <f>SUM(ИТОГ!F63+ИТОГ!AL63+ИТОГ!BP63+ИТОГ!CT63)</f>
        <v>0</v>
      </c>
      <c r="H64" s="501">
        <f>SUM(ИТОГ!G63+ИТОГ!AM63+ИТОГ!BQ63+ИТОГ!CU63)</f>
        <v>1</v>
      </c>
      <c r="I64" s="501">
        <f>SUM(ИТОГ!H63+ИТОГ!AN63+ИТОГ!BR63+ИТОГ!CV63)</f>
        <v>0</v>
      </c>
      <c r="J64" s="501">
        <f>SUM(ИТОГ!I63+ИТОГ!AO63+ИТОГ!BS63+ИТОГ!CW63)</f>
        <v>1</v>
      </c>
      <c r="K64" s="501">
        <f>SUM(ИТОГ!J63+ИТОГ!AP63+ИТОГ!BT63+ИТОГ!CX63)</f>
        <v>1</v>
      </c>
      <c r="L64" s="972">
        <f>SUM(ИТОГ!K63+ИТОГ!AQ63+ИТОГ!BU63+ИТОГ!CY63)</f>
        <v>1</v>
      </c>
      <c r="M64" s="972">
        <f>SUM(ИТОГ!L63+ИТОГ!AR63+ИТОГ!BV63+ИТОГ!CZ63)</f>
        <v>0</v>
      </c>
      <c r="N64" s="501">
        <f>SUM(ИТОГ!M63+ИТОГ!AS63+ИТОГ!BW63+ИТОГ!DA63)</f>
        <v>1</v>
      </c>
      <c r="O64" s="501">
        <f>SUM(ИТОГ!N63+ИТОГ!AT63+ИТОГ!BX63+ИТОГ!DB63)</f>
        <v>1</v>
      </c>
      <c r="P64" s="975">
        <f>SUM(ИТОГ!O63+ИТОГ!AU63+ИТОГ!BY63+ИТОГ!DC63)</f>
        <v>0</v>
      </c>
      <c r="Q64" s="975">
        <f>SUM(ИТОГ!P63+ИТОГ!AV63+ИТОГ!BZ63+ИТОГ!DD63)</f>
        <v>0</v>
      </c>
      <c r="R64" s="975">
        <f>SUM(ИТОГ!Q63+ИТОГ!AW63+ИТОГ!CA63+ИТОГ!DE63)</f>
        <v>0</v>
      </c>
      <c r="S64" s="737">
        <f>SUM(ИТОГ!R63+ИТОГ!AX63+ИТОГ!CB63+ИТОГ!DF63)</f>
        <v>0</v>
      </c>
      <c r="T64" s="114">
        <f>SUM(ИТОГ!S63+ИТОГ!AY63+ИТОГ!CC63)</f>
        <v>0</v>
      </c>
      <c r="U64" s="114">
        <f>SUM(ИТОГ!T63+ИТОГ!AZ63+ИТОГ!CD63)</f>
        <v>1</v>
      </c>
      <c r="V64" s="975">
        <f>SUM(ИТОГ!U63+ИТОГ!BA63+ИТОГ!CE63+ИТОГ!DG63)</f>
        <v>0</v>
      </c>
      <c r="W64" s="975">
        <f>SUM(ИТОГ!V63+ИТОГ!BB63+ИТОГ!CF63+ИТОГ!DH63)</f>
        <v>0</v>
      </c>
      <c r="X64" s="257">
        <f>SUM(ИТОГ!W63+ИТОГ!BC63+ИТОГ!CG63+ИТОГ!DI63)</f>
        <v>0</v>
      </c>
      <c r="Y64" s="257">
        <f>SUM(ИТОГ!X63+ИТОГ!BD63+ИТОГ!CH63+ИТОГ!DJ63)</f>
        <v>0</v>
      </c>
      <c r="Z64" s="257">
        <f>SUM(ИТОГ!Y63+ИТОГ!BE63+ИТОГ!CI63)</f>
        <v>1</v>
      </c>
      <c r="AA64" s="257">
        <f>SUM(ИТОГ!Z63+ИТОГ!BF63+ИТОГ!CJ63)</f>
        <v>1</v>
      </c>
      <c r="AB64" s="257">
        <f>SUM(ИТОГ!AA63+ИТОГ!BG63+ИТОГ!CK63+ИТОГ!DK63)</f>
        <v>0</v>
      </c>
      <c r="AC64" s="257">
        <f>SUM(ИТОГ!AB63+ИТОГ!BH63+ИТОГ!CL63+ИТОГ!DL63)</f>
        <v>0</v>
      </c>
      <c r="AD64" s="256">
        <f>SUM(ИТОГ!AC63+ИТОГ!BI63+ИТОГ!CM63)</f>
        <v>0</v>
      </c>
      <c r="AE64" s="256">
        <f>SUM(ИТОГ!AD63+ИТОГ!BJ63+ИТОГ!CN63)</f>
        <v>0</v>
      </c>
      <c r="AF64" s="256">
        <f>SUM(ИТОГ!AE63+ИТОГ!BK63+ИТОГ!CO63+ИТОГ!DM63)</f>
        <v>2</v>
      </c>
      <c r="AG64" s="256">
        <f>SUM(ИТОГ!AF63+ИТОГ!BL63+ИТОГ!CP63+ИТОГ!DN63)</f>
        <v>0</v>
      </c>
      <c r="AH64" s="972">
        <f>SUM(ИТОГ!AG63)</f>
        <v>0</v>
      </c>
      <c r="AI64" s="972">
        <f>SUM(ИТОГ!AH63)</f>
        <v>0</v>
      </c>
      <c r="AJ64" s="385">
        <f t="shared" si="6"/>
        <v>7</v>
      </c>
      <c r="AK64" s="385">
        <f t="shared" si="7"/>
        <v>4</v>
      </c>
      <c r="AL64" s="246"/>
      <c r="AM64" s="246"/>
      <c r="AN64" s="246"/>
      <c r="AO64" s="246"/>
      <c r="AP64" s="37"/>
      <c r="AQ64" s="6"/>
      <c r="AR64" s="972">
        <f>SUM(ИТОГ!DU63+ИТОГ!DY63)</f>
        <v>0</v>
      </c>
      <c r="AS64" s="972">
        <f>SUM(ИТОГ!DV63+ИТОГ!DZ63)</f>
        <v>0</v>
      </c>
      <c r="AT64" s="501">
        <f>SUM(ИТОГ!EC63+ИТОГ!EE63)</f>
        <v>0</v>
      </c>
      <c r="AU64" s="501">
        <f>SUM(ИТОГ!ED63+ИТОГ!EF63)</f>
        <v>0</v>
      </c>
      <c r="AV64" s="445">
        <f>SUM(ИТОГ!DS63+ИТОГ!DW63+ИТОГ!EA63)</f>
        <v>0</v>
      </c>
      <c r="AW64" s="445">
        <f>SUM(ИТОГ!DT63+ИТОГ!DX63+ИТОГ!EB63)</f>
        <v>0</v>
      </c>
      <c r="AX64" s="5">
        <f t="shared" si="8"/>
        <v>0</v>
      </c>
      <c r="AY64" s="95">
        <f t="shared" si="9"/>
        <v>0</v>
      </c>
    </row>
    <row r="65" spans="1:51" ht="15" customHeight="1" thickBot="1" x14ac:dyDescent="0.35">
      <c r="A65" s="91">
        <v>15</v>
      </c>
      <c r="B65" s="1807" t="s">
        <v>51</v>
      </c>
      <c r="C65" s="1516"/>
      <c r="D65" s="501">
        <f>SUM(ИТОГ!C64,ИТОГ!AI64,ИТОГ!BM64,ИТОГ!CQ64)</f>
        <v>0</v>
      </c>
      <c r="E65" s="501">
        <f>SUM(ИТОГ!D64,ИТОГ!AJ64,ИТОГ!BN64,ИТОГ!CR64)</f>
        <v>1</v>
      </c>
      <c r="F65" s="174">
        <f>SUM(ИТОГ!E64+ИТОГ!AK64+ИТОГ!BO64+ИТОГ!CS64)</f>
        <v>1</v>
      </c>
      <c r="G65" s="174">
        <f>SUM(ИТОГ!F64+ИТОГ!AL64+ИТОГ!BP64+ИТОГ!CT64)</f>
        <v>0</v>
      </c>
      <c r="H65" s="501">
        <f>SUM(ИТОГ!G64+ИТОГ!AM64+ИТОГ!BQ64+ИТОГ!CU64)</f>
        <v>2</v>
      </c>
      <c r="I65" s="501">
        <f>SUM(ИТОГ!H64+ИТОГ!AN64+ИТОГ!BR64+ИТОГ!CV64)</f>
        <v>2</v>
      </c>
      <c r="J65" s="501">
        <f>SUM(ИТОГ!I64+ИТОГ!AO64+ИТОГ!BS64+ИТОГ!CW64)</f>
        <v>69</v>
      </c>
      <c r="K65" s="501">
        <f>SUM(ИТОГ!J64+ИТОГ!AP64+ИТОГ!BT64+ИТОГ!CX64)</f>
        <v>17</v>
      </c>
      <c r="L65" s="972">
        <f>SUM(ИТОГ!K64+ИТОГ!AQ64+ИТОГ!BU64+ИТОГ!CY64)</f>
        <v>0</v>
      </c>
      <c r="M65" s="972">
        <f>SUM(ИТОГ!L64+ИТОГ!AR64+ИТОГ!BV64+ИТОГ!CZ64)</f>
        <v>0</v>
      </c>
      <c r="N65" s="501">
        <f>SUM(ИТОГ!M64+ИТОГ!AS64+ИТОГ!BW64+ИТОГ!DA64)</f>
        <v>0</v>
      </c>
      <c r="O65" s="501">
        <f>SUM(ИТОГ!N64+ИТОГ!AT64+ИТОГ!BX64+ИТОГ!DB64)</f>
        <v>0</v>
      </c>
      <c r="P65" s="975">
        <f>SUM(ИТОГ!O64+ИТОГ!AU64+ИТОГ!BY64+ИТОГ!DC64)</f>
        <v>1</v>
      </c>
      <c r="Q65" s="975">
        <f>SUM(ИТОГ!P64+ИТОГ!AV64+ИТОГ!BZ64+ИТОГ!DD64)</f>
        <v>1</v>
      </c>
      <c r="R65" s="975">
        <f>SUM(ИТОГ!Q64+ИТОГ!AW64+ИТОГ!CA64+ИТОГ!DE64)</f>
        <v>1</v>
      </c>
      <c r="S65" s="737">
        <f>SUM(ИТОГ!R64+ИТОГ!AX64+ИТОГ!CB64+ИТОГ!DF64)</f>
        <v>0</v>
      </c>
      <c r="T65" s="114">
        <f>SUM(ИТОГ!S64+ИТОГ!AY64+ИТОГ!CC64)</f>
        <v>0</v>
      </c>
      <c r="U65" s="114">
        <f>SUM(ИТОГ!T64+ИТОГ!AZ64+ИТОГ!CD64)</f>
        <v>0</v>
      </c>
      <c r="V65" s="975">
        <f>SUM(ИТОГ!U64+ИТОГ!BA64+ИТОГ!CE64+ИТОГ!DG64)</f>
        <v>0</v>
      </c>
      <c r="W65" s="975">
        <f>SUM(ИТОГ!V64+ИТОГ!BB64+ИТОГ!CF64+ИТОГ!DH64)</f>
        <v>0</v>
      </c>
      <c r="X65" s="257">
        <f>SUM(ИТОГ!W64+ИТОГ!BC64+ИТОГ!CG64+ИТОГ!DI64)</f>
        <v>7</v>
      </c>
      <c r="Y65" s="257">
        <f>SUM(ИТОГ!X64+ИТОГ!BD64+ИТОГ!CH64+ИТОГ!DJ64)</f>
        <v>2</v>
      </c>
      <c r="Z65" s="257">
        <f>SUM(ИТОГ!Y64+ИТОГ!BE64+ИТОГ!CI64)</f>
        <v>2</v>
      </c>
      <c r="AA65" s="257">
        <f>SUM(ИТОГ!Z64+ИТОГ!BF64+ИТОГ!CJ64)</f>
        <v>0</v>
      </c>
      <c r="AB65" s="257">
        <f>SUM(ИТОГ!AA64+ИТОГ!BG64+ИТОГ!CK64+ИТОГ!DK64)</f>
        <v>0</v>
      </c>
      <c r="AC65" s="257">
        <f>SUM(ИТОГ!AB64+ИТОГ!BH64+ИТОГ!CL64+ИТОГ!DL64)</f>
        <v>3</v>
      </c>
      <c r="AD65" s="256">
        <f>SUM(ИТОГ!AC64+ИТОГ!BI64+ИТОГ!CM64)</f>
        <v>0</v>
      </c>
      <c r="AE65" s="256">
        <f>SUM(ИТОГ!AD64+ИТОГ!BJ64+ИТОГ!CN64)</f>
        <v>0</v>
      </c>
      <c r="AF65" s="256">
        <f>SUM(ИТОГ!AE64+ИТОГ!BK64+ИТОГ!CO64+ИТОГ!DM64)</f>
        <v>0</v>
      </c>
      <c r="AG65" s="256">
        <f>SUM(ИТОГ!AF64+ИТОГ!BL64+ИТОГ!CP64+ИТОГ!DN64)</f>
        <v>0</v>
      </c>
      <c r="AH65" s="972">
        <f>SUM(ИТОГ!AG64)</f>
        <v>0</v>
      </c>
      <c r="AI65" s="972">
        <f>SUM(ИТОГ!AH64)</f>
        <v>0</v>
      </c>
      <c r="AJ65" s="385">
        <f t="shared" si="6"/>
        <v>83</v>
      </c>
      <c r="AK65" s="385">
        <f t="shared" si="7"/>
        <v>26</v>
      </c>
      <c r="AL65" s="246"/>
      <c r="AM65" s="246"/>
      <c r="AN65" s="246"/>
      <c r="AO65" s="246"/>
      <c r="AP65" s="37"/>
      <c r="AQ65" s="6"/>
      <c r="AR65" s="972">
        <f>SUM(ИТОГ!DU64+ИТОГ!DY64)</f>
        <v>0</v>
      </c>
      <c r="AS65" s="972">
        <f>SUM(ИТОГ!DV64+ИТОГ!DZ64)</f>
        <v>0</v>
      </c>
      <c r="AT65" s="501">
        <f>SUM(ИТОГ!EC64+ИТОГ!EE64)</f>
        <v>0</v>
      </c>
      <c r="AU65" s="501">
        <f>SUM(ИТОГ!ED64+ИТОГ!EF64)</f>
        <v>0</v>
      </c>
      <c r="AV65" s="445">
        <f>SUM(ИТОГ!DS64+ИТОГ!DW64+ИТОГ!EA64)</f>
        <v>0</v>
      </c>
      <c r="AW65" s="445">
        <f>SUM(ИТОГ!DT64+ИТОГ!DX64+ИТОГ!EB64)</f>
        <v>0</v>
      </c>
      <c r="AX65" s="5">
        <f t="shared" si="8"/>
        <v>0</v>
      </c>
      <c r="AY65" s="95">
        <f t="shared" si="9"/>
        <v>0</v>
      </c>
    </row>
    <row r="66" spans="1:51" ht="15" customHeight="1" thickBot="1" x14ac:dyDescent="0.35">
      <c r="A66" s="91">
        <v>16</v>
      </c>
      <c r="B66" s="1807" t="s">
        <v>22</v>
      </c>
      <c r="C66" s="1516"/>
      <c r="D66" s="501">
        <f>SUM(ИТОГ!C65,ИТОГ!AI65,ИТОГ!BM65,ИТОГ!CQ65)</f>
        <v>0</v>
      </c>
      <c r="E66" s="501">
        <f>SUM(ИТОГ!D65,ИТОГ!AJ65,ИТОГ!BN65,ИТОГ!CR65)</f>
        <v>0</v>
      </c>
      <c r="F66" s="174">
        <f>SUM(ИТОГ!E65+ИТОГ!AK65+ИТОГ!BO65+ИТОГ!CS65)</f>
        <v>0</v>
      </c>
      <c r="G66" s="174">
        <f>SUM(ИТОГ!F65+ИТОГ!AL65+ИТОГ!BP65+ИТОГ!CT65)</f>
        <v>0</v>
      </c>
      <c r="H66" s="501">
        <f>SUM(ИТОГ!G65+ИТОГ!AM65+ИТОГ!BQ65+ИТОГ!CU65)</f>
        <v>0</v>
      </c>
      <c r="I66" s="501">
        <f>SUM(ИТОГ!H65+ИТОГ!AN65+ИТОГ!BR65+ИТОГ!CV65)</f>
        <v>0</v>
      </c>
      <c r="J66" s="501">
        <f>SUM(ИТОГ!I65+ИТОГ!AO65+ИТОГ!BS65+ИТОГ!CW65)</f>
        <v>0</v>
      </c>
      <c r="K66" s="501">
        <f>SUM(ИТОГ!J65+ИТОГ!AP65+ИТОГ!BT65+ИТОГ!CX65)</f>
        <v>0</v>
      </c>
      <c r="L66" s="972">
        <f>SUM(ИТОГ!K65+ИТОГ!AQ65+ИТОГ!BU65+ИТОГ!CY65)</f>
        <v>0</v>
      </c>
      <c r="M66" s="972">
        <f>SUM(ИТОГ!L65+ИТОГ!AR65+ИТОГ!BV65+ИТОГ!CZ65)</f>
        <v>0</v>
      </c>
      <c r="N66" s="501">
        <f>SUM(ИТОГ!M65+ИТОГ!AS65+ИТОГ!BW65+ИТОГ!DA65)</f>
        <v>0</v>
      </c>
      <c r="O66" s="501">
        <f>SUM(ИТОГ!N65+ИТОГ!AT65+ИТОГ!BX65+ИТОГ!DB65)</f>
        <v>0</v>
      </c>
      <c r="P66" s="975">
        <f>SUM(ИТОГ!O65+ИТОГ!AU65+ИТОГ!BY65+ИТОГ!DC65)</f>
        <v>0</v>
      </c>
      <c r="Q66" s="975">
        <f>SUM(ИТОГ!P65+ИТОГ!AV65+ИТОГ!BZ65+ИТОГ!DD65)</f>
        <v>0</v>
      </c>
      <c r="R66" s="975">
        <f>SUM(ИТОГ!Q65+ИТОГ!AW65+ИТОГ!CA65+ИТОГ!DE65)</f>
        <v>0</v>
      </c>
      <c r="S66" s="737">
        <f>SUM(ИТОГ!R65+ИТОГ!AX65+ИТОГ!CB65+ИТОГ!DF65)</f>
        <v>0</v>
      </c>
      <c r="T66" s="114">
        <f>SUM(ИТОГ!S65+ИТОГ!AY65+ИТОГ!CC65)</f>
        <v>0</v>
      </c>
      <c r="U66" s="114">
        <f>SUM(ИТОГ!T65+ИТОГ!AZ65+ИТОГ!CD65)</f>
        <v>0</v>
      </c>
      <c r="V66" s="975">
        <f>SUM(ИТОГ!U65+ИТОГ!BA65+ИТОГ!CE65+ИТОГ!DG65)</f>
        <v>0</v>
      </c>
      <c r="W66" s="975">
        <f>SUM(ИТОГ!V65+ИТОГ!BB65+ИТОГ!CF65+ИТОГ!DH65)</f>
        <v>0</v>
      </c>
      <c r="X66" s="257">
        <f>SUM(ИТОГ!W65+ИТОГ!BC65+ИТОГ!CG65+ИТОГ!DI65)</f>
        <v>0</v>
      </c>
      <c r="Y66" s="257">
        <f>SUM(ИТОГ!X65+ИТОГ!BD65+ИТОГ!CH65+ИТОГ!DJ65)</f>
        <v>0</v>
      </c>
      <c r="Z66" s="257">
        <f>SUM(ИТОГ!Y65+ИТОГ!BE65+ИТОГ!CI65)</f>
        <v>0</v>
      </c>
      <c r="AA66" s="257">
        <f>SUM(ИТОГ!Z65+ИТОГ!BF65+ИТОГ!CJ65)</f>
        <v>0</v>
      </c>
      <c r="AB66" s="257">
        <f>SUM(ИТОГ!AA65+ИТОГ!BG65+ИТОГ!CK65+ИТОГ!DK65)</f>
        <v>0</v>
      </c>
      <c r="AC66" s="257">
        <f>SUM(ИТОГ!AB65+ИТОГ!BH65+ИТОГ!CL65+ИТОГ!DL65)</f>
        <v>0</v>
      </c>
      <c r="AD66" s="256">
        <f>SUM(ИТОГ!AC65+ИТОГ!BI65+ИТОГ!CM65)</f>
        <v>0</v>
      </c>
      <c r="AE66" s="256">
        <f>SUM(ИТОГ!AD65+ИТОГ!BJ65+ИТОГ!CN65)</f>
        <v>0</v>
      </c>
      <c r="AF66" s="256">
        <f>SUM(ИТОГ!AE65+ИТОГ!BK65+ИТОГ!CO65+ИТОГ!DM65)</f>
        <v>0</v>
      </c>
      <c r="AG66" s="256">
        <f>SUM(ИТОГ!AF65+ИТОГ!BL65+ИТОГ!CP65+ИТОГ!DN65)</f>
        <v>0</v>
      </c>
      <c r="AH66" s="972">
        <f>SUM(ИТОГ!AG65)</f>
        <v>0</v>
      </c>
      <c r="AI66" s="972">
        <f>SUM(ИТОГ!AH65)</f>
        <v>0</v>
      </c>
      <c r="AJ66" s="385">
        <f t="shared" si="6"/>
        <v>0</v>
      </c>
      <c r="AK66" s="385">
        <f t="shared" si="7"/>
        <v>0</v>
      </c>
      <c r="AL66" s="246"/>
      <c r="AM66" s="246"/>
      <c r="AN66" s="246"/>
      <c r="AO66" s="246"/>
      <c r="AP66" s="37"/>
      <c r="AQ66" s="6"/>
      <c r="AR66" s="972">
        <f>SUM(ИТОГ!DU65+ИТОГ!DY65)</f>
        <v>0</v>
      </c>
      <c r="AS66" s="972">
        <f>SUM(ИТОГ!DV65+ИТОГ!DZ65)</f>
        <v>0</v>
      </c>
      <c r="AT66" s="501">
        <f>SUM(ИТОГ!EC65+ИТОГ!EE65)</f>
        <v>0</v>
      </c>
      <c r="AU66" s="501">
        <f>SUM(ИТОГ!ED65+ИТОГ!EF65)</f>
        <v>0</v>
      </c>
      <c r="AV66" s="445">
        <f>SUM(ИТОГ!DS65+ИТОГ!DW65+ИТОГ!EA65)</f>
        <v>0</v>
      </c>
      <c r="AW66" s="445">
        <f>SUM(ИТОГ!DT65+ИТОГ!DX65+ИТОГ!EB65)</f>
        <v>0</v>
      </c>
      <c r="AX66" s="5">
        <f t="shared" si="8"/>
        <v>0</v>
      </c>
      <c r="AY66" s="95">
        <f t="shared" si="9"/>
        <v>0</v>
      </c>
    </row>
    <row r="67" spans="1:51" ht="15" customHeight="1" thickBot="1" x14ac:dyDescent="0.35">
      <c r="A67" s="91">
        <v>17</v>
      </c>
      <c r="B67" s="1807" t="s">
        <v>23</v>
      </c>
      <c r="C67" s="1516"/>
      <c r="D67" s="501">
        <f>SUM(ИТОГ!C66,ИТОГ!AI66,ИТОГ!BM66,ИТОГ!CQ66)</f>
        <v>0</v>
      </c>
      <c r="E67" s="501">
        <f>SUM(ИТОГ!D66,ИТОГ!AJ66,ИТОГ!BN66,ИТОГ!CR66)</f>
        <v>0</v>
      </c>
      <c r="F67" s="174">
        <f>SUM(ИТОГ!E66+ИТОГ!AK66+ИТОГ!BO66+ИТОГ!CS66)</f>
        <v>0</v>
      </c>
      <c r="G67" s="174">
        <f>SUM(ИТОГ!F66+ИТОГ!AL66+ИТОГ!BP66+ИТОГ!CT66)</f>
        <v>1</v>
      </c>
      <c r="H67" s="501">
        <f>SUM(ИТОГ!G66+ИТОГ!AM66+ИТОГ!BQ66+ИТОГ!CU66)</f>
        <v>0</v>
      </c>
      <c r="I67" s="501">
        <f>SUM(ИТОГ!H66+ИТОГ!AN66+ИТОГ!BR66+ИТОГ!CV66)</f>
        <v>0</v>
      </c>
      <c r="J67" s="501">
        <f>SUM(ИТОГ!I66+ИТОГ!AO66+ИТОГ!BS66+ИТОГ!CW66)</f>
        <v>0</v>
      </c>
      <c r="K67" s="501">
        <f>SUM(ИТОГ!J66+ИТОГ!AP66+ИТОГ!BT66+ИТОГ!CX66)</f>
        <v>1</v>
      </c>
      <c r="L67" s="972">
        <f>SUM(ИТОГ!K66+ИТОГ!AQ66+ИТОГ!BU66+ИТОГ!CY66)</f>
        <v>0</v>
      </c>
      <c r="M67" s="972">
        <f>SUM(ИТОГ!L66+ИТОГ!AR66+ИТОГ!BV66+ИТОГ!CZ66)</f>
        <v>1</v>
      </c>
      <c r="N67" s="501">
        <f>SUM(ИТОГ!M66+ИТОГ!AS66+ИТОГ!BW66+ИТОГ!DA66)</f>
        <v>0</v>
      </c>
      <c r="O67" s="501">
        <f>SUM(ИТОГ!N66+ИТОГ!AT66+ИТОГ!BX66+ИТОГ!DB66)</f>
        <v>0</v>
      </c>
      <c r="P67" s="975">
        <f>SUM(ИТОГ!O66+ИТОГ!AU66+ИТОГ!BY66+ИТОГ!DC66)</f>
        <v>0</v>
      </c>
      <c r="Q67" s="975">
        <f>SUM(ИТОГ!P66+ИТОГ!AV66+ИТОГ!BZ66+ИТОГ!DD66)</f>
        <v>0</v>
      </c>
      <c r="R67" s="975">
        <f>SUM(ИТОГ!Q66+ИТОГ!AW66+ИТОГ!CA66+ИТОГ!DE66)</f>
        <v>0</v>
      </c>
      <c r="S67" s="737">
        <f>SUM(ИТОГ!R66+ИТОГ!AX66+ИТОГ!CB66+ИТОГ!DF66)</f>
        <v>0</v>
      </c>
      <c r="T67" s="114">
        <f>SUM(ИТОГ!S66+ИТОГ!AY66+ИТОГ!CC66)</f>
        <v>0</v>
      </c>
      <c r="U67" s="114">
        <f>SUM(ИТОГ!T66+ИТОГ!AZ66+ИТОГ!CD66)</f>
        <v>1</v>
      </c>
      <c r="V67" s="975">
        <f>SUM(ИТОГ!U66+ИТОГ!BA66+ИТОГ!CE66+ИТОГ!DG66)</f>
        <v>0</v>
      </c>
      <c r="W67" s="975">
        <f>SUM(ИТОГ!V66+ИТОГ!BB66+ИТОГ!CF66+ИТОГ!DH66)</f>
        <v>2</v>
      </c>
      <c r="X67" s="257">
        <f>SUM(ИТОГ!W66+ИТОГ!BC66+ИТОГ!CG66+ИТОГ!DI66)</f>
        <v>0</v>
      </c>
      <c r="Y67" s="257">
        <f>SUM(ИТОГ!X66+ИТОГ!BD66+ИТОГ!CH66+ИТОГ!DJ66)</f>
        <v>1</v>
      </c>
      <c r="Z67" s="257">
        <f>SUM(ИТОГ!Y66+ИТОГ!BE66+ИТОГ!CI66)</f>
        <v>0</v>
      </c>
      <c r="AA67" s="257">
        <f>SUM(ИТОГ!Z66+ИТОГ!BF66+ИТОГ!CJ66)</f>
        <v>0</v>
      </c>
      <c r="AB67" s="257">
        <f>SUM(ИТОГ!AA66+ИТОГ!BG66+ИТОГ!CK66+ИТОГ!DK66)</f>
        <v>0</v>
      </c>
      <c r="AC67" s="257">
        <f>SUM(ИТОГ!AB66+ИТОГ!BH66+ИТОГ!CL66+ИТОГ!DL66)</f>
        <v>0</v>
      </c>
      <c r="AD67" s="256">
        <f>SUM(ИТОГ!AC66+ИТОГ!BI66+ИТОГ!CM66)</f>
        <v>0</v>
      </c>
      <c r="AE67" s="256">
        <f>SUM(ИТОГ!AD66+ИТОГ!BJ66+ИТОГ!CN66)</f>
        <v>0</v>
      </c>
      <c r="AF67" s="256">
        <f>SUM(ИТОГ!AE66+ИТОГ!BK66+ИТОГ!CO66+ИТОГ!DM66)</f>
        <v>0</v>
      </c>
      <c r="AG67" s="256">
        <f>SUM(ИТОГ!AF66+ИТОГ!BL66+ИТОГ!CP66+ИТОГ!DN66)</f>
        <v>3</v>
      </c>
      <c r="AH67" s="972">
        <f>SUM(ИТОГ!AG66)</f>
        <v>0</v>
      </c>
      <c r="AI67" s="972">
        <f>SUM(ИТОГ!AH66)</f>
        <v>0</v>
      </c>
      <c r="AJ67" s="385">
        <f t="shared" si="6"/>
        <v>0</v>
      </c>
      <c r="AK67" s="385">
        <f t="shared" si="7"/>
        <v>10</v>
      </c>
      <c r="AL67" s="246"/>
      <c r="AM67" s="246"/>
      <c r="AN67" s="246"/>
      <c r="AO67" s="246"/>
      <c r="AP67" s="37"/>
      <c r="AQ67" s="6"/>
      <c r="AR67" s="972">
        <f>SUM(ИТОГ!DU66+ИТОГ!DY66)</f>
        <v>0</v>
      </c>
      <c r="AS67" s="972">
        <f>SUM(ИТОГ!DV66+ИТОГ!DZ66)</f>
        <v>4</v>
      </c>
      <c r="AT67" s="501">
        <f>SUM(ИТОГ!EC66+ИТОГ!EE66)</f>
        <v>0</v>
      </c>
      <c r="AU67" s="501">
        <f>SUM(ИТОГ!ED66+ИТОГ!EF66)</f>
        <v>0</v>
      </c>
      <c r="AV67" s="445">
        <f>SUM(ИТОГ!DS66+ИТОГ!DW66+ИТОГ!EA66)</f>
        <v>0</v>
      </c>
      <c r="AW67" s="445">
        <f>SUM(ИТОГ!DT66+ИТОГ!DX66+ИТОГ!EB66)</f>
        <v>3</v>
      </c>
      <c r="AX67" s="5">
        <f t="shared" si="8"/>
        <v>0</v>
      </c>
      <c r="AY67" s="95">
        <f t="shared" si="9"/>
        <v>7</v>
      </c>
    </row>
    <row r="68" spans="1:51" ht="15" customHeight="1" thickBot="1" x14ac:dyDescent="0.35">
      <c r="A68" s="91">
        <v>18</v>
      </c>
      <c r="B68" s="1807" t="s">
        <v>24</v>
      </c>
      <c r="C68" s="1516"/>
      <c r="D68" s="501">
        <f>SUM(ИТОГ!C67,ИТОГ!AI67,ИТОГ!BM67,ИТОГ!CQ67)</f>
        <v>0</v>
      </c>
      <c r="E68" s="501">
        <f>SUM(ИТОГ!D67,ИТОГ!AJ67,ИТОГ!BN67,ИТОГ!CR67)</f>
        <v>0</v>
      </c>
      <c r="F68" s="174">
        <f>SUM(ИТОГ!E67+ИТОГ!AK67+ИТОГ!BO67+ИТОГ!CS67)</f>
        <v>0</v>
      </c>
      <c r="G68" s="174">
        <f>SUM(ИТОГ!F67+ИТОГ!AL67+ИТОГ!BP67+ИТОГ!CT67)</f>
        <v>0</v>
      </c>
      <c r="H68" s="501">
        <f>SUM(ИТОГ!G67+ИТОГ!AM67+ИТОГ!BQ67+ИТОГ!CU67)</f>
        <v>0</v>
      </c>
      <c r="I68" s="501">
        <f>SUM(ИТОГ!H67+ИТОГ!AN67+ИТОГ!BR67+ИТОГ!CV67)</f>
        <v>1</v>
      </c>
      <c r="J68" s="501">
        <f>SUM(ИТОГ!I67+ИТОГ!AO67+ИТОГ!BS67+ИТОГ!CW67)</f>
        <v>1</v>
      </c>
      <c r="K68" s="501">
        <f>SUM(ИТОГ!J67+ИТОГ!AP67+ИТОГ!BT67+ИТОГ!CX67)</f>
        <v>0</v>
      </c>
      <c r="L68" s="972">
        <f>SUM(ИТОГ!K67+ИТОГ!AQ67+ИТОГ!BU67+ИТОГ!CY67)</f>
        <v>2</v>
      </c>
      <c r="M68" s="972">
        <f>SUM(ИТОГ!L67+ИТОГ!AR67+ИТОГ!BV67+ИТОГ!CZ67)</f>
        <v>0</v>
      </c>
      <c r="N68" s="501">
        <f>SUM(ИТОГ!M67+ИТОГ!AS67+ИТОГ!BW67+ИТОГ!DA67)</f>
        <v>0</v>
      </c>
      <c r="O68" s="501">
        <f>SUM(ИТОГ!N67+ИТОГ!AT67+ИТОГ!BX67+ИТОГ!DB67)</f>
        <v>0</v>
      </c>
      <c r="P68" s="975">
        <f>SUM(ИТОГ!O67+ИТОГ!AU67+ИТОГ!BY67+ИТОГ!DC67)</f>
        <v>0</v>
      </c>
      <c r="Q68" s="975">
        <f>SUM(ИТОГ!P67+ИТОГ!AV67+ИТОГ!BZ67+ИТОГ!DD67)</f>
        <v>0</v>
      </c>
      <c r="R68" s="975">
        <f>SUM(ИТОГ!Q67+ИТОГ!AW67+ИТОГ!CA67+ИТОГ!DE67)</f>
        <v>0</v>
      </c>
      <c r="S68" s="737">
        <f>SUM(ИТОГ!R67+ИТОГ!AX67+ИТОГ!CB67+ИТОГ!DF67)</f>
        <v>0</v>
      </c>
      <c r="T68" s="114">
        <f>SUM(ИТОГ!S67+ИТОГ!AY67+ИТОГ!CC67)</f>
        <v>0</v>
      </c>
      <c r="U68" s="114">
        <f>SUM(ИТОГ!T67+ИТОГ!AZ67+ИТОГ!CD67)</f>
        <v>0</v>
      </c>
      <c r="V68" s="975">
        <f>SUM(ИТОГ!U67+ИТОГ!BA67+ИТОГ!CE67+ИТОГ!DG67)</f>
        <v>0</v>
      </c>
      <c r="W68" s="975">
        <f>SUM(ИТОГ!V67+ИТОГ!BB67+ИТОГ!CF67+ИТОГ!DH67)</f>
        <v>0</v>
      </c>
      <c r="X68" s="257">
        <f>SUM(ИТОГ!W67+ИТОГ!BC67+ИТОГ!CG67+ИТОГ!DI67)</f>
        <v>2</v>
      </c>
      <c r="Y68" s="257">
        <f>SUM(ИТОГ!X67+ИТОГ!BD67+ИТОГ!CH67+ИТОГ!DJ67)</f>
        <v>0</v>
      </c>
      <c r="Z68" s="257">
        <f>SUM(ИТОГ!Y67+ИТОГ!BE67+ИТОГ!CI67)</f>
        <v>0</v>
      </c>
      <c r="AA68" s="257">
        <f>SUM(ИТОГ!Z67+ИТОГ!BF67+ИТОГ!CJ67)</f>
        <v>0</v>
      </c>
      <c r="AB68" s="257">
        <f>SUM(ИТОГ!AA67+ИТОГ!BG67+ИТОГ!CK67+ИТОГ!DK67)</f>
        <v>0</v>
      </c>
      <c r="AC68" s="257">
        <f>SUM(ИТОГ!AB67+ИТОГ!BH67+ИТОГ!CL67+ИТОГ!DL67)</f>
        <v>0</v>
      </c>
      <c r="AD68" s="256">
        <f>SUM(ИТОГ!AC67+ИТОГ!BI67+ИТОГ!CM67)</f>
        <v>0</v>
      </c>
      <c r="AE68" s="256">
        <f>SUM(ИТОГ!AD67+ИТОГ!BJ67+ИТОГ!CN67)</f>
        <v>1</v>
      </c>
      <c r="AF68" s="256">
        <f>SUM(ИТОГ!AE67+ИТОГ!BK67+ИТОГ!CO67+ИТОГ!DM67)</f>
        <v>2</v>
      </c>
      <c r="AG68" s="256">
        <f>SUM(ИТОГ!AF67+ИТОГ!BL67+ИТОГ!CP67+ИТОГ!DN67)</f>
        <v>0</v>
      </c>
      <c r="AH68" s="972">
        <f>SUM(ИТОГ!AG67)</f>
        <v>0</v>
      </c>
      <c r="AI68" s="972">
        <f>SUM(ИТОГ!AH67)</f>
        <v>0</v>
      </c>
      <c r="AJ68" s="385">
        <f t="shared" si="6"/>
        <v>7</v>
      </c>
      <c r="AK68" s="385">
        <f t="shared" si="7"/>
        <v>2</v>
      </c>
      <c r="AL68" s="246"/>
      <c r="AM68" s="246"/>
      <c r="AN68" s="246"/>
      <c r="AO68" s="246"/>
      <c r="AP68" s="37"/>
      <c r="AQ68" s="6"/>
      <c r="AR68" s="972">
        <f>SUM(ИТОГ!DU67+ИТОГ!DY67)</f>
        <v>0</v>
      </c>
      <c r="AS68" s="972">
        <f>SUM(ИТОГ!DV67+ИТОГ!DZ67)</f>
        <v>0</v>
      </c>
      <c r="AT68" s="501">
        <f>SUM(ИТОГ!EC67+ИТОГ!EE67)</f>
        <v>0</v>
      </c>
      <c r="AU68" s="501">
        <f>SUM(ИТОГ!ED67+ИТОГ!EF67)</f>
        <v>0</v>
      </c>
      <c r="AV68" s="445">
        <f>SUM(ИТОГ!DS67+ИТОГ!DW67+ИТОГ!EA67)</f>
        <v>0</v>
      </c>
      <c r="AW68" s="445">
        <f>SUM(ИТОГ!DT67+ИТОГ!DX67+ИТОГ!EB67)</f>
        <v>0</v>
      </c>
      <c r="AX68" s="5">
        <f t="shared" si="8"/>
        <v>0</v>
      </c>
      <c r="AY68" s="95">
        <f t="shared" si="9"/>
        <v>0</v>
      </c>
    </row>
    <row r="69" spans="1:51" ht="15" customHeight="1" thickBot="1" x14ac:dyDescent="0.35">
      <c r="A69" s="91">
        <v>19</v>
      </c>
      <c r="B69" s="1807" t="s">
        <v>25</v>
      </c>
      <c r="C69" s="1516"/>
      <c r="D69" s="501">
        <f>SUM(ИТОГ!C68,ИТОГ!AI68,ИТОГ!BM68,ИТОГ!CQ68)</f>
        <v>0</v>
      </c>
      <c r="E69" s="501">
        <f>SUM(ИТОГ!D68,ИТОГ!AJ68,ИТОГ!BN68,ИТОГ!CR68)</f>
        <v>0</v>
      </c>
      <c r="F69" s="174">
        <f>SUM(ИТОГ!E68+ИТОГ!AK68+ИТОГ!BO68+ИТОГ!CS68)</f>
        <v>0</v>
      </c>
      <c r="G69" s="174">
        <f>SUM(ИТОГ!F68+ИТОГ!AL68+ИТОГ!BP68+ИТОГ!CT68)</f>
        <v>0</v>
      </c>
      <c r="H69" s="501">
        <f>SUM(ИТОГ!G68+ИТОГ!AM68+ИТОГ!BQ68+ИТОГ!CU68)</f>
        <v>0</v>
      </c>
      <c r="I69" s="501">
        <f>SUM(ИТОГ!H68+ИТОГ!AN68+ИТОГ!BR68+ИТОГ!CV68)</f>
        <v>0</v>
      </c>
      <c r="J69" s="501">
        <f>SUM(ИТОГ!I68+ИТОГ!AO68+ИТОГ!BS68+ИТОГ!CW68)</f>
        <v>0</v>
      </c>
      <c r="K69" s="501">
        <f>SUM(ИТОГ!J68+ИТОГ!AP68+ИТОГ!BT68+ИТОГ!CX68)</f>
        <v>0</v>
      </c>
      <c r="L69" s="972">
        <f>SUM(ИТОГ!K68+ИТОГ!AQ68+ИТОГ!BU68+ИТОГ!CY68)</f>
        <v>0</v>
      </c>
      <c r="M69" s="972">
        <f>SUM(ИТОГ!L68+ИТОГ!AR68+ИТОГ!BV68+ИТОГ!CZ68)</f>
        <v>0</v>
      </c>
      <c r="N69" s="501">
        <f>SUM(ИТОГ!M68+ИТОГ!AS68+ИТОГ!BW68+ИТОГ!DA68)</f>
        <v>0</v>
      </c>
      <c r="O69" s="501">
        <f>SUM(ИТОГ!N68+ИТОГ!AT68+ИТОГ!BX68+ИТОГ!DB68)</f>
        <v>0</v>
      </c>
      <c r="P69" s="975">
        <f>SUM(ИТОГ!O68+ИТОГ!AU68+ИТОГ!BY68+ИТОГ!DC68)</f>
        <v>0</v>
      </c>
      <c r="Q69" s="975">
        <f>SUM(ИТОГ!P68+ИТОГ!AV68+ИТОГ!BZ68+ИТОГ!DD68)</f>
        <v>0</v>
      </c>
      <c r="R69" s="975">
        <f>SUM(ИТОГ!Q68+ИТОГ!AW68+ИТОГ!CA68+ИТОГ!DE68)</f>
        <v>0</v>
      </c>
      <c r="S69" s="737">
        <f>SUM(ИТОГ!R68+ИТОГ!AX68+ИТОГ!CB68+ИТОГ!DF68)</f>
        <v>0</v>
      </c>
      <c r="T69" s="114">
        <f>SUM(ИТОГ!S68+ИТОГ!AY68+ИТОГ!CC68)</f>
        <v>0</v>
      </c>
      <c r="U69" s="114">
        <f>SUM(ИТОГ!T68+ИТОГ!AZ68+ИТОГ!CD68)</f>
        <v>0</v>
      </c>
      <c r="V69" s="975">
        <f>SUM(ИТОГ!U68+ИТОГ!BA68+ИТОГ!CE68+ИТОГ!DG68)</f>
        <v>0</v>
      </c>
      <c r="W69" s="975">
        <f>SUM(ИТОГ!V68+ИТОГ!BB68+ИТОГ!CF68+ИТОГ!DH68)</f>
        <v>0</v>
      </c>
      <c r="X69" s="257">
        <f>SUM(ИТОГ!W68+ИТОГ!BC68+ИТОГ!CG68+ИТОГ!DI68)</f>
        <v>0</v>
      </c>
      <c r="Y69" s="257">
        <f>SUM(ИТОГ!X68+ИТОГ!BD68+ИТОГ!CH68+ИТОГ!DJ68)</f>
        <v>0</v>
      </c>
      <c r="Z69" s="257">
        <f>SUM(ИТОГ!Y68+ИТОГ!BE68+ИТОГ!CI68)</f>
        <v>0</v>
      </c>
      <c r="AA69" s="257">
        <f>SUM(ИТОГ!Z68+ИТОГ!BF68+ИТОГ!CJ68)</f>
        <v>0</v>
      </c>
      <c r="AB69" s="257">
        <f>SUM(ИТОГ!AA68+ИТОГ!BG68+ИТОГ!CK68+ИТОГ!DK68)</f>
        <v>0</v>
      </c>
      <c r="AC69" s="257">
        <f>SUM(ИТОГ!AB68+ИТОГ!BH68+ИТОГ!CL68+ИТОГ!DL68)</f>
        <v>0</v>
      </c>
      <c r="AD69" s="256">
        <f>SUM(ИТОГ!AC68+ИТОГ!BI68+ИТОГ!CM68)</f>
        <v>0</v>
      </c>
      <c r="AE69" s="256">
        <f>SUM(ИТОГ!AD68+ИТОГ!BJ68+ИТОГ!CN68)</f>
        <v>0</v>
      </c>
      <c r="AF69" s="256">
        <f>SUM(ИТОГ!AE68+ИТОГ!BK68+ИТОГ!CO68+ИТОГ!DM68)</f>
        <v>0</v>
      </c>
      <c r="AG69" s="256">
        <f>SUM(ИТОГ!AF68+ИТОГ!BL68+ИТОГ!CP68+ИТОГ!DN68)</f>
        <v>0</v>
      </c>
      <c r="AH69" s="972">
        <f>SUM(ИТОГ!AG68)</f>
        <v>0</v>
      </c>
      <c r="AI69" s="972">
        <f>SUM(ИТОГ!AH68)</f>
        <v>0</v>
      </c>
      <c r="AJ69" s="385">
        <f t="shared" si="6"/>
        <v>0</v>
      </c>
      <c r="AK69" s="385">
        <f t="shared" si="7"/>
        <v>0</v>
      </c>
      <c r="AL69" s="246"/>
      <c r="AM69" s="246"/>
      <c r="AN69" s="246"/>
      <c r="AO69" s="246"/>
      <c r="AP69" s="37"/>
      <c r="AQ69" s="6"/>
      <c r="AR69" s="972">
        <f>SUM(ИТОГ!DU68+ИТОГ!DY68)</f>
        <v>0</v>
      </c>
      <c r="AS69" s="972">
        <f>SUM(ИТОГ!DV68+ИТОГ!DZ68)</f>
        <v>0</v>
      </c>
      <c r="AT69" s="501">
        <f>SUM(ИТОГ!EC68+ИТОГ!EE68)</f>
        <v>0</v>
      </c>
      <c r="AU69" s="501">
        <f>SUM(ИТОГ!ED68+ИТОГ!EF68)</f>
        <v>0</v>
      </c>
      <c r="AV69" s="445">
        <f>SUM(ИТОГ!DS68+ИТОГ!DW68+ИТОГ!EA68)</f>
        <v>0</v>
      </c>
      <c r="AW69" s="445">
        <f>SUM(ИТОГ!DT68+ИТОГ!DX68+ИТОГ!EB68)</f>
        <v>0</v>
      </c>
      <c r="AX69" s="5">
        <f t="shared" si="8"/>
        <v>0</v>
      </c>
      <c r="AY69" s="95">
        <f t="shared" si="9"/>
        <v>0</v>
      </c>
    </row>
    <row r="70" spans="1:51" ht="15" customHeight="1" thickBot="1" x14ac:dyDescent="0.35">
      <c r="A70" s="91">
        <v>20</v>
      </c>
      <c r="B70" s="1807" t="s">
        <v>26</v>
      </c>
      <c r="C70" s="1516"/>
      <c r="D70" s="501">
        <f>SUM(ИТОГ!C69,ИТОГ!AI69,ИТОГ!BM69,ИТОГ!CQ69)</f>
        <v>0</v>
      </c>
      <c r="E70" s="501">
        <f>SUM(ИТОГ!D69,ИТОГ!AJ69,ИТОГ!BN69,ИТОГ!CR69)</f>
        <v>0</v>
      </c>
      <c r="F70" s="174">
        <f>SUM(ИТОГ!E69+ИТОГ!AK69+ИТОГ!BO69+ИТОГ!CS69)</f>
        <v>0</v>
      </c>
      <c r="G70" s="174">
        <f>SUM(ИТОГ!F69+ИТОГ!AL69+ИТОГ!BP69+ИТОГ!CT69)</f>
        <v>0</v>
      </c>
      <c r="H70" s="501">
        <f>SUM(ИТОГ!G69+ИТОГ!AM69+ИТОГ!BQ69+ИТОГ!CU69)</f>
        <v>0</v>
      </c>
      <c r="I70" s="501">
        <f>SUM(ИТОГ!H69+ИТОГ!AN69+ИТОГ!BR69+ИТОГ!CV69)</f>
        <v>0</v>
      </c>
      <c r="J70" s="501">
        <f>SUM(ИТОГ!I69+ИТОГ!AO69+ИТОГ!BS69+ИТОГ!CW69)</f>
        <v>0</v>
      </c>
      <c r="K70" s="501">
        <f>SUM(ИТОГ!J69+ИТОГ!AP69+ИТОГ!BT69+ИТОГ!CX69)</f>
        <v>0</v>
      </c>
      <c r="L70" s="972">
        <f>SUM(ИТОГ!K69+ИТОГ!AQ69+ИТОГ!BU69+ИТОГ!CY69)</f>
        <v>0</v>
      </c>
      <c r="M70" s="972">
        <f>SUM(ИТОГ!L69+ИТОГ!AR69+ИТОГ!BV69+ИТОГ!CZ69)</f>
        <v>0</v>
      </c>
      <c r="N70" s="501">
        <f>SUM(ИТОГ!M69+ИТОГ!AS69+ИТОГ!BW69+ИТОГ!DA69)</f>
        <v>0</v>
      </c>
      <c r="O70" s="501">
        <f>SUM(ИТОГ!N69+ИТОГ!AT69+ИТОГ!BX69+ИТОГ!DB69)</f>
        <v>0</v>
      </c>
      <c r="P70" s="975">
        <f>SUM(ИТОГ!O69+ИТОГ!AU69+ИТОГ!BY69+ИТОГ!DC69)</f>
        <v>0</v>
      </c>
      <c r="Q70" s="975">
        <f>SUM(ИТОГ!P69+ИТОГ!AV69+ИТОГ!BZ69+ИТОГ!DD69)</f>
        <v>0</v>
      </c>
      <c r="R70" s="975">
        <f>SUM(ИТОГ!Q69+ИТОГ!AW69+ИТОГ!CA69+ИТОГ!DE69)</f>
        <v>0</v>
      </c>
      <c r="S70" s="737">
        <f>SUM(ИТОГ!R69+ИТОГ!AX69+ИТОГ!CB69+ИТОГ!DF69)</f>
        <v>0</v>
      </c>
      <c r="T70" s="114">
        <f>SUM(ИТОГ!S69+ИТОГ!AY69+ИТОГ!CC69)</f>
        <v>0</v>
      </c>
      <c r="U70" s="114">
        <f>SUM(ИТОГ!T69+ИТОГ!AZ69+ИТОГ!CD69)</f>
        <v>0</v>
      </c>
      <c r="V70" s="975">
        <f>SUM(ИТОГ!U69+ИТОГ!BA69+ИТОГ!CE69+ИТОГ!DG69)</f>
        <v>0</v>
      </c>
      <c r="W70" s="975">
        <f>SUM(ИТОГ!V69+ИТОГ!BB69+ИТОГ!CF69+ИТОГ!DH69)</f>
        <v>0</v>
      </c>
      <c r="X70" s="257">
        <f>SUM(ИТОГ!W69+ИТОГ!BC69+ИТОГ!CG69+ИТОГ!DI69)</f>
        <v>0</v>
      </c>
      <c r="Y70" s="257">
        <f>SUM(ИТОГ!X69+ИТОГ!BD69+ИТОГ!CH69+ИТОГ!DJ69)</f>
        <v>0</v>
      </c>
      <c r="Z70" s="257">
        <f>SUM(ИТОГ!Y69+ИТОГ!BE69+ИТОГ!CI69)</f>
        <v>0</v>
      </c>
      <c r="AA70" s="257">
        <f>SUM(ИТОГ!Z69+ИТОГ!BF69+ИТОГ!CJ69)</f>
        <v>0</v>
      </c>
      <c r="AB70" s="257">
        <f>SUM(ИТОГ!AA69+ИТОГ!BG69+ИТОГ!CK69+ИТОГ!DK69)</f>
        <v>0</v>
      </c>
      <c r="AC70" s="257">
        <f>SUM(ИТОГ!AB69+ИТОГ!BH69+ИТОГ!CL69+ИТОГ!DL69)</f>
        <v>0</v>
      </c>
      <c r="AD70" s="256">
        <f>SUM(ИТОГ!AC69+ИТОГ!BI69+ИТОГ!CM69)</f>
        <v>0</v>
      </c>
      <c r="AE70" s="256">
        <f>SUM(ИТОГ!AD69+ИТОГ!BJ69+ИТОГ!CN69)</f>
        <v>0</v>
      </c>
      <c r="AF70" s="256">
        <f>SUM(ИТОГ!AE69+ИТОГ!BK69+ИТОГ!CO69+ИТОГ!DM69)</f>
        <v>0</v>
      </c>
      <c r="AG70" s="256">
        <f>SUM(ИТОГ!AF69+ИТОГ!BL69+ИТОГ!CP69+ИТОГ!DN69)</f>
        <v>0</v>
      </c>
      <c r="AH70" s="972">
        <f>SUM(ИТОГ!AG69)</f>
        <v>0</v>
      </c>
      <c r="AI70" s="972">
        <f>SUM(ИТОГ!AH69)</f>
        <v>0</v>
      </c>
      <c r="AJ70" s="385">
        <f t="shared" si="6"/>
        <v>0</v>
      </c>
      <c r="AK70" s="385">
        <f t="shared" si="7"/>
        <v>0</v>
      </c>
      <c r="AL70" s="246"/>
      <c r="AM70" s="246"/>
      <c r="AN70" s="246"/>
      <c r="AO70" s="246"/>
      <c r="AP70" s="37"/>
      <c r="AQ70" s="6"/>
      <c r="AR70" s="972">
        <f>SUM(ИТОГ!DU69+ИТОГ!DY69)</f>
        <v>0</v>
      </c>
      <c r="AS70" s="972">
        <f>SUM(ИТОГ!DV69+ИТОГ!DZ69)</f>
        <v>0</v>
      </c>
      <c r="AT70" s="501">
        <f>SUM(ИТОГ!EC69+ИТОГ!EE69)</f>
        <v>0</v>
      </c>
      <c r="AU70" s="501">
        <f>SUM(ИТОГ!ED69+ИТОГ!EF69)</f>
        <v>0</v>
      </c>
      <c r="AV70" s="445">
        <f>SUM(ИТОГ!DS69+ИТОГ!DW69+ИТОГ!EA69)</f>
        <v>0</v>
      </c>
      <c r="AW70" s="445">
        <f>SUM(ИТОГ!DT69+ИТОГ!DX69+ИТОГ!EB69)</f>
        <v>0</v>
      </c>
      <c r="AX70" s="5">
        <f t="shared" si="8"/>
        <v>0</v>
      </c>
      <c r="AY70" s="95">
        <f t="shared" si="9"/>
        <v>0</v>
      </c>
    </row>
    <row r="71" spans="1:51" ht="15" customHeight="1" thickBot="1" x14ac:dyDescent="0.35">
      <c r="A71" s="91">
        <v>21</v>
      </c>
      <c r="B71" s="1807" t="s">
        <v>27</v>
      </c>
      <c r="C71" s="1516"/>
      <c r="D71" s="501">
        <f>SUM(ИТОГ!C70,ИТОГ!AI70,ИТОГ!BM70,ИТОГ!CQ70)</f>
        <v>1</v>
      </c>
      <c r="E71" s="501">
        <f>SUM(ИТОГ!D70,ИТОГ!AJ70,ИТОГ!BN70,ИТОГ!CR70)</f>
        <v>1</v>
      </c>
      <c r="F71" s="174">
        <f>SUM(ИТОГ!E70+ИТОГ!AK70+ИТОГ!BO70+ИТОГ!CS70)</f>
        <v>0</v>
      </c>
      <c r="G71" s="174">
        <f>SUM(ИТОГ!F70+ИТОГ!AL70+ИТОГ!BP70+ИТОГ!CT70)</f>
        <v>1</v>
      </c>
      <c r="H71" s="501">
        <f>SUM(ИТОГ!G70+ИТОГ!AM70+ИТОГ!BQ70+ИТОГ!CU70)</f>
        <v>1</v>
      </c>
      <c r="I71" s="501">
        <f>SUM(ИТОГ!H70+ИТОГ!AN70+ИТОГ!BR70+ИТОГ!CV70)</f>
        <v>2</v>
      </c>
      <c r="J71" s="501">
        <f>SUM(ИТОГ!I70+ИТОГ!AO70+ИТОГ!BS70+ИТОГ!CW70)</f>
        <v>2</v>
      </c>
      <c r="K71" s="501">
        <f>SUM(ИТОГ!J70+ИТОГ!AP70+ИТОГ!BT70+ИТОГ!CX70)</f>
        <v>1</v>
      </c>
      <c r="L71" s="972">
        <f>SUM(ИТОГ!K70+ИТОГ!AQ70+ИТОГ!BU70+ИТОГ!CY70)</f>
        <v>1</v>
      </c>
      <c r="M71" s="972">
        <f>SUM(ИТОГ!L70+ИТОГ!AR70+ИТОГ!BV70+ИТОГ!CZ70)</f>
        <v>1</v>
      </c>
      <c r="N71" s="501">
        <f>SUM(ИТОГ!M70+ИТОГ!AS70+ИТОГ!BW70+ИТОГ!DA70)</f>
        <v>0</v>
      </c>
      <c r="O71" s="501">
        <f>SUM(ИТОГ!N70+ИТОГ!AT70+ИТОГ!BX70+ИТОГ!DB70)</f>
        <v>0</v>
      </c>
      <c r="P71" s="975">
        <f>SUM(ИТОГ!O70+ИТОГ!AU70+ИТОГ!BY70+ИТОГ!DC70)</f>
        <v>5</v>
      </c>
      <c r="Q71" s="975">
        <f>SUM(ИТОГ!P70+ИТОГ!AV70+ИТОГ!BZ70+ИТОГ!DD70)</f>
        <v>0</v>
      </c>
      <c r="R71" s="975">
        <f>SUM(ИТОГ!Q70+ИТОГ!AW70+ИТОГ!CA70+ИТОГ!DE70)</f>
        <v>0</v>
      </c>
      <c r="S71" s="737">
        <f>SUM(ИТОГ!R70+ИТОГ!AX70+ИТОГ!CB70+ИТОГ!DF70)</f>
        <v>0</v>
      </c>
      <c r="T71" s="114">
        <f>SUM(ИТОГ!S70+ИТОГ!AY70+ИТОГ!CC70)</f>
        <v>0</v>
      </c>
      <c r="U71" s="114">
        <f>SUM(ИТОГ!T70+ИТОГ!AZ70+ИТОГ!CD70)</f>
        <v>0</v>
      </c>
      <c r="V71" s="975">
        <f>SUM(ИТОГ!U70+ИТОГ!BA70+ИТОГ!CE70+ИТОГ!DG70)</f>
        <v>1</v>
      </c>
      <c r="W71" s="975">
        <f>SUM(ИТОГ!V70+ИТОГ!BB70+ИТОГ!CF70+ИТОГ!DH70)</f>
        <v>0</v>
      </c>
      <c r="X71" s="257">
        <f>SUM(ИТОГ!W70+ИТОГ!BC70+ИТОГ!CG70+ИТОГ!DI70)</f>
        <v>1</v>
      </c>
      <c r="Y71" s="257">
        <f>SUM(ИТОГ!X70+ИТОГ!BD70+ИТОГ!CH70+ИТОГ!DJ70)</f>
        <v>2</v>
      </c>
      <c r="Z71" s="257">
        <f>SUM(ИТОГ!Y70+ИТОГ!BE70+ИТОГ!CI70)</f>
        <v>0</v>
      </c>
      <c r="AA71" s="257">
        <f>SUM(ИТОГ!Z70+ИТОГ!BF70+ИТОГ!CJ70)</f>
        <v>0</v>
      </c>
      <c r="AB71" s="257">
        <f>SUM(ИТОГ!AA70+ИТОГ!BG70+ИТОГ!CK70+ИТОГ!DK70)</f>
        <v>0</v>
      </c>
      <c r="AC71" s="257">
        <f>SUM(ИТОГ!AB70+ИТОГ!BH70+ИТОГ!CL70+ИТОГ!DL70)</f>
        <v>2</v>
      </c>
      <c r="AD71" s="256">
        <f>SUM(ИТОГ!AC70+ИТОГ!BI70+ИТОГ!CM70)</f>
        <v>0</v>
      </c>
      <c r="AE71" s="256">
        <f>SUM(ИТОГ!AD70+ИТОГ!BJ70+ИТОГ!CN70)</f>
        <v>0</v>
      </c>
      <c r="AF71" s="256">
        <f>SUM(ИТОГ!AE70+ИТОГ!BK70+ИТОГ!CO70+ИТОГ!DM70)</f>
        <v>1</v>
      </c>
      <c r="AG71" s="256">
        <f>SUM(ИТОГ!AF70+ИТОГ!BL70+ИТОГ!CP70+ИТОГ!DN70)</f>
        <v>1</v>
      </c>
      <c r="AH71" s="972">
        <f>SUM(ИТОГ!AG70)</f>
        <v>0</v>
      </c>
      <c r="AI71" s="972">
        <f>SUM(ИТОГ!AH70)</f>
        <v>1</v>
      </c>
      <c r="AJ71" s="385">
        <f t="shared" si="6"/>
        <v>13</v>
      </c>
      <c r="AK71" s="385">
        <f t="shared" si="7"/>
        <v>12</v>
      </c>
      <c r="AL71" s="246"/>
      <c r="AM71" s="246"/>
      <c r="AN71" s="246"/>
      <c r="AO71" s="246"/>
      <c r="AP71" s="37"/>
      <c r="AQ71" s="6"/>
      <c r="AR71" s="972">
        <f>SUM(ИТОГ!DU70+ИТОГ!DY70)</f>
        <v>0</v>
      </c>
      <c r="AS71" s="972">
        <f>SUM(ИТОГ!DV70+ИТОГ!DZ70)</f>
        <v>0</v>
      </c>
      <c r="AT71" s="501">
        <f>SUM(ИТОГ!EC70+ИТОГ!EE70)</f>
        <v>0</v>
      </c>
      <c r="AU71" s="501">
        <f>SUM(ИТОГ!ED70+ИТОГ!EF70)</f>
        <v>0</v>
      </c>
      <c r="AV71" s="445">
        <f>SUM(ИТОГ!DS70+ИТОГ!DW70+ИТОГ!EA70)</f>
        <v>0</v>
      </c>
      <c r="AW71" s="445">
        <f>SUM(ИТОГ!DT70+ИТОГ!DX70+ИТОГ!EB70)</f>
        <v>0</v>
      </c>
      <c r="AX71" s="5">
        <f t="shared" si="8"/>
        <v>0</v>
      </c>
      <c r="AY71" s="95">
        <f t="shared" si="9"/>
        <v>0</v>
      </c>
    </row>
    <row r="72" spans="1:51" ht="16.2" customHeight="1" thickBot="1" x14ac:dyDescent="0.35">
      <c r="A72" s="8"/>
      <c r="B72" s="1845" t="s">
        <v>28</v>
      </c>
      <c r="C72" s="1846"/>
      <c r="D72" s="501">
        <f>SUM(ИТОГ!C71,ИТОГ!AI71,ИТОГ!BM71,ИТОГ!CQ71)</f>
        <v>96</v>
      </c>
      <c r="E72" s="501">
        <f>SUM(ИТОГ!D71,ИТОГ!AJ71,ИТОГ!BN71,ИТОГ!CR71)</f>
        <v>56</v>
      </c>
      <c r="F72" s="174">
        <f>SUM(ИТОГ!E71+ИТОГ!AK71+ИТОГ!BO71+ИТОГ!CS71)</f>
        <v>86</v>
      </c>
      <c r="G72" s="174">
        <f>SUM(ИТОГ!F71+ИТОГ!AL71+ИТОГ!BP71+ИТОГ!CT71)</f>
        <v>17</v>
      </c>
      <c r="H72" s="501">
        <f>SUM(ИТОГ!G71+ИТОГ!AM71+ИТОГ!BQ71+ИТОГ!CU71)</f>
        <v>93</v>
      </c>
      <c r="I72" s="501">
        <f>SUM(ИТОГ!H71+ИТОГ!AN71+ИТОГ!BR71+ИТОГ!CV71)</f>
        <v>95</v>
      </c>
      <c r="J72" s="501">
        <f>SUM(ИТОГ!I71+ИТОГ!AO71+ИТОГ!BS71+ИТОГ!CW71)</f>
        <v>297</v>
      </c>
      <c r="K72" s="501">
        <f>SUM(ИТОГ!J71+ИТОГ!AP71+ИТОГ!BT71+ИТОГ!CX71)</f>
        <v>148</v>
      </c>
      <c r="L72" s="972">
        <f>SUM(ИТОГ!K71+ИТОГ!AQ71+ИТОГ!BU71+ИТОГ!CY71)</f>
        <v>193</v>
      </c>
      <c r="M72" s="972">
        <f>SUM(ИТОГ!L71+ИТОГ!AR71+ИТОГ!BV71+ИТОГ!CZ71)</f>
        <v>13</v>
      </c>
      <c r="N72" s="501">
        <f>SUM(ИТОГ!M71+ИТОГ!AS71+ИТОГ!BW71+ИТОГ!DA71)</f>
        <v>67</v>
      </c>
      <c r="O72" s="501">
        <f>SUM(ИТОГ!N71+ИТОГ!AT71+ИТОГ!BX71+ИТОГ!DB71)</f>
        <v>43</v>
      </c>
      <c r="P72" s="975">
        <f>SUM(ИТОГ!O71+ИТОГ!AU71+ИТОГ!BY71+ИТОГ!DC71)</f>
        <v>176</v>
      </c>
      <c r="Q72" s="975">
        <f>SUM(ИТОГ!P71+ИТОГ!AV71+ИТОГ!BZ71+ИТОГ!DD71)</f>
        <v>19</v>
      </c>
      <c r="R72" s="506">
        <f>SUM(ИТОГ!Q71+ИТОГ!AW71+ИТОГ!CA71+ИТОГ!DE71)</f>
        <v>88</v>
      </c>
      <c r="S72" s="738">
        <f>SUM(ИТОГ!R71+ИТОГ!AX71+ИТОГ!CB71+ИТОГ!DF71)</f>
        <v>65</v>
      </c>
      <c r="T72" s="114">
        <f>SUM(ИТОГ!S71+ИТОГ!AY71+ИТОГ!CC71)</f>
        <v>1</v>
      </c>
      <c r="U72" s="114">
        <f>SUM(ИТОГ!T71+ИТОГ!AZ71+ИТОГ!CD71)</f>
        <v>129</v>
      </c>
      <c r="V72" s="975">
        <f>SUM(ИТОГ!U71+ИТОГ!BA71+ИТОГ!CE71+ИТОГ!DG71)</f>
        <v>87</v>
      </c>
      <c r="W72" s="975">
        <f>SUM(ИТОГ!V71+ИТОГ!BB71+ИТОГ!CF71+ИТОГ!DH71)</f>
        <v>29</v>
      </c>
      <c r="X72" s="257">
        <f>SUM(ИТОГ!W71+ИТОГ!BC71+ИТОГ!CG71+ИТОГ!DI71)</f>
        <v>171</v>
      </c>
      <c r="Y72" s="257">
        <f>SUM(ИТОГ!X71+ИТОГ!BD71+ИТОГ!CH71+ИТОГ!DJ71)</f>
        <v>64</v>
      </c>
      <c r="Z72" s="257">
        <f>SUM(ИТОГ!Y71+ИТОГ!BE71+ИТОГ!CI71)</f>
        <v>159</v>
      </c>
      <c r="AA72" s="257">
        <f>SUM(ИТОГ!Z71+ИТОГ!BF71+ИТОГ!CJ71)</f>
        <v>21</v>
      </c>
      <c r="AB72" s="257">
        <f>SUM(ИТОГ!AA71+ИТОГ!BG71+ИТОГ!CK71+ИТОГ!DK71)</f>
        <v>87</v>
      </c>
      <c r="AC72" s="257">
        <f>SUM(ИТОГ!AB71+ИТОГ!BH71+ИТОГ!CL71+ИТОГ!DL71)</f>
        <v>38</v>
      </c>
      <c r="AD72" s="256">
        <f>SUM(ИТОГ!AC71+ИТОГ!BI71+ИТОГ!CM71)</f>
        <v>0</v>
      </c>
      <c r="AE72" s="256">
        <f>SUM(ИТОГ!AD71+ИТОГ!BJ71+ИТОГ!CN71)</f>
        <v>119</v>
      </c>
      <c r="AF72" s="256">
        <f>SUM(ИТОГ!AE71+ИТОГ!BK71+ИТОГ!CO71+ИТОГ!DM71)</f>
        <v>73</v>
      </c>
      <c r="AG72" s="256">
        <f>SUM(ИТОГ!AF71+ИТОГ!BL71+ИТОГ!CP71+ИТОГ!DN71)</f>
        <v>42</v>
      </c>
      <c r="AH72" s="972">
        <f>SUM(ИТОГ!AG71)</f>
        <v>0</v>
      </c>
      <c r="AI72" s="972">
        <f>SUM(ИТОГ!AH71)</f>
        <v>17</v>
      </c>
      <c r="AJ72" s="385">
        <f t="shared" si="6"/>
        <v>1674</v>
      </c>
      <c r="AK72" s="385">
        <f t="shared" si="7"/>
        <v>915</v>
      </c>
      <c r="AL72" s="246"/>
      <c r="AM72" s="246"/>
      <c r="AN72" s="246"/>
      <c r="AO72" s="246"/>
      <c r="AP72" s="37"/>
      <c r="AQ72" s="6"/>
      <c r="AR72" s="972">
        <f>SUM(ИТОГ!DU71+ИТОГ!DY71)</f>
        <v>0</v>
      </c>
      <c r="AS72" s="972">
        <f>SUM(ИТОГ!DV71+ИТОГ!DZ71)</f>
        <v>30</v>
      </c>
      <c r="AT72" s="501">
        <f>SUM(ИТОГ!EC71+ИТОГ!EE71)</f>
        <v>13</v>
      </c>
      <c r="AU72" s="501">
        <f>SUM(ИТОГ!ED71+ИТОГ!EF71)</f>
        <v>4</v>
      </c>
      <c r="AV72" s="445">
        <f>SUM(ИТОГ!DS71+ИТОГ!DW71+ИТОГ!EA71)</f>
        <v>0</v>
      </c>
      <c r="AW72" s="445">
        <f>SUM(ИТОГ!DT71+ИТОГ!DX71+ИТОГ!EB71)</f>
        <v>33</v>
      </c>
      <c r="AX72" s="5">
        <f t="shared" si="8"/>
        <v>13</v>
      </c>
      <c r="AY72" s="95">
        <f t="shared" si="9"/>
        <v>67</v>
      </c>
    </row>
    <row r="73" spans="1:51" ht="16.2" thickBot="1" x14ac:dyDescent="0.35">
      <c r="A73" s="8"/>
      <c r="B73" s="110"/>
      <c r="C73" s="170"/>
      <c r="D73" s="1857">
        <f>SUM(D72:E72)</f>
        <v>152</v>
      </c>
      <c r="E73" s="1858"/>
      <c r="F73" s="1859">
        <f>SUM(F72:G72)</f>
        <v>103</v>
      </c>
      <c r="G73" s="1858"/>
      <c r="H73" s="1857">
        <f>SUM(H72:I72)</f>
        <v>188</v>
      </c>
      <c r="I73" s="1858"/>
      <c r="J73" s="1857">
        <f>SUM(J72:K72)</f>
        <v>445</v>
      </c>
      <c r="K73" s="1858"/>
      <c r="L73" s="1857">
        <f>SUM(L72:M72)</f>
        <v>206</v>
      </c>
      <c r="M73" s="1858"/>
      <c r="N73" s="1857">
        <f>SUM(N72:O72)</f>
        <v>110</v>
      </c>
      <c r="O73" s="1859"/>
      <c r="P73" s="1857">
        <f>SUM(P72:Q72)</f>
        <v>195</v>
      </c>
      <c r="Q73" s="1858"/>
      <c r="R73" s="1859">
        <f>SUM(R72:S72)</f>
        <v>153</v>
      </c>
      <c r="S73" s="1858"/>
      <c r="T73" s="1857">
        <f>SUM(T72:U72)</f>
        <v>130</v>
      </c>
      <c r="U73" s="1272"/>
      <c r="V73" s="1857">
        <f>SUM(V72:W72)</f>
        <v>116</v>
      </c>
      <c r="W73" s="1272"/>
      <c r="X73" s="1857">
        <f>SUM(X72:Y72)</f>
        <v>235</v>
      </c>
      <c r="Y73" s="1858"/>
      <c r="Z73" s="1857">
        <f>SUM(Z72:AA72)</f>
        <v>180</v>
      </c>
      <c r="AA73" s="1858"/>
      <c r="AB73" s="1857">
        <f>SUM(AB72:AC72)</f>
        <v>125</v>
      </c>
      <c r="AC73" s="1858"/>
      <c r="AD73" s="1857">
        <f>SUM(AD72:AE72)</f>
        <v>119</v>
      </c>
      <c r="AE73" s="1858"/>
      <c r="AF73" s="1857">
        <f>SUM(AF72:AG72)</f>
        <v>115</v>
      </c>
      <c r="AG73" s="1858"/>
      <c r="AH73" s="1857">
        <f>SUM(AH72:AI72)</f>
        <v>17</v>
      </c>
      <c r="AI73" s="1858"/>
      <c r="AJ73" s="1872">
        <f>AJ72+AK72</f>
        <v>2589</v>
      </c>
      <c r="AK73" s="1873"/>
      <c r="AL73" s="397"/>
      <c r="AM73" s="397"/>
      <c r="AN73" s="397"/>
      <c r="AO73" s="397"/>
      <c r="AP73" s="34"/>
      <c r="AQ73" s="6"/>
      <c r="AR73" s="1857">
        <f>SUM(AR72:AS72)</f>
        <v>30</v>
      </c>
      <c r="AS73" s="1858"/>
      <c r="AT73" s="1857">
        <f t="shared" ref="AT73" si="10">SUM(AT72:AU72)</f>
        <v>17</v>
      </c>
      <c r="AU73" s="1272"/>
      <c r="AV73" s="1857">
        <f t="shared" ref="AV73" si="11">SUM(AV72:AW72)</f>
        <v>33</v>
      </c>
      <c r="AW73" s="1272"/>
      <c r="AX73" s="1857">
        <f>SUM(AR73:AW73)</f>
        <v>80</v>
      </c>
      <c r="AY73" s="1858"/>
    </row>
    <row r="74" spans="1:51" ht="15.6" x14ac:dyDescent="0.3">
      <c r="A74" s="957"/>
      <c r="B74" s="7"/>
      <c r="C74" s="7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7"/>
      <c r="Q74" s="7"/>
      <c r="R74" s="7"/>
      <c r="S74" s="7"/>
      <c r="T74" s="7"/>
      <c r="U74" s="7"/>
      <c r="V74" s="7"/>
      <c r="W74" s="7"/>
      <c r="X74" s="7"/>
      <c r="Y74" s="7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Q74" s="6"/>
      <c r="AR74" s="6"/>
      <c r="AS74" s="6"/>
      <c r="AT74" s="6"/>
      <c r="AU74" s="6"/>
      <c r="AV74" s="6"/>
      <c r="AW74" s="6"/>
      <c r="AX74" s="6"/>
      <c r="AY74" s="6"/>
    </row>
    <row r="75" spans="1:51" ht="15.6" x14ac:dyDescent="0.3">
      <c r="A75" s="78"/>
      <c r="B75" s="6"/>
      <c r="C75" s="1856"/>
      <c r="D75" s="1856"/>
      <c r="E75" s="1856"/>
      <c r="F75" s="1856"/>
      <c r="G75" s="1856"/>
      <c r="H75" s="1856"/>
      <c r="I75" s="1856"/>
      <c r="J75" s="27" t="s">
        <v>35</v>
      </c>
      <c r="K75" s="961"/>
      <c r="L75" s="6"/>
      <c r="M75" s="34"/>
      <c r="N75" s="1779">
        <f>AJ72+AX72</f>
        <v>1687</v>
      </c>
      <c r="O75" s="1779"/>
      <c r="P75" s="36"/>
      <c r="Q75" s="11"/>
      <c r="X75" s="6"/>
      <c r="Y75" s="6"/>
      <c r="Z75" s="1401" t="s">
        <v>31</v>
      </c>
      <c r="AA75" s="1401"/>
      <c r="AB75" s="76"/>
      <c r="AC75" s="958"/>
      <c r="AD75" s="26"/>
      <c r="AE75" s="6"/>
      <c r="AF75" s="7">
        <f>AJ73</f>
        <v>2589</v>
      </c>
      <c r="AG75" s="6"/>
      <c r="AH75" s="6"/>
      <c r="AI75" s="6"/>
      <c r="AJ75" s="6"/>
      <c r="AK75" s="6"/>
      <c r="AQ75" s="6"/>
      <c r="AR75" s="6"/>
      <c r="AS75" s="6"/>
      <c r="AT75" s="6"/>
      <c r="AU75" s="6"/>
      <c r="AV75" s="6"/>
      <c r="AW75" s="6"/>
      <c r="AX75" s="6"/>
      <c r="AY75" s="6"/>
    </row>
    <row r="76" spans="1:51" ht="15.6" x14ac:dyDescent="0.3">
      <c r="A76" s="78"/>
      <c r="B76" s="6"/>
      <c r="C76" s="35"/>
      <c r="D76" s="35"/>
      <c r="E76" s="35"/>
      <c r="F76" s="35"/>
      <c r="G76" s="35"/>
      <c r="H76" s="35"/>
      <c r="I76" s="35"/>
      <c r="J76" s="27" t="s">
        <v>36</v>
      </c>
      <c r="K76" s="961"/>
      <c r="L76" s="6"/>
      <c r="M76" s="34"/>
      <c r="N76" s="1779">
        <f>AK72+AY72</f>
        <v>982</v>
      </c>
      <c r="O76" s="1779"/>
      <c r="P76" s="36"/>
      <c r="Q76" s="11"/>
      <c r="X76" s="6"/>
      <c r="Y76" s="6"/>
      <c r="Z76" s="1401" t="s">
        <v>32</v>
      </c>
      <c r="AA76" s="1401"/>
      <c r="AB76" s="76"/>
      <c r="AC76" s="958"/>
      <c r="AD76" s="26"/>
      <c r="AE76" s="6"/>
      <c r="AF76" s="7">
        <f>AX73</f>
        <v>80</v>
      </c>
      <c r="AG76" s="6"/>
      <c r="AH76" s="6"/>
      <c r="AI76" s="6"/>
      <c r="AJ76" s="6"/>
      <c r="AK76" s="6"/>
      <c r="AQ76" s="6"/>
      <c r="AR76" s="6"/>
      <c r="AS76" s="6"/>
      <c r="AT76" s="6"/>
      <c r="AU76" s="6"/>
      <c r="AV76" s="6"/>
      <c r="AW76" s="6"/>
      <c r="AX76" s="6"/>
      <c r="AY76" s="6"/>
    </row>
    <row r="77" spans="1:51" ht="15.6" x14ac:dyDescent="0.3">
      <c r="A77" s="78"/>
      <c r="B77" s="6"/>
      <c r="C77" s="6"/>
      <c r="D77" s="11"/>
      <c r="E77" s="11"/>
      <c r="F77" s="11"/>
      <c r="G77" s="11"/>
      <c r="H77" s="11"/>
      <c r="I77" s="11"/>
      <c r="J77" s="27" t="s">
        <v>33</v>
      </c>
      <c r="K77" s="961"/>
      <c r="L77" s="6"/>
      <c r="M77" s="34"/>
      <c r="N77" s="1504">
        <f>SUM(N75:O76)</f>
        <v>2669</v>
      </c>
      <c r="O77" s="1504"/>
      <c r="P77" s="36"/>
      <c r="Q77" s="11"/>
      <c r="X77" s="6"/>
      <c r="Y77" s="6"/>
      <c r="Z77" s="974" t="s">
        <v>33</v>
      </c>
      <c r="AA77" s="973"/>
      <c r="AB77" s="974"/>
      <c r="AC77" s="973"/>
      <c r="AD77" s="27"/>
      <c r="AE77" s="6"/>
      <c r="AF77" s="1504">
        <f>AF75+AF76</f>
        <v>2669</v>
      </c>
      <c r="AG77" s="1504"/>
      <c r="AH77" s="6"/>
      <c r="AI77" s="6"/>
      <c r="AJ77" s="6"/>
      <c r="AK77" s="6"/>
      <c r="AQ77" s="6"/>
      <c r="AR77" s="6"/>
      <c r="AS77" s="6"/>
      <c r="AT77" s="6"/>
      <c r="AU77" s="6"/>
      <c r="AV77" s="6"/>
      <c r="AW77" s="6"/>
      <c r="AX77" s="6"/>
      <c r="AY77" s="6"/>
    </row>
    <row r="78" spans="1:5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Q78" s="6"/>
      <c r="AR78" s="6"/>
      <c r="AS78" s="6"/>
      <c r="AT78" s="6"/>
      <c r="AU78" s="6"/>
      <c r="AV78" s="6"/>
      <c r="AW78" s="6"/>
      <c r="AX78" s="6"/>
      <c r="AY78" s="6"/>
    </row>
    <row r="79" spans="1:5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Q79" s="6"/>
      <c r="AR79" s="6"/>
      <c r="AS79" s="6"/>
      <c r="AT79" s="6"/>
      <c r="AU79" s="6"/>
      <c r="AV79" s="6"/>
      <c r="AW79" s="6"/>
      <c r="AX79" s="6"/>
      <c r="AY79" s="6"/>
    </row>
    <row r="80" spans="1:51" x14ac:dyDescent="0.3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</row>
    <row r="81" spans="1:5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Q81" s="6"/>
      <c r="AR81" s="6"/>
      <c r="AS81" s="6"/>
      <c r="AT81" s="6"/>
      <c r="AU81" s="6"/>
      <c r="AV81" s="6"/>
      <c r="AW81" s="6"/>
      <c r="AX81" s="6"/>
      <c r="AY81" s="6"/>
    </row>
    <row r="82" spans="1:51" ht="18" x14ac:dyDescent="0.35">
      <c r="A82" s="6"/>
      <c r="B82" s="107"/>
      <c r="C82" s="107" t="s">
        <v>250</v>
      </c>
      <c r="D82" s="1817">
        <v>2021</v>
      </c>
      <c r="E82" s="1817"/>
      <c r="F82" s="55"/>
      <c r="G82" s="55"/>
      <c r="H82" s="52"/>
      <c r="I82" s="53"/>
      <c r="J82" s="53"/>
      <c r="K82" s="53"/>
      <c r="L82" s="53"/>
      <c r="M82" s="53"/>
      <c r="N82" s="53"/>
      <c r="O82" s="53"/>
      <c r="P82" s="1818"/>
      <c r="Q82" s="1818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Q82" s="6"/>
      <c r="AR82" s="6"/>
      <c r="AS82" s="6"/>
      <c r="AT82" s="6"/>
      <c r="AU82" s="6"/>
      <c r="AV82" s="6"/>
      <c r="AW82" s="6"/>
      <c r="AX82" s="6"/>
      <c r="AY82" s="6"/>
    </row>
    <row r="83" spans="1:51" ht="18.600000000000001" thickBot="1" x14ac:dyDescent="0.4">
      <c r="A83" s="15"/>
      <c r="B83" s="81" t="s">
        <v>53</v>
      </c>
      <c r="C83" s="4"/>
      <c r="D83" s="11"/>
      <c r="E83" s="11"/>
      <c r="F83" s="11"/>
      <c r="G83" s="11"/>
      <c r="H83" s="11"/>
      <c r="I83" s="11"/>
      <c r="J83" s="121"/>
      <c r="K83" s="121"/>
      <c r="L83" s="121"/>
      <c r="M83" s="121"/>
      <c r="N83" s="121"/>
      <c r="O83" s="121"/>
      <c r="P83" s="6"/>
      <c r="Q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Q83" s="6"/>
      <c r="AR83" s="81" t="s">
        <v>54</v>
      </c>
      <c r="AS83" s="6"/>
      <c r="AT83" s="6"/>
      <c r="AU83" s="6"/>
      <c r="AV83" s="6"/>
      <c r="AW83" s="6"/>
      <c r="AX83" s="6"/>
      <c r="AY83" s="6"/>
    </row>
    <row r="84" spans="1:51" ht="15" thickBot="1" x14ac:dyDescent="0.35">
      <c r="A84" s="1804" t="s">
        <v>1</v>
      </c>
      <c r="B84" s="1819" t="s">
        <v>2</v>
      </c>
      <c r="C84" s="1819"/>
      <c r="D84" s="1822" t="s">
        <v>46</v>
      </c>
      <c r="E84" s="1823"/>
      <c r="F84" s="1828" t="s">
        <v>47</v>
      </c>
      <c r="G84" s="1829"/>
      <c r="H84" s="1834" t="s">
        <v>39</v>
      </c>
      <c r="I84" s="1835"/>
      <c r="J84" s="1792" t="s">
        <v>241</v>
      </c>
      <c r="K84" s="1812"/>
      <c r="L84" s="1811" t="s">
        <v>48</v>
      </c>
      <c r="M84" s="1812"/>
      <c r="N84" s="1840" t="s">
        <v>43</v>
      </c>
      <c r="O84" s="1835"/>
      <c r="P84" s="1792" t="s">
        <v>93</v>
      </c>
      <c r="Q84" s="1812"/>
      <c r="R84" s="1811" t="s">
        <v>94</v>
      </c>
      <c r="S84" s="1812"/>
      <c r="T84" s="1811" t="s">
        <v>49</v>
      </c>
      <c r="U84" s="1793"/>
      <c r="V84" s="1792" t="s">
        <v>42</v>
      </c>
      <c r="W84" s="1793"/>
      <c r="X84" s="1798" t="s">
        <v>41</v>
      </c>
      <c r="Y84" s="1799"/>
      <c r="Z84" s="1792" t="s">
        <v>45</v>
      </c>
      <c r="AA84" s="1793"/>
      <c r="AB84" s="1792" t="s">
        <v>97</v>
      </c>
      <c r="AC84" s="1793"/>
      <c r="AD84" s="1792" t="s">
        <v>50</v>
      </c>
      <c r="AE84" s="1793"/>
      <c r="AF84" s="1792" t="s">
        <v>98</v>
      </c>
      <c r="AG84" s="1793"/>
      <c r="AH84" s="1811" t="s">
        <v>80</v>
      </c>
      <c r="AI84" s="1812"/>
      <c r="AJ84" s="1341" t="s">
        <v>7</v>
      </c>
      <c r="AK84" s="1342"/>
      <c r="AL84" s="1057"/>
      <c r="AM84" s="1057"/>
      <c r="AN84" s="1057"/>
      <c r="AO84" s="1057"/>
      <c r="AP84" s="1057"/>
      <c r="AQ84" s="6"/>
      <c r="AR84" s="1866" t="s">
        <v>46</v>
      </c>
      <c r="AS84" s="1867"/>
      <c r="AT84" s="1874" t="s">
        <v>44</v>
      </c>
      <c r="AU84" s="1875"/>
      <c r="AV84" s="1860" t="s">
        <v>50</v>
      </c>
      <c r="AW84" s="1861"/>
      <c r="AX84" s="1341" t="s">
        <v>7</v>
      </c>
      <c r="AY84" s="1342"/>
    </row>
    <row r="85" spans="1:51" x14ac:dyDescent="0.3">
      <c r="A85" s="1805"/>
      <c r="B85" s="1820"/>
      <c r="C85" s="1820"/>
      <c r="D85" s="1824"/>
      <c r="E85" s="1825"/>
      <c r="F85" s="1830"/>
      <c r="G85" s="1831"/>
      <c r="H85" s="1836"/>
      <c r="I85" s="1837"/>
      <c r="J85" s="1794"/>
      <c r="K85" s="1814"/>
      <c r="L85" s="1813"/>
      <c r="M85" s="1814"/>
      <c r="N85" s="1841"/>
      <c r="O85" s="1837"/>
      <c r="P85" s="1794"/>
      <c r="Q85" s="1814"/>
      <c r="R85" s="1813"/>
      <c r="S85" s="1814"/>
      <c r="T85" s="1813"/>
      <c r="U85" s="1795"/>
      <c r="V85" s="1794"/>
      <c r="W85" s="1795"/>
      <c r="X85" s="1800"/>
      <c r="Y85" s="1801"/>
      <c r="Z85" s="1794"/>
      <c r="AA85" s="1795"/>
      <c r="AB85" s="1794"/>
      <c r="AC85" s="1795"/>
      <c r="AD85" s="1794"/>
      <c r="AE85" s="1795"/>
      <c r="AF85" s="1794"/>
      <c r="AG85" s="1795"/>
      <c r="AH85" s="1813"/>
      <c r="AI85" s="1814"/>
      <c r="AJ85" s="1303" t="s">
        <v>30</v>
      </c>
      <c r="AK85" s="1303" t="s">
        <v>8</v>
      </c>
      <c r="AL85" s="1051"/>
      <c r="AM85" s="1051"/>
      <c r="AN85" s="1051"/>
      <c r="AO85" s="1051"/>
      <c r="AP85" s="1051"/>
      <c r="AQ85" s="6"/>
      <c r="AR85" s="1868"/>
      <c r="AS85" s="1869"/>
      <c r="AT85" s="1876"/>
      <c r="AU85" s="1877"/>
      <c r="AV85" s="1862"/>
      <c r="AW85" s="1863"/>
      <c r="AX85" s="1303" t="s">
        <v>30</v>
      </c>
      <c r="AY85" s="1303" t="s">
        <v>8</v>
      </c>
    </row>
    <row r="86" spans="1:51" ht="15" thickBot="1" x14ac:dyDescent="0.35">
      <c r="A86" s="1806"/>
      <c r="B86" s="1821"/>
      <c r="C86" s="1821"/>
      <c r="D86" s="1826"/>
      <c r="E86" s="1827"/>
      <c r="F86" s="1832"/>
      <c r="G86" s="1833"/>
      <c r="H86" s="1838"/>
      <c r="I86" s="1839"/>
      <c r="J86" s="1796"/>
      <c r="K86" s="1816"/>
      <c r="L86" s="1815"/>
      <c r="M86" s="1816"/>
      <c r="N86" s="1842"/>
      <c r="O86" s="1839"/>
      <c r="P86" s="1796"/>
      <c r="Q86" s="1816"/>
      <c r="R86" s="1815"/>
      <c r="S86" s="1816"/>
      <c r="T86" s="1815"/>
      <c r="U86" s="1797"/>
      <c r="V86" s="1796"/>
      <c r="W86" s="1797"/>
      <c r="X86" s="1802"/>
      <c r="Y86" s="1803"/>
      <c r="Z86" s="1796"/>
      <c r="AA86" s="1797"/>
      <c r="AB86" s="1796"/>
      <c r="AC86" s="1797"/>
      <c r="AD86" s="1796"/>
      <c r="AE86" s="1797"/>
      <c r="AF86" s="1796"/>
      <c r="AG86" s="1797"/>
      <c r="AH86" s="1815"/>
      <c r="AI86" s="1816"/>
      <c r="AJ86" s="1304"/>
      <c r="AK86" s="1304"/>
      <c r="AL86" s="1051"/>
      <c r="AM86" s="1051"/>
      <c r="AN86" s="1051"/>
      <c r="AO86" s="1051"/>
      <c r="AP86" s="1051"/>
      <c r="AQ86" s="6"/>
      <c r="AR86" s="1870"/>
      <c r="AS86" s="1871"/>
      <c r="AT86" s="1878"/>
      <c r="AU86" s="1879"/>
      <c r="AV86" s="1864"/>
      <c r="AW86" s="1865"/>
      <c r="AX86" s="1304"/>
      <c r="AY86" s="1304"/>
    </row>
    <row r="87" spans="1:51" ht="16.2" thickBot="1" x14ac:dyDescent="0.35">
      <c r="A87" s="1038"/>
      <c r="B87" s="1038"/>
      <c r="C87" s="1039"/>
      <c r="D87" s="410" t="s">
        <v>9</v>
      </c>
      <c r="E87" s="409" t="s">
        <v>10</v>
      </c>
      <c r="F87" s="17" t="s">
        <v>9</v>
      </c>
      <c r="G87" s="18" t="s">
        <v>10</v>
      </c>
      <c r="H87" s="17" t="s">
        <v>9</v>
      </c>
      <c r="I87" s="502" t="s">
        <v>10</v>
      </c>
      <c r="J87" s="17" t="s">
        <v>9</v>
      </c>
      <c r="K87" s="18" t="s">
        <v>10</v>
      </c>
      <c r="L87" s="17" t="s">
        <v>9</v>
      </c>
      <c r="M87" s="18" t="s">
        <v>10</v>
      </c>
      <c r="N87" s="17" t="s">
        <v>9</v>
      </c>
      <c r="O87" s="502" t="s">
        <v>10</v>
      </c>
      <c r="P87" s="504" t="s">
        <v>9</v>
      </c>
      <c r="Q87" s="1048" t="s">
        <v>10</v>
      </c>
      <c r="R87" s="504" t="s">
        <v>9</v>
      </c>
      <c r="S87" s="505" t="s">
        <v>10</v>
      </c>
      <c r="T87" s="507" t="s">
        <v>9</v>
      </c>
      <c r="U87" s="503" t="s">
        <v>10</v>
      </c>
      <c r="V87" s="252" t="s">
        <v>9</v>
      </c>
      <c r="W87" s="253" t="s">
        <v>10</v>
      </c>
      <c r="X87" s="17" t="s">
        <v>9</v>
      </c>
      <c r="Y87" s="502" t="s">
        <v>10</v>
      </c>
      <c r="Z87" s="17" t="s">
        <v>9</v>
      </c>
      <c r="AA87" s="502" t="s">
        <v>10</v>
      </c>
      <c r="AB87" s="124" t="s">
        <v>9</v>
      </c>
      <c r="AC87" s="126" t="s">
        <v>10</v>
      </c>
      <c r="AD87" s="17" t="s">
        <v>9</v>
      </c>
      <c r="AE87" s="18" t="s">
        <v>10</v>
      </c>
      <c r="AF87" s="17" t="s">
        <v>9</v>
      </c>
      <c r="AG87" s="18" t="s">
        <v>10</v>
      </c>
      <c r="AH87" s="17" t="s">
        <v>9</v>
      </c>
      <c r="AI87" s="18" t="s">
        <v>10</v>
      </c>
      <c r="AJ87" s="1304"/>
      <c r="AK87" s="1304"/>
      <c r="AL87" s="1051"/>
      <c r="AM87" s="1051"/>
      <c r="AN87" s="1051"/>
      <c r="AO87" s="1051"/>
      <c r="AP87" s="1051"/>
      <c r="AQ87" s="6"/>
      <c r="AR87" s="17" t="s">
        <v>9</v>
      </c>
      <c r="AS87" s="18" t="s">
        <v>10</v>
      </c>
      <c r="AT87" s="450" t="s">
        <v>9</v>
      </c>
      <c r="AU87" s="172" t="s">
        <v>10</v>
      </c>
      <c r="AV87" s="124" t="s">
        <v>9</v>
      </c>
      <c r="AW87" s="126" t="s">
        <v>10</v>
      </c>
      <c r="AX87" s="1304"/>
      <c r="AY87" s="1304"/>
    </row>
    <row r="88" spans="1:51" ht="15" thickBot="1" x14ac:dyDescent="0.35">
      <c r="A88" s="91">
        <v>1</v>
      </c>
      <c r="B88" s="1807" t="s">
        <v>11</v>
      </c>
      <c r="C88" s="1516"/>
      <c r="D88" s="1808">
        <v>6</v>
      </c>
      <c r="E88" s="1809"/>
      <c r="F88" s="1808">
        <v>4</v>
      </c>
      <c r="G88" s="1810"/>
      <c r="H88" s="1726">
        <v>8</v>
      </c>
      <c r="I88" s="1791"/>
      <c r="J88" s="1726">
        <v>17</v>
      </c>
      <c r="K88" s="1785"/>
      <c r="L88" s="1726">
        <v>8</v>
      </c>
      <c r="M88" s="1785"/>
      <c r="N88" s="1726">
        <v>4</v>
      </c>
      <c r="O88" s="1791"/>
      <c r="P88" s="1808">
        <v>8</v>
      </c>
      <c r="Q88" s="1809"/>
      <c r="R88" s="1808">
        <v>6</v>
      </c>
      <c r="S88" s="1810"/>
      <c r="T88" s="1791">
        <v>5</v>
      </c>
      <c r="U88" s="1725"/>
      <c r="V88" s="1784">
        <v>4</v>
      </c>
      <c r="W88" s="1739"/>
      <c r="X88" s="1726">
        <v>8</v>
      </c>
      <c r="Y88" s="1791"/>
      <c r="Z88" s="1808">
        <v>7</v>
      </c>
      <c r="AA88" s="1809"/>
      <c r="AB88" s="1726">
        <v>5</v>
      </c>
      <c r="AC88" s="1785"/>
      <c r="AD88" s="1726">
        <v>5</v>
      </c>
      <c r="AE88" s="1785"/>
      <c r="AF88" s="1726">
        <v>4</v>
      </c>
      <c r="AG88" s="1785"/>
      <c r="AH88" s="1726">
        <v>1</v>
      </c>
      <c r="AI88" s="1785"/>
      <c r="AJ88" s="1726">
        <f>SUM(D88:AI88)</f>
        <v>100</v>
      </c>
      <c r="AK88" s="1785"/>
      <c r="AL88" s="1060"/>
      <c r="AM88" s="1060"/>
      <c r="AN88" s="1060"/>
      <c r="AO88" s="1060"/>
      <c r="AP88" s="1055"/>
      <c r="AQ88" s="6"/>
      <c r="AR88" s="1726">
        <v>2</v>
      </c>
      <c r="AS88" s="1785"/>
      <c r="AT88" s="1852">
        <v>1</v>
      </c>
      <c r="AU88" s="1853"/>
      <c r="AV88" s="1854">
        <v>3</v>
      </c>
      <c r="AW88" s="1785"/>
      <c r="AX88" s="1713">
        <f>SUM(AR88:AW88)</f>
        <v>6</v>
      </c>
      <c r="AY88" s="1851"/>
    </row>
    <row r="89" spans="1:51" ht="15" thickBot="1" x14ac:dyDescent="0.35">
      <c r="A89" s="91">
        <v>2</v>
      </c>
      <c r="B89" s="1807" t="s">
        <v>52</v>
      </c>
      <c r="C89" s="1516"/>
      <c r="D89" s="1726">
        <f>SUM(ИТОГ!C88,ИТОГ!AI88,ИТОГ!BM88,ИТОГ!CQ88)</f>
        <v>77</v>
      </c>
      <c r="E89" s="1727"/>
      <c r="F89" s="1808">
        <f>SUM(ИТОГ!E88+ИТОГ!AK88+ИТОГ!BO88+ИТОГ!CS88)</f>
        <v>55</v>
      </c>
      <c r="G89" s="1810"/>
      <c r="H89" s="1726">
        <f>SUM(ИТОГ!G88+ИТОГ!AM88+ИТОГ!BQ88+ИТОГ!CU88)</f>
        <v>86</v>
      </c>
      <c r="I89" s="1791"/>
      <c r="J89" s="1726">
        <f>SUM(ИТОГ!I88+ИТОГ!AO88+ИТОГ!BS88+ИТОГ!CW88)</f>
        <v>228</v>
      </c>
      <c r="K89" s="1785"/>
      <c r="L89" s="1726">
        <f>SUM(ИТОГ!K88+ИТОГ!AQ88+ИТОГ!BU88+ИТОГ!CY88)</f>
        <v>102</v>
      </c>
      <c r="M89" s="1785"/>
      <c r="N89" s="1726">
        <f>SUM(ИТОГ!M88+ИТОГ!AS88+ИТОГ!BW88+ИТОГ!DA88)</f>
        <v>63</v>
      </c>
      <c r="O89" s="1791"/>
      <c r="P89" s="1808">
        <f>SUM(ИТОГ!O88+ИТОГ!AU88+ИТОГ!BY88+ИТОГ!DC88)</f>
        <v>97</v>
      </c>
      <c r="Q89" s="1809"/>
      <c r="R89" s="1808">
        <f>SUM(ИТОГ!Q88+ИТОГ!AW88+ИТОГ!CA88+ИТОГ!DE88)</f>
        <v>62</v>
      </c>
      <c r="S89" s="1810"/>
      <c r="T89" s="1791">
        <f>SUM(ИТОГ!S88+ИТОГ!AY88+ИТОГ!CC88)</f>
        <v>62</v>
      </c>
      <c r="U89" s="1725"/>
      <c r="V89" s="1784">
        <f>SUM(ИТОГ!U88+ИТОГ!BA88+ИТОГ!CE88+ИТОГ!DG88)</f>
        <v>55</v>
      </c>
      <c r="W89" s="1739"/>
      <c r="X89" s="1726">
        <f>SUM(ИТОГ!W88+ИТОГ!BC88+ИТОГ!CG88+ИТОГ!DI88)</f>
        <v>118</v>
      </c>
      <c r="Y89" s="1791"/>
      <c r="Z89" s="1808">
        <f>SUM(ИТОГ!Y88+ИТОГ!BE88+ИТОГ!CI88)</f>
        <v>111</v>
      </c>
      <c r="AA89" s="1809"/>
      <c r="AB89" s="1726">
        <f>SUM(ИТОГ!AA88+ИТОГ!BG88+ИТОГ!CK88+ИТОГ!DK88)</f>
        <v>65</v>
      </c>
      <c r="AC89" s="1785"/>
      <c r="AD89" s="1726">
        <f>SUM(ИТОГ!AC88+ИТОГ!BI88+ИТОГ!CM88)</f>
        <v>61</v>
      </c>
      <c r="AE89" s="1785"/>
      <c r="AF89" s="1726">
        <f>SUM(ИТОГ!AE88+ИТОГ!BK88+ИТОГ!CO88+ИТОГ!DM88)</f>
        <v>55</v>
      </c>
      <c r="AG89" s="1785"/>
      <c r="AH89" s="1726">
        <f>SUM(ИТОГ!AG88)</f>
        <v>18</v>
      </c>
      <c r="AI89" s="1785"/>
      <c r="AJ89" s="1692">
        <f>SUM(D89:AI89)</f>
        <v>1315</v>
      </c>
      <c r="AK89" s="1725"/>
      <c r="AL89" s="1055"/>
      <c r="AM89" s="1055"/>
      <c r="AN89" s="1055"/>
      <c r="AO89" s="1055"/>
      <c r="AP89" s="1055"/>
      <c r="AQ89" s="6"/>
      <c r="AR89" s="1726">
        <f>SUM(ИТОГ!DU88+ИТОГ!DY88)</f>
        <v>6</v>
      </c>
      <c r="AS89" s="1785"/>
      <c r="AT89" s="1726">
        <f>SUM(ИТОГ!EC88+ИТОГ!EE88)</f>
        <v>0</v>
      </c>
      <c r="AU89" s="1785"/>
      <c r="AV89" s="1854">
        <f>SUM(ИТОГ!DS88+ИТОГ!DW88+ИТОГ!EA88)</f>
        <v>1</v>
      </c>
      <c r="AW89" s="1785"/>
      <c r="AX89" s="1713">
        <f>SUM(AR89:AW89)</f>
        <v>7</v>
      </c>
      <c r="AY89" s="1851"/>
    </row>
    <row r="90" spans="1:51" ht="15" thickBot="1" x14ac:dyDescent="0.35">
      <c r="A90" s="91">
        <v>3</v>
      </c>
      <c r="B90" s="1807" t="s">
        <v>55</v>
      </c>
      <c r="C90" s="1516"/>
      <c r="D90" s="1726">
        <f>SUM(ИТОГ!C89,ИТОГ!AI89,ИТОГ!BM89,ИТОГ!CQ89)</f>
        <v>90</v>
      </c>
      <c r="E90" s="1727"/>
      <c r="F90" s="1808">
        <f>SUM(ИТОГ!E89+ИТОГ!AK89+ИТОГ!BO89+ИТОГ!CS89)</f>
        <v>93</v>
      </c>
      <c r="G90" s="1810"/>
      <c r="H90" s="1726">
        <f>SUM(ИТОГ!G89+ИТОГ!AM89+ИТОГ!BQ89+ИТОГ!CU89)</f>
        <v>158</v>
      </c>
      <c r="I90" s="1791"/>
      <c r="J90" s="1726">
        <f>SUM(ИТОГ!I89+ИТОГ!AO89+ИТОГ!BS89+ИТОГ!CW89)</f>
        <v>314</v>
      </c>
      <c r="K90" s="1785"/>
      <c r="L90" s="1726">
        <f>SUM(ИТОГ!K89+ИТОГ!AQ89+ИТОГ!BU89+ИТОГ!CY89)</f>
        <v>233</v>
      </c>
      <c r="M90" s="1785"/>
      <c r="N90" s="1726">
        <f>SUM(ИТОГ!M89+ИТОГ!AS89+ИТОГ!BW89+ИТОГ!DA89)</f>
        <v>104</v>
      </c>
      <c r="O90" s="1791"/>
      <c r="P90" s="1808">
        <f>SUM(ИТОГ!O89+ИТОГ!AU89+ИТОГ!BY89+ИТОГ!DC89)</f>
        <v>180</v>
      </c>
      <c r="Q90" s="1809"/>
      <c r="R90" s="1808">
        <f>SUM(ИТОГ!Q89+ИТОГ!AW89+ИТОГ!CA89+ИТОГ!DE89)</f>
        <v>136</v>
      </c>
      <c r="S90" s="1810"/>
      <c r="T90" s="1791">
        <f>SUM(ИТОГ!S89+ИТОГ!AY89+ИТОГ!CC89)</f>
        <v>55</v>
      </c>
      <c r="U90" s="1725"/>
      <c r="V90" s="1784">
        <f>SUM(ИТОГ!U89+ИТОГ!BA89+ИТОГ!CE89+ИТОГ!DG89)</f>
        <v>102</v>
      </c>
      <c r="W90" s="1739"/>
      <c r="X90" s="1726">
        <f>SUM(ИТОГ!W89+ИТОГ!BC89+ИТОГ!CG89+ИТОГ!DI89)</f>
        <v>202</v>
      </c>
      <c r="Y90" s="1791"/>
      <c r="Z90" s="1808">
        <f>SUM(ИТОГ!Y89+ИТОГ!BE89+ИТОГ!CI89)</f>
        <v>175</v>
      </c>
      <c r="AA90" s="1809"/>
      <c r="AB90" s="1726">
        <f>SUM(ИТОГ!AA89+ИТОГ!BG89+ИТОГ!CK89+ИТОГ!DK89)</f>
        <v>117</v>
      </c>
      <c r="AC90" s="1785"/>
      <c r="AD90" s="1726">
        <f>SUM(ИТОГ!AC89+ИТОГ!BI89+ИТОГ!CM89)</f>
        <v>25</v>
      </c>
      <c r="AE90" s="1785"/>
      <c r="AF90" s="1726">
        <f>SUM(ИТОГ!AE89+ИТОГ!BK89+ИТОГ!CO89+ИТОГ!DM89)</f>
        <v>29</v>
      </c>
      <c r="AG90" s="1785"/>
      <c r="AH90" s="1726">
        <f>SUM(ИТОГ!AG89)</f>
        <v>0</v>
      </c>
      <c r="AI90" s="1785"/>
      <c r="AJ90" s="1748">
        <f>SUM(D90:AI90)</f>
        <v>2013</v>
      </c>
      <c r="AK90" s="1855"/>
      <c r="AL90" s="1055"/>
      <c r="AM90" s="1055"/>
      <c r="AN90" s="1055"/>
      <c r="AO90" s="1055"/>
      <c r="AP90" s="1055"/>
      <c r="AQ90" s="6"/>
      <c r="AR90" s="1726">
        <f>SUM(ИТОГ!DU89+ИТОГ!DY89)</f>
        <v>23</v>
      </c>
      <c r="AS90" s="1785"/>
      <c r="AT90" s="1726">
        <f>SUM(ИТОГ!EC89+ИТОГ!EE89)</f>
        <v>13</v>
      </c>
      <c r="AU90" s="1785"/>
      <c r="AV90" s="1854">
        <f>SUM(ИТОГ!DS89+ИТОГ!DW89+ИТОГ!EA89)</f>
        <v>12</v>
      </c>
      <c r="AW90" s="1785"/>
      <c r="AX90" s="1713">
        <f>SUM(AR90:AW90)</f>
        <v>48</v>
      </c>
      <c r="AY90" s="1851"/>
    </row>
    <row r="91" spans="1:51" ht="15" thickBot="1" x14ac:dyDescent="0.35">
      <c r="A91" s="91">
        <v>4</v>
      </c>
      <c r="B91" s="1845" t="s">
        <v>12</v>
      </c>
      <c r="C91" s="1846"/>
      <c r="D91" s="501">
        <f>SUM(ИТОГ!C90,ИТОГ!AI90,ИТОГ!BM90,ИТОГ!CQ90)</f>
        <v>96</v>
      </c>
      <c r="E91" s="501">
        <f>SUM(ИТОГ!D90,ИТОГ!AJ90,ИТОГ!BN90,ИТОГ!CR90)</f>
        <v>56</v>
      </c>
      <c r="F91" s="174">
        <f>SUM(ИТОГ!E90+ИТОГ!AK90+ИТОГ!BO90+ИТОГ!CS90)</f>
        <v>86</v>
      </c>
      <c r="G91" s="174">
        <f>SUM(ИТОГ!F90+ИТОГ!AL90+ИТОГ!BP90+ИТОГ!CT90)</f>
        <v>17</v>
      </c>
      <c r="H91" s="501">
        <f>SUM(ИТОГ!G90+ИТОГ!AM90+ИТОГ!BQ90+ИТОГ!CU90)</f>
        <v>93</v>
      </c>
      <c r="I91" s="501">
        <f>SUM(ИТОГ!H90+ИТОГ!AN90+ИТОГ!BR90+ИТОГ!CV90)</f>
        <v>95</v>
      </c>
      <c r="J91" s="501">
        <f>SUM(ИТОГ!I90+ИТОГ!AO90+ИТОГ!BS90+ИТОГ!CW90)</f>
        <v>297</v>
      </c>
      <c r="K91" s="501">
        <f>SUM(ИТОГ!J90+ИТОГ!AP90+ИТОГ!BT90+ИТОГ!CX90)</f>
        <v>148</v>
      </c>
      <c r="L91" s="1069">
        <f>SUM(ИТОГ!K90+ИТОГ!AQ90+ИТОГ!BU90+ИТОГ!CY90)</f>
        <v>193</v>
      </c>
      <c r="M91" s="1069">
        <f>SUM(ИТОГ!L90+ИТОГ!AR90+ИТОГ!BV90+ИТОГ!CZ90)</f>
        <v>13</v>
      </c>
      <c r="N91" s="501">
        <f>SUM(ИТОГ!M90+ИТОГ!AS90+ИТОГ!BW90+ИТОГ!DA90)</f>
        <v>67</v>
      </c>
      <c r="O91" s="501">
        <f>SUM(ИТОГ!N90+ИТОГ!AT90+ИТОГ!BX90+ИТОГ!DB90)</f>
        <v>43</v>
      </c>
      <c r="P91" s="1075">
        <f>SUM(ИТОГ!O90+ИТОГ!AU90+ИТОГ!BY90+ИТОГ!DC90)</f>
        <v>176</v>
      </c>
      <c r="Q91" s="1075">
        <f>SUM(ИТОГ!P90+ИТОГ!AV90+ИТОГ!BZ90+ИТОГ!DD90)</f>
        <v>19</v>
      </c>
      <c r="R91" s="1075">
        <f>SUM(ИТОГ!Q90+ИТОГ!AW90+ИТОГ!CA90+ИТОГ!DE90)</f>
        <v>88</v>
      </c>
      <c r="S91" s="737">
        <f>SUM(ИТОГ!R90+ИТОГ!AX90+ИТОГ!CB90+ИТОГ!DF90)</f>
        <v>65</v>
      </c>
      <c r="T91" s="114">
        <f>SUM(ИТОГ!S90+ИТОГ!AY90+ИТОГ!CC90)</f>
        <v>1</v>
      </c>
      <c r="U91" s="114">
        <f>SUM(ИТОГ!T90+ИТОГ!AZ90+ИТОГ!CD90)</f>
        <v>129</v>
      </c>
      <c r="V91" s="1075">
        <f>SUM(ИТОГ!U90+ИТОГ!BA90+ИТОГ!CE90+ИТОГ!DG90)</f>
        <v>87</v>
      </c>
      <c r="W91" s="1075">
        <f>SUM(ИТОГ!V90+ИТОГ!BB90+ИТОГ!CF90+ИТОГ!DH90)</f>
        <v>29</v>
      </c>
      <c r="X91" s="257">
        <f>SUM(ИТОГ!W90+ИТОГ!BC90+ИТОГ!CG90+ИТОГ!DI90)</f>
        <v>171</v>
      </c>
      <c r="Y91" s="257">
        <f>SUM(ИТОГ!X90+ИТОГ!BD90+ИТОГ!CH90+ИТОГ!DJ90)</f>
        <v>64</v>
      </c>
      <c r="Z91" s="257">
        <f>SUM(ИТОГ!Y90+ИТОГ!BE90+ИТОГ!CI90)</f>
        <v>159</v>
      </c>
      <c r="AA91" s="257">
        <f>SUM(ИТОГ!Z90+ИТОГ!BF90+ИТОГ!CJ90)</f>
        <v>21</v>
      </c>
      <c r="AB91" s="257">
        <f>SUM(ИТОГ!AA90+ИТОГ!BG90+ИТОГ!CK90+ИТОГ!DK90)</f>
        <v>87</v>
      </c>
      <c r="AC91" s="257">
        <f>SUM(ИТОГ!AB90+ИТОГ!BH90+ИТОГ!CL90+ИТОГ!DL90)</f>
        <v>38</v>
      </c>
      <c r="AD91" s="256">
        <f>SUM(ИТОГ!AC90+ИТОГ!BI90+ИТОГ!CM90)</f>
        <v>0</v>
      </c>
      <c r="AE91" s="256">
        <f>SUM(ИТОГ!AD90+ИТОГ!BJ90+ИТОГ!CN90)</f>
        <v>119</v>
      </c>
      <c r="AF91" s="256">
        <f>SUM(ИТОГ!AE90+ИТОГ!BK90+ИТОГ!CO90+ИТОГ!DM90)</f>
        <v>73</v>
      </c>
      <c r="AG91" s="256">
        <f>SUM(ИТОГ!AF90+ИТОГ!BL90+ИТОГ!CP90+ИТОГ!DN90)</f>
        <v>42</v>
      </c>
      <c r="AH91" s="1069">
        <f>SUM(ИТОГ!AG90)</f>
        <v>0</v>
      </c>
      <c r="AI91" s="1069">
        <f>SUM(ИТОГ!AH90)</f>
        <v>17</v>
      </c>
      <c r="AJ91" s="385">
        <f>SUM(D91+F91+H91+J91+L91+N91+P91+R91+T91+V91+X91+Z91+AB91+AD91+AF91+AH91)</f>
        <v>1674</v>
      </c>
      <c r="AK91" s="385">
        <f>SUM(E91+G91+I91+K91+M91+O91+Q91+S91+U91+W91+Y91+AA91+AC91+AE91+AG91+AI91)</f>
        <v>915</v>
      </c>
      <c r="AL91" s="246"/>
      <c r="AM91" s="246"/>
      <c r="AN91" s="246"/>
      <c r="AO91" s="246"/>
      <c r="AP91" s="37"/>
      <c r="AQ91" s="6"/>
      <c r="AR91" s="1069">
        <f>SUM(ИТОГ!DU90+ИТОГ!DY90)</f>
        <v>0</v>
      </c>
      <c r="AS91" s="1069">
        <f>SUM(ИТОГ!DV90+ИТОГ!DZ90)</f>
        <v>30</v>
      </c>
      <c r="AT91" s="501">
        <f>SUM(ИТОГ!EC90+ИТОГ!EE90)</f>
        <v>13</v>
      </c>
      <c r="AU91" s="501">
        <f>SUM(ИТОГ!ED90+ИТОГ!EF90)</f>
        <v>4</v>
      </c>
      <c r="AV91" s="445">
        <f>SUM(ИТОГ!DS90+ИТОГ!DW90+ИТОГ!EA90)</f>
        <v>0</v>
      </c>
      <c r="AW91" s="445">
        <f>SUM(ИТОГ!DT90+ИТОГ!DX90+ИТОГ!EB90)</f>
        <v>33</v>
      </c>
      <c r="AX91" s="5">
        <f>SUM(AR91+AT91+AV91)</f>
        <v>13</v>
      </c>
      <c r="AY91" s="95">
        <f>SUM(AS91+AU91+AW91)</f>
        <v>67</v>
      </c>
    </row>
    <row r="92" spans="1:51" ht="15" thickBot="1" x14ac:dyDescent="0.35">
      <c r="A92" s="91"/>
      <c r="B92" s="1847" t="s">
        <v>13</v>
      </c>
      <c r="C92" s="1849"/>
      <c r="D92" s="501">
        <f>SUM(ИТОГ!C91,ИТОГ!AI91,ИТОГ!BM91,ИТОГ!CQ91)</f>
        <v>3</v>
      </c>
      <c r="E92" s="501">
        <f>SUM(ИТОГ!D91,ИТОГ!AJ91,ИТОГ!BN91,ИТОГ!CR91)</f>
        <v>1</v>
      </c>
      <c r="F92" s="174">
        <f>SUM(ИТОГ!E91+ИТОГ!AK91+ИТОГ!BO91+ИТОГ!CS91)</f>
        <v>1</v>
      </c>
      <c r="G92" s="174">
        <f>SUM(ИТОГ!F91+ИТОГ!AL91+ИТОГ!BP91+ИТОГ!CT91)</f>
        <v>0</v>
      </c>
      <c r="H92" s="501">
        <f>SUM(ИТОГ!G91+ИТОГ!AM91+ИТОГ!BQ91+ИТОГ!CU91)</f>
        <v>1</v>
      </c>
      <c r="I92" s="501">
        <f>SUM(ИТОГ!H91+ИТОГ!AN91+ИТОГ!BR91+ИТОГ!CV91)</f>
        <v>2</v>
      </c>
      <c r="J92" s="501">
        <f>SUM(ИТОГ!I91+ИТОГ!AO91+ИТОГ!BS91+ИТОГ!CW91)</f>
        <v>5</v>
      </c>
      <c r="K92" s="501">
        <f>SUM(ИТОГ!J91+ИТОГ!AP91+ИТОГ!BT91+ИТОГ!CX91)</f>
        <v>2</v>
      </c>
      <c r="L92" s="1069">
        <f>SUM(ИТОГ!K91+ИТОГ!AQ91+ИТОГ!BU91+ИТОГ!CY91)</f>
        <v>4</v>
      </c>
      <c r="M92" s="1069">
        <f>SUM(ИТОГ!L91+ИТОГ!AR91+ИТОГ!BV91+ИТОГ!CZ91)</f>
        <v>0</v>
      </c>
      <c r="N92" s="501">
        <f>SUM(ИТОГ!M91+ИТОГ!AS91+ИТОГ!BW91+ИТОГ!DA91)</f>
        <v>0</v>
      </c>
      <c r="O92" s="501">
        <f>SUM(ИТОГ!N91+ИТОГ!AT91+ИТОГ!BX91+ИТОГ!DB91)</f>
        <v>0</v>
      </c>
      <c r="P92" s="1075">
        <f>SUM(ИТОГ!O91+ИТОГ!AU91+ИТОГ!BY91+ИТОГ!DC91)</f>
        <v>1</v>
      </c>
      <c r="Q92" s="1075">
        <f>SUM(ИТОГ!P91+ИТОГ!AV91+ИТОГ!BZ91+ИТОГ!DD91)</f>
        <v>0</v>
      </c>
      <c r="R92" s="1075">
        <f>SUM(ИТОГ!Q91+ИТОГ!AW91+ИТОГ!CA91+ИТОГ!DE91)</f>
        <v>0</v>
      </c>
      <c r="S92" s="737">
        <f>SUM(ИТОГ!R91+ИТОГ!AX91+ИТОГ!CB91+ИТОГ!DF91)</f>
        <v>0</v>
      </c>
      <c r="T92" s="114">
        <f>SUM(ИТОГ!S91+ИТОГ!AY91+ИТОГ!CC91)</f>
        <v>1</v>
      </c>
      <c r="U92" s="114">
        <f>SUM(ИТОГ!T91+ИТОГ!AZ91+ИТОГ!CD91)</f>
        <v>2</v>
      </c>
      <c r="V92" s="1075">
        <f>SUM(ИТОГ!U91+ИТОГ!BA91+ИТОГ!CE91+ИТОГ!DG91)</f>
        <v>0</v>
      </c>
      <c r="W92" s="1075">
        <f>SUM(ИТОГ!V91+ИТОГ!BB91+ИТОГ!CF91+ИТОГ!DH91)</f>
        <v>1</v>
      </c>
      <c r="X92" s="257">
        <f>SUM(ИТОГ!W91+ИТОГ!BC91+ИТОГ!CG91+ИТОГ!DI91)</f>
        <v>1</v>
      </c>
      <c r="Y92" s="257">
        <f>SUM(ИТОГ!X91+ИТОГ!BD91+ИТОГ!CH91+ИТОГ!DJ91)</f>
        <v>1</v>
      </c>
      <c r="Z92" s="257">
        <f>SUM(ИТОГ!Y91+ИТОГ!BE91+ИТОГ!CI91)</f>
        <v>1</v>
      </c>
      <c r="AA92" s="257">
        <f>SUM(ИТОГ!Z91+ИТОГ!BF91+ИТОГ!CJ91)</f>
        <v>0</v>
      </c>
      <c r="AB92" s="257">
        <f>SUM(ИТОГ!AA91+ИТОГ!BG91+ИТОГ!CK91+ИТОГ!DK91)</f>
        <v>2</v>
      </c>
      <c r="AC92" s="257">
        <f>SUM(ИТОГ!AB91+ИТОГ!BH91+ИТОГ!CL91+ИТОГ!DL91)</f>
        <v>0</v>
      </c>
      <c r="AD92" s="256">
        <f>SUM(ИТОГ!AC91+ИТОГ!BI91+ИТОГ!CM91)</f>
        <v>0</v>
      </c>
      <c r="AE92" s="256">
        <f>SUM(ИТОГ!AD91+ИТОГ!BJ91+ИТОГ!CN91)</f>
        <v>0</v>
      </c>
      <c r="AF92" s="256">
        <f>SUM(ИТОГ!AE91+ИТОГ!BK91+ИТОГ!CO91+ИТОГ!DM91)</f>
        <v>1</v>
      </c>
      <c r="AG92" s="256">
        <f>SUM(ИТОГ!AF91+ИТОГ!BL91+ИТОГ!CP91+ИТОГ!DN91)</f>
        <v>0</v>
      </c>
      <c r="AH92" s="1069">
        <f>SUM(ИТОГ!AG91)</f>
        <v>0</v>
      </c>
      <c r="AI92" s="1069">
        <f>SUM(ИТОГ!AH91)</f>
        <v>0</v>
      </c>
      <c r="AJ92" s="385">
        <f t="shared" ref="AJ92:AJ112" si="12">SUM(D92+F92+H92+J92+L92+N92+P92+R92+T92+V92+X92+Z92+AB92+AD92+AF92+AH92)</f>
        <v>21</v>
      </c>
      <c r="AK92" s="385">
        <f t="shared" ref="AK92:AK112" si="13">SUM(E92+G92+I92+K92+M92+O92+Q92+S92+U92+W92+Y92+AA92+AC92+AE92+AG92+AI92)</f>
        <v>9</v>
      </c>
      <c r="AL92" s="246"/>
      <c r="AM92" s="246"/>
      <c r="AN92" s="246"/>
      <c r="AO92" s="246"/>
      <c r="AP92" s="37"/>
      <c r="AQ92" s="6"/>
      <c r="AR92" s="1069">
        <f>SUM(ИТОГ!DU91+ИТОГ!DY91)</f>
        <v>0</v>
      </c>
      <c r="AS92" s="1069">
        <f>SUM(ИТОГ!DV91+ИТОГ!DZ91)</f>
        <v>0</v>
      </c>
      <c r="AT92" s="501">
        <f>SUM(ИТОГ!EC91+ИТОГ!EE91)</f>
        <v>0</v>
      </c>
      <c r="AU92" s="501">
        <f>SUM(ИТОГ!ED91+ИТОГ!EF91)</f>
        <v>0</v>
      </c>
      <c r="AV92" s="445">
        <f>SUM(ИТОГ!DS91+ИТОГ!DW91+ИТОГ!EA91)</f>
        <v>0</v>
      </c>
      <c r="AW92" s="445">
        <f>SUM(ИТОГ!DT91+ИТОГ!DX91+ИТОГ!EB91)</f>
        <v>0</v>
      </c>
      <c r="AX92" s="5">
        <f t="shared" ref="AX92:AX112" si="14">SUM(AR92+AT92+AV92)</f>
        <v>0</v>
      </c>
      <c r="AY92" s="95">
        <f t="shared" ref="AY92:AY112" si="15">SUM(AS92+AU92+AW92)</f>
        <v>0</v>
      </c>
    </row>
    <row r="93" spans="1:51" ht="15" thickBot="1" x14ac:dyDescent="0.35">
      <c r="A93" s="91">
        <v>5</v>
      </c>
      <c r="B93" s="1807" t="s">
        <v>14</v>
      </c>
      <c r="C93" s="1516"/>
      <c r="D93" s="501">
        <f>SUM(ИТОГ!C92,ИТОГ!AI92,ИТОГ!BM92,ИТОГ!CQ92)</f>
        <v>0</v>
      </c>
      <c r="E93" s="501">
        <f>SUM(ИТОГ!D92,ИТОГ!AJ92,ИТОГ!BN92,ИТОГ!CR92)</f>
        <v>0</v>
      </c>
      <c r="F93" s="174">
        <f>SUM(ИТОГ!E92+ИТОГ!AK92+ИТОГ!BO92+ИТОГ!CS92)</f>
        <v>1</v>
      </c>
      <c r="G93" s="174">
        <f>SUM(ИТОГ!F92+ИТОГ!AL92+ИТОГ!BP92+ИТОГ!CT92)</f>
        <v>0</v>
      </c>
      <c r="H93" s="501">
        <f>SUM(ИТОГ!G92+ИТОГ!AM92+ИТОГ!BQ92+ИТОГ!CU92)</f>
        <v>1</v>
      </c>
      <c r="I93" s="501">
        <f>SUM(ИТОГ!H92+ИТОГ!AN92+ИТОГ!BR92+ИТОГ!CV92)</f>
        <v>1</v>
      </c>
      <c r="J93" s="501">
        <f>SUM(ИТОГ!I92+ИТОГ!AO92+ИТОГ!BS92+ИТОГ!CW92)</f>
        <v>1</v>
      </c>
      <c r="K93" s="501">
        <f>SUM(ИТОГ!J92+ИТОГ!AP92+ИТОГ!BT92+ИТОГ!CX92)</f>
        <v>0</v>
      </c>
      <c r="L93" s="1069">
        <f>SUM(ИТОГ!K92+ИТОГ!AQ92+ИТОГ!BU92+ИТОГ!CY92)</f>
        <v>0</v>
      </c>
      <c r="M93" s="1069">
        <f>SUM(ИТОГ!L92+ИТОГ!AR92+ИТОГ!BV92+ИТОГ!CZ92)</f>
        <v>0</v>
      </c>
      <c r="N93" s="501">
        <f>SUM(ИТОГ!M92+ИТОГ!AS92+ИТОГ!BW92+ИТОГ!DA92)</f>
        <v>0</v>
      </c>
      <c r="O93" s="501">
        <f>SUM(ИТОГ!N92+ИТОГ!AT92+ИТОГ!BX92+ИТОГ!DB92)</f>
        <v>0</v>
      </c>
      <c r="P93" s="1075">
        <f>SUM(ИТОГ!O92+ИТОГ!AU92+ИТОГ!BY92+ИТОГ!DC92)</f>
        <v>0</v>
      </c>
      <c r="Q93" s="1075">
        <f>SUM(ИТОГ!P92+ИТОГ!AV92+ИТОГ!BZ92+ИТОГ!DD92)</f>
        <v>0</v>
      </c>
      <c r="R93" s="1075">
        <f>SUM(ИТОГ!Q92+ИТОГ!AW92+ИТОГ!CA92+ИТОГ!DE92)</f>
        <v>0</v>
      </c>
      <c r="S93" s="737">
        <f>SUM(ИТОГ!R92+ИТОГ!AX92+ИТОГ!CB92+ИТОГ!DF92)</f>
        <v>0</v>
      </c>
      <c r="T93" s="114">
        <f>SUM(ИТОГ!S92+ИТОГ!AY92+ИТОГ!CC92)</f>
        <v>0</v>
      </c>
      <c r="U93" s="114">
        <f>SUM(ИТОГ!T92+ИТОГ!AZ92+ИТОГ!CD92)</f>
        <v>0</v>
      </c>
      <c r="V93" s="1075">
        <f>SUM(ИТОГ!U92+ИТОГ!BA92+ИТОГ!CE92+ИТОГ!DG92)</f>
        <v>0</v>
      </c>
      <c r="W93" s="1075">
        <f>SUM(ИТОГ!V92+ИТОГ!BB92+ИТОГ!CF92+ИТОГ!DH92)</f>
        <v>1</v>
      </c>
      <c r="X93" s="257">
        <f>SUM(ИТОГ!W92+ИТОГ!BC92+ИТОГ!CG92+ИТОГ!DI92)</f>
        <v>0</v>
      </c>
      <c r="Y93" s="257">
        <f>SUM(ИТОГ!X92+ИТОГ!BD92+ИТОГ!CH92+ИТОГ!DJ92)</f>
        <v>0</v>
      </c>
      <c r="Z93" s="257">
        <f>SUM(ИТОГ!Y92+ИТОГ!BE92+ИТОГ!CI92)</f>
        <v>0</v>
      </c>
      <c r="AA93" s="257">
        <f>SUM(ИТОГ!Z92+ИТОГ!BF92+ИТОГ!CJ92)</f>
        <v>0</v>
      </c>
      <c r="AB93" s="257">
        <f>SUM(ИТОГ!AA92+ИТОГ!BG92+ИТОГ!CK92+ИТОГ!DK92)</f>
        <v>0</v>
      </c>
      <c r="AC93" s="257">
        <f>SUM(ИТОГ!AB92+ИТОГ!BH92+ИТОГ!CL92+ИТОГ!DL92)</f>
        <v>0</v>
      </c>
      <c r="AD93" s="256">
        <f>SUM(ИТОГ!AC92+ИТОГ!BI92+ИТОГ!CM92)</f>
        <v>0</v>
      </c>
      <c r="AE93" s="256">
        <f>SUM(ИТОГ!AD92+ИТОГ!BJ92+ИТОГ!CN92)</f>
        <v>0</v>
      </c>
      <c r="AF93" s="256">
        <f>SUM(ИТОГ!AE92+ИТОГ!BK92+ИТОГ!CO92+ИТОГ!DM92)</f>
        <v>0</v>
      </c>
      <c r="AG93" s="256">
        <f>SUM(ИТОГ!AF92+ИТОГ!BL92+ИТОГ!CP92+ИТОГ!DN92)</f>
        <v>0</v>
      </c>
      <c r="AH93" s="1069">
        <f>SUM(ИТОГ!AG92)</f>
        <v>0</v>
      </c>
      <c r="AI93" s="1069">
        <f>SUM(ИТОГ!AH92)</f>
        <v>0</v>
      </c>
      <c r="AJ93" s="385">
        <f t="shared" si="12"/>
        <v>3</v>
      </c>
      <c r="AK93" s="385">
        <f t="shared" si="13"/>
        <v>2</v>
      </c>
      <c r="AL93" s="246"/>
      <c r="AM93" s="246"/>
      <c r="AN93" s="246"/>
      <c r="AO93" s="246"/>
      <c r="AP93" s="37"/>
      <c r="AQ93" s="6"/>
      <c r="AR93" s="1069">
        <f>SUM(ИТОГ!DU92+ИТОГ!DY92)</f>
        <v>0</v>
      </c>
      <c r="AS93" s="1069">
        <f>SUM(ИТОГ!DV92+ИТОГ!DZ92)</f>
        <v>0</v>
      </c>
      <c r="AT93" s="501">
        <f>SUM(ИТОГ!EC92+ИТОГ!EE92)</f>
        <v>0</v>
      </c>
      <c r="AU93" s="501">
        <f>SUM(ИТОГ!ED92+ИТОГ!EF92)</f>
        <v>0</v>
      </c>
      <c r="AV93" s="445">
        <f>SUM(ИТОГ!DS92+ИТОГ!DW92+ИТОГ!EA92)</f>
        <v>0</v>
      </c>
      <c r="AW93" s="445">
        <f>SUM(ИТОГ!DT92+ИТОГ!DX92+ИТОГ!EB92)</f>
        <v>0</v>
      </c>
      <c r="AX93" s="5">
        <f t="shared" si="14"/>
        <v>0</v>
      </c>
      <c r="AY93" s="95">
        <f t="shared" si="15"/>
        <v>0</v>
      </c>
    </row>
    <row r="94" spans="1:51" ht="15" thickBot="1" x14ac:dyDescent="0.35">
      <c r="A94" s="91">
        <v>6</v>
      </c>
      <c r="B94" s="1807" t="s">
        <v>15</v>
      </c>
      <c r="C94" s="1516"/>
      <c r="D94" s="501">
        <f>SUM(ИТОГ!C93,ИТОГ!AI93,ИТОГ!BM93,ИТОГ!CQ93)</f>
        <v>3</v>
      </c>
      <c r="E94" s="501">
        <f>SUM(ИТОГ!D93,ИТОГ!AJ93,ИТОГ!BN93,ИТОГ!CR93)</f>
        <v>0</v>
      </c>
      <c r="F94" s="174">
        <f>SUM(ИТОГ!E93+ИТОГ!AK93+ИТОГ!BO93+ИТОГ!CS93)</f>
        <v>0</v>
      </c>
      <c r="G94" s="174">
        <f>SUM(ИТОГ!F93+ИТОГ!AL93+ИТОГ!BP93+ИТОГ!CT93)</f>
        <v>0</v>
      </c>
      <c r="H94" s="501">
        <f>SUM(ИТОГ!G93+ИТОГ!AM93+ИТОГ!BQ93+ИТОГ!CU93)</f>
        <v>0</v>
      </c>
      <c r="I94" s="501">
        <f>SUM(ИТОГ!H93+ИТОГ!AN93+ИТОГ!BR93+ИТОГ!CV93)</f>
        <v>0</v>
      </c>
      <c r="J94" s="501">
        <f>SUM(ИТОГ!I93+ИТОГ!AO93+ИТОГ!BS93+ИТОГ!CW93)</f>
        <v>4</v>
      </c>
      <c r="K94" s="501">
        <f>SUM(ИТОГ!J93+ИТОГ!AP93+ИТОГ!BT93+ИТОГ!CX93)</f>
        <v>0</v>
      </c>
      <c r="L94" s="1069">
        <f>SUM(ИТОГ!K93+ИТОГ!AQ93+ИТОГ!BU93+ИТОГ!CY93)</f>
        <v>2</v>
      </c>
      <c r="M94" s="1069">
        <f>SUM(ИТОГ!L93+ИТОГ!AR93+ИТОГ!BV93+ИТОГ!CZ93)</f>
        <v>0</v>
      </c>
      <c r="N94" s="501">
        <f>SUM(ИТОГ!M93+ИТОГ!AS93+ИТОГ!BW93+ИТОГ!DA93)</f>
        <v>0</v>
      </c>
      <c r="O94" s="501">
        <f>SUM(ИТОГ!N93+ИТОГ!AT93+ИТОГ!BX93+ИТОГ!DB93)</f>
        <v>0</v>
      </c>
      <c r="P94" s="1075">
        <f>SUM(ИТОГ!O93+ИТОГ!AU93+ИТОГ!BY93+ИТОГ!DC93)</f>
        <v>1</v>
      </c>
      <c r="Q94" s="1075">
        <f>SUM(ИТОГ!P93+ИТОГ!AV93+ИТОГ!BZ93+ИТОГ!DD93)</f>
        <v>0</v>
      </c>
      <c r="R94" s="1075">
        <f>SUM(ИТОГ!Q93+ИТОГ!AW93+ИТОГ!CA93+ИТОГ!DE93)</f>
        <v>0</v>
      </c>
      <c r="S94" s="737">
        <f>SUM(ИТОГ!R93+ИТОГ!AX93+ИТОГ!CB93+ИТОГ!DF93)</f>
        <v>0</v>
      </c>
      <c r="T94" s="114">
        <f>SUM(ИТОГ!S93+ИТОГ!AY93+ИТОГ!CC93)</f>
        <v>1</v>
      </c>
      <c r="U94" s="114">
        <f>SUM(ИТОГ!T93+ИТОГ!AZ93+ИТОГ!CD93)</f>
        <v>2</v>
      </c>
      <c r="V94" s="1075">
        <f>SUM(ИТОГ!U93+ИТОГ!BA93+ИТОГ!CE93+ИТОГ!DG93)</f>
        <v>0</v>
      </c>
      <c r="W94" s="1075">
        <f>SUM(ИТОГ!V93+ИТОГ!BB93+ИТОГ!CF93+ИТОГ!DH93)</f>
        <v>0</v>
      </c>
      <c r="X94" s="257">
        <f>SUM(ИТОГ!W93+ИТОГ!BC93+ИТОГ!CG93+ИТОГ!DI93)</f>
        <v>0</v>
      </c>
      <c r="Y94" s="257">
        <f>SUM(ИТОГ!X93+ИТОГ!BD93+ИТОГ!CH93+ИТОГ!DJ93)</f>
        <v>0</v>
      </c>
      <c r="Z94" s="257">
        <f>SUM(ИТОГ!Y93+ИТОГ!BE93+ИТОГ!CI93)</f>
        <v>0</v>
      </c>
      <c r="AA94" s="257">
        <f>SUM(ИТОГ!Z93+ИТОГ!BF93+ИТОГ!CJ93)</f>
        <v>0</v>
      </c>
      <c r="AB94" s="257">
        <f>SUM(ИТОГ!AA93+ИТОГ!BG93+ИТОГ!CK93+ИТОГ!DK93)</f>
        <v>0</v>
      </c>
      <c r="AC94" s="257">
        <f>SUM(ИТОГ!AB93+ИТОГ!BH93+ИТОГ!CL93+ИТОГ!DL93)</f>
        <v>0</v>
      </c>
      <c r="AD94" s="256">
        <f>SUM(ИТОГ!AC93+ИТОГ!BI93+ИТОГ!CM93)</f>
        <v>0</v>
      </c>
      <c r="AE94" s="256">
        <f>SUM(ИТОГ!AD93+ИТОГ!BJ93+ИТОГ!CN93)</f>
        <v>0</v>
      </c>
      <c r="AF94" s="256">
        <f>SUM(ИТОГ!AE93+ИТОГ!BK93+ИТОГ!CO93+ИТОГ!DM93)</f>
        <v>1</v>
      </c>
      <c r="AG94" s="256">
        <f>SUM(ИТОГ!AF93+ИТОГ!BL93+ИТОГ!CP93+ИТОГ!DN93)</f>
        <v>0</v>
      </c>
      <c r="AH94" s="1069">
        <f>SUM(ИТОГ!AG93)</f>
        <v>0</v>
      </c>
      <c r="AI94" s="1069">
        <f>SUM(ИТОГ!AH93)</f>
        <v>0</v>
      </c>
      <c r="AJ94" s="385">
        <f t="shared" si="12"/>
        <v>12</v>
      </c>
      <c r="AK94" s="385">
        <f t="shared" si="13"/>
        <v>2</v>
      </c>
      <c r="AL94" s="246"/>
      <c r="AM94" s="246"/>
      <c r="AN94" s="246"/>
      <c r="AO94" s="246"/>
      <c r="AP94" s="37"/>
      <c r="AQ94" s="6"/>
      <c r="AR94" s="1069">
        <f>SUM(ИТОГ!DU93+ИТОГ!DY93)</f>
        <v>0</v>
      </c>
      <c r="AS94" s="1069">
        <f>SUM(ИТОГ!DV93+ИТОГ!DZ93)</f>
        <v>0</v>
      </c>
      <c r="AT94" s="501">
        <f>SUM(ИТОГ!EC93+ИТОГ!EE93)</f>
        <v>0</v>
      </c>
      <c r="AU94" s="501">
        <f>SUM(ИТОГ!ED93+ИТОГ!EF93)</f>
        <v>0</v>
      </c>
      <c r="AV94" s="445">
        <f>SUM(ИТОГ!DS93+ИТОГ!DW93+ИТОГ!EA93)</f>
        <v>0</v>
      </c>
      <c r="AW94" s="445">
        <f>SUM(ИТОГ!DT93+ИТОГ!DX93+ИТОГ!EB93)</f>
        <v>0</v>
      </c>
      <c r="AX94" s="5">
        <f t="shared" si="14"/>
        <v>0</v>
      </c>
      <c r="AY94" s="95">
        <f t="shared" si="15"/>
        <v>0</v>
      </c>
    </row>
    <row r="95" spans="1:51" ht="15" thickBot="1" x14ac:dyDescent="0.35">
      <c r="A95" s="91">
        <v>7</v>
      </c>
      <c r="B95" s="1807" t="s">
        <v>22</v>
      </c>
      <c r="C95" s="1516"/>
      <c r="D95" s="501">
        <f>SUM(ИТОГ!C94,ИТОГ!AI94,ИТОГ!BM94,ИТОГ!CQ94)</f>
        <v>0</v>
      </c>
      <c r="E95" s="501">
        <f>SUM(ИТОГ!D94,ИТОГ!AJ94,ИТОГ!BN94,ИТОГ!CR94)</f>
        <v>1</v>
      </c>
      <c r="F95" s="174">
        <f>SUM(ИТОГ!E94+ИТОГ!AK94+ИТОГ!BO94+ИТОГ!CS94)</f>
        <v>0</v>
      </c>
      <c r="G95" s="174">
        <f>SUM(ИТОГ!F94+ИТОГ!AL94+ИТОГ!BP94+ИТОГ!CT94)</f>
        <v>0</v>
      </c>
      <c r="H95" s="501">
        <f>SUM(ИТОГ!G94+ИТОГ!AM94+ИТОГ!BQ94+ИТОГ!CU94)</f>
        <v>0</v>
      </c>
      <c r="I95" s="501">
        <f>SUM(ИТОГ!H94+ИТОГ!AN94+ИТОГ!BR94+ИТОГ!CV94)</f>
        <v>1</v>
      </c>
      <c r="J95" s="501">
        <f>SUM(ИТОГ!I94+ИТОГ!AO94+ИТОГ!BS94+ИТОГ!CW94)</f>
        <v>0</v>
      </c>
      <c r="K95" s="501">
        <f>SUM(ИТОГ!J94+ИТОГ!AP94+ИТОГ!BT94+ИТОГ!CX94)</f>
        <v>2</v>
      </c>
      <c r="L95" s="1069">
        <f>SUM(ИТОГ!K94+ИТОГ!AQ94+ИТОГ!BU94+ИТОГ!CY94)</f>
        <v>2</v>
      </c>
      <c r="M95" s="1069">
        <f>SUM(ИТОГ!L94+ИТОГ!AR94+ИТОГ!BV94+ИТОГ!CZ94)</f>
        <v>0</v>
      </c>
      <c r="N95" s="501">
        <f>SUM(ИТОГ!M94+ИТОГ!AS94+ИТОГ!BW94+ИТОГ!DA94)</f>
        <v>0</v>
      </c>
      <c r="O95" s="501">
        <f>SUM(ИТОГ!N94+ИТОГ!AT94+ИТОГ!BX94+ИТОГ!DB94)</f>
        <v>0</v>
      </c>
      <c r="P95" s="1075">
        <f>SUM(ИТОГ!O94+ИТОГ!AU94+ИТОГ!BY94+ИТОГ!DC94)</f>
        <v>0</v>
      </c>
      <c r="Q95" s="1075">
        <f>SUM(ИТОГ!P94+ИТОГ!AV94+ИТОГ!BZ94+ИТОГ!DD94)</f>
        <v>0</v>
      </c>
      <c r="R95" s="1075">
        <f>SUM(ИТОГ!Q94+ИТОГ!AW94+ИТОГ!CA94+ИТОГ!DE94)</f>
        <v>0</v>
      </c>
      <c r="S95" s="737">
        <f>SUM(ИТОГ!R94+ИТОГ!AX94+ИТОГ!CB94+ИТОГ!DF94)</f>
        <v>0</v>
      </c>
      <c r="T95" s="114">
        <f>SUM(ИТОГ!S94+ИТОГ!AY94+ИТОГ!CC94)</f>
        <v>0</v>
      </c>
      <c r="U95" s="114">
        <f>SUM(ИТОГ!T94+ИТОГ!AZ94+ИТОГ!CD94)</f>
        <v>0</v>
      </c>
      <c r="V95" s="1075">
        <f>SUM(ИТОГ!U94+ИТОГ!BA94+ИТОГ!CE94+ИТОГ!DG94)</f>
        <v>0</v>
      </c>
      <c r="W95" s="1075">
        <f>SUM(ИТОГ!V94+ИТОГ!BB94+ИТОГ!CF94+ИТОГ!DH94)</f>
        <v>0</v>
      </c>
      <c r="X95" s="257">
        <f>SUM(ИТОГ!W94+ИТОГ!BC94+ИТОГ!CG94+ИТОГ!DI94)</f>
        <v>1</v>
      </c>
      <c r="Y95" s="257">
        <f>SUM(ИТОГ!X94+ИТОГ!BD94+ИТОГ!CH94+ИТОГ!DJ94)</f>
        <v>1</v>
      </c>
      <c r="Z95" s="257">
        <f>SUM(ИТОГ!Y94+ИТОГ!BE94+ИТОГ!CI94)</f>
        <v>1</v>
      </c>
      <c r="AA95" s="257">
        <f>SUM(ИТОГ!Z94+ИТОГ!BF94+ИТОГ!CJ94)</f>
        <v>0</v>
      </c>
      <c r="AB95" s="257">
        <f>SUM(ИТОГ!AA94+ИТОГ!BG94+ИТОГ!CK94+ИТОГ!DK94)</f>
        <v>2</v>
      </c>
      <c r="AC95" s="257">
        <f>SUM(ИТОГ!AB94+ИТОГ!BH94+ИТОГ!CL94+ИТОГ!DL94)</f>
        <v>0</v>
      </c>
      <c r="AD95" s="256">
        <f>SUM(ИТОГ!AC94+ИТОГ!BI94+ИТОГ!CM94)</f>
        <v>0</v>
      </c>
      <c r="AE95" s="256">
        <f>SUM(ИТОГ!AD94+ИТОГ!BJ94+ИТОГ!CN94)</f>
        <v>0</v>
      </c>
      <c r="AF95" s="256">
        <f>SUM(ИТОГ!AE94+ИТОГ!BK94+ИТОГ!CO94+ИТОГ!DM94)</f>
        <v>0</v>
      </c>
      <c r="AG95" s="256">
        <f>SUM(ИТОГ!AF94+ИТОГ!BL94+ИТОГ!CP94+ИТОГ!DN94)</f>
        <v>0</v>
      </c>
      <c r="AH95" s="1069">
        <f>SUM(ИТОГ!AG94)</f>
        <v>0</v>
      </c>
      <c r="AI95" s="1069">
        <f>SUM(ИТОГ!AH94)</f>
        <v>0</v>
      </c>
      <c r="AJ95" s="385">
        <f t="shared" si="12"/>
        <v>6</v>
      </c>
      <c r="AK95" s="385">
        <f t="shared" si="13"/>
        <v>5</v>
      </c>
      <c r="AL95" s="246"/>
      <c r="AM95" s="246"/>
      <c r="AN95" s="246"/>
      <c r="AO95" s="246"/>
      <c r="AP95" s="37"/>
      <c r="AQ95" s="6"/>
      <c r="AR95" s="1069">
        <f>SUM(ИТОГ!DU94+ИТОГ!DY94)</f>
        <v>0</v>
      </c>
      <c r="AS95" s="1069">
        <f>SUM(ИТОГ!DV94+ИТОГ!DZ94)</f>
        <v>0</v>
      </c>
      <c r="AT95" s="501">
        <f>SUM(ИТОГ!EC94+ИТОГ!EE94)</f>
        <v>0</v>
      </c>
      <c r="AU95" s="501">
        <f>SUM(ИТОГ!ED94+ИТОГ!EF94)</f>
        <v>0</v>
      </c>
      <c r="AV95" s="445">
        <f>SUM(ИТОГ!DS94+ИТОГ!DW94+ИТОГ!EA94)</f>
        <v>0</v>
      </c>
      <c r="AW95" s="445">
        <f>SUM(ИТОГ!DT94+ИТОГ!DX94+ИТОГ!EB94)</f>
        <v>0</v>
      </c>
      <c r="AX95" s="5">
        <f t="shared" si="14"/>
        <v>0</v>
      </c>
      <c r="AY95" s="95">
        <f t="shared" si="15"/>
        <v>0</v>
      </c>
    </row>
    <row r="96" spans="1:51" ht="15" thickBot="1" x14ac:dyDescent="0.35">
      <c r="A96" s="91">
        <v>8</v>
      </c>
      <c r="B96" s="1845" t="s">
        <v>16</v>
      </c>
      <c r="C96" s="1846"/>
      <c r="D96" s="501">
        <f>SUM(ИТОГ!C95,ИТОГ!AI95,ИТОГ!BM95,ИТОГ!CQ95)</f>
        <v>0</v>
      </c>
      <c r="E96" s="501">
        <f>SUM(ИТОГ!D95,ИТОГ!AJ95,ИТОГ!BN95,ИТОГ!CR95)</f>
        <v>0</v>
      </c>
      <c r="F96" s="174">
        <f>SUM(ИТОГ!E95+ИТОГ!AK95+ИТОГ!BO95+ИТОГ!CS95)</f>
        <v>0</v>
      </c>
      <c r="G96" s="174">
        <f>SUM(ИТОГ!F95+ИТОГ!AL95+ИТОГ!BP95+ИТОГ!CT95)</f>
        <v>0</v>
      </c>
      <c r="H96" s="501">
        <f>SUM(ИТОГ!G95+ИТОГ!AM95+ИТОГ!BQ95+ИТОГ!CU95)</f>
        <v>0</v>
      </c>
      <c r="I96" s="501">
        <f>SUM(ИТОГ!H95+ИТОГ!AN95+ИТОГ!BR95+ИТОГ!CV95)</f>
        <v>0</v>
      </c>
      <c r="J96" s="501">
        <f>SUM(ИТОГ!I95+ИТОГ!AO95+ИТОГ!BS95+ИТОГ!CW95)</f>
        <v>0</v>
      </c>
      <c r="K96" s="501">
        <f>SUM(ИТОГ!J95+ИТОГ!AP95+ИТОГ!BT95+ИТОГ!CX95)</f>
        <v>0</v>
      </c>
      <c r="L96" s="1069">
        <f>SUM(ИТОГ!K95+ИТОГ!AQ95+ИТОГ!BU95+ИТОГ!CY95)</f>
        <v>0</v>
      </c>
      <c r="M96" s="1069">
        <f>SUM(ИТОГ!L95+ИТОГ!AR95+ИТОГ!BV95+ИТОГ!CZ95)</f>
        <v>0</v>
      </c>
      <c r="N96" s="501">
        <f>SUM(ИТОГ!M95+ИТОГ!AS95+ИТОГ!BW95+ИТОГ!DA95)</f>
        <v>0</v>
      </c>
      <c r="O96" s="501">
        <f>SUM(ИТОГ!N95+ИТОГ!AT95+ИТОГ!BX95+ИТОГ!DB95)</f>
        <v>0</v>
      </c>
      <c r="P96" s="1075">
        <f>SUM(ИТОГ!O95+ИТОГ!AU95+ИТОГ!BY95+ИТОГ!DC95)</f>
        <v>0</v>
      </c>
      <c r="Q96" s="1075">
        <f>SUM(ИТОГ!P95+ИТОГ!AV95+ИТОГ!BZ95+ИТОГ!DD95)</f>
        <v>0</v>
      </c>
      <c r="R96" s="1075">
        <f>SUM(ИТОГ!Q95+ИТОГ!AW95+ИТОГ!CA95+ИТОГ!DE95)</f>
        <v>0</v>
      </c>
      <c r="S96" s="737">
        <f>SUM(ИТОГ!R95+ИТОГ!AX95+ИТОГ!CB95+ИТОГ!DF95)</f>
        <v>0</v>
      </c>
      <c r="T96" s="114">
        <f>SUM(ИТОГ!S95+ИТОГ!AY95+ИТОГ!CC95)</f>
        <v>0</v>
      </c>
      <c r="U96" s="114">
        <f>SUM(ИТОГ!T95+ИТОГ!AZ95+ИТОГ!CD95)</f>
        <v>0</v>
      </c>
      <c r="V96" s="1075">
        <f>SUM(ИТОГ!U95+ИТОГ!BA95+ИТОГ!CE95+ИТОГ!DG95)</f>
        <v>0</v>
      </c>
      <c r="W96" s="1075">
        <f>SUM(ИТОГ!V95+ИТОГ!BB95+ИТОГ!CF95+ИТОГ!DH95)</f>
        <v>0</v>
      </c>
      <c r="X96" s="257">
        <f>SUM(ИТОГ!W95+ИТОГ!BC95+ИТОГ!CG95+ИТОГ!DI95)</f>
        <v>0</v>
      </c>
      <c r="Y96" s="257">
        <f>SUM(ИТОГ!X95+ИТОГ!BD95+ИТОГ!CH95+ИТОГ!DJ95)</f>
        <v>0</v>
      </c>
      <c r="Z96" s="257">
        <f>SUM(ИТОГ!Y95+ИТОГ!BE95+ИТОГ!CI95)</f>
        <v>0</v>
      </c>
      <c r="AA96" s="257">
        <f>SUM(ИТОГ!Z95+ИТОГ!BF95+ИТОГ!CJ95)</f>
        <v>0</v>
      </c>
      <c r="AB96" s="257">
        <f>SUM(ИТОГ!AA95+ИТОГ!BG95+ИТОГ!CK95+ИТОГ!DK95)</f>
        <v>0</v>
      </c>
      <c r="AC96" s="257">
        <f>SUM(ИТОГ!AB95+ИТОГ!BH95+ИТОГ!CL95+ИТОГ!DL95)</f>
        <v>0</v>
      </c>
      <c r="AD96" s="256">
        <f>SUM(ИТОГ!AC95+ИТОГ!BI95+ИТОГ!CM95)</f>
        <v>0</v>
      </c>
      <c r="AE96" s="256">
        <f>SUM(ИТОГ!AD95+ИТОГ!BJ95+ИТОГ!CN95)</f>
        <v>0</v>
      </c>
      <c r="AF96" s="256">
        <f>SUM(ИТОГ!AE95+ИТОГ!BK95+ИТОГ!CO95+ИТОГ!DM95)</f>
        <v>0</v>
      </c>
      <c r="AG96" s="256">
        <f>SUM(ИТОГ!AF95+ИТОГ!BL95+ИТОГ!CP95+ИТОГ!DN95)</f>
        <v>0</v>
      </c>
      <c r="AH96" s="1069">
        <f>SUM(ИТОГ!AG95)</f>
        <v>0</v>
      </c>
      <c r="AI96" s="1069">
        <f>SUM(ИТОГ!AH95)</f>
        <v>0</v>
      </c>
      <c r="AJ96" s="385">
        <f t="shared" si="12"/>
        <v>0</v>
      </c>
      <c r="AK96" s="385">
        <f t="shared" si="13"/>
        <v>0</v>
      </c>
      <c r="AL96" s="246"/>
      <c r="AM96" s="246"/>
      <c r="AN96" s="246"/>
      <c r="AO96" s="246"/>
      <c r="AP96" s="37"/>
      <c r="AQ96" s="6"/>
      <c r="AR96" s="1069">
        <f>SUM(ИТОГ!DU95+ИТОГ!DY95)</f>
        <v>0</v>
      </c>
      <c r="AS96" s="1069">
        <f>SUM(ИТОГ!DV95+ИТОГ!DZ95)</f>
        <v>0</v>
      </c>
      <c r="AT96" s="501">
        <f>SUM(ИТОГ!EC95+ИТОГ!EE95)</f>
        <v>0</v>
      </c>
      <c r="AU96" s="501">
        <f>SUM(ИТОГ!ED95+ИТОГ!EF95)</f>
        <v>0</v>
      </c>
      <c r="AV96" s="445">
        <f>SUM(ИТОГ!DS95+ИТОГ!DW95+ИТОГ!EA95)</f>
        <v>0</v>
      </c>
      <c r="AW96" s="445">
        <f>SUM(ИТОГ!DT95+ИТОГ!DX95+ИТОГ!EB95)</f>
        <v>0</v>
      </c>
      <c r="AX96" s="5">
        <f t="shared" si="14"/>
        <v>0</v>
      </c>
      <c r="AY96" s="95">
        <f t="shared" si="15"/>
        <v>0</v>
      </c>
    </row>
    <row r="97" spans="1:51" ht="15" thickBot="1" x14ac:dyDescent="0.35">
      <c r="A97" s="91"/>
      <c r="B97" s="1847" t="s">
        <v>13</v>
      </c>
      <c r="C97" s="1848"/>
      <c r="D97" s="501">
        <f>SUM(ИТОГ!C96,ИТОГ!AI96,ИТОГ!BM96,ИТОГ!CQ96)</f>
        <v>0</v>
      </c>
      <c r="E97" s="501">
        <f>SUM(ИТОГ!D96,ИТОГ!AJ96,ИТОГ!BN96,ИТОГ!CR96)</f>
        <v>0</v>
      </c>
      <c r="F97" s="174">
        <f>SUM(ИТОГ!E96+ИТОГ!AK96+ИТОГ!BO96+ИТОГ!CS96)</f>
        <v>0</v>
      </c>
      <c r="G97" s="174">
        <f>SUM(ИТОГ!F96+ИТОГ!AL96+ИТОГ!BP96+ИТОГ!CT96)</f>
        <v>0</v>
      </c>
      <c r="H97" s="501">
        <f>SUM(ИТОГ!G96+ИТОГ!AM96+ИТОГ!BQ96+ИТОГ!CU96)</f>
        <v>2</v>
      </c>
      <c r="I97" s="501">
        <f>SUM(ИТОГ!H96+ИТОГ!AN96+ИТОГ!BR96+ИТОГ!CV96)</f>
        <v>0</v>
      </c>
      <c r="J97" s="501">
        <f>SUM(ИТОГ!I96+ИТОГ!AO96+ИТОГ!BS96+ИТОГ!CW96)</f>
        <v>0</v>
      </c>
      <c r="K97" s="501">
        <f>SUM(ИТОГ!J96+ИТОГ!AP96+ИТОГ!BT96+ИТОГ!CX96)</f>
        <v>0</v>
      </c>
      <c r="L97" s="1069">
        <f>SUM(ИТОГ!K96+ИТОГ!AQ96+ИТОГ!BU96+ИТОГ!CY96)</f>
        <v>1</v>
      </c>
      <c r="M97" s="1069">
        <f>SUM(ИТОГ!L96+ИТОГ!AR96+ИТОГ!BV96+ИТОГ!CZ96)</f>
        <v>0</v>
      </c>
      <c r="N97" s="501">
        <f>SUM(ИТОГ!M96+ИТОГ!AS96+ИТОГ!BW96+ИТОГ!DA96)</f>
        <v>0</v>
      </c>
      <c r="O97" s="501">
        <f>SUM(ИТОГ!N96+ИТОГ!AT96+ИТОГ!BX96+ИТОГ!DB96)</f>
        <v>0</v>
      </c>
      <c r="P97" s="1075">
        <f>SUM(ИТОГ!O96+ИТОГ!AU96+ИТОГ!BY96+ИТОГ!DC96)</f>
        <v>1</v>
      </c>
      <c r="Q97" s="1075">
        <f>SUM(ИТОГ!P96+ИТОГ!AV96+ИТОГ!BZ96+ИТОГ!DD96)</f>
        <v>0</v>
      </c>
      <c r="R97" s="1075">
        <f>SUM(ИТОГ!Q96+ИТОГ!AW96+ИТОГ!CA96+ИТОГ!DE96)</f>
        <v>0</v>
      </c>
      <c r="S97" s="737">
        <f>SUM(ИТОГ!R96+ИТОГ!AX96+ИТОГ!CB96+ИТОГ!DF96)</f>
        <v>0</v>
      </c>
      <c r="T97" s="114">
        <f>SUM(ИТОГ!S96+ИТОГ!AY96+ИТОГ!CC96)</f>
        <v>0</v>
      </c>
      <c r="U97" s="114">
        <f>SUM(ИТОГ!T96+ИТОГ!AZ96+ИТОГ!CD96)</f>
        <v>1</v>
      </c>
      <c r="V97" s="1075">
        <f>SUM(ИТОГ!U96+ИТОГ!BA96+ИТОГ!CE96+ИТОГ!DG96)</f>
        <v>0</v>
      </c>
      <c r="W97" s="1075">
        <f>SUM(ИТОГ!V96+ИТОГ!BB96+ИТОГ!CF96+ИТОГ!DH96)</f>
        <v>0</v>
      </c>
      <c r="X97" s="257">
        <f>SUM(ИТОГ!W96+ИТОГ!BC96+ИТОГ!CG96+ИТОГ!DI96)</f>
        <v>0</v>
      </c>
      <c r="Y97" s="257">
        <f>SUM(ИТОГ!X96+ИТОГ!BD96+ИТОГ!CH96+ИТОГ!DJ96)</f>
        <v>0</v>
      </c>
      <c r="Z97" s="257">
        <f>SUM(ИТОГ!Y96+ИТОГ!BE96+ИТОГ!CI96)</f>
        <v>1</v>
      </c>
      <c r="AA97" s="257">
        <f>SUM(ИТОГ!Z96+ИТОГ!BF96+ИТОГ!CJ96)</f>
        <v>0</v>
      </c>
      <c r="AB97" s="257">
        <f>SUM(ИТОГ!AA96+ИТОГ!BG96+ИТОГ!CK96+ИТОГ!DK96)</f>
        <v>0</v>
      </c>
      <c r="AC97" s="257">
        <f>SUM(ИТОГ!AB96+ИТОГ!BH96+ИТОГ!CL96+ИТОГ!DL96)</f>
        <v>0</v>
      </c>
      <c r="AD97" s="256">
        <f>SUM(ИТОГ!AC96+ИТОГ!BI96+ИТОГ!CM96)</f>
        <v>0</v>
      </c>
      <c r="AE97" s="256">
        <f>SUM(ИТОГ!AD96+ИТОГ!BJ96+ИТОГ!CN96)</f>
        <v>1</v>
      </c>
      <c r="AF97" s="256">
        <f>SUM(ИТОГ!AE96+ИТОГ!BK96+ИТОГ!CO96+ИТОГ!DM96)</f>
        <v>0</v>
      </c>
      <c r="AG97" s="256">
        <f>SUM(ИТОГ!AF96+ИТОГ!BL96+ИТОГ!CP96+ИТОГ!DN96)</f>
        <v>1</v>
      </c>
      <c r="AH97" s="1069">
        <f>SUM(ИТОГ!AG96)</f>
        <v>0</v>
      </c>
      <c r="AI97" s="1069">
        <f>SUM(ИТОГ!AH96)</f>
        <v>0</v>
      </c>
      <c r="AJ97" s="385">
        <f t="shared" si="12"/>
        <v>5</v>
      </c>
      <c r="AK97" s="385">
        <f t="shared" si="13"/>
        <v>3</v>
      </c>
      <c r="AL97" s="246"/>
      <c r="AM97" s="246"/>
      <c r="AN97" s="246"/>
      <c r="AO97" s="246"/>
      <c r="AP97" s="37"/>
      <c r="AQ97" s="6"/>
      <c r="AR97" s="1069">
        <f>SUM(ИТОГ!DU96+ИТОГ!DY96)</f>
        <v>0</v>
      </c>
      <c r="AS97" s="1069">
        <f>SUM(ИТОГ!DV96+ИТОГ!DZ96)</f>
        <v>1</v>
      </c>
      <c r="AT97" s="501">
        <f>SUM(ИТОГ!EC96+ИТОГ!EE96)</f>
        <v>0</v>
      </c>
      <c r="AU97" s="501">
        <f>SUM(ИТОГ!ED96+ИТОГ!EF96)</f>
        <v>0</v>
      </c>
      <c r="AV97" s="445">
        <f>SUM(ИТОГ!DS96+ИТОГ!DW96+ИТОГ!EA96)</f>
        <v>0</v>
      </c>
      <c r="AW97" s="445">
        <f>SUM(ИТОГ!DT96+ИТОГ!DX96+ИТОГ!EB96)</f>
        <v>1</v>
      </c>
      <c r="AX97" s="5">
        <f t="shared" si="14"/>
        <v>0</v>
      </c>
      <c r="AY97" s="95">
        <f t="shared" si="15"/>
        <v>2</v>
      </c>
    </row>
    <row r="98" spans="1:51" ht="15" thickBot="1" x14ac:dyDescent="0.35">
      <c r="A98" s="94">
        <v>9</v>
      </c>
      <c r="B98" s="1843" t="s">
        <v>17</v>
      </c>
      <c r="C98" s="1844"/>
      <c r="D98" s="501">
        <f>SUM(ИТОГ!C97,ИТОГ!AI97,ИТОГ!BM97,ИТОГ!CQ97)</f>
        <v>0</v>
      </c>
      <c r="E98" s="501">
        <f>SUM(ИТОГ!D97,ИТОГ!AJ97,ИТОГ!BN97,ИТОГ!CR97)</f>
        <v>0</v>
      </c>
      <c r="F98" s="174">
        <f>SUM(ИТОГ!E97+ИТОГ!AK97+ИТОГ!BO97+ИТОГ!CS97)</f>
        <v>0</v>
      </c>
      <c r="G98" s="174">
        <f>SUM(ИТОГ!F97+ИТОГ!AL97+ИТОГ!BP97+ИТОГ!CT97)</f>
        <v>0</v>
      </c>
      <c r="H98" s="501">
        <f>SUM(ИТОГ!G97+ИТОГ!AM97+ИТОГ!BQ97+ИТОГ!CU97)</f>
        <v>0</v>
      </c>
      <c r="I98" s="501">
        <f>SUM(ИТОГ!H97+ИТОГ!AN97+ИТОГ!BR97+ИТОГ!CV97)</f>
        <v>0</v>
      </c>
      <c r="J98" s="501">
        <f>SUM(ИТОГ!I97+ИТОГ!AO97+ИТОГ!BS97+ИТОГ!CW97)</f>
        <v>0</v>
      </c>
      <c r="K98" s="501">
        <f>SUM(ИТОГ!J97+ИТОГ!AP97+ИТОГ!BT97+ИТОГ!CX97)</f>
        <v>0</v>
      </c>
      <c r="L98" s="1069">
        <f>SUM(ИТОГ!K97+ИТОГ!AQ97+ИТОГ!BU97+ИТОГ!CY97)</f>
        <v>0</v>
      </c>
      <c r="M98" s="1069">
        <f>SUM(ИТОГ!L97+ИТОГ!AR97+ИТОГ!BV97+ИТОГ!CZ97)</f>
        <v>0</v>
      </c>
      <c r="N98" s="501">
        <f>SUM(ИТОГ!M97+ИТОГ!AS97+ИТОГ!BW97+ИТОГ!DA97)</f>
        <v>0</v>
      </c>
      <c r="O98" s="501">
        <f>SUM(ИТОГ!N97+ИТОГ!AT97+ИТОГ!BX97+ИТОГ!DB97)</f>
        <v>0</v>
      </c>
      <c r="P98" s="1075">
        <f>SUM(ИТОГ!O97+ИТОГ!AU97+ИТОГ!BY97+ИТОГ!DC97)</f>
        <v>0</v>
      </c>
      <c r="Q98" s="1075">
        <f>SUM(ИТОГ!P97+ИТОГ!AV97+ИТОГ!BZ97+ИТОГ!DD97)</f>
        <v>0</v>
      </c>
      <c r="R98" s="1075">
        <f>SUM(ИТОГ!Q97+ИТОГ!AW97+ИТОГ!CA97+ИТОГ!DE97)</f>
        <v>0</v>
      </c>
      <c r="S98" s="737">
        <f>SUM(ИТОГ!R97+ИТОГ!AX97+ИТОГ!CB97+ИТОГ!DF97)</f>
        <v>0</v>
      </c>
      <c r="T98" s="114">
        <f>SUM(ИТОГ!S97+ИТОГ!AY97+ИТОГ!CC97)</f>
        <v>0</v>
      </c>
      <c r="U98" s="114">
        <f>SUM(ИТОГ!T97+ИТОГ!AZ97+ИТОГ!CD97)</f>
        <v>0</v>
      </c>
      <c r="V98" s="1075">
        <f>SUM(ИТОГ!U97+ИТОГ!BA97+ИТОГ!CE97+ИТОГ!DG97)</f>
        <v>0</v>
      </c>
      <c r="W98" s="1075">
        <f>SUM(ИТОГ!V97+ИТОГ!BB97+ИТОГ!CF97+ИТОГ!DH97)</f>
        <v>0</v>
      </c>
      <c r="X98" s="257">
        <f>SUM(ИТОГ!W97+ИТОГ!BC97+ИТОГ!CG97+ИТОГ!DI97)</f>
        <v>0</v>
      </c>
      <c r="Y98" s="257">
        <f>SUM(ИТОГ!X97+ИТОГ!BD97+ИТОГ!CH97+ИТОГ!DJ97)</f>
        <v>0</v>
      </c>
      <c r="Z98" s="257">
        <f>SUM(ИТОГ!Y97+ИТОГ!BE97+ИТОГ!CI97)</f>
        <v>0</v>
      </c>
      <c r="AA98" s="257">
        <f>SUM(ИТОГ!Z97+ИТОГ!BF97+ИТОГ!CJ97)</f>
        <v>0</v>
      </c>
      <c r="AB98" s="257">
        <f>SUM(ИТОГ!AA97+ИТОГ!BG97+ИТОГ!CK97+ИТОГ!DK97)</f>
        <v>0</v>
      </c>
      <c r="AC98" s="257">
        <f>SUM(ИТОГ!AB97+ИТОГ!BH97+ИТОГ!CL97+ИТОГ!DL97)</f>
        <v>0</v>
      </c>
      <c r="AD98" s="256">
        <f>SUM(ИТОГ!AC97+ИТОГ!BI97+ИТОГ!CM97)</f>
        <v>0</v>
      </c>
      <c r="AE98" s="256">
        <f>SUM(ИТОГ!AD97+ИТОГ!BJ97+ИТОГ!CN97)</f>
        <v>0</v>
      </c>
      <c r="AF98" s="256">
        <f>SUM(ИТОГ!AE97+ИТОГ!BK97+ИТОГ!CO97+ИТОГ!DM97)</f>
        <v>0</v>
      </c>
      <c r="AG98" s="256">
        <f>SUM(ИТОГ!AF97+ИТОГ!BL97+ИТОГ!CP97+ИТОГ!DN97)</f>
        <v>0</v>
      </c>
      <c r="AH98" s="1069">
        <f>SUM(ИТОГ!AG97)</f>
        <v>0</v>
      </c>
      <c r="AI98" s="1069">
        <f>SUM(ИТОГ!AH97)</f>
        <v>0</v>
      </c>
      <c r="AJ98" s="385">
        <f t="shared" si="12"/>
        <v>0</v>
      </c>
      <c r="AK98" s="385">
        <f t="shared" si="13"/>
        <v>0</v>
      </c>
      <c r="AL98" s="246"/>
      <c r="AM98" s="246"/>
      <c r="AN98" s="246"/>
      <c r="AO98" s="246"/>
      <c r="AP98" s="246"/>
      <c r="AQ98" s="181"/>
      <c r="AR98" s="1069">
        <f>SUM(ИТОГ!DU97+ИТОГ!DY97)</f>
        <v>0</v>
      </c>
      <c r="AS98" s="1069">
        <f>SUM(ИТОГ!DV97+ИТОГ!DZ97)</f>
        <v>0</v>
      </c>
      <c r="AT98" s="501">
        <f>SUM(ИТОГ!EC97+ИТОГ!EE97)</f>
        <v>0</v>
      </c>
      <c r="AU98" s="501">
        <f>SUM(ИТОГ!ED97+ИТОГ!EF97)</f>
        <v>0</v>
      </c>
      <c r="AV98" s="445">
        <f>SUM(ИТОГ!DS97+ИТОГ!DW97+ИТОГ!EA97)</f>
        <v>0</v>
      </c>
      <c r="AW98" s="445">
        <f>SUM(ИТОГ!DT97+ИТОГ!DX97+ИТОГ!EB97)</f>
        <v>0</v>
      </c>
      <c r="AX98" s="5">
        <f t="shared" si="14"/>
        <v>0</v>
      </c>
      <c r="AY98" s="95">
        <f t="shared" si="15"/>
        <v>0</v>
      </c>
    </row>
    <row r="99" spans="1:51" ht="15" thickBot="1" x14ac:dyDescent="0.35">
      <c r="A99" s="91">
        <v>10</v>
      </c>
      <c r="B99" s="1807" t="s">
        <v>18</v>
      </c>
      <c r="C99" s="1516"/>
      <c r="D99" s="501">
        <f>SUM(ИТОГ!C98,ИТОГ!AI98,ИТОГ!BM98,ИТОГ!CQ98)</f>
        <v>0</v>
      </c>
      <c r="E99" s="501">
        <f>SUM(ИТОГ!D98,ИТОГ!AJ98,ИТОГ!BN98,ИТОГ!CR98)</f>
        <v>0</v>
      </c>
      <c r="F99" s="174">
        <f>SUM(ИТОГ!E98+ИТОГ!AK98+ИТОГ!BO98+ИТОГ!CS98)</f>
        <v>0</v>
      </c>
      <c r="G99" s="174">
        <f>SUM(ИТОГ!F98+ИТОГ!AL98+ИТОГ!BP98+ИТОГ!CT98)</f>
        <v>0</v>
      </c>
      <c r="H99" s="501">
        <f>SUM(ИТОГ!G98+ИТОГ!AM98+ИТОГ!BQ98+ИТОГ!CU98)</f>
        <v>0</v>
      </c>
      <c r="I99" s="501">
        <f>SUM(ИТОГ!H98+ИТОГ!AN98+ИТОГ!BR98+ИТОГ!CV98)</f>
        <v>0</v>
      </c>
      <c r="J99" s="501">
        <f>SUM(ИТОГ!I98+ИТОГ!AO98+ИТОГ!BS98+ИТОГ!CW98)</f>
        <v>0</v>
      </c>
      <c r="K99" s="501">
        <f>SUM(ИТОГ!J98+ИТОГ!AP98+ИТОГ!BT98+ИТОГ!CX98)</f>
        <v>0</v>
      </c>
      <c r="L99" s="1069">
        <f>SUM(ИТОГ!K98+ИТОГ!AQ98+ИТОГ!BU98+ИТОГ!CY98)</f>
        <v>0</v>
      </c>
      <c r="M99" s="1069">
        <f>SUM(ИТОГ!L98+ИТОГ!AR98+ИТОГ!BV98+ИТОГ!CZ98)</f>
        <v>0</v>
      </c>
      <c r="N99" s="501">
        <f>SUM(ИТОГ!M98+ИТОГ!AS98+ИТОГ!BW98+ИТОГ!DA98)</f>
        <v>0</v>
      </c>
      <c r="O99" s="501">
        <f>SUM(ИТОГ!N98+ИТОГ!AT98+ИТОГ!BX98+ИТОГ!DB98)</f>
        <v>0</v>
      </c>
      <c r="P99" s="1075">
        <f>SUM(ИТОГ!O98+ИТОГ!AU98+ИТОГ!BY98+ИТОГ!DC98)</f>
        <v>1</v>
      </c>
      <c r="Q99" s="1075">
        <f>SUM(ИТОГ!P98+ИТОГ!AV98+ИТОГ!BZ98+ИТОГ!DD98)</f>
        <v>0</v>
      </c>
      <c r="R99" s="1075">
        <f>SUM(ИТОГ!Q98+ИТОГ!AW98+ИТОГ!CA98+ИТОГ!DE98)</f>
        <v>0</v>
      </c>
      <c r="S99" s="737">
        <f>SUM(ИТОГ!R98+ИТОГ!AX98+ИТОГ!CB98+ИТОГ!DF98)</f>
        <v>0</v>
      </c>
      <c r="T99" s="114">
        <f>SUM(ИТОГ!S98+ИТОГ!AY98+ИТОГ!CC98)</f>
        <v>0</v>
      </c>
      <c r="U99" s="114">
        <f>SUM(ИТОГ!T98+ИТОГ!AZ98+ИТОГ!CD98)</f>
        <v>0</v>
      </c>
      <c r="V99" s="1075">
        <f>SUM(ИТОГ!U98+ИТОГ!BA98+ИТОГ!CE98+ИТОГ!DG98)</f>
        <v>0</v>
      </c>
      <c r="W99" s="1075">
        <f>SUM(ИТОГ!V98+ИТОГ!BB98+ИТОГ!CF98+ИТОГ!DH98)</f>
        <v>0</v>
      </c>
      <c r="X99" s="257">
        <f>SUM(ИТОГ!W98+ИТОГ!BC98+ИТОГ!CG98+ИТОГ!DI98)</f>
        <v>0</v>
      </c>
      <c r="Y99" s="257">
        <f>SUM(ИТОГ!X98+ИТОГ!BD98+ИТОГ!CH98+ИТОГ!DJ98)</f>
        <v>0</v>
      </c>
      <c r="Z99" s="257">
        <f>SUM(ИТОГ!Y98+ИТОГ!BE98+ИТОГ!CI98)</f>
        <v>0</v>
      </c>
      <c r="AA99" s="257">
        <f>SUM(ИТОГ!Z98+ИТОГ!BF98+ИТОГ!CJ98)</f>
        <v>0</v>
      </c>
      <c r="AB99" s="257">
        <f>SUM(ИТОГ!AA98+ИТОГ!BG98+ИТОГ!CK98+ИТОГ!DK98)</f>
        <v>0</v>
      </c>
      <c r="AC99" s="257">
        <f>SUM(ИТОГ!AB98+ИТОГ!BH98+ИТОГ!CL98+ИТОГ!DL98)</f>
        <v>0</v>
      </c>
      <c r="AD99" s="256">
        <f>SUM(ИТОГ!AC98+ИТОГ!BI98+ИТОГ!CM98)</f>
        <v>0</v>
      </c>
      <c r="AE99" s="256">
        <f>SUM(ИТОГ!AD98+ИТОГ!BJ98+ИТОГ!CN98)</f>
        <v>1</v>
      </c>
      <c r="AF99" s="256">
        <f>SUM(ИТОГ!AE98+ИТОГ!BK98+ИТОГ!CO98+ИТОГ!DM98)</f>
        <v>0</v>
      </c>
      <c r="AG99" s="256">
        <f>SUM(ИТОГ!AF98+ИТОГ!BL98+ИТОГ!CP98+ИТОГ!DN98)</f>
        <v>0</v>
      </c>
      <c r="AH99" s="1069">
        <f>SUM(ИТОГ!AG98)</f>
        <v>0</v>
      </c>
      <c r="AI99" s="1069">
        <f>SUM(ИТОГ!AH98)</f>
        <v>0</v>
      </c>
      <c r="AJ99" s="385">
        <f t="shared" si="12"/>
        <v>1</v>
      </c>
      <c r="AK99" s="385">
        <f t="shared" si="13"/>
        <v>1</v>
      </c>
      <c r="AL99" s="246"/>
      <c r="AM99" s="246"/>
      <c r="AN99" s="246"/>
      <c r="AO99" s="246"/>
      <c r="AP99" s="246"/>
      <c r="AQ99" s="181"/>
      <c r="AR99" s="1069">
        <f>SUM(ИТОГ!DU98+ИТОГ!DY98)</f>
        <v>0</v>
      </c>
      <c r="AS99" s="1069">
        <f>SUM(ИТОГ!DV98+ИТОГ!DZ98)</f>
        <v>0</v>
      </c>
      <c r="AT99" s="501">
        <f>SUM(ИТОГ!EC98+ИТОГ!EE98)</f>
        <v>0</v>
      </c>
      <c r="AU99" s="501">
        <f>SUM(ИТОГ!ED98+ИТОГ!EF98)</f>
        <v>0</v>
      </c>
      <c r="AV99" s="445">
        <f>SUM(ИТОГ!DS98+ИТОГ!DW98+ИТОГ!EA98)</f>
        <v>0</v>
      </c>
      <c r="AW99" s="445">
        <f>SUM(ИТОГ!DT98+ИТОГ!DX98+ИТОГ!EB98)</f>
        <v>0</v>
      </c>
      <c r="AX99" s="5">
        <f t="shared" si="14"/>
        <v>0</v>
      </c>
      <c r="AY99" s="95">
        <f t="shared" si="15"/>
        <v>0</v>
      </c>
    </row>
    <row r="100" spans="1:51" ht="15" thickBot="1" x14ac:dyDescent="0.35">
      <c r="A100" s="91">
        <v>11</v>
      </c>
      <c r="B100" s="1807" t="s">
        <v>19</v>
      </c>
      <c r="C100" s="1516"/>
      <c r="D100" s="501">
        <f>SUM(ИТОГ!C99,ИТОГ!AI99,ИТОГ!BM99,ИТОГ!CQ99)</f>
        <v>0</v>
      </c>
      <c r="E100" s="501">
        <f>SUM(ИТОГ!D99,ИТОГ!AJ99,ИТОГ!BN99,ИТОГ!CR99)</f>
        <v>0</v>
      </c>
      <c r="F100" s="174">
        <f>SUM(ИТОГ!E99+ИТОГ!AK99+ИТОГ!BO99+ИТОГ!CS99)</f>
        <v>0</v>
      </c>
      <c r="G100" s="174">
        <f>SUM(ИТОГ!F99+ИТОГ!AL99+ИТОГ!BP99+ИТОГ!CT99)</f>
        <v>0</v>
      </c>
      <c r="H100" s="501">
        <f>SUM(ИТОГ!G99+ИТОГ!AM99+ИТОГ!BQ99+ИТОГ!CU99)</f>
        <v>2</v>
      </c>
      <c r="I100" s="501">
        <f>SUM(ИТОГ!H99+ИТОГ!AN99+ИТОГ!BR99+ИТОГ!CV99)</f>
        <v>0</v>
      </c>
      <c r="J100" s="501">
        <f>SUM(ИТОГ!I99+ИТОГ!AO99+ИТОГ!BS99+ИТОГ!CW99)</f>
        <v>0</v>
      </c>
      <c r="K100" s="501">
        <f>SUM(ИТОГ!J99+ИТОГ!AP99+ИТОГ!BT99+ИТОГ!CX99)</f>
        <v>0</v>
      </c>
      <c r="L100" s="1069">
        <f>SUM(ИТОГ!K99+ИТОГ!AQ99+ИТОГ!BU99+ИТОГ!CY99)</f>
        <v>0</v>
      </c>
      <c r="M100" s="1069">
        <f>SUM(ИТОГ!L99+ИТОГ!AR99+ИТОГ!BV99+ИТОГ!CZ99)</f>
        <v>0</v>
      </c>
      <c r="N100" s="501">
        <f>SUM(ИТОГ!M99+ИТОГ!AS99+ИТОГ!BW99+ИТОГ!DA99)</f>
        <v>0</v>
      </c>
      <c r="O100" s="501">
        <f>SUM(ИТОГ!N99+ИТОГ!AT99+ИТОГ!BX99+ИТОГ!DB99)</f>
        <v>0</v>
      </c>
      <c r="P100" s="1075">
        <f>SUM(ИТОГ!O99+ИТОГ!AU99+ИТОГ!BY99+ИТОГ!DC99)</f>
        <v>0</v>
      </c>
      <c r="Q100" s="1075">
        <f>SUM(ИТОГ!P99+ИТОГ!AV99+ИТОГ!BZ99+ИТОГ!DD99)</f>
        <v>0</v>
      </c>
      <c r="R100" s="1075">
        <f>SUM(ИТОГ!Q99+ИТОГ!AW99+ИТОГ!CA99+ИТОГ!DE99)</f>
        <v>0</v>
      </c>
      <c r="S100" s="737">
        <f>SUM(ИТОГ!R99+ИТОГ!AX99+ИТОГ!CB99+ИТОГ!DF99)</f>
        <v>0</v>
      </c>
      <c r="T100" s="114">
        <f>SUM(ИТОГ!S99+ИТОГ!AY99+ИТОГ!CC99)</f>
        <v>0</v>
      </c>
      <c r="U100" s="114">
        <f>SUM(ИТОГ!T99+ИТОГ!AZ99+ИТОГ!CD99)</f>
        <v>0</v>
      </c>
      <c r="V100" s="1075">
        <f>SUM(ИТОГ!U99+ИТОГ!BA99+ИТОГ!CE99+ИТОГ!DG99)</f>
        <v>0</v>
      </c>
      <c r="W100" s="1075">
        <f>SUM(ИТОГ!V99+ИТОГ!BB99+ИТОГ!CF99+ИТОГ!DH99)</f>
        <v>0</v>
      </c>
      <c r="X100" s="257">
        <f>SUM(ИТОГ!W99+ИТОГ!BC99+ИТОГ!CG99+ИТОГ!DI99)</f>
        <v>0</v>
      </c>
      <c r="Y100" s="257">
        <f>SUM(ИТОГ!X99+ИТОГ!BD99+ИТОГ!CH99+ИТОГ!DJ99)</f>
        <v>0</v>
      </c>
      <c r="Z100" s="257">
        <f>SUM(ИТОГ!Y99+ИТОГ!BE99+ИТОГ!CI99)</f>
        <v>1</v>
      </c>
      <c r="AA100" s="257">
        <f>SUM(ИТОГ!Z99+ИТОГ!BF99+ИТОГ!CJ99)</f>
        <v>0</v>
      </c>
      <c r="AB100" s="257">
        <f>SUM(ИТОГ!AA99+ИТОГ!BG99+ИТОГ!CK99+ИТОГ!DK99)</f>
        <v>0</v>
      </c>
      <c r="AC100" s="257">
        <f>SUM(ИТОГ!AB99+ИТОГ!BH99+ИТОГ!CL99+ИТОГ!DL99)</f>
        <v>0</v>
      </c>
      <c r="AD100" s="256">
        <f>SUM(ИТОГ!AC99+ИТОГ!BI99+ИТОГ!CM99)</f>
        <v>0</v>
      </c>
      <c r="AE100" s="256">
        <f>SUM(ИТОГ!AD99+ИТОГ!BJ99+ИТОГ!CN99)</f>
        <v>0</v>
      </c>
      <c r="AF100" s="256">
        <f>SUM(ИТОГ!AE99+ИТОГ!BK99+ИТОГ!CO99+ИТОГ!DM99)</f>
        <v>0</v>
      </c>
      <c r="AG100" s="256">
        <f>SUM(ИТОГ!AF99+ИТОГ!BL99+ИТОГ!CP99+ИТОГ!DN99)</f>
        <v>0</v>
      </c>
      <c r="AH100" s="1069">
        <f>SUM(ИТОГ!AG99)</f>
        <v>0</v>
      </c>
      <c r="AI100" s="1069">
        <f>SUM(ИТОГ!AH99)</f>
        <v>0</v>
      </c>
      <c r="AJ100" s="385">
        <f t="shared" si="12"/>
        <v>3</v>
      </c>
      <c r="AK100" s="385">
        <f t="shared" si="13"/>
        <v>0</v>
      </c>
      <c r="AL100" s="246"/>
      <c r="AM100" s="246"/>
      <c r="AN100" s="246"/>
      <c r="AO100" s="246"/>
      <c r="AP100" s="37"/>
      <c r="AQ100" s="6"/>
      <c r="AR100" s="1069">
        <f>SUM(ИТОГ!DU99+ИТОГ!DY99)</f>
        <v>0</v>
      </c>
      <c r="AS100" s="1069">
        <f>SUM(ИТОГ!DV99+ИТОГ!DZ99)</f>
        <v>0</v>
      </c>
      <c r="AT100" s="501">
        <f>SUM(ИТОГ!EC99+ИТОГ!EE99)</f>
        <v>0</v>
      </c>
      <c r="AU100" s="501">
        <f>SUM(ИТОГ!ED99+ИТОГ!EF99)</f>
        <v>0</v>
      </c>
      <c r="AV100" s="445">
        <f>SUM(ИТОГ!DS99+ИТОГ!DW99+ИТОГ!EA99)</f>
        <v>0</v>
      </c>
      <c r="AW100" s="445">
        <f>SUM(ИТОГ!DT99+ИТОГ!DX99+ИТОГ!EB99)</f>
        <v>0</v>
      </c>
      <c r="AX100" s="5">
        <f t="shared" si="14"/>
        <v>0</v>
      </c>
      <c r="AY100" s="95">
        <f t="shared" si="15"/>
        <v>0</v>
      </c>
    </row>
    <row r="101" spans="1:51" ht="15" thickBot="1" x14ac:dyDescent="0.35">
      <c r="A101" s="91">
        <v>12</v>
      </c>
      <c r="B101" s="1807" t="s">
        <v>38</v>
      </c>
      <c r="C101" s="1516"/>
      <c r="D101" s="501">
        <f>SUM(ИТОГ!C100,ИТОГ!AI100,ИТОГ!BM100,ИТОГ!CQ100)</f>
        <v>0</v>
      </c>
      <c r="E101" s="501">
        <f>SUM(ИТОГ!D100,ИТОГ!AJ100,ИТОГ!BN100,ИТОГ!CR100)</f>
        <v>0</v>
      </c>
      <c r="F101" s="174">
        <f>SUM(ИТОГ!E100+ИТОГ!AK100+ИТОГ!BO100+ИТОГ!CS100)</f>
        <v>0</v>
      </c>
      <c r="G101" s="174">
        <f>SUM(ИТОГ!F100+ИТОГ!AL100+ИТОГ!BP100+ИТОГ!CT100)</f>
        <v>0</v>
      </c>
      <c r="H101" s="501">
        <f>SUM(ИТОГ!G100+ИТОГ!AM100+ИТОГ!BQ100+ИТОГ!CU100)</f>
        <v>0</v>
      </c>
      <c r="I101" s="501">
        <f>SUM(ИТОГ!H100+ИТОГ!AN100+ИТОГ!BR100+ИТОГ!CV100)</f>
        <v>0</v>
      </c>
      <c r="J101" s="501">
        <f>SUM(ИТОГ!I100+ИТОГ!AO100+ИТОГ!BS100+ИТОГ!CW100)</f>
        <v>0</v>
      </c>
      <c r="K101" s="501">
        <f>SUM(ИТОГ!J100+ИТОГ!AP100+ИТОГ!BT100+ИТОГ!CX100)</f>
        <v>0</v>
      </c>
      <c r="L101" s="1069">
        <f>SUM(ИТОГ!K100+ИТОГ!AQ100+ИТОГ!BU100+ИТОГ!CY100)</f>
        <v>1</v>
      </c>
      <c r="M101" s="1069">
        <f>SUM(ИТОГ!L100+ИТОГ!AR100+ИТОГ!BV100+ИТОГ!CZ100)</f>
        <v>0</v>
      </c>
      <c r="N101" s="501">
        <f>SUM(ИТОГ!M100+ИТОГ!AS100+ИТОГ!BW100+ИТОГ!DA100)</f>
        <v>0</v>
      </c>
      <c r="O101" s="501">
        <f>SUM(ИТОГ!N100+ИТОГ!AT100+ИТОГ!BX100+ИТОГ!DB100)</f>
        <v>0</v>
      </c>
      <c r="P101" s="1075">
        <f>SUM(ИТОГ!O100+ИТОГ!AU100+ИТОГ!BY100+ИТОГ!DC100)</f>
        <v>0</v>
      </c>
      <c r="Q101" s="1075">
        <f>SUM(ИТОГ!P100+ИТОГ!AV100+ИТОГ!BZ100+ИТОГ!DD100)</f>
        <v>0</v>
      </c>
      <c r="R101" s="1075">
        <f>SUM(ИТОГ!Q100+ИТОГ!AW100+ИТОГ!CA100+ИТОГ!DE100)</f>
        <v>0</v>
      </c>
      <c r="S101" s="737">
        <f>SUM(ИТОГ!R100+ИТОГ!AX100+ИТОГ!CB100+ИТОГ!DF100)</f>
        <v>0</v>
      </c>
      <c r="T101" s="114">
        <f>SUM(ИТОГ!S100+ИТОГ!AY100+ИТОГ!CC100)</f>
        <v>0</v>
      </c>
      <c r="U101" s="114">
        <f>SUM(ИТОГ!T100+ИТОГ!AZ100+ИТОГ!CD100)</f>
        <v>1</v>
      </c>
      <c r="V101" s="1075">
        <f>SUM(ИТОГ!U100+ИТОГ!BA100+ИТОГ!CE100+ИТОГ!DG100)</f>
        <v>0</v>
      </c>
      <c r="W101" s="1075">
        <f>SUM(ИТОГ!V100+ИТОГ!BB100+ИТОГ!CF100+ИТОГ!DH100)</f>
        <v>0</v>
      </c>
      <c r="X101" s="257">
        <f>SUM(ИТОГ!W100+ИТОГ!BC100+ИТОГ!CG100+ИТОГ!DI100)</f>
        <v>0</v>
      </c>
      <c r="Y101" s="257">
        <f>SUM(ИТОГ!X100+ИТОГ!BD100+ИТОГ!CH100+ИТОГ!DJ100)</f>
        <v>0</v>
      </c>
      <c r="Z101" s="257">
        <f>SUM(ИТОГ!Y100+ИТОГ!BE100+ИТОГ!CI100)</f>
        <v>0</v>
      </c>
      <c r="AA101" s="257">
        <f>SUM(ИТОГ!Z100+ИТОГ!BF100+ИТОГ!CJ100)</f>
        <v>0</v>
      </c>
      <c r="AB101" s="257">
        <f>SUM(ИТОГ!AA100+ИТОГ!BG100+ИТОГ!CK100+ИТОГ!DK100)</f>
        <v>0</v>
      </c>
      <c r="AC101" s="257">
        <f>SUM(ИТОГ!AB100+ИТОГ!BH100+ИТОГ!CL100+ИТОГ!DL100)</f>
        <v>0</v>
      </c>
      <c r="AD101" s="256">
        <f>SUM(ИТОГ!AC100+ИТОГ!BI100+ИТОГ!CM100)</f>
        <v>0</v>
      </c>
      <c r="AE101" s="256">
        <f>SUM(ИТОГ!AD100+ИТОГ!BJ100+ИТОГ!CN100)</f>
        <v>0</v>
      </c>
      <c r="AF101" s="256">
        <f>SUM(ИТОГ!AE100+ИТОГ!BK100+ИТОГ!CO100+ИТОГ!DM100)</f>
        <v>0</v>
      </c>
      <c r="AG101" s="256">
        <f>SUM(ИТОГ!AF100+ИТОГ!BL100+ИТОГ!CP100+ИТОГ!DN100)</f>
        <v>1</v>
      </c>
      <c r="AH101" s="1069">
        <f>SUM(ИТОГ!AG100)</f>
        <v>0</v>
      </c>
      <c r="AI101" s="1069">
        <f>SUM(ИТОГ!AH100)</f>
        <v>0</v>
      </c>
      <c r="AJ101" s="385">
        <f t="shared" si="12"/>
        <v>1</v>
      </c>
      <c r="AK101" s="385">
        <f t="shared" si="13"/>
        <v>2</v>
      </c>
      <c r="AL101" s="246"/>
      <c r="AM101" s="246"/>
      <c r="AN101" s="246"/>
      <c r="AO101" s="246"/>
      <c r="AP101" s="37"/>
      <c r="AQ101" s="6"/>
      <c r="AR101" s="1069">
        <f>SUM(ИТОГ!DU100+ИТОГ!DY100)</f>
        <v>0</v>
      </c>
      <c r="AS101" s="1069">
        <f>SUM(ИТОГ!DV100+ИТОГ!DZ100)</f>
        <v>1</v>
      </c>
      <c r="AT101" s="501">
        <f>SUM(ИТОГ!EC100+ИТОГ!EE100)</f>
        <v>0</v>
      </c>
      <c r="AU101" s="501">
        <f>SUM(ИТОГ!ED100+ИТОГ!EF100)</f>
        <v>0</v>
      </c>
      <c r="AV101" s="445">
        <f>SUM(ИТОГ!DS100+ИТОГ!DW100+ИТОГ!EA100)</f>
        <v>0</v>
      </c>
      <c r="AW101" s="445">
        <f>SUM(ИТОГ!DT100+ИТОГ!DX100+ИТОГ!EB100)</f>
        <v>1</v>
      </c>
      <c r="AX101" s="5">
        <f t="shared" si="14"/>
        <v>0</v>
      </c>
      <c r="AY101" s="95">
        <f t="shared" si="15"/>
        <v>2</v>
      </c>
    </row>
    <row r="102" spans="1:51" ht="15" thickBot="1" x14ac:dyDescent="0.35">
      <c r="A102" s="91">
        <v>13</v>
      </c>
      <c r="B102" s="1845" t="s">
        <v>20</v>
      </c>
      <c r="C102" s="1846"/>
      <c r="D102" s="501">
        <f>SUM(ИТОГ!C101,ИТОГ!AI101,ИТОГ!BM101,ИТОГ!CQ101)</f>
        <v>0</v>
      </c>
      <c r="E102" s="501">
        <f>SUM(ИТОГ!D101,ИТОГ!AJ101,ИТОГ!BN101,ИТОГ!CR101)</f>
        <v>0</v>
      </c>
      <c r="F102" s="174">
        <f>SUM(ИТОГ!E101+ИТОГ!AK101+ИТОГ!BO101+ИТОГ!CS101)</f>
        <v>0</v>
      </c>
      <c r="G102" s="174">
        <f>SUM(ИТОГ!F101+ИТОГ!AL101+ИТОГ!BP101+ИТОГ!CT101)</f>
        <v>0</v>
      </c>
      <c r="H102" s="501">
        <f>SUM(ИТОГ!G101+ИТОГ!AM101+ИТОГ!BQ101+ИТОГ!CU101)</f>
        <v>0</v>
      </c>
      <c r="I102" s="501">
        <f>SUM(ИТОГ!H101+ИТОГ!AN101+ИТОГ!BR101+ИТОГ!CV101)</f>
        <v>0</v>
      </c>
      <c r="J102" s="501">
        <f>SUM(ИТОГ!I101+ИТОГ!AO101+ИТОГ!BS101+ИТОГ!CW101)</f>
        <v>0</v>
      </c>
      <c r="K102" s="501">
        <f>SUM(ИТОГ!J101+ИТОГ!AP101+ИТОГ!BT101+ИТОГ!CX101)</f>
        <v>0</v>
      </c>
      <c r="L102" s="1069">
        <f>SUM(ИТОГ!K101+ИТОГ!AQ101+ИТОГ!BU101+ИТОГ!CY101)</f>
        <v>0</v>
      </c>
      <c r="M102" s="1069">
        <f>SUM(ИТОГ!L101+ИТОГ!AR101+ИТОГ!BV101+ИТОГ!CZ101)</f>
        <v>0</v>
      </c>
      <c r="N102" s="501">
        <f>SUM(ИТОГ!M101+ИТОГ!AS101+ИТОГ!BW101+ИТОГ!DA101)</f>
        <v>0</v>
      </c>
      <c r="O102" s="501">
        <f>SUM(ИТОГ!N101+ИТОГ!AT101+ИТОГ!BX101+ИТОГ!DB101)</f>
        <v>0</v>
      </c>
      <c r="P102" s="1075">
        <f>SUM(ИТОГ!O101+ИТОГ!AU101+ИТОГ!BY101+ИТОГ!DC101)</f>
        <v>0</v>
      </c>
      <c r="Q102" s="1075">
        <f>SUM(ИТОГ!P101+ИТОГ!AV101+ИТОГ!BZ101+ИТОГ!DD101)</f>
        <v>0</v>
      </c>
      <c r="R102" s="1075">
        <f>SUM(ИТОГ!Q101+ИТОГ!AW101+ИТОГ!CA101+ИТОГ!DE101)</f>
        <v>0</v>
      </c>
      <c r="S102" s="737">
        <f>SUM(ИТОГ!R101+ИТОГ!AX101+ИТОГ!CB101+ИТОГ!DF101)</f>
        <v>0</v>
      </c>
      <c r="T102" s="114">
        <f>SUM(ИТОГ!S101+ИТОГ!AY101+ИТОГ!CC101)</f>
        <v>0</v>
      </c>
      <c r="U102" s="114">
        <f>SUM(ИТОГ!T101+ИТОГ!AZ101+ИТОГ!CD101)</f>
        <v>0</v>
      </c>
      <c r="V102" s="1075">
        <f>SUM(ИТОГ!U101+ИТОГ!BA101+ИТОГ!CE101+ИТОГ!DG101)</f>
        <v>0</v>
      </c>
      <c r="W102" s="1075">
        <f>SUM(ИТОГ!V101+ИТОГ!BB101+ИТОГ!CF101+ИТОГ!DH101)</f>
        <v>0</v>
      </c>
      <c r="X102" s="257">
        <f>SUM(ИТОГ!W101+ИТОГ!BC101+ИТОГ!CG101+ИТОГ!DI101)</f>
        <v>0</v>
      </c>
      <c r="Y102" s="257">
        <f>SUM(ИТОГ!X101+ИТОГ!BD101+ИТОГ!CH101+ИТОГ!DJ101)</f>
        <v>0</v>
      </c>
      <c r="Z102" s="257">
        <f>SUM(ИТОГ!Y101+ИТОГ!BE101+ИТОГ!CI101)</f>
        <v>0</v>
      </c>
      <c r="AA102" s="257">
        <f>SUM(ИТОГ!Z101+ИТОГ!BF101+ИТОГ!CJ101)</f>
        <v>0</v>
      </c>
      <c r="AB102" s="257">
        <f>SUM(ИТОГ!AA101+ИТОГ!BG101+ИТОГ!CK101+ИТОГ!DK101)</f>
        <v>0</v>
      </c>
      <c r="AC102" s="257">
        <f>SUM(ИТОГ!AB101+ИТОГ!BH101+ИТОГ!CL101+ИТОГ!DL101)</f>
        <v>0</v>
      </c>
      <c r="AD102" s="256">
        <f>SUM(ИТОГ!AC101+ИТОГ!BI101+ИТОГ!CM101)</f>
        <v>0</v>
      </c>
      <c r="AE102" s="256">
        <f>SUM(ИТОГ!AD101+ИТОГ!BJ101+ИТОГ!CN101)</f>
        <v>0</v>
      </c>
      <c r="AF102" s="256">
        <f>SUM(ИТОГ!AE101+ИТОГ!BK101+ИТОГ!CO101+ИТОГ!DM101)</f>
        <v>0</v>
      </c>
      <c r="AG102" s="256">
        <f>SUM(ИТОГ!AF101+ИТОГ!BL101+ИТОГ!CP101+ИТОГ!DN101)</f>
        <v>0</v>
      </c>
      <c r="AH102" s="1069">
        <f>SUM(ИТОГ!AG101)</f>
        <v>0</v>
      </c>
      <c r="AI102" s="1069">
        <f>SUM(ИТОГ!AH101)</f>
        <v>0</v>
      </c>
      <c r="AJ102" s="385">
        <f t="shared" si="12"/>
        <v>0</v>
      </c>
      <c r="AK102" s="385">
        <f t="shared" si="13"/>
        <v>0</v>
      </c>
      <c r="AL102" s="246"/>
      <c r="AM102" s="246"/>
      <c r="AN102" s="246"/>
      <c r="AO102" s="246"/>
      <c r="AP102" s="37"/>
      <c r="AQ102" s="6"/>
      <c r="AR102" s="1069">
        <f>SUM(ИТОГ!DU101+ИТОГ!DY101)</f>
        <v>0</v>
      </c>
      <c r="AS102" s="1069">
        <f>SUM(ИТОГ!DV101+ИТОГ!DZ101)</f>
        <v>0</v>
      </c>
      <c r="AT102" s="501">
        <f>SUM(ИТОГ!EC101+ИТОГ!EE101)</f>
        <v>0</v>
      </c>
      <c r="AU102" s="501">
        <f>SUM(ИТОГ!ED101+ИТОГ!EF101)</f>
        <v>0</v>
      </c>
      <c r="AV102" s="445">
        <f>SUM(ИТОГ!DS101+ИТОГ!DW101+ИТОГ!EA101)</f>
        <v>0</v>
      </c>
      <c r="AW102" s="445">
        <f>SUM(ИТОГ!DT101+ИТОГ!DX101+ИТОГ!EB101)</f>
        <v>0</v>
      </c>
      <c r="AX102" s="5">
        <f t="shared" si="14"/>
        <v>0</v>
      </c>
      <c r="AY102" s="95">
        <f t="shared" si="15"/>
        <v>0</v>
      </c>
    </row>
    <row r="103" spans="1:51" ht="15" thickBot="1" x14ac:dyDescent="0.35">
      <c r="A103" s="91"/>
      <c r="B103" s="1847" t="s">
        <v>13</v>
      </c>
      <c r="C103" s="1848"/>
      <c r="D103" s="501">
        <f>SUM(ИТОГ!C102,ИТОГ!AI102,ИТОГ!BM102,ИТОГ!CQ102)</f>
        <v>1</v>
      </c>
      <c r="E103" s="501">
        <f>SUM(ИТОГ!D102,ИТОГ!AJ102,ИТОГ!BN102,ИТОГ!CR102)</f>
        <v>2</v>
      </c>
      <c r="F103" s="174">
        <f>SUM(ИТОГ!E102+ИТОГ!AK102+ИТОГ!BO102+ИТОГ!CS102)</f>
        <v>0</v>
      </c>
      <c r="G103" s="174">
        <f>SUM(ИТОГ!F102+ИТОГ!AL102+ИТОГ!BP102+ИТОГ!CT102)</f>
        <v>0</v>
      </c>
      <c r="H103" s="501">
        <f>SUM(ИТОГ!G102+ИТОГ!AM102+ИТОГ!BQ102+ИТОГ!CU102)</f>
        <v>3</v>
      </c>
      <c r="I103" s="501">
        <f>SUM(ИТОГ!H102+ИТОГ!AN102+ИТОГ!BR102+ИТОГ!CV102)</f>
        <v>0</v>
      </c>
      <c r="J103" s="501">
        <f>SUM(ИТОГ!I102+ИТОГ!AO102+ИТОГ!BS102+ИТОГ!CW102)</f>
        <v>5</v>
      </c>
      <c r="K103" s="501">
        <f>SUM(ИТОГ!J102+ИТОГ!AP102+ИТОГ!BT102+ИТОГ!CX102)</f>
        <v>1</v>
      </c>
      <c r="L103" s="1069">
        <f>SUM(ИТОГ!K102+ИТОГ!AQ102+ИТОГ!BU102+ИТОГ!CY102)</f>
        <v>1</v>
      </c>
      <c r="M103" s="1069">
        <f>SUM(ИТОГ!L102+ИТОГ!AR102+ИТОГ!BV102+ИТОГ!CZ102)</f>
        <v>2</v>
      </c>
      <c r="N103" s="501">
        <f>SUM(ИТОГ!M102+ИТОГ!AS102+ИТОГ!BW102+ИТОГ!DA102)</f>
        <v>2</v>
      </c>
      <c r="O103" s="501">
        <f>SUM(ИТОГ!N102+ИТОГ!AT102+ИТОГ!BX102+ИТОГ!DB102)</f>
        <v>1</v>
      </c>
      <c r="P103" s="1075">
        <f>SUM(ИТОГ!O102+ИТОГ!AU102+ИТОГ!BY102+ИТОГ!DC102)</f>
        <v>1</v>
      </c>
      <c r="Q103" s="1075">
        <f>SUM(ИТОГ!P102+ИТОГ!AV102+ИТОГ!BZ102+ИТОГ!DD102)</f>
        <v>2</v>
      </c>
      <c r="R103" s="1075">
        <f>SUM(ИТОГ!Q102+ИТОГ!AW102+ИТОГ!CA102+ИТОГ!DE102)</f>
        <v>0</v>
      </c>
      <c r="S103" s="737">
        <f>SUM(ИТОГ!R102+ИТОГ!AX102+ИТОГ!CB102+ИТОГ!DF102)</f>
        <v>1</v>
      </c>
      <c r="T103" s="114">
        <f>SUM(ИТОГ!S102+ИТОГ!AY102+ИТОГ!CC102)</f>
        <v>0</v>
      </c>
      <c r="U103" s="114">
        <f>SUM(ИТОГ!T102+ИТОГ!AZ102+ИТОГ!CD102)</f>
        <v>1</v>
      </c>
      <c r="V103" s="1075">
        <f>SUM(ИТОГ!U102+ИТОГ!BA102+ИТОГ!CE102+ИТОГ!DG102)</f>
        <v>1</v>
      </c>
      <c r="W103" s="1075">
        <f>SUM(ИТОГ!V102+ИТОГ!BB102+ИТОГ!CF102+ИТОГ!DH102)</f>
        <v>0</v>
      </c>
      <c r="X103" s="257">
        <f>SUM(ИТОГ!W102+ИТОГ!BC102+ИТОГ!CG102+ИТОГ!DI102)</f>
        <v>2</v>
      </c>
      <c r="Y103" s="257">
        <f>SUM(ИТОГ!X102+ИТОГ!BD102+ИТОГ!CH102+ИТОГ!DJ102)</f>
        <v>0</v>
      </c>
      <c r="Z103" s="257">
        <f>SUM(ИТОГ!Y102+ИТОГ!BE102+ИТОГ!CI102)</f>
        <v>2</v>
      </c>
      <c r="AA103" s="257">
        <f>SUM(ИТОГ!Z102+ИТОГ!BF102+ИТОГ!CJ102)</f>
        <v>0</v>
      </c>
      <c r="AB103" s="257">
        <f>SUM(ИТОГ!AA102+ИТОГ!BG102+ИТОГ!CK102+ИТОГ!DK102)</f>
        <v>0</v>
      </c>
      <c r="AC103" s="257">
        <f>SUM(ИТОГ!AB102+ИТОГ!BH102+ИТОГ!CL102+ИТОГ!DL102)</f>
        <v>0</v>
      </c>
      <c r="AD103" s="256">
        <f>SUM(ИТОГ!AC102+ИТОГ!BI102+ИТОГ!CM102)</f>
        <v>0</v>
      </c>
      <c r="AE103" s="256">
        <f>SUM(ИТОГ!AD102+ИТОГ!BJ102+ИТОГ!CN102)</f>
        <v>1</v>
      </c>
      <c r="AF103" s="256">
        <f>SUM(ИТОГ!AE102+ИТОГ!BK102+ИТОГ!CO102+ИТОГ!DM102)</f>
        <v>1</v>
      </c>
      <c r="AG103" s="256">
        <f>SUM(ИТОГ!AF102+ИТОГ!BL102+ИТОГ!CP102+ИТОГ!DN102)</f>
        <v>3</v>
      </c>
      <c r="AH103" s="1069">
        <f>SUM(ИТОГ!AG102)</f>
        <v>0</v>
      </c>
      <c r="AI103" s="1069">
        <f>SUM(ИТОГ!AH102)</f>
        <v>0</v>
      </c>
      <c r="AJ103" s="385">
        <f t="shared" si="12"/>
        <v>19</v>
      </c>
      <c r="AK103" s="385">
        <f t="shared" si="13"/>
        <v>14</v>
      </c>
      <c r="AL103" s="246"/>
      <c r="AM103" s="246"/>
      <c r="AN103" s="246"/>
      <c r="AO103" s="246"/>
      <c r="AP103" s="37"/>
      <c r="AQ103" s="6"/>
      <c r="AR103" s="1069">
        <f>SUM(ИТОГ!DU102+ИТОГ!DY102)</f>
        <v>0</v>
      </c>
      <c r="AS103" s="1069">
        <f>SUM(ИТОГ!DV102+ИТОГ!DZ102)</f>
        <v>4</v>
      </c>
      <c r="AT103" s="501">
        <f>SUM(ИТОГ!EC102+ИТОГ!EE102)</f>
        <v>0</v>
      </c>
      <c r="AU103" s="501">
        <f>SUM(ИТОГ!ED102+ИТОГ!EF102)</f>
        <v>0</v>
      </c>
      <c r="AV103" s="445">
        <f>SUM(ИТОГ!DS102+ИТОГ!DW102+ИТОГ!EA102)</f>
        <v>0</v>
      </c>
      <c r="AW103" s="445">
        <f>SUM(ИТОГ!DT102+ИТОГ!DX102+ИТОГ!EB102)</f>
        <v>1</v>
      </c>
      <c r="AX103" s="5">
        <f t="shared" si="14"/>
        <v>0</v>
      </c>
      <c r="AY103" s="95">
        <f t="shared" si="15"/>
        <v>5</v>
      </c>
    </row>
    <row r="104" spans="1:51" ht="15" thickBot="1" x14ac:dyDescent="0.35">
      <c r="A104" s="91">
        <v>14</v>
      </c>
      <c r="B104" s="1850" t="s">
        <v>21</v>
      </c>
      <c r="C104" s="1614"/>
      <c r="D104" s="501">
        <f>SUM(ИТОГ!C103,ИТОГ!AI103,ИТОГ!BM103,ИТОГ!CQ103)</f>
        <v>1</v>
      </c>
      <c r="E104" s="501">
        <f>SUM(ИТОГ!D103,ИТОГ!AJ103,ИТОГ!BN103,ИТОГ!CR103)</f>
        <v>0</v>
      </c>
      <c r="F104" s="174">
        <f>SUM(ИТОГ!E103+ИТОГ!AK103+ИТОГ!BO103+ИТОГ!CS103)</f>
        <v>0</v>
      </c>
      <c r="G104" s="174">
        <f>SUM(ИТОГ!F103+ИТОГ!AL103+ИТОГ!BP103+ИТОГ!CT103)</f>
        <v>0</v>
      </c>
      <c r="H104" s="501">
        <f>SUM(ИТОГ!G103+ИТОГ!AM103+ИТОГ!BQ103+ИТОГ!CU103)</f>
        <v>0</v>
      </c>
      <c r="I104" s="501">
        <f>SUM(ИТОГ!H103+ИТОГ!AN103+ИТОГ!BR103+ИТОГ!CV103)</f>
        <v>0</v>
      </c>
      <c r="J104" s="501">
        <f>SUM(ИТОГ!I103+ИТОГ!AO103+ИТОГ!BS103+ИТОГ!CW103)</f>
        <v>4</v>
      </c>
      <c r="K104" s="501">
        <f>SUM(ИТОГ!J103+ИТОГ!AP103+ИТОГ!BT103+ИТОГ!CX103)</f>
        <v>0</v>
      </c>
      <c r="L104" s="1069">
        <f>SUM(ИТОГ!K103+ИТОГ!AQ103+ИТОГ!BU103+ИТОГ!CY103)</f>
        <v>0</v>
      </c>
      <c r="M104" s="1069">
        <f>SUM(ИТОГ!L103+ИТОГ!AR103+ИТОГ!BV103+ИТОГ!CZ103)</f>
        <v>1</v>
      </c>
      <c r="N104" s="501">
        <f>SUM(ИТОГ!M103+ИТОГ!AS103+ИТОГ!BW103+ИТОГ!DA103)</f>
        <v>0</v>
      </c>
      <c r="O104" s="501">
        <f>SUM(ИТОГ!N103+ИТОГ!AT103+ИТОГ!BX103+ИТОГ!DB103)</f>
        <v>0</v>
      </c>
      <c r="P104" s="1075">
        <f>SUM(ИТОГ!O103+ИТОГ!AU103+ИТОГ!BY103+ИТОГ!DC103)</f>
        <v>0</v>
      </c>
      <c r="Q104" s="1075">
        <f>SUM(ИТОГ!P103+ИТОГ!AV103+ИТОГ!BZ103+ИТОГ!DD103)</f>
        <v>0</v>
      </c>
      <c r="R104" s="1075">
        <f>SUM(ИТОГ!Q103+ИТОГ!AW103+ИТОГ!CA103+ИТОГ!DE103)</f>
        <v>0</v>
      </c>
      <c r="S104" s="737">
        <f>SUM(ИТОГ!R103+ИТОГ!AX103+ИТОГ!CB103+ИТОГ!DF103)</f>
        <v>0</v>
      </c>
      <c r="T104" s="114">
        <f>SUM(ИТОГ!S103+ИТОГ!AY103+ИТОГ!CC103)</f>
        <v>0</v>
      </c>
      <c r="U104" s="114">
        <f>SUM(ИТОГ!T103+ИТОГ!AZ103+ИТОГ!CD103)</f>
        <v>1</v>
      </c>
      <c r="V104" s="1075">
        <f>SUM(ИТОГ!U103+ИТОГ!BA103+ИТОГ!CE103+ИТОГ!DG103)</f>
        <v>0</v>
      </c>
      <c r="W104" s="1075">
        <f>SUM(ИТОГ!V103+ИТОГ!BB103+ИТОГ!CF103+ИТОГ!DH103)</f>
        <v>0</v>
      </c>
      <c r="X104" s="257">
        <f>SUM(ИТОГ!W103+ИТОГ!BC103+ИТОГ!CG103+ИТОГ!DI103)</f>
        <v>1</v>
      </c>
      <c r="Y104" s="257">
        <f>SUM(ИТОГ!X103+ИТОГ!BD103+ИТОГ!CH103+ИТОГ!DJ103)</f>
        <v>0</v>
      </c>
      <c r="Z104" s="257">
        <f>SUM(ИТОГ!Y103+ИТОГ!BE103+ИТОГ!CI103)</f>
        <v>1</v>
      </c>
      <c r="AA104" s="257">
        <f>SUM(ИТОГ!Z103+ИТОГ!BF103+ИТОГ!CJ103)</f>
        <v>0</v>
      </c>
      <c r="AB104" s="257">
        <f>SUM(ИТОГ!AA103+ИТОГ!BG103+ИТОГ!CK103+ИТОГ!DK103)</f>
        <v>0</v>
      </c>
      <c r="AC104" s="257">
        <f>SUM(ИТОГ!AB103+ИТОГ!BH103+ИТОГ!CL103+ИТОГ!DL103)</f>
        <v>0</v>
      </c>
      <c r="AD104" s="256">
        <f>SUM(ИТОГ!AC103+ИТОГ!BI103+ИТОГ!CM103)</f>
        <v>0</v>
      </c>
      <c r="AE104" s="256">
        <f>SUM(ИТОГ!AD103+ИТОГ!BJ103+ИТОГ!CN103)</f>
        <v>0</v>
      </c>
      <c r="AF104" s="256">
        <f>SUM(ИТОГ!AE103+ИТОГ!BK103+ИТОГ!CO103+ИТОГ!DM103)</f>
        <v>0</v>
      </c>
      <c r="AG104" s="256">
        <f>SUM(ИТОГ!AF103+ИТОГ!BL103+ИТОГ!CP103+ИТОГ!DN103)</f>
        <v>0</v>
      </c>
      <c r="AH104" s="1069">
        <f>SUM(ИТОГ!AG103)</f>
        <v>0</v>
      </c>
      <c r="AI104" s="1069">
        <f>SUM(ИТОГ!AH103)</f>
        <v>0</v>
      </c>
      <c r="AJ104" s="385">
        <f t="shared" si="12"/>
        <v>7</v>
      </c>
      <c r="AK104" s="385">
        <f t="shared" si="13"/>
        <v>2</v>
      </c>
      <c r="AL104" s="246"/>
      <c r="AM104" s="246"/>
      <c r="AN104" s="246"/>
      <c r="AO104" s="246"/>
      <c r="AP104" s="37"/>
      <c r="AQ104" s="6"/>
      <c r="AR104" s="1069">
        <f>SUM(ИТОГ!DU103+ИТОГ!DY103)</f>
        <v>0</v>
      </c>
      <c r="AS104" s="1069">
        <f>SUM(ИТОГ!DV103+ИТОГ!DZ103)</f>
        <v>0</v>
      </c>
      <c r="AT104" s="501">
        <f>SUM(ИТОГ!EC103+ИТОГ!EE103)</f>
        <v>0</v>
      </c>
      <c r="AU104" s="501">
        <f>SUM(ИТОГ!ED103+ИТОГ!EF103)</f>
        <v>0</v>
      </c>
      <c r="AV104" s="445">
        <f>SUM(ИТОГ!DS103+ИТОГ!DW103+ИТОГ!EA103)</f>
        <v>0</v>
      </c>
      <c r="AW104" s="445">
        <f>SUM(ИТОГ!DT103+ИТОГ!DX103+ИТОГ!EB103)</f>
        <v>0</v>
      </c>
      <c r="AX104" s="5">
        <f t="shared" si="14"/>
        <v>0</v>
      </c>
      <c r="AY104" s="95">
        <f t="shared" si="15"/>
        <v>0</v>
      </c>
    </row>
    <row r="105" spans="1:51" ht="15" thickBot="1" x14ac:dyDescent="0.35">
      <c r="A105" s="91">
        <v>15</v>
      </c>
      <c r="B105" s="1807" t="s">
        <v>51</v>
      </c>
      <c r="C105" s="1516"/>
      <c r="D105" s="501">
        <f>SUM(ИТОГ!C104,ИТОГ!AI104,ИТОГ!BM104,ИТОГ!CQ104)</f>
        <v>0</v>
      </c>
      <c r="E105" s="501">
        <f>SUM(ИТОГ!D104,ИТОГ!AJ104,ИТОГ!BN104,ИТОГ!CR104)</f>
        <v>0</v>
      </c>
      <c r="F105" s="174">
        <f>SUM(ИТОГ!E104+ИТОГ!AK104+ИТОГ!BO104+ИТОГ!CS104)</f>
        <v>0</v>
      </c>
      <c r="G105" s="174">
        <f>SUM(ИТОГ!F104+ИТОГ!AL104+ИТОГ!BP104+ИТОГ!CT104)</f>
        <v>0</v>
      </c>
      <c r="H105" s="501">
        <f>SUM(ИТОГ!G104+ИТОГ!AM104+ИТОГ!BQ104+ИТОГ!CU104)</f>
        <v>2</v>
      </c>
      <c r="I105" s="501">
        <f>SUM(ИТОГ!H104+ИТОГ!AN104+ИТОГ!BR104+ИТОГ!CV104)</f>
        <v>0</v>
      </c>
      <c r="J105" s="501">
        <f>SUM(ИТОГ!I104+ИТОГ!AO104+ИТОГ!BS104+ИТОГ!CW104)</f>
        <v>0</v>
      </c>
      <c r="K105" s="501">
        <f>SUM(ИТОГ!J104+ИТОГ!AP104+ИТОГ!BT104+ИТОГ!CX104)</f>
        <v>0</v>
      </c>
      <c r="L105" s="1069">
        <f>SUM(ИТОГ!K104+ИТОГ!AQ104+ИТОГ!BU104+ИТОГ!CY104)</f>
        <v>0</v>
      </c>
      <c r="M105" s="1069">
        <f>SUM(ИТОГ!L104+ИТОГ!AR104+ИТОГ!BV104+ИТОГ!CZ104)</f>
        <v>0</v>
      </c>
      <c r="N105" s="501">
        <f>SUM(ИТОГ!M104+ИТОГ!AS104+ИТОГ!BW104+ИТОГ!DA104)</f>
        <v>0</v>
      </c>
      <c r="O105" s="501">
        <f>SUM(ИТОГ!N104+ИТОГ!AT104+ИТОГ!BX104+ИТОГ!DB104)</f>
        <v>0</v>
      </c>
      <c r="P105" s="1075">
        <f>SUM(ИТОГ!O104+ИТОГ!AU104+ИТОГ!BY104+ИТОГ!DC104)</f>
        <v>0</v>
      </c>
      <c r="Q105" s="1075">
        <f>SUM(ИТОГ!P104+ИТОГ!AV104+ИТОГ!BZ104+ИТОГ!DD104)</f>
        <v>0</v>
      </c>
      <c r="R105" s="1075">
        <f>SUM(ИТОГ!Q104+ИТОГ!AW104+ИТОГ!CA104+ИТОГ!DE104)</f>
        <v>0</v>
      </c>
      <c r="S105" s="737">
        <f>SUM(ИТОГ!R104+ИТОГ!AX104+ИТОГ!CB104+ИТОГ!DF104)</f>
        <v>0</v>
      </c>
      <c r="T105" s="114">
        <f>SUM(ИТОГ!S104+ИТОГ!AY104+ИТОГ!CC104)</f>
        <v>0</v>
      </c>
      <c r="U105" s="114">
        <f>SUM(ИТОГ!T104+ИТОГ!AZ104+ИТОГ!CD104)</f>
        <v>0</v>
      </c>
      <c r="V105" s="1075">
        <f>SUM(ИТОГ!U104+ИТОГ!BA104+ИТОГ!CE104+ИТОГ!DG104)</f>
        <v>0</v>
      </c>
      <c r="W105" s="1075">
        <f>SUM(ИТОГ!V104+ИТОГ!BB104+ИТОГ!CF104+ИТОГ!DH104)</f>
        <v>0</v>
      </c>
      <c r="X105" s="257">
        <f>SUM(ИТОГ!W104+ИТОГ!BC104+ИТОГ!CG104+ИТОГ!DI104)</f>
        <v>0</v>
      </c>
      <c r="Y105" s="257">
        <f>SUM(ИТОГ!X104+ИТОГ!BD104+ИТОГ!CH104+ИТОГ!DJ104)</f>
        <v>0</v>
      </c>
      <c r="Z105" s="257">
        <f>SUM(ИТОГ!Y104+ИТОГ!BE104+ИТОГ!CI104)</f>
        <v>1</v>
      </c>
      <c r="AA105" s="257">
        <f>SUM(ИТОГ!Z104+ИТОГ!BF104+ИТОГ!CJ104)</f>
        <v>0</v>
      </c>
      <c r="AB105" s="257">
        <f>SUM(ИТОГ!AA104+ИТОГ!BG104+ИТОГ!CK104+ИТОГ!DK104)</f>
        <v>0</v>
      </c>
      <c r="AC105" s="257">
        <f>SUM(ИТОГ!AB104+ИТОГ!BH104+ИТОГ!CL104+ИТОГ!DL104)</f>
        <v>0</v>
      </c>
      <c r="AD105" s="256">
        <f>SUM(ИТОГ!AC104+ИТОГ!BI104+ИТОГ!CM104)</f>
        <v>0</v>
      </c>
      <c r="AE105" s="256">
        <f>SUM(ИТОГ!AD104+ИТОГ!BJ104+ИТОГ!CN104)</f>
        <v>0</v>
      </c>
      <c r="AF105" s="256">
        <f>SUM(ИТОГ!AE104+ИТОГ!BK104+ИТОГ!CO104+ИТОГ!DM104)</f>
        <v>0</v>
      </c>
      <c r="AG105" s="256">
        <f>SUM(ИТОГ!AF104+ИТОГ!BL104+ИТОГ!CP104+ИТОГ!DN104)</f>
        <v>0</v>
      </c>
      <c r="AH105" s="1069">
        <f>SUM(ИТОГ!AG104)</f>
        <v>0</v>
      </c>
      <c r="AI105" s="1069">
        <f>SUM(ИТОГ!AH104)</f>
        <v>0</v>
      </c>
      <c r="AJ105" s="385">
        <f t="shared" si="12"/>
        <v>3</v>
      </c>
      <c r="AK105" s="385">
        <f t="shared" si="13"/>
        <v>0</v>
      </c>
      <c r="AL105" s="246"/>
      <c r="AM105" s="246"/>
      <c r="AN105" s="246"/>
      <c r="AO105" s="246"/>
      <c r="AP105" s="37"/>
      <c r="AQ105" s="6"/>
      <c r="AR105" s="1069">
        <f>SUM(ИТОГ!DU104+ИТОГ!DY104)</f>
        <v>0</v>
      </c>
      <c r="AS105" s="1069">
        <f>SUM(ИТОГ!DV104+ИТОГ!DZ104)</f>
        <v>0</v>
      </c>
      <c r="AT105" s="501">
        <f>SUM(ИТОГ!EC104+ИТОГ!EE104)</f>
        <v>0</v>
      </c>
      <c r="AU105" s="501">
        <f>SUM(ИТОГ!ED104+ИТОГ!EF104)</f>
        <v>0</v>
      </c>
      <c r="AV105" s="445">
        <f>SUM(ИТОГ!DS104+ИТОГ!DW104+ИТОГ!EA104)</f>
        <v>0</v>
      </c>
      <c r="AW105" s="445">
        <f>SUM(ИТОГ!DT104+ИТОГ!DX104+ИТОГ!EB104)</f>
        <v>0</v>
      </c>
      <c r="AX105" s="5">
        <f t="shared" si="14"/>
        <v>0</v>
      </c>
      <c r="AY105" s="95">
        <f t="shared" si="15"/>
        <v>0</v>
      </c>
    </row>
    <row r="106" spans="1:51" ht="15" thickBot="1" x14ac:dyDescent="0.35">
      <c r="A106" s="91">
        <v>16</v>
      </c>
      <c r="B106" s="1807" t="s">
        <v>22</v>
      </c>
      <c r="C106" s="1516"/>
      <c r="D106" s="501">
        <f>SUM(ИТОГ!C105,ИТОГ!AI105,ИТОГ!BM105,ИТОГ!CQ105)</f>
        <v>0</v>
      </c>
      <c r="E106" s="501">
        <f>SUM(ИТОГ!D105,ИТОГ!AJ105,ИТОГ!BN105,ИТОГ!CR105)</f>
        <v>0</v>
      </c>
      <c r="F106" s="174">
        <f>SUM(ИТОГ!E105+ИТОГ!AK105+ИТОГ!BO105+ИТОГ!CS105)</f>
        <v>0</v>
      </c>
      <c r="G106" s="174">
        <f>SUM(ИТОГ!F105+ИТОГ!AL105+ИТОГ!BP105+ИТОГ!CT105)</f>
        <v>0</v>
      </c>
      <c r="H106" s="501">
        <f>SUM(ИТОГ!G105+ИТОГ!AM105+ИТОГ!BQ105+ИТОГ!CU105)</f>
        <v>0</v>
      </c>
      <c r="I106" s="501">
        <f>SUM(ИТОГ!H105+ИТОГ!AN105+ИТОГ!BR105+ИТОГ!CV105)</f>
        <v>0</v>
      </c>
      <c r="J106" s="501">
        <f>SUM(ИТОГ!I105+ИТОГ!AO105+ИТОГ!BS105+ИТОГ!CW105)</f>
        <v>0</v>
      </c>
      <c r="K106" s="501">
        <f>SUM(ИТОГ!J105+ИТОГ!AP105+ИТОГ!BT105+ИТОГ!CX105)</f>
        <v>0</v>
      </c>
      <c r="L106" s="1069">
        <f>SUM(ИТОГ!K105+ИТОГ!AQ105+ИТОГ!BU105+ИТОГ!CY105)</f>
        <v>0</v>
      </c>
      <c r="M106" s="1069">
        <f>SUM(ИТОГ!L105+ИТОГ!AR105+ИТОГ!BV105+ИТОГ!CZ105)</f>
        <v>0</v>
      </c>
      <c r="N106" s="501">
        <f>SUM(ИТОГ!M105+ИТОГ!AS105+ИТОГ!BW105+ИТОГ!DA105)</f>
        <v>0</v>
      </c>
      <c r="O106" s="501">
        <f>SUM(ИТОГ!N105+ИТОГ!AT105+ИТОГ!BX105+ИТОГ!DB105)</f>
        <v>0</v>
      </c>
      <c r="P106" s="1075">
        <f>SUM(ИТОГ!O105+ИТОГ!AU105+ИТОГ!BY105+ИТОГ!DC105)</f>
        <v>0</v>
      </c>
      <c r="Q106" s="1075">
        <f>SUM(ИТОГ!P105+ИТОГ!AV105+ИТОГ!BZ105+ИТОГ!DD105)</f>
        <v>0</v>
      </c>
      <c r="R106" s="1075">
        <f>SUM(ИТОГ!Q105+ИТОГ!AW105+ИТОГ!CA105+ИТОГ!DE105)</f>
        <v>0</v>
      </c>
      <c r="S106" s="737">
        <f>SUM(ИТОГ!R105+ИТОГ!AX105+ИТОГ!CB105+ИТОГ!DF105)</f>
        <v>0</v>
      </c>
      <c r="T106" s="114">
        <f>SUM(ИТОГ!S105+ИТОГ!AY105+ИТОГ!CC105)</f>
        <v>0</v>
      </c>
      <c r="U106" s="114">
        <f>SUM(ИТОГ!T105+ИТОГ!AZ105+ИТОГ!CD105)</f>
        <v>0</v>
      </c>
      <c r="V106" s="1075">
        <f>SUM(ИТОГ!U105+ИТОГ!BA105+ИТОГ!CE105+ИТОГ!DG105)</f>
        <v>0</v>
      </c>
      <c r="W106" s="1075">
        <f>SUM(ИТОГ!V105+ИТОГ!BB105+ИТОГ!CF105+ИТОГ!DH105)</f>
        <v>0</v>
      </c>
      <c r="X106" s="257">
        <f>SUM(ИТОГ!W105+ИТОГ!BC105+ИТОГ!CG105+ИТОГ!DI105)</f>
        <v>0</v>
      </c>
      <c r="Y106" s="257">
        <f>SUM(ИТОГ!X105+ИТОГ!BD105+ИТОГ!CH105+ИТОГ!DJ105)</f>
        <v>0</v>
      </c>
      <c r="Z106" s="257">
        <f>SUM(ИТОГ!Y105+ИТОГ!BE105+ИТОГ!CI105)</f>
        <v>0</v>
      </c>
      <c r="AA106" s="257">
        <f>SUM(ИТОГ!Z105+ИТОГ!BF105+ИТОГ!CJ105)</f>
        <v>0</v>
      </c>
      <c r="AB106" s="257">
        <f>SUM(ИТОГ!AA105+ИТОГ!BG105+ИТОГ!CK105+ИТОГ!DK105)</f>
        <v>0</v>
      </c>
      <c r="AC106" s="257">
        <f>SUM(ИТОГ!AB105+ИТОГ!BH105+ИТОГ!CL105+ИТОГ!DL105)</f>
        <v>0</v>
      </c>
      <c r="AD106" s="256">
        <f>SUM(ИТОГ!AC105+ИТОГ!BI105+ИТОГ!CM105)</f>
        <v>0</v>
      </c>
      <c r="AE106" s="256">
        <f>SUM(ИТОГ!AD105+ИТОГ!BJ105+ИТОГ!CN105)</f>
        <v>0</v>
      </c>
      <c r="AF106" s="256">
        <f>SUM(ИТОГ!AE105+ИТОГ!BK105+ИТОГ!CO105+ИТОГ!DM105)</f>
        <v>0</v>
      </c>
      <c r="AG106" s="256">
        <f>SUM(ИТОГ!AF105+ИТОГ!BL105+ИТОГ!CP105+ИТОГ!DN105)</f>
        <v>0</v>
      </c>
      <c r="AH106" s="1069">
        <f>SUM(ИТОГ!AG105)</f>
        <v>0</v>
      </c>
      <c r="AI106" s="1069">
        <f>SUM(ИТОГ!AH105)</f>
        <v>0</v>
      </c>
      <c r="AJ106" s="385">
        <f t="shared" si="12"/>
        <v>0</v>
      </c>
      <c r="AK106" s="385">
        <f t="shared" si="13"/>
        <v>0</v>
      </c>
      <c r="AL106" s="246"/>
      <c r="AM106" s="246"/>
      <c r="AN106" s="246"/>
      <c r="AO106" s="246"/>
      <c r="AP106" s="37"/>
      <c r="AQ106" s="6"/>
      <c r="AR106" s="1069">
        <f>SUM(ИТОГ!DU105+ИТОГ!DY105)</f>
        <v>0</v>
      </c>
      <c r="AS106" s="1069">
        <f>SUM(ИТОГ!DV105+ИТОГ!DZ105)</f>
        <v>0</v>
      </c>
      <c r="AT106" s="501">
        <f>SUM(ИТОГ!EC105+ИТОГ!EE105)</f>
        <v>0</v>
      </c>
      <c r="AU106" s="501">
        <f>SUM(ИТОГ!ED105+ИТОГ!EF105)</f>
        <v>0</v>
      </c>
      <c r="AV106" s="445">
        <f>SUM(ИТОГ!DS105+ИТОГ!DW105+ИТОГ!EA105)</f>
        <v>0</v>
      </c>
      <c r="AW106" s="445">
        <f>SUM(ИТОГ!DT105+ИТОГ!DX105+ИТОГ!EB105)</f>
        <v>0</v>
      </c>
      <c r="AX106" s="5">
        <f t="shared" si="14"/>
        <v>0</v>
      </c>
      <c r="AY106" s="95">
        <f t="shared" si="15"/>
        <v>0</v>
      </c>
    </row>
    <row r="107" spans="1:51" ht="15" thickBot="1" x14ac:dyDescent="0.35">
      <c r="A107" s="91">
        <v>17</v>
      </c>
      <c r="B107" s="1807" t="s">
        <v>23</v>
      </c>
      <c r="C107" s="1516"/>
      <c r="D107" s="501">
        <f>SUM(ИТОГ!C106,ИТОГ!AI106,ИТОГ!BM106,ИТОГ!CQ106)</f>
        <v>0</v>
      </c>
      <c r="E107" s="501">
        <f>SUM(ИТОГ!D106,ИТОГ!AJ106,ИТОГ!BN106,ИТОГ!CR106)</f>
        <v>2</v>
      </c>
      <c r="F107" s="174">
        <f>SUM(ИТОГ!E106+ИТОГ!AK106+ИТОГ!BO106+ИТОГ!CS106)</f>
        <v>0</v>
      </c>
      <c r="G107" s="174">
        <f>SUM(ИТОГ!F106+ИТОГ!AL106+ИТОГ!BP106+ИТОГ!CT106)</f>
        <v>0</v>
      </c>
      <c r="H107" s="501">
        <f>SUM(ИТОГ!G106+ИТОГ!AM106+ИТОГ!BQ106+ИТОГ!CU106)</f>
        <v>0</v>
      </c>
      <c r="I107" s="501">
        <f>SUM(ИТОГ!H106+ИТОГ!AN106+ИТОГ!BR106+ИТОГ!CV106)</f>
        <v>0</v>
      </c>
      <c r="J107" s="501">
        <f>SUM(ИТОГ!I106+ИТОГ!AO106+ИТОГ!BS106+ИТОГ!CW106)</f>
        <v>0</v>
      </c>
      <c r="K107" s="501">
        <f>SUM(ИТОГ!J106+ИТОГ!AP106+ИТОГ!BT106+ИТОГ!CX106)</f>
        <v>1</v>
      </c>
      <c r="L107" s="1069">
        <f>SUM(ИТОГ!K106+ИТОГ!AQ106+ИТОГ!BU106+ИТОГ!CY106)</f>
        <v>0</v>
      </c>
      <c r="M107" s="1069">
        <f>SUM(ИТОГ!L106+ИТОГ!AR106+ИТОГ!BV106+ИТОГ!CZ106)</f>
        <v>1</v>
      </c>
      <c r="N107" s="501">
        <f>SUM(ИТОГ!M106+ИТОГ!AS106+ИТОГ!BW106+ИТОГ!DA106)</f>
        <v>0</v>
      </c>
      <c r="O107" s="501">
        <f>SUM(ИТОГ!N106+ИТОГ!AT106+ИТОГ!BX106+ИТОГ!DB106)</f>
        <v>1</v>
      </c>
      <c r="P107" s="1075">
        <f>SUM(ИТОГ!O106+ИТОГ!AU106+ИТОГ!BY106+ИТОГ!DC106)</f>
        <v>0</v>
      </c>
      <c r="Q107" s="1075">
        <f>SUM(ИТОГ!P106+ИТОГ!AV106+ИТОГ!BZ106+ИТОГ!DD106)</f>
        <v>1</v>
      </c>
      <c r="R107" s="1075">
        <f>SUM(ИТОГ!Q106+ИТОГ!AW106+ИТОГ!CA106+ИТОГ!DE106)</f>
        <v>0</v>
      </c>
      <c r="S107" s="737">
        <f>SUM(ИТОГ!R106+ИТОГ!AX106+ИТОГ!CB106+ИТОГ!DF106)</f>
        <v>1</v>
      </c>
      <c r="T107" s="114">
        <f>SUM(ИТОГ!S106+ИТОГ!AY106+ИТОГ!CC106)</f>
        <v>0</v>
      </c>
      <c r="U107" s="114">
        <f>SUM(ИТОГ!T106+ИТОГ!AZ106+ИТОГ!CD106)</f>
        <v>0</v>
      </c>
      <c r="V107" s="1075">
        <f>SUM(ИТОГ!U106+ИТОГ!BA106+ИТОГ!CE106+ИТОГ!DG106)</f>
        <v>0</v>
      </c>
      <c r="W107" s="1075">
        <f>SUM(ИТОГ!V106+ИТОГ!BB106+ИТОГ!CF106+ИТОГ!DH106)</f>
        <v>0</v>
      </c>
      <c r="X107" s="257">
        <f>SUM(ИТОГ!W106+ИТОГ!BC106+ИТОГ!CG106+ИТОГ!DI106)</f>
        <v>0</v>
      </c>
      <c r="Y107" s="257">
        <f>SUM(ИТОГ!X106+ИТОГ!BD106+ИТОГ!CH106+ИТОГ!DJ106)</f>
        <v>0</v>
      </c>
      <c r="Z107" s="257">
        <f>SUM(ИТОГ!Y106+ИТОГ!BE106+ИТОГ!CI106)</f>
        <v>0</v>
      </c>
      <c r="AA107" s="257">
        <f>SUM(ИТОГ!Z106+ИТОГ!BF106+ИТОГ!CJ106)</f>
        <v>0</v>
      </c>
      <c r="AB107" s="257">
        <f>SUM(ИТОГ!AA106+ИТОГ!BG106+ИТОГ!CK106+ИТОГ!DK106)</f>
        <v>0</v>
      </c>
      <c r="AC107" s="257">
        <f>SUM(ИТОГ!AB106+ИТОГ!BH106+ИТОГ!CL106+ИТОГ!DL106)</f>
        <v>0</v>
      </c>
      <c r="AD107" s="256">
        <f>SUM(ИТОГ!AC106+ИТОГ!BI106+ИТОГ!CM106)</f>
        <v>0</v>
      </c>
      <c r="AE107" s="256">
        <f>SUM(ИТОГ!AD106+ИТОГ!BJ106+ИТОГ!CN106)</f>
        <v>1</v>
      </c>
      <c r="AF107" s="256">
        <f>SUM(ИТОГ!AE106+ИТОГ!BK106+ИТОГ!CO106+ИТОГ!DM106)</f>
        <v>0</v>
      </c>
      <c r="AG107" s="256">
        <f>SUM(ИТОГ!AF106+ИТОГ!BL106+ИТОГ!CP106+ИТОГ!DN106)</f>
        <v>3</v>
      </c>
      <c r="AH107" s="1069">
        <f>SUM(ИТОГ!AG106)</f>
        <v>0</v>
      </c>
      <c r="AI107" s="1069">
        <f>SUM(ИТОГ!AH106)</f>
        <v>0</v>
      </c>
      <c r="AJ107" s="385">
        <f t="shared" si="12"/>
        <v>0</v>
      </c>
      <c r="AK107" s="385">
        <f t="shared" si="13"/>
        <v>11</v>
      </c>
      <c r="AL107" s="246"/>
      <c r="AM107" s="246"/>
      <c r="AN107" s="246"/>
      <c r="AO107" s="246"/>
      <c r="AP107" s="37"/>
      <c r="AQ107" s="6"/>
      <c r="AR107" s="1069">
        <f>SUM(ИТОГ!DU106+ИТОГ!DY106)</f>
        <v>0</v>
      </c>
      <c r="AS107" s="1069">
        <f>SUM(ИТОГ!DV106+ИТОГ!DZ106)</f>
        <v>4</v>
      </c>
      <c r="AT107" s="501">
        <f>SUM(ИТОГ!EC106+ИТОГ!EE106)</f>
        <v>0</v>
      </c>
      <c r="AU107" s="501">
        <f>SUM(ИТОГ!ED106+ИТОГ!EF106)</f>
        <v>0</v>
      </c>
      <c r="AV107" s="445">
        <f>SUM(ИТОГ!DS106+ИТОГ!DW106+ИТОГ!EA106)</f>
        <v>0</v>
      </c>
      <c r="AW107" s="445">
        <f>SUM(ИТОГ!DT106+ИТОГ!DX106+ИТОГ!EB106)</f>
        <v>1</v>
      </c>
      <c r="AX107" s="5">
        <f t="shared" si="14"/>
        <v>0</v>
      </c>
      <c r="AY107" s="95">
        <f t="shared" si="15"/>
        <v>5</v>
      </c>
    </row>
    <row r="108" spans="1:51" ht="15" thickBot="1" x14ac:dyDescent="0.35">
      <c r="A108" s="91">
        <v>18</v>
      </c>
      <c r="B108" s="1807" t="s">
        <v>24</v>
      </c>
      <c r="C108" s="1516"/>
      <c r="D108" s="501">
        <f>SUM(ИТОГ!C107,ИТОГ!AI107,ИТОГ!BM107,ИТОГ!CQ107)</f>
        <v>0</v>
      </c>
      <c r="E108" s="501">
        <f>SUM(ИТОГ!D107,ИТОГ!AJ107,ИТОГ!BN107,ИТОГ!CR107)</f>
        <v>0</v>
      </c>
      <c r="F108" s="174">
        <f>SUM(ИТОГ!E107+ИТОГ!AK107+ИТОГ!BO107+ИТОГ!CS107)</f>
        <v>0</v>
      </c>
      <c r="G108" s="174">
        <f>SUM(ИТОГ!F107+ИТОГ!AL107+ИТОГ!BP107+ИТОГ!CT107)</f>
        <v>0</v>
      </c>
      <c r="H108" s="501">
        <f>SUM(ИТОГ!G107+ИТОГ!AM107+ИТОГ!BQ107+ИТОГ!CU107)</f>
        <v>0</v>
      </c>
      <c r="I108" s="501">
        <f>SUM(ИТОГ!H107+ИТОГ!AN107+ИТОГ!BR107+ИТОГ!CV107)</f>
        <v>0</v>
      </c>
      <c r="J108" s="501">
        <f>SUM(ИТОГ!I107+ИТОГ!AO107+ИТОГ!BS107+ИТОГ!CW107)</f>
        <v>0</v>
      </c>
      <c r="K108" s="501">
        <f>SUM(ИТОГ!J107+ИТОГ!AP107+ИТОГ!BT107+ИТОГ!CX107)</f>
        <v>0</v>
      </c>
      <c r="L108" s="1069">
        <f>SUM(ИТОГ!K107+ИТОГ!AQ107+ИТОГ!BU107+ИТОГ!CY107)</f>
        <v>0</v>
      </c>
      <c r="M108" s="1069">
        <f>SUM(ИТОГ!L107+ИТОГ!AR107+ИТОГ!BV107+ИТОГ!CZ107)</f>
        <v>0</v>
      </c>
      <c r="N108" s="501">
        <f>SUM(ИТОГ!M107+ИТОГ!AS107+ИТОГ!BW107+ИТОГ!DA107)</f>
        <v>0</v>
      </c>
      <c r="O108" s="501">
        <f>SUM(ИТОГ!N107+ИТОГ!AT107+ИТОГ!BX107+ИТОГ!DB107)</f>
        <v>0</v>
      </c>
      <c r="P108" s="1075">
        <f>SUM(ИТОГ!O107+ИТОГ!AU107+ИТОГ!BY107+ИТОГ!DC107)</f>
        <v>0</v>
      </c>
      <c r="Q108" s="1075">
        <f>SUM(ИТОГ!P107+ИТОГ!AV107+ИТОГ!BZ107+ИТОГ!DD107)</f>
        <v>0</v>
      </c>
      <c r="R108" s="1075">
        <f>SUM(ИТОГ!Q107+ИТОГ!AW107+ИТОГ!CA107+ИТОГ!DE107)</f>
        <v>0</v>
      </c>
      <c r="S108" s="737">
        <f>SUM(ИТОГ!R107+ИТОГ!AX107+ИТОГ!CB107+ИТОГ!DF107)</f>
        <v>0</v>
      </c>
      <c r="T108" s="114">
        <f>SUM(ИТОГ!S107+ИТОГ!AY107+ИТОГ!CC107)</f>
        <v>0</v>
      </c>
      <c r="U108" s="114">
        <f>SUM(ИТОГ!T107+ИТОГ!AZ107+ИТОГ!CD107)</f>
        <v>0</v>
      </c>
      <c r="V108" s="1075">
        <f>SUM(ИТОГ!U107+ИТОГ!BA107+ИТОГ!CE107+ИТОГ!DG107)</f>
        <v>0</v>
      </c>
      <c r="W108" s="1075">
        <f>SUM(ИТОГ!V107+ИТОГ!BB107+ИТОГ!CF107+ИТОГ!DH107)</f>
        <v>0</v>
      </c>
      <c r="X108" s="257">
        <f>SUM(ИТОГ!W107+ИТОГ!BC107+ИТОГ!CG107+ИТОГ!DI107)</f>
        <v>1</v>
      </c>
      <c r="Y108" s="257">
        <f>SUM(ИТОГ!X107+ИТОГ!BD107+ИТОГ!CH107+ИТОГ!DJ107)</f>
        <v>0</v>
      </c>
      <c r="Z108" s="257">
        <f>SUM(ИТОГ!Y107+ИТОГ!BE107+ИТОГ!CI107)</f>
        <v>0</v>
      </c>
      <c r="AA108" s="257">
        <f>SUM(ИТОГ!Z107+ИТОГ!BF107+ИТОГ!CJ107)</f>
        <v>0</v>
      </c>
      <c r="AB108" s="257">
        <f>SUM(ИТОГ!AA107+ИТОГ!BG107+ИТОГ!CK107+ИТОГ!DK107)</f>
        <v>0</v>
      </c>
      <c r="AC108" s="257">
        <f>SUM(ИТОГ!AB107+ИТОГ!BH107+ИТОГ!CL107+ИТОГ!DL107)</f>
        <v>0</v>
      </c>
      <c r="AD108" s="256">
        <f>SUM(ИТОГ!AC107+ИТОГ!BI107+ИТОГ!CM107)</f>
        <v>0</v>
      </c>
      <c r="AE108" s="256">
        <f>SUM(ИТОГ!AD107+ИТОГ!BJ107+ИТОГ!CN107)</f>
        <v>0</v>
      </c>
      <c r="AF108" s="256">
        <f>SUM(ИТОГ!AE107+ИТОГ!BK107+ИТОГ!CO107+ИТОГ!DM107)</f>
        <v>0</v>
      </c>
      <c r="AG108" s="256">
        <f>SUM(ИТОГ!AF107+ИТОГ!BL107+ИТОГ!CP107+ИТОГ!DN107)</f>
        <v>0</v>
      </c>
      <c r="AH108" s="1069">
        <f>SUM(ИТОГ!AG107)</f>
        <v>0</v>
      </c>
      <c r="AI108" s="1069">
        <f>SUM(ИТОГ!AH107)</f>
        <v>0</v>
      </c>
      <c r="AJ108" s="385">
        <f t="shared" si="12"/>
        <v>1</v>
      </c>
      <c r="AK108" s="385">
        <f t="shared" si="13"/>
        <v>0</v>
      </c>
      <c r="AL108" s="246"/>
      <c r="AM108" s="246"/>
      <c r="AN108" s="246"/>
      <c r="AO108" s="246"/>
      <c r="AP108" s="37"/>
      <c r="AQ108" s="6"/>
      <c r="AR108" s="1069">
        <f>SUM(ИТОГ!DU107+ИТОГ!DY107)</f>
        <v>0</v>
      </c>
      <c r="AS108" s="1069">
        <f>SUM(ИТОГ!DV107+ИТОГ!DZ107)</f>
        <v>0</v>
      </c>
      <c r="AT108" s="501">
        <f>SUM(ИТОГ!EC107+ИТОГ!EE107)</f>
        <v>0</v>
      </c>
      <c r="AU108" s="501">
        <f>SUM(ИТОГ!ED107+ИТОГ!EF107)</f>
        <v>0</v>
      </c>
      <c r="AV108" s="445">
        <f>SUM(ИТОГ!DS107+ИТОГ!DW107+ИТОГ!EA107)</f>
        <v>0</v>
      </c>
      <c r="AW108" s="445">
        <f>SUM(ИТОГ!DT107+ИТОГ!DX107+ИТОГ!EB107)</f>
        <v>0</v>
      </c>
      <c r="AX108" s="5">
        <f t="shared" si="14"/>
        <v>0</v>
      </c>
      <c r="AY108" s="95">
        <f t="shared" si="15"/>
        <v>0</v>
      </c>
    </row>
    <row r="109" spans="1:51" ht="15" thickBot="1" x14ac:dyDescent="0.35">
      <c r="A109" s="91">
        <v>19</v>
      </c>
      <c r="B109" s="1807" t="s">
        <v>25</v>
      </c>
      <c r="C109" s="1516"/>
      <c r="D109" s="501">
        <f>SUM(ИТОГ!C108,ИТОГ!AI108,ИТОГ!BM108,ИТОГ!CQ108)</f>
        <v>0</v>
      </c>
      <c r="E109" s="501">
        <f>SUM(ИТОГ!D108,ИТОГ!AJ108,ИТОГ!BN108,ИТОГ!CR108)</f>
        <v>0</v>
      </c>
      <c r="F109" s="174">
        <f>SUM(ИТОГ!E108+ИТОГ!AK108+ИТОГ!BO108+ИТОГ!CS108)</f>
        <v>0</v>
      </c>
      <c r="G109" s="174">
        <f>SUM(ИТОГ!F108+ИТОГ!AL108+ИТОГ!BP108+ИТОГ!CT108)</f>
        <v>0</v>
      </c>
      <c r="H109" s="501">
        <f>SUM(ИТОГ!G108+ИТОГ!AM108+ИТОГ!BQ108+ИТОГ!CU108)</f>
        <v>0</v>
      </c>
      <c r="I109" s="501">
        <f>SUM(ИТОГ!H108+ИТОГ!AN108+ИТОГ!BR108+ИТОГ!CV108)</f>
        <v>0</v>
      </c>
      <c r="J109" s="501">
        <f>SUM(ИТОГ!I108+ИТОГ!AO108+ИТОГ!BS108+ИТОГ!CW108)</f>
        <v>0</v>
      </c>
      <c r="K109" s="501">
        <f>SUM(ИТОГ!J108+ИТОГ!AP108+ИТОГ!BT108+ИТОГ!CX108)</f>
        <v>0</v>
      </c>
      <c r="L109" s="1069">
        <f>SUM(ИТОГ!K108+ИТОГ!AQ108+ИТОГ!BU108+ИТОГ!CY108)</f>
        <v>0</v>
      </c>
      <c r="M109" s="1069">
        <f>SUM(ИТОГ!L108+ИТОГ!AR108+ИТОГ!BV108+ИТОГ!CZ108)</f>
        <v>0</v>
      </c>
      <c r="N109" s="501">
        <f>SUM(ИТОГ!M108+ИТОГ!AS108+ИТОГ!BW108+ИТОГ!DA108)</f>
        <v>0</v>
      </c>
      <c r="O109" s="501">
        <f>SUM(ИТОГ!N108+ИТОГ!AT108+ИТОГ!BX108+ИТОГ!DB108)</f>
        <v>0</v>
      </c>
      <c r="P109" s="1075">
        <f>SUM(ИТОГ!O108+ИТОГ!AU108+ИТОГ!BY108+ИТОГ!DC108)</f>
        <v>0</v>
      </c>
      <c r="Q109" s="1075">
        <f>SUM(ИТОГ!P108+ИТОГ!AV108+ИТОГ!BZ108+ИТОГ!DD108)</f>
        <v>0</v>
      </c>
      <c r="R109" s="1075">
        <f>SUM(ИТОГ!Q108+ИТОГ!AW108+ИТОГ!CA108+ИТОГ!DE108)</f>
        <v>0</v>
      </c>
      <c r="S109" s="737">
        <f>SUM(ИТОГ!R108+ИТОГ!AX108+ИТОГ!CB108+ИТОГ!DF108)</f>
        <v>0</v>
      </c>
      <c r="T109" s="114">
        <f>SUM(ИТОГ!S108+ИТОГ!AY108+ИТОГ!CC108)</f>
        <v>0</v>
      </c>
      <c r="U109" s="114">
        <f>SUM(ИТОГ!T108+ИТОГ!AZ108+ИТОГ!CD108)</f>
        <v>0</v>
      </c>
      <c r="V109" s="1075">
        <f>SUM(ИТОГ!U108+ИТОГ!BA108+ИТОГ!CE108+ИТОГ!DG108)</f>
        <v>0</v>
      </c>
      <c r="W109" s="1075">
        <f>SUM(ИТОГ!V108+ИТОГ!BB108+ИТОГ!CF108+ИТОГ!DH108)</f>
        <v>0</v>
      </c>
      <c r="X109" s="257">
        <f>SUM(ИТОГ!W108+ИТОГ!BC108+ИТОГ!CG108+ИТОГ!DI108)</f>
        <v>0</v>
      </c>
      <c r="Y109" s="257">
        <f>SUM(ИТОГ!X108+ИТОГ!BD108+ИТОГ!CH108+ИТОГ!DJ108)</f>
        <v>0</v>
      </c>
      <c r="Z109" s="257">
        <f>SUM(ИТОГ!Y108+ИТОГ!BE108+ИТОГ!CI108)</f>
        <v>0</v>
      </c>
      <c r="AA109" s="257">
        <f>SUM(ИТОГ!Z108+ИТОГ!BF108+ИТОГ!CJ108)</f>
        <v>0</v>
      </c>
      <c r="AB109" s="257">
        <f>SUM(ИТОГ!AA108+ИТОГ!BG108+ИТОГ!CK108+ИТОГ!DK108)</f>
        <v>0</v>
      </c>
      <c r="AC109" s="257">
        <f>SUM(ИТОГ!AB108+ИТОГ!BH108+ИТОГ!CL108+ИТОГ!DL108)</f>
        <v>0</v>
      </c>
      <c r="AD109" s="256">
        <f>SUM(ИТОГ!AC108+ИТОГ!BI108+ИТОГ!CM108)</f>
        <v>0</v>
      </c>
      <c r="AE109" s="256">
        <f>SUM(ИТОГ!AD108+ИТОГ!BJ108+ИТОГ!CN108)</f>
        <v>0</v>
      </c>
      <c r="AF109" s="256">
        <f>SUM(ИТОГ!AE108+ИТОГ!BK108+ИТОГ!CO108+ИТОГ!DM108)</f>
        <v>0</v>
      </c>
      <c r="AG109" s="256">
        <f>SUM(ИТОГ!AF108+ИТОГ!BL108+ИТОГ!CP108+ИТОГ!DN108)</f>
        <v>0</v>
      </c>
      <c r="AH109" s="1069">
        <f>SUM(ИТОГ!AG108)</f>
        <v>0</v>
      </c>
      <c r="AI109" s="1069">
        <f>SUM(ИТОГ!AH108)</f>
        <v>0</v>
      </c>
      <c r="AJ109" s="385">
        <f t="shared" si="12"/>
        <v>0</v>
      </c>
      <c r="AK109" s="385">
        <f t="shared" si="13"/>
        <v>0</v>
      </c>
      <c r="AL109" s="246"/>
      <c r="AM109" s="246"/>
      <c r="AN109" s="246"/>
      <c r="AO109" s="246"/>
      <c r="AP109" s="37"/>
      <c r="AQ109" s="6"/>
      <c r="AR109" s="1069">
        <f>SUM(ИТОГ!DU108+ИТОГ!DY108)</f>
        <v>0</v>
      </c>
      <c r="AS109" s="1069">
        <f>SUM(ИТОГ!DV108+ИТОГ!DZ108)</f>
        <v>0</v>
      </c>
      <c r="AT109" s="501">
        <f>SUM(ИТОГ!EC108+ИТОГ!EE108)</f>
        <v>0</v>
      </c>
      <c r="AU109" s="501">
        <f>SUM(ИТОГ!ED108+ИТОГ!EF108)</f>
        <v>0</v>
      </c>
      <c r="AV109" s="445">
        <f>SUM(ИТОГ!DS108+ИТОГ!DW108+ИТОГ!EA108)</f>
        <v>0</v>
      </c>
      <c r="AW109" s="445">
        <f>SUM(ИТОГ!DT108+ИТОГ!DX108+ИТОГ!EB108)</f>
        <v>0</v>
      </c>
      <c r="AX109" s="5">
        <f t="shared" si="14"/>
        <v>0</v>
      </c>
      <c r="AY109" s="95">
        <f t="shared" si="15"/>
        <v>0</v>
      </c>
    </row>
    <row r="110" spans="1:51" ht="15" thickBot="1" x14ac:dyDescent="0.35">
      <c r="A110" s="91">
        <v>20</v>
      </c>
      <c r="B110" s="1807" t="s">
        <v>26</v>
      </c>
      <c r="C110" s="1516"/>
      <c r="D110" s="501">
        <f>SUM(ИТОГ!C109,ИТОГ!AI109,ИТОГ!BM109,ИТОГ!CQ109)</f>
        <v>0</v>
      </c>
      <c r="E110" s="501">
        <f>SUM(ИТОГ!D109,ИТОГ!AJ109,ИТОГ!BN109,ИТОГ!CR109)</f>
        <v>0</v>
      </c>
      <c r="F110" s="174">
        <f>SUM(ИТОГ!E109+ИТОГ!AK109+ИТОГ!BO109+ИТОГ!CS109)</f>
        <v>0</v>
      </c>
      <c r="G110" s="174">
        <f>SUM(ИТОГ!F109+ИТОГ!AL109+ИТОГ!BP109+ИТОГ!CT109)</f>
        <v>0</v>
      </c>
      <c r="H110" s="501">
        <f>SUM(ИТОГ!G109+ИТОГ!AM109+ИТОГ!BQ109+ИТОГ!CU109)</f>
        <v>0</v>
      </c>
      <c r="I110" s="501">
        <f>SUM(ИТОГ!H109+ИТОГ!AN109+ИТОГ!BR109+ИТОГ!CV109)</f>
        <v>0</v>
      </c>
      <c r="J110" s="501">
        <f>SUM(ИТОГ!I109+ИТОГ!AO109+ИТОГ!BS109+ИТОГ!CW109)</f>
        <v>0</v>
      </c>
      <c r="K110" s="501">
        <f>SUM(ИТОГ!J109+ИТОГ!AP109+ИТОГ!BT109+ИТОГ!CX109)</f>
        <v>0</v>
      </c>
      <c r="L110" s="1069">
        <f>SUM(ИТОГ!K109+ИТОГ!AQ109+ИТОГ!BU109+ИТОГ!CY109)</f>
        <v>0</v>
      </c>
      <c r="M110" s="1069">
        <f>SUM(ИТОГ!L109+ИТОГ!AR109+ИТОГ!BV109+ИТОГ!CZ109)</f>
        <v>0</v>
      </c>
      <c r="N110" s="501">
        <f>SUM(ИТОГ!M109+ИТОГ!AS109+ИТОГ!BW109+ИТОГ!DA109)</f>
        <v>0</v>
      </c>
      <c r="O110" s="501">
        <f>SUM(ИТОГ!N109+ИТОГ!AT109+ИТОГ!BX109+ИТОГ!DB109)</f>
        <v>0</v>
      </c>
      <c r="P110" s="1075">
        <f>SUM(ИТОГ!O109+ИТОГ!AU109+ИТОГ!BY109+ИТОГ!DC109)</f>
        <v>0</v>
      </c>
      <c r="Q110" s="1075">
        <f>SUM(ИТОГ!P109+ИТОГ!AV109+ИТОГ!BZ109+ИТОГ!DD109)</f>
        <v>0</v>
      </c>
      <c r="R110" s="1075">
        <f>SUM(ИТОГ!Q109+ИТОГ!AW109+ИТОГ!CA109+ИТОГ!DE109)</f>
        <v>0</v>
      </c>
      <c r="S110" s="737">
        <f>SUM(ИТОГ!R109+ИТОГ!AX109+ИТОГ!CB109+ИТОГ!DF109)</f>
        <v>0</v>
      </c>
      <c r="T110" s="114">
        <f>SUM(ИТОГ!S109+ИТОГ!AY109+ИТОГ!CC109)</f>
        <v>0</v>
      </c>
      <c r="U110" s="114">
        <f>SUM(ИТОГ!T109+ИТОГ!AZ109+ИТОГ!CD109)</f>
        <v>0</v>
      </c>
      <c r="V110" s="1075">
        <f>SUM(ИТОГ!U109+ИТОГ!BA109+ИТОГ!CE109+ИТОГ!DG109)</f>
        <v>0</v>
      </c>
      <c r="W110" s="1075">
        <f>SUM(ИТОГ!V109+ИТОГ!BB109+ИТОГ!CF109+ИТОГ!DH109)</f>
        <v>0</v>
      </c>
      <c r="X110" s="257">
        <f>SUM(ИТОГ!W109+ИТОГ!BC109+ИТОГ!CG109+ИТОГ!DI109)</f>
        <v>0</v>
      </c>
      <c r="Y110" s="257">
        <f>SUM(ИТОГ!X109+ИТОГ!BD109+ИТОГ!CH109+ИТОГ!DJ109)</f>
        <v>0</v>
      </c>
      <c r="Z110" s="257">
        <f>SUM(ИТОГ!Y109+ИТОГ!BE109+ИТОГ!CI109)</f>
        <v>0</v>
      </c>
      <c r="AA110" s="257">
        <f>SUM(ИТОГ!Z109+ИТОГ!BF109+ИТОГ!CJ109)</f>
        <v>0</v>
      </c>
      <c r="AB110" s="257">
        <f>SUM(ИТОГ!AA109+ИТОГ!BG109+ИТОГ!CK109+ИТОГ!DK109)</f>
        <v>0</v>
      </c>
      <c r="AC110" s="257">
        <f>SUM(ИТОГ!AB109+ИТОГ!BH109+ИТОГ!CL109+ИТОГ!DL109)</f>
        <v>0</v>
      </c>
      <c r="AD110" s="256">
        <f>SUM(ИТОГ!AC109+ИТОГ!BI109+ИТОГ!CM109)</f>
        <v>0</v>
      </c>
      <c r="AE110" s="256">
        <f>SUM(ИТОГ!AD109+ИТОГ!BJ109+ИТОГ!CN109)</f>
        <v>0</v>
      </c>
      <c r="AF110" s="256">
        <f>SUM(ИТОГ!AE109+ИТОГ!BK109+ИТОГ!CO109+ИТОГ!DM109)</f>
        <v>0</v>
      </c>
      <c r="AG110" s="256">
        <f>SUM(ИТОГ!AF109+ИТОГ!BL109+ИТОГ!CP109+ИТОГ!DN109)</f>
        <v>0</v>
      </c>
      <c r="AH110" s="1069">
        <f>SUM(ИТОГ!AG109)</f>
        <v>0</v>
      </c>
      <c r="AI110" s="1069">
        <f>SUM(ИТОГ!AH109)</f>
        <v>0</v>
      </c>
      <c r="AJ110" s="385">
        <f t="shared" si="12"/>
        <v>0</v>
      </c>
      <c r="AK110" s="385">
        <f t="shared" si="13"/>
        <v>0</v>
      </c>
      <c r="AL110" s="246"/>
      <c r="AM110" s="246"/>
      <c r="AN110" s="246"/>
      <c r="AO110" s="246"/>
      <c r="AP110" s="37"/>
      <c r="AQ110" s="6"/>
      <c r="AR110" s="1069">
        <f>SUM(ИТОГ!DU109+ИТОГ!DY109)</f>
        <v>0</v>
      </c>
      <c r="AS110" s="1069">
        <f>SUM(ИТОГ!DV109+ИТОГ!DZ109)</f>
        <v>0</v>
      </c>
      <c r="AT110" s="501">
        <f>SUM(ИТОГ!EC109+ИТОГ!EE109)</f>
        <v>0</v>
      </c>
      <c r="AU110" s="501">
        <f>SUM(ИТОГ!ED109+ИТОГ!EF109)</f>
        <v>0</v>
      </c>
      <c r="AV110" s="445">
        <f>SUM(ИТОГ!DS109+ИТОГ!DW109+ИТОГ!EA109)</f>
        <v>0</v>
      </c>
      <c r="AW110" s="445">
        <f>SUM(ИТОГ!DT109+ИТОГ!DX109+ИТОГ!EB109)</f>
        <v>0</v>
      </c>
      <c r="AX110" s="5">
        <f t="shared" si="14"/>
        <v>0</v>
      </c>
      <c r="AY110" s="95">
        <f t="shared" si="15"/>
        <v>0</v>
      </c>
    </row>
    <row r="111" spans="1:51" ht="15" thickBot="1" x14ac:dyDescent="0.35">
      <c r="A111" s="91">
        <v>21</v>
      </c>
      <c r="B111" s="1807" t="s">
        <v>27</v>
      </c>
      <c r="C111" s="1516"/>
      <c r="D111" s="501">
        <f>SUM(ИТОГ!C110,ИТОГ!AI110,ИТОГ!BM110,ИТОГ!CQ110)</f>
        <v>0</v>
      </c>
      <c r="E111" s="501">
        <f>SUM(ИТОГ!D110,ИТОГ!AJ110,ИТОГ!BN110,ИТОГ!CR110)</f>
        <v>0</v>
      </c>
      <c r="F111" s="174">
        <f>SUM(ИТОГ!E110+ИТОГ!AK110+ИТОГ!BO110+ИТОГ!CS110)</f>
        <v>0</v>
      </c>
      <c r="G111" s="174">
        <f>SUM(ИТОГ!F110+ИТОГ!AL110+ИТОГ!BP110+ИТОГ!CT110)</f>
        <v>0</v>
      </c>
      <c r="H111" s="501">
        <f>SUM(ИТОГ!G110+ИТОГ!AM110+ИТОГ!BQ110+ИТОГ!CU110)</f>
        <v>1</v>
      </c>
      <c r="I111" s="501">
        <f>SUM(ИТОГ!H110+ИТОГ!AN110+ИТОГ!BR110+ИТОГ!CV110)</f>
        <v>0</v>
      </c>
      <c r="J111" s="501">
        <f>SUM(ИТОГ!I110+ИТОГ!AO110+ИТОГ!BS110+ИТОГ!CW110)</f>
        <v>1</v>
      </c>
      <c r="K111" s="501">
        <f>SUM(ИТОГ!J110+ИТОГ!AP110+ИТОГ!BT110+ИТОГ!CX110)</f>
        <v>0</v>
      </c>
      <c r="L111" s="1069">
        <f>SUM(ИТОГ!K110+ИТОГ!AQ110+ИТОГ!BU110+ИТОГ!CY110)</f>
        <v>1</v>
      </c>
      <c r="M111" s="1069">
        <f>SUM(ИТОГ!L110+ИТОГ!AR110+ИТОГ!BV110+ИТОГ!CZ110)</f>
        <v>0</v>
      </c>
      <c r="N111" s="501">
        <f>SUM(ИТОГ!M110+ИТОГ!AS110+ИТОГ!BW110+ИТОГ!DA110)</f>
        <v>2</v>
      </c>
      <c r="O111" s="501">
        <f>SUM(ИТОГ!N110+ИТОГ!AT110+ИТОГ!BX110+ИТОГ!DB110)</f>
        <v>0</v>
      </c>
      <c r="P111" s="1075">
        <f>SUM(ИТОГ!O110+ИТОГ!AU110+ИТОГ!BY110+ИТОГ!DC110)</f>
        <v>1</v>
      </c>
      <c r="Q111" s="1075">
        <f>SUM(ИТОГ!P110+ИТОГ!AV110+ИТОГ!BZ110+ИТОГ!DD110)</f>
        <v>1</v>
      </c>
      <c r="R111" s="1075">
        <f>SUM(ИТОГ!Q110+ИТОГ!AW110+ИТОГ!CA110+ИТОГ!DE110)</f>
        <v>0</v>
      </c>
      <c r="S111" s="737">
        <f>SUM(ИТОГ!R110+ИТОГ!AX110+ИТОГ!CB110+ИТОГ!DF110)</f>
        <v>0</v>
      </c>
      <c r="T111" s="114">
        <f>SUM(ИТОГ!S110+ИТОГ!AY110+ИТОГ!CC110)</f>
        <v>0</v>
      </c>
      <c r="U111" s="114">
        <f>SUM(ИТОГ!T110+ИТОГ!AZ110+ИТОГ!CD110)</f>
        <v>0</v>
      </c>
      <c r="V111" s="1075">
        <f>SUM(ИТОГ!U110+ИТОГ!BA110+ИТОГ!CE110+ИТОГ!DG110)</f>
        <v>1</v>
      </c>
      <c r="W111" s="1075">
        <f>SUM(ИТОГ!V110+ИТОГ!BB110+ИТОГ!CF110+ИТОГ!DH110)</f>
        <v>0</v>
      </c>
      <c r="X111" s="257">
        <f>SUM(ИТОГ!W110+ИТОГ!BC110+ИТОГ!CG110+ИТОГ!DI110)</f>
        <v>0</v>
      </c>
      <c r="Y111" s="257">
        <f>SUM(ИТОГ!X110+ИТОГ!BD110+ИТОГ!CH110+ИТОГ!DJ110)</f>
        <v>0</v>
      </c>
      <c r="Z111" s="257">
        <f>SUM(ИТОГ!Y110+ИТОГ!BE110+ИТОГ!CI110)</f>
        <v>0</v>
      </c>
      <c r="AA111" s="257">
        <f>SUM(ИТОГ!Z110+ИТОГ!BF110+ИТОГ!CJ110)</f>
        <v>0</v>
      </c>
      <c r="AB111" s="257">
        <f>SUM(ИТОГ!AA110+ИТОГ!BG110+ИТОГ!CK110+ИТОГ!DK110)</f>
        <v>0</v>
      </c>
      <c r="AC111" s="257">
        <f>SUM(ИТОГ!AB110+ИТОГ!BH110+ИТОГ!CL110+ИТОГ!DL110)</f>
        <v>0</v>
      </c>
      <c r="AD111" s="256">
        <f>SUM(ИТОГ!AC110+ИТОГ!BI110+ИТОГ!CM110)</f>
        <v>0</v>
      </c>
      <c r="AE111" s="256">
        <f>SUM(ИТОГ!AD110+ИТОГ!BJ110+ИТОГ!CN110)</f>
        <v>0</v>
      </c>
      <c r="AF111" s="256">
        <f>SUM(ИТОГ!AE110+ИТОГ!BK110+ИТОГ!CO110+ИТОГ!DM110)</f>
        <v>1</v>
      </c>
      <c r="AG111" s="256">
        <f>SUM(ИТОГ!AF110+ИТОГ!BL110+ИТОГ!CP110+ИТОГ!DN110)</f>
        <v>0</v>
      </c>
      <c r="AH111" s="1069">
        <f>SUM(ИТОГ!AG110)</f>
        <v>0</v>
      </c>
      <c r="AI111" s="1069">
        <f>SUM(ИТОГ!AH110)</f>
        <v>0</v>
      </c>
      <c r="AJ111" s="385">
        <f t="shared" si="12"/>
        <v>8</v>
      </c>
      <c r="AK111" s="385">
        <f t="shared" si="13"/>
        <v>1</v>
      </c>
      <c r="AL111" s="246"/>
      <c r="AM111" s="246"/>
      <c r="AN111" s="246"/>
      <c r="AO111" s="246"/>
      <c r="AP111" s="37"/>
      <c r="AQ111" s="6"/>
      <c r="AR111" s="1069">
        <f>SUM(ИТОГ!DU110+ИТОГ!DY110)</f>
        <v>0</v>
      </c>
      <c r="AS111" s="1069">
        <f>SUM(ИТОГ!DV110+ИТОГ!DZ110)</f>
        <v>0</v>
      </c>
      <c r="AT111" s="501">
        <f>SUM(ИТОГ!EC110+ИТОГ!EE110)</f>
        <v>0</v>
      </c>
      <c r="AU111" s="501">
        <f>SUM(ИТОГ!ED110+ИТОГ!EF110)</f>
        <v>0</v>
      </c>
      <c r="AV111" s="445">
        <f>SUM(ИТОГ!DS110+ИТОГ!DW110+ИТОГ!EA110)</f>
        <v>0</v>
      </c>
      <c r="AW111" s="445">
        <f>SUM(ИТОГ!DT110+ИТОГ!DX110+ИТОГ!EB110)</f>
        <v>0</v>
      </c>
      <c r="AX111" s="5">
        <f t="shared" si="14"/>
        <v>0</v>
      </c>
      <c r="AY111" s="95">
        <f t="shared" si="15"/>
        <v>0</v>
      </c>
    </row>
    <row r="112" spans="1:51" ht="16.2" thickBot="1" x14ac:dyDescent="0.35">
      <c r="A112" s="8"/>
      <c r="B112" s="1845" t="s">
        <v>28</v>
      </c>
      <c r="C112" s="1846"/>
      <c r="D112" s="501">
        <f>SUM(ИТОГ!C111,ИТОГ!AI111,ИТОГ!BM111,ИТОГ!CQ111)</f>
        <v>95</v>
      </c>
      <c r="E112" s="501">
        <f>SUM(ИТОГ!D111,ИТОГ!AJ111,ИТОГ!BN111,ИТОГ!CR111)</f>
        <v>54</v>
      </c>
      <c r="F112" s="174">
        <f>SUM(ИТОГ!E111+ИТОГ!AK111+ИТОГ!BO111+ИТОГ!CS111)</f>
        <v>86</v>
      </c>
      <c r="G112" s="174">
        <f>SUM(ИТОГ!F111+ИТОГ!AL111+ИТОГ!BP111+ИТОГ!CT111)</f>
        <v>17</v>
      </c>
      <c r="H112" s="501">
        <f>SUM(ИТОГ!G111+ИТОГ!AM111+ИТОГ!BQ111+ИТОГ!CU111)</f>
        <v>92</v>
      </c>
      <c r="I112" s="501">
        <f>SUM(ИТОГ!H111+ИТОГ!AN111+ИТОГ!BR111+ИТОГ!CV111)</f>
        <v>95</v>
      </c>
      <c r="J112" s="501">
        <f>SUM(ИТОГ!I111+ИТОГ!AO111+ИТОГ!BS111+ИТОГ!CW111)</f>
        <v>292</v>
      </c>
      <c r="K112" s="501">
        <f>SUM(ИТОГ!J111+ИТОГ!AP111+ИТОГ!BT111+ИТОГ!CX111)</f>
        <v>147</v>
      </c>
      <c r="L112" s="1069">
        <f>SUM(ИТОГ!K111+ИТОГ!AQ111+ИТОГ!BU111+ИТОГ!CY111)</f>
        <v>193</v>
      </c>
      <c r="M112" s="1069">
        <f>SUM(ИТОГ!L111+ИТОГ!AR111+ИТОГ!BV111+ИТОГ!CZ111)</f>
        <v>11</v>
      </c>
      <c r="N112" s="501">
        <f>SUM(ИТОГ!M111+ИТОГ!AS111+ИТОГ!BW111+ИТОГ!DA111)</f>
        <v>65</v>
      </c>
      <c r="O112" s="501">
        <f>SUM(ИТОГ!N111+ИТОГ!AT111+ИТОГ!BX111+ИТОГ!DB111)</f>
        <v>42</v>
      </c>
      <c r="P112" s="1075">
        <f>SUM(ИТОГ!O111+ИТОГ!AU111+ИТОГ!BY111+ИТОГ!DC111)</f>
        <v>176</v>
      </c>
      <c r="Q112" s="1075">
        <f>SUM(ИТОГ!P111+ИТОГ!AV111+ИТОГ!BZ111+ИТОГ!DD111)</f>
        <v>17</v>
      </c>
      <c r="R112" s="506">
        <f>SUM(ИТОГ!Q111+ИТОГ!AW111+ИТОГ!CA111+ИТОГ!DE111)</f>
        <v>88</v>
      </c>
      <c r="S112" s="738">
        <f>SUM(ИТОГ!R111+ИТОГ!AX111+ИТОГ!CB111+ИТОГ!DF111)</f>
        <v>64</v>
      </c>
      <c r="T112" s="114">
        <f>SUM(ИТОГ!S111+ИТОГ!AY111+ИТОГ!CC111)</f>
        <v>1</v>
      </c>
      <c r="U112" s="114">
        <f>SUM(ИТОГ!T111+ИТОГ!AZ111+ИТОГ!CD111)</f>
        <v>129</v>
      </c>
      <c r="V112" s="1075">
        <f>SUM(ИТОГ!U111+ИТОГ!BA111+ИТОГ!CE111+ИТОГ!DG111)</f>
        <v>86</v>
      </c>
      <c r="W112" s="1075">
        <f>SUM(ИТОГ!V111+ИТОГ!BB111+ИТОГ!CF111+ИТОГ!DH111)</f>
        <v>29</v>
      </c>
      <c r="X112" s="257">
        <f>SUM(ИТОГ!W111+ИТОГ!BC111+ИТОГ!CG111+ИТОГ!DI111)</f>
        <v>169</v>
      </c>
      <c r="Y112" s="257">
        <f>SUM(ИТОГ!X111+ИТОГ!BD111+ИТОГ!CH111+ИТОГ!DJ111)</f>
        <v>64</v>
      </c>
      <c r="Z112" s="257">
        <f>SUM(ИТОГ!Y111+ИТОГ!BE111+ИТОГ!CI111)</f>
        <v>158</v>
      </c>
      <c r="AA112" s="257">
        <f>SUM(ИТОГ!Z111+ИТОГ!BF111+ИТОГ!CJ111)</f>
        <v>21</v>
      </c>
      <c r="AB112" s="257">
        <f>SUM(ИТОГ!AA111+ИТОГ!BG111+ИТОГ!CK111+ИТОГ!DK111)</f>
        <v>87</v>
      </c>
      <c r="AC112" s="257">
        <f>SUM(ИТОГ!AB111+ИТОГ!BH111+ИТОГ!CL111+ИТОГ!DL111)</f>
        <v>38</v>
      </c>
      <c r="AD112" s="256">
        <f>SUM(ИТОГ!AC111+ИТОГ!BI111+ИТОГ!CM111)</f>
        <v>0</v>
      </c>
      <c r="AE112" s="256">
        <f>SUM(ИТОГ!AD111+ИТОГ!BJ111+ИТОГ!CN111)</f>
        <v>119</v>
      </c>
      <c r="AF112" s="256">
        <f>SUM(ИТОГ!AE111+ИТОГ!BK111+ИТОГ!CO111+ИТОГ!DM111)</f>
        <v>72</v>
      </c>
      <c r="AG112" s="256">
        <f>SUM(ИТОГ!AF111+ИТОГ!BL111+ИТОГ!CP111+ИТОГ!DN111)</f>
        <v>40</v>
      </c>
      <c r="AH112" s="1069">
        <f>SUM(ИТОГ!AG111)</f>
        <v>0</v>
      </c>
      <c r="AI112" s="1069">
        <f>SUM(ИТОГ!AH111)</f>
        <v>17</v>
      </c>
      <c r="AJ112" s="385">
        <f t="shared" si="12"/>
        <v>1660</v>
      </c>
      <c r="AK112" s="385">
        <f t="shared" si="13"/>
        <v>904</v>
      </c>
      <c r="AL112" s="246"/>
      <c r="AM112" s="246"/>
      <c r="AN112" s="246"/>
      <c r="AO112" s="246"/>
      <c r="AP112" s="37"/>
      <c r="AQ112" s="6"/>
      <c r="AR112" s="1069">
        <f>SUM(ИТОГ!DU111+ИТОГ!DY111)</f>
        <v>0</v>
      </c>
      <c r="AS112" s="1069">
        <f>SUM(ИТОГ!DV111+ИТОГ!DZ111)</f>
        <v>27</v>
      </c>
      <c r="AT112" s="501">
        <f>SUM(ИТОГ!EC111+ИТОГ!EE111)</f>
        <v>13</v>
      </c>
      <c r="AU112" s="501">
        <f>SUM(ИТОГ!ED111+ИТОГ!EF111)</f>
        <v>4</v>
      </c>
      <c r="AV112" s="445">
        <f>SUM(ИТОГ!DS111+ИТОГ!DW111+ИТОГ!EA111)</f>
        <v>0</v>
      </c>
      <c r="AW112" s="445">
        <f>SUM(ИТОГ!DT111+ИТОГ!DX111+ИТОГ!EB111)</f>
        <v>33</v>
      </c>
      <c r="AX112" s="5">
        <f t="shared" si="14"/>
        <v>13</v>
      </c>
      <c r="AY112" s="95">
        <f t="shared" si="15"/>
        <v>64</v>
      </c>
    </row>
    <row r="113" spans="1:51" ht="16.2" thickBot="1" x14ac:dyDescent="0.35">
      <c r="A113" s="8"/>
      <c r="B113" s="110"/>
      <c r="C113" s="170"/>
      <c r="D113" s="1857">
        <f>SUM(D112:E112)</f>
        <v>149</v>
      </c>
      <c r="E113" s="1858"/>
      <c r="F113" s="1859">
        <f>SUM(F112:G112)</f>
        <v>103</v>
      </c>
      <c r="G113" s="1858"/>
      <c r="H113" s="1857">
        <f>SUM(H112:I112)</f>
        <v>187</v>
      </c>
      <c r="I113" s="1858"/>
      <c r="J113" s="1857">
        <f>SUM(J112:K112)</f>
        <v>439</v>
      </c>
      <c r="K113" s="1858"/>
      <c r="L113" s="1857">
        <f>SUM(L112:M112)</f>
        <v>204</v>
      </c>
      <c r="M113" s="1858"/>
      <c r="N113" s="1857">
        <f>SUM(N112:O112)</f>
        <v>107</v>
      </c>
      <c r="O113" s="1859"/>
      <c r="P113" s="1857">
        <f>SUM(P112:Q112)</f>
        <v>193</v>
      </c>
      <c r="Q113" s="1858"/>
      <c r="R113" s="1859">
        <f>SUM(R112:S112)</f>
        <v>152</v>
      </c>
      <c r="S113" s="1858"/>
      <c r="T113" s="1857">
        <f>SUM(T112:U112)</f>
        <v>130</v>
      </c>
      <c r="U113" s="1272"/>
      <c r="V113" s="1857">
        <f>SUM(V112:W112)</f>
        <v>115</v>
      </c>
      <c r="W113" s="1272"/>
      <c r="X113" s="1857">
        <f>SUM(X112:Y112)</f>
        <v>233</v>
      </c>
      <c r="Y113" s="1858"/>
      <c r="Z113" s="1857">
        <f>SUM(Z112:AA112)</f>
        <v>179</v>
      </c>
      <c r="AA113" s="1858"/>
      <c r="AB113" s="1857">
        <f>SUM(AB112:AC112)</f>
        <v>125</v>
      </c>
      <c r="AC113" s="1858"/>
      <c r="AD113" s="1857">
        <f>SUM(AD112:AE112)</f>
        <v>119</v>
      </c>
      <c r="AE113" s="1858"/>
      <c r="AF113" s="1857">
        <f>SUM(AF112:AG112)</f>
        <v>112</v>
      </c>
      <c r="AG113" s="1858"/>
      <c r="AH113" s="1857">
        <f>SUM(AH112:AI112)</f>
        <v>17</v>
      </c>
      <c r="AI113" s="1858"/>
      <c r="AJ113" s="1872">
        <f>AJ112+AK112</f>
        <v>2564</v>
      </c>
      <c r="AK113" s="1873"/>
      <c r="AL113" s="397"/>
      <c r="AM113" s="397"/>
      <c r="AN113" s="397"/>
      <c r="AO113" s="397"/>
      <c r="AP113" s="34"/>
      <c r="AQ113" s="6"/>
      <c r="AR113" s="1857">
        <f>SUM(AR112:AS112)</f>
        <v>27</v>
      </c>
      <c r="AS113" s="1858"/>
      <c r="AT113" s="1857">
        <f t="shared" ref="AT113" si="16">SUM(AT112:AU112)</f>
        <v>17</v>
      </c>
      <c r="AU113" s="1272"/>
      <c r="AV113" s="1857">
        <f t="shared" ref="AV113" si="17">SUM(AV112:AW112)</f>
        <v>33</v>
      </c>
      <c r="AW113" s="1272"/>
      <c r="AX113" s="1857">
        <f>SUM(AR113:AW113)</f>
        <v>77</v>
      </c>
      <c r="AY113" s="1858"/>
    </row>
    <row r="114" spans="1:51" ht="15.6" x14ac:dyDescent="0.3">
      <c r="A114" s="1033"/>
      <c r="B114" s="7"/>
      <c r="C114" s="7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Q114" s="6"/>
      <c r="AR114" s="6"/>
      <c r="AS114" s="6"/>
      <c r="AT114" s="6"/>
      <c r="AU114" s="6"/>
      <c r="AV114" s="6"/>
      <c r="AW114" s="6"/>
      <c r="AX114" s="6"/>
      <c r="AY114" s="6"/>
    </row>
    <row r="115" spans="1:51" ht="15.6" x14ac:dyDescent="0.3">
      <c r="A115" s="78"/>
      <c r="B115" s="6"/>
      <c r="C115" s="1856"/>
      <c r="D115" s="1856"/>
      <c r="E115" s="1856"/>
      <c r="F115" s="1856"/>
      <c r="G115" s="1856"/>
      <c r="H115" s="1856"/>
      <c r="I115" s="1856"/>
      <c r="J115" s="27" t="s">
        <v>35</v>
      </c>
      <c r="K115" s="1047"/>
      <c r="L115" s="6"/>
      <c r="M115" s="34"/>
      <c r="N115" s="1779">
        <f>AJ112+AX112</f>
        <v>1673</v>
      </c>
      <c r="O115" s="1779"/>
      <c r="P115" s="36"/>
      <c r="Q115" s="11"/>
      <c r="X115" s="6"/>
      <c r="Y115" s="6"/>
      <c r="Z115" s="1401" t="s">
        <v>31</v>
      </c>
      <c r="AA115" s="1401"/>
      <c r="AB115" s="76"/>
      <c r="AC115" s="1041"/>
      <c r="AD115" s="26"/>
      <c r="AE115" s="6"/>
      <c r="AF115" s="7">
        <f>AJ113</f>
        <v>2564</v>
      </c>
      <c r="AG115" s="6"/>
      <c r="AH115" s="6"/>
      <c r="AI115" s="6"/>
      <c r="AJ115" s="6"/>
      <c r="AK115" s="6"/>
      <c r="AQ115" s="6"/>
      <c r="AR115" s="6"/>
      <c r="AS115" s="6"/>
      <c r="AT115" s="6"/>
      <c r="AU115" s="6"/>
      <c r="AV115" s="6"/>
      <c r="AW115" s="6"/>
      <c r="AX115" s="6"/>
      <c r="AY115" s="6"/>
    </row>
    <row r="116" spans="1:51" ht="15.6" x14ac:dyDescent="0.3">
      <c r="A116" s="78"/>
      <c r="B116" s="6"/>
      <c r="C116" s="35"/>
      <c r="D116" s="35"/>
      <c r="E116" s="35"/>
      <c r="F116" s="35"/>
      <c r="G116" s="35"/>
      <c r="H116" s="35"/>
      <c r="I116" s="35"/>
      <c r="J116" s="27" t="s">
        <v>36</v>
      </c>
      <c r="K116" s="1047"/>
      <c r="L116" s="6"/>
      <c r="M116" s="34"/>
      <c r="N116" s="1779">
        <f>AK112+AY112</f>
        <v>968</v>
      </c>
      <c r="O116" s="1779"/>
      <c r="P116" s="36"/>
      <c r="Q116" s="11"/>
      <c r="X116" s="6"/>
      <c r="Y116" s="6"/>
      <c r="Z116" s="1401" t="s">
        <v>32</v>
      </c>
      <c r="AA116" s="1401"/>
      <c r="AB116" s="76"/>
      <c r="AC116" s="1041"/>
      <c r="AD116" s="26"/>
      <c r="AE116" s="6"/>
      <c r="AF116" s="7">
        <f>AX113</f>
        <v>77</v>
      </c>
      <c r="AG116" s="6"/>
      <c r="AH116" s="6"/>
      <c r="AI116" s="6"/>
      <c r="AJ116" s="6"/>
      <c r="AK116" s="6"/>
      <c r="AQ116" s="6"/>
      <c r="AR116" s="6"/>
      <c r="AS116" s="6"/>
      <c r="AT116" s="6"/>
      <c r="AU116" s="6"/>
      <c r="AV116" s="6"/>
      <c r="AW116" s="6"/>
      <c r="AX116" s="6"/>
      <c r="AY116" s="6"/>
    </row>
    <row r="117" spans="1:51" ht="15.6" x14ac:dyDescent="0.3">
      <c r="A117" s="78"/>
      <c r="B117" s="6"/>
      <c r="C117" s="6"/>
      <c r="D117" s="11"/>
      <c r="E117" s="11"/>
      <c r="F117" s="11"/>
      <c r="G117" s="11"/>
      <c r="H117" s="11"/>
      <c r="I117" s="11"/>
      <c r="J117" s="27" t="s">
        <v>33</v>
      </c>
      <c r="K117" s="1047"/>
      <c r="L117" s="6"/>
      <c r="M117" s="34"/>
      <c r="N117" s="1504">
        <f>SUM(N115:O116)</f>
        <v>2641</v>
      </c>
      <c r="O117" s="1504"/>
      <c r="P117" s="36"/>
      <c r="Q117" s="11"/>
      <c r="X117" s="6"/>
      <c r="Y117" s="6"/>
      <c r="Z117" s="1064" t="s">
        <v>33</v>
      </c>
      <c r="AA117" s="1066"/>
      <c r="AB117" s="1064"/>
      <c r="AC117" s="1066"/>
      <c r="AD117" s="27"/>
      <c r="AE117" s="6"/>
      <c r="AF117" s="1504">
        <f>AF115+AF116</f>
        <v>2641</v>
      </c>
      <c r="AG117" s="1504"/>
      <c r="AH117" s="6"/>
      <c r="AI117" s="6"/>
      <c r="AJ117" s="6"/>
      <c r="AK117" s="6"/>
      <c r="AQ117" s="6"/>
      <c r="AR117" s="6"/>
      <c r="AS117" s="6"/>
      <c r="AT117" s="6"/>
      <c r="AU117" s="6"/>
      <c r="AV117" s="6"/>
      <c r="AW117" s="6"/>
      <c r="AX117" s="6"/>
      <c r="AY117" s="6"/>
    </row>
    <row r="118" spans="1:5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Q118" s="6"/>
      <c r="AR118" s="6"/>
      <c r="AS118" s="6"/>
      <c r="AT118" s="6"/>
      <c r="AU118" s="6"/>
      <c r="AV118" s="6"/>
      <c r="AW118" s="6"/>
      <c r="AX118" s="6"/>
      <c r="AY118" s="6"/>
    </row>
    <row r="119" spans="1:5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Q119" s="6"/>
      <c r="AR119" s="6"/>
      <c r="AS119" s="6"/>
      <c r="AT119" s="6"/>
      <c r="AU119" s="6"/>
      <c r="AV119" s="6"/>
      <c r="AW119" s="6"/>
      <c r="AX119" s="6"/>
      <c r="AY119" s="6"/>
    </row>
    <row r="120" spans="1:51" x14ac:dyDescent="0.3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</row>
    <row r="121" spans="1:5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Q121" s="6"/>
      <c r="AR121" s="6"/>
      <c r="AS121" s="6"/>
      <c r="AT121" s="6"/>
      <c r="AU121" s="6"/>
      <c r="AV121" s="6"/>
      <c r="AW121" s="6"/>
      <c r="AX121" s="6"/>
      <c r="AY121" s="6"/>
    </row>
    <row r="122" spans="1:51" ht="18" x14ac:dyDescent="0.35">
      <c r="A122" s="6"/>
      <c r="B122" s="107"/>
      <c r="C122" s="107" t="s">
        <v>257</v>
      </c>
      <c r="D122" s="1817">
        <v>2021</v>
      </c>
      <c r="E122" s="1817"/>
      <c r="F122" s="55"/>
      <c r="G122" s="55"/>
      <c r="H122" s="52"/>
      <c r="I122" s="53"/>
      <c r="J122" s="53"/>
      <c r="K122" s="53"/>
      <c r="L122" s="53"/>
      <c r="M122" s="53"/>
      <c r="N122" s="53"/>
      <c r="O122" s="53"/>
      <c r="P122" s="1818"/>
      <c r="Q122" s="1818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Q122" s="6"/>
      <c r="AR122" s="6"/>
      <c r="AS122" s="6"/>
      <c r="AT122" s="6"/>
      <c r="AU122" s="6"/>
      <c r="AV122" s="6"/>
      <c r="AW122" s="6"/>
      <c r="AX122" s="6"/>
      <c r="AY122" s="6"/>
    </row>
    <row r="123" spans="1:51" ht="18.600000000000001" thickBot="1" x14ac:dyDescent="0.4">
      <c r="A123" s="15"/>
      <c r="B123" s="81" t="s">
        <v>53</v>
      </c>
      <c r="C123" s="4"/>
      <c r="D123" s="11"/>
      <c r="E123" s="11"/>
      <c r="F123" s="11"/>
      <c r="G123" s="11"/>
      <c r="H123" s="11"/>
      <c r="I123" s="11"/>
      <c r="J123" s="121"/>
      <c r="K123" s="121"/>
      <c r="L123" s="121"/>
      <c r="M123" s="121"/>
      <c r="N123" s="121"/>
      <c r="O123" s="121"/>
      <c r="P123" s="6"/>
      <c r="Q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Q123" s="6"/>
      <c r="AR123" s="81" t="s">
        <v>54</v>
      </c>
      <c r="AS123" s="6"/>
      <c r="AT123" s="6"/>
      <c r="AU123" s="6"/>
      <c r="AV123" s="6"/>
      <c r="AW123" s="6"/>
      <c r="AX123" s="6"/>
      <c r="AY123" s="6"/>
    </row>
    <row r="124" spans="1:51" ht="15" thickBot="1" x14ac:dyDescent="0.35">
      <c r="A124" s="1804" t="s">
        <v>1</v>
      </c>
      <c r="B124" s="1819" t="s">
        <v>2</v>
      </c>
      <c r="C124" s="1819"/>
      <c r="D124" s="1822" t="s">
        <v>46</v>
      </c>
      <c r="E124" s="1823"/>
      <c r="F124" s="1828" t="s">
        <v>47</v>
      </c>
      <c r="G124" s="1829"/>
      <c r="H124" s="1834" t="s">
        <v>39</v>
      </c>
      <c r="I124" s="1835"/>
      <c r="J124" s="1792" t="s">
        <v>241</v>
      </c>
      <c r="K124" s="1812"/>
      <c r="L124" s="1811" t="s">
        <v>48</v>
      </c>
      <c r="M124" s="1812"/>
      <c r="N124" s="1840" t="s">
        <v>43</v>
      </c>
      <c r="O124" s="1835"/>
      <c r="P124" s="1792" t="s">
        <v>93</v>
      </c>
      <c r="Q124" s="1812"/>
      <c r="R124" s="1811" t="s">
        <v>94</v>
      </c>
      <c r="S124" s="1812"/>
      <c r="T124" s="1811" t="s">
        <v>49</v>
      </c>
      <c r="U124" s="1793"/>
      <c r="V124" s="1792" t="s">
        <v>42</v>
      </c>
      <c r="W124" s="1793"/>
      <c r="X124" s="1798" t="s">
        <v>41</v>
      </c>
      <c r="Y124" s="1799"/>
      <c r="Z124" s="1792" t="s">
        <v>45</v>
      </c>
      <c r="AA124" s="1793"/>
      <c r="AB124" s="1792" t="s">
        <v>97</v>
      </c>
      <c r="AC124" s="1793"/>
      <c r="AD124" s="1792" t="s">
        <v>50</v>
      </c>
      <c r="AE124" s="1793"/>
      <c r="AF124" s="1792" t="s">
        <v>98</v>
      </c>
      <c r="AG124" s="1793"/>
      <c r="AH124" s="1811" t="s">
        <v>80</v>
      </c>
      <c r="AI124" s="1812"/>
      <c r="AJ124" s="1341" t="s">
        <v>7</v>
      </c>
      <c r="AK124" s="1342"/>
      <c r="AL124" s="1165"/>
      <c r="AM124" s="1165"/>
      <c r="AN124" s="1165"/>
      <c r="AO124" s="1165"/>
      <c r="AP124" s="1165"/>
      <c r="AQ124" s="6"/>
      <c r="AR124" s="1866" t="s">
        <v>46</v>
      </c>
      <c r="AS124" s="1867"/>
      <c r="AT124" s="1874" t="s">
        <v>44</v>
      </c>
      <c r="AU124" s="1875"/>
      <c r="AV124" s="1860" t="s">
        <v>50</v>
      </c>
      <c r="AW124" s="1861"/>
      <c r="AX124" s="1341" t="s">
        <v>7</v>
      </c>
      <c r="AY124" s="1342"/>
    </row>
    <row r="125" spans="1:51" x14ac:dyDescent="0.3">
      <c r="A125" s="1805"/>
      <c r="B125" s="1820"/>
      <c r="C125" s="1820"/>
      <c r="D125" s="1824"/>
      <c r="E125" s="1825"/>
      <c r="F125" s="1830"/>
      <c r="G125" s="1831"/>
      <c r="H125" s="1836"/>
      <c r="I125" s="1837"/>
      <c r="J125" s="1794"/>
      <c r="K125" s="1814"/>
      <c r="L125" s="1813"/>
      <c r="M125" s="1814"/>
      <c r="N125" s="1841"/>
      <c r="O125" s="1837"/>
      <c r="P125" s="1794"/>
      <c r="Q125" s="1814"/>
      <c r="R125" s="1813"/>
      <c r="S125" s="1814"/>
      <c r="T125" s="1813"/>
      <c r="U125" s="1795"/>
      <c r="V125" s="1794"/>
      <c r="W125" s="1795"/>
      <c r="X125" s="1800"/>
      <c r="Y125" s="1801"/>
      <c r="Z125" s="1794"/>
      <c r="AA125" s="1795"/>
      <c r="AB125" s="1794"/>
      <c r="AC125" s="1795"/>
      <c r="AD125" s="1794"/>
      <c r="AE125" s="1795"/>
      <c r="AF125" s="1794"/>
      <c r="AG125" s="1795"/>
      <c r="AH125" s="1813"/>
      <c r="AI125" s="1814"/>
      <c r="AJ125" s="1303" t="s">
        <v>30</v>
      </c>
      <c r="AK125" s="1303" t="s">
        <v>8</v>
      </c>
      <c r="AL125" s="1161"/>
      <c r="AM125" s="1161"/>
      <c r="AN125" s="1161"/>
      <c r="AO125" s="1161"/>
      <c r="AP125" s="1161"/>
      <c r="AQ125" s="6"/>
      <c r="AR125" s="1868"/>
      <c r="AS125" s="1869"/>
      <c r="AT125" s="1876"/>
      <c r="AU125" s="1877"/>
      <c r="AV125" s="1862"/>
      <c r="AW125" s="1863"/>
      <c r="AX125" s="1303" t="s">
        <v>30</v>
      </c>
      <c r="AY125" s="1303" t="s">
        <v>8</v>
      </c>
    </row>
    <row r="126" spans="1:51" ht="15" thickBot="1" x14ac:dyDescent="0.35">
      <c r="A126" s="1806"/>
      <c r="B126" s="1821"/>
      <c r="C126" s="1821"/>
      <c r="D126" s="1826"/>
      <c r="E126" s="1827"/>
      <c r="F126" s="1832"/>
      <c r="G126" s="1833"/>
      <c r="H126" s="1838"/>
      <c r="I126" s="1839"/>
      <c r="J126" s="1796"/>
      <c r="K126" s="1816"/>
      <c r="L126" s="1815"/>
      <c r="M126" s="1816"/>
      <c r="N126" s="1842"/>
      <c r="O126" s="1839"/>
      <c r="P126" s="1796"/>
      <c r="Q126" s="1816"/>
      <c r="R126" s="1815"/>
      <c r="S126" s="1816"/>
      <c r="T126" s="1815"/>
      <c r="U126" s="1797"/>
      <c r="V126" s="1796"/>
      <c r="W126" s="1797"/>
      <c r="X126" s="1802"/>
      <c r="Y126" s="1803"/>
      <c r="Z126" s="1796"/>
      <c r="AA126" s="1797"/>
      <c r="AB126" s="1796"/>
      <c r="AC126" s="1797"/>
      <c r="AD126" s="1796"/>
      <c r="AE126" s="1797"/>
      <c r="AF126" s="1796"/>
      <c r="AG126" s="1797"/>
      <c r="AH126" s="1815"/>
      <c r="AI126" s="1816"/>
      <c r="AJ126" s="1304"/>
      <c r="AK126" s="1304"/>
      <c r="AL126" s="1161"/>
      <c r="AM126" s="1161"/>
      <c r="AN126" s="1161"/>
      <c r="AO126" s="1161"/>
      <c r="AP126" s="1161"/>
      <c r="AQ126" s="6"/>
      <c r="AR126" s="1870"/>
      <c r="AS126" s="1871"/>
      <c r="AT126" s="1878"/>
      <c r="AU126" s="1879"/>
      <c r="AV126" s="1864"/>
      <c r="AW126" s="1865"/>
      <c r="AX126" s="1304"/>
      <c r="AY126" s="1304"/>
    </row>
    <row r="127" spans="1:51" ht="16.2" thickBot="1" x14ac:dyDescent="0.35">
      <c r="A127" s="1152"/>
      <c r="B127" s="1152"/>
      <c r="C127" s="1153"/>
      <c r="D127" s="410" t="s">
        <v>9</v>
      </c>
      <c r="E127" s="409" t="s">
        <v>10</v>
      </c>
      <c r="F127" s="17" t="s">
        <v>9</v>
      </c>
      <c r="G127" s="18" t="s">
        <v>10</v>
      </c>
      <c r="H127" s="17" t="s">
        <v>9</v>
      </c>
      <c r="I127" s="502" t="s">
        <v>10</v>
      </c>
      <c r="J127" s="17" t="s">
        <v>9</v>
      </c>
      <c r="K127" s="18" t="s">
        <v>10</v>
      </c>
      <c r="L127" s="17" t="s">
        <v>9</v>
      </c>
      <c r="M127" s="18" t="s">
        <v>10</v>
      </c>
      <c r="N127" s="17" t="s">
        <v>9</v>
      </c>
      <c r="O127" s="502" t="s">
        <v>10</v>
      </c>
      <c r="P127" s="504" t="s">
        <v>9</v>
      </c>
      <c r="Q127" s="1158" t="s">
        <v>10</v>
      </c>
      <c r="R127" s="504" t="s">
        <v>9</v>
      </c>
      <c r="S127" s="505" t="s">
        <v>10</v>
      </c>
      <c r="T127" s="507" t="s">
        <v>9</v>
      </c>
      <c r="U127" s="503" t="s">
        <v>10</v>
      </c>
      <c r="V127" s="252" t="s">
        <v>9</v>
      </c>
      <c r="W127" s="253" t="s">
        <v>10</v>
      </c>
      <c r="X127" s="17" t="s">
        <v>9</v>
      </c>
      <c r="Y127" s="502" t="s">
        <v>10</v>
      </c>
      <c r="Z127" s="17" t="s">
        <v>9</v>
      </c>
      <c r="AA127" s="502" t="s">
        <v>10</v>
      </c>
      <c r="AB127" s="124" t="s">
        <v>9</v>
      </c>
      <c r="AC127" s="126" t="s">
        <v>10</v>
      </c>
      <c r="AD127" s="17" t="s">
        <v>9</v>
      </c>
      <c r="AE127" s="18" t="s">
        <v>10</v>
      </c>
      <c r="AF127" s="17" t="s">
        <v>9</v>
      </c>
      <c r="AG127" s="18" t="s">
        <v>10</v>
      </c>
      <c r="AH127" s="17" t="s">
        <v>9</v>
      </c>
      <c r="AI127" s="18" t="s">
        <v>10</v>
      </c>
      <c r="AJ127" s="1304"/>
      <c r="AK127" s="1304"/>
      <c r="AL127" s="1161"/>
      <c r="AM127" s="1161"/>
      <c r="AN127" s="1161"/>
      <c r="AO127" s="1161"/>
      <c r="AP127" s="1161"/>
      <c r="AQ127" s="6"/>
      <c r="AR127" s="17" t="s">
        <v>9</v>
      </c>
      <c r="AS127" s="18" t="s">
        <v>10</v>
      </c>
      <c r="AT127" s="450" t="s">
        <v>9</v>
      </c>
      <c r="AU127" s="172" t="s">
        <v>10</v>
      </c>
      <c r="AV127" s="124" t="s">
        <v>9</v>
      </c>
      <c r="AW127" s="126" t="s">
        <v>10</v>
      </c>
      <c r="AX127" s="1304"/>
      <c r="AY127" s="1304"/>
    </row>
    <row r="128" spans="1:51" ht="15" thickBot="1" x14ac:dyDescent="0.35">
      <c r="A128" s="91">
        <v>1</v>
      </c>
      <c r="B128" s="1807" t="s">
        <v>11</v>
      </c>
      <c r="C128" s="1516"/>
      <c r="D128" s="1808">
        <v>6</v>
      </c>
      <c r="E128" s="1809"/>
      <c r="F128" s="1808">
        <v>4</v>
      </c>
      <c r="G128" s="1810"/>
      <c r="H128" s="1726">
        <v>8</v>
      </c>
      <c r="I128" s="1791"/>
      <c r="J128" s="1726">
        <v>17</v>
      </c>
      <c r="K128" s="1785"/>
      <c r="L128" s="1726">
        <v>8</v>
      </c>
      <c r="M128" s="1785"/>
      <c r="N128" s="1726">
        <v>4</v>
      </c>
      <c r="O128" s="1791"/>
      <c r="P128" s="1808">
        <v>8</v>
      </c>
      <c r="Q128" s="1809"/>
      <c r="R128" s="1808">
        <v>6</v>
      </c>
      <c r="S128" s="1810"/>
      <c r="T128" s="1791">
        <v>5</v>
      </c>
      <c r="U128" s="1725"/>
      <c r="V128" s="1784">
        <v>4</v>
      </c>
      <c r="W128" s="1739"/>
      <c r="X128" s="1726">
        <v>8</v>
      </c>
      <c r="Y128" s="1791"/>
      <c r="Z128" s="1808">
        <v>7</v>
      </c>
      <c r="AA128" s="1809"/>
      <c r="AB128" s="1726">
        <v>5</v>
      </c>
      <c r="AC128" s="1785"/>
      <c r="AD128" s="1726">
        <v>5</v>
      </c>
      <c r="AE128" s="1785"/>
      <c r="AF128" s="1726">
        <v>4</v>
      </c>
      <c r="AG128" s="1785"/>
      <c r="AH128" s="1726">
        <v>1</v>
      </c>
      <c r="AI128" s="1785"/>
      <c r="AJ128" s="1726">
        <f>SUM(D128:AI128)</f>
        <v>100</v>
      </c>
      <c r="AK128" s="1785"/>
      <c r="AL128" s="1168"/>
      <c r="AM128" s="1168"/>
      <c r="AN128" s="1168"/>
      <c r="AO128" s="1168"/>
      <c r="AP128" s="1164"/>
      <c r="AQ128" s="6"/>
      <c r="AR128" s="1726">
        <v>2</v>
      </c>
      <c r="AS128" s="1785"/>
      <c r="AT128" s="1852">
        <v>1</v>
      </c>
      <c r="AU128" s="1853"/>
      <c r="AV128" s="1854">
        <v>3</v>
      </c>
      <c r="AW128" s="1785"/>
      <c r="AX128" s="1713">
        <f>SUM(AR128:AW128)</f>
        <v>6</v>
      </c>
      <c r="AY128" s="1851"/>
    </row>
    <row r="129" spans="1:51" ht="15" thickBot="1" x14ac:dyDescent="0.35">
      <c r="A129" s="91">
        <v>2</v>
      </c>
      <c r="B129" s="1807" t="s">
        <v>52</v>
      </c>
      <c r="C129" s="1516"/>
      <c r="D129" s="1726">
        <f>SUM(ИТОГ!C128,ИТОГ!AI128,ИТОГ!BM128,ИТОГ!CQ128)</f>
        <v>72</v>
      </c>
      <c r="E129" s="1727"/>
      <c r="F129" s="1808">
        <f>SUM(ИТОГ!E128+ИТОГ!AK128+ИТОГ!BO128+ИТОГ!CS128)</f>
        <v>53</v>
      </c>
      <c r="G129" s="1810"/>
      <c r="H129" s="1726">
        <f>SUM(ИТОГ!G128+ИТОГ!AM128+ИТОГ!BQ128+ИТОГ!CU128)</f>
        <v>82</v>
      </c>
      <c r="I129" s="1791"/>
      <c r="J129" s="1726">
        <f>SUM(ИТОГ!I128+ИТОГ!AO128+ИТОГ!BS128+ИТОГ!CW128)</f>
        <v>215</v>
      </c>
      <c r="K129" s="1785"/>
      <c r="L129" s="1726">
        <f>SUM(ИТОГ!K128+ИТОГ!AQ128+ИТОГ!BU128+ИТОГ!CY128)</f>
        <v>98</v>
      </c>
      <c r="M129" s="1785"/>
      <c r="N129" s="1726">
        <f>SUM(ИТОГ!M128+ИТОГ!AS128+ИТОГ!BW128+ИТОГ!DA128)</f>
        <v>63</v>
      </c>
      <c r="O129" s="1791"/>
      <c r="P129" s="1808">
        <f>SUM(ИТОГ!O128+ИТОГ!AU128+ИТОГ!BY128+ИТОГ!DC128)</f>
        <v>94</v>
      </c>
      <c r="Q129" s="1809"/>
      <c r="R129" s="1808">
        <f>SUM(ИТОГ!Q128+ИТОГ!AW128+ИТОГ!CA128+ИТОГ!DE128)</f>
        <v>61</v>
      </c>
      <c r="S129" s="1810"/>
      <c r="T129" s="1791">
        <f>SUM(ИТОГ!S128+ИТОГ!AY128+ИТОГ!CC128)</f>
        <v>58</v>
      </c>
      <c r="U129" s="1725"/>
      <c r="V129" s="1784">
        <f>SUM(ИТОГ!U128+ИТОГ!BA128+ИТОГ!CE128+ИТОГ!DG128)</f>
        <v>51</v>
      </c>
      <c r="W129" s="1739"/>
      <c r="X129" s="1726">
        <f>SUM(ИТОГ!W128+ИТОГ!BC128+ИТОГ!CG128+ИТОГ!DI128)</f>
        <v>110</v>
      </c>
      <c r="Y129" s="1791"/>
      <c r="Z129" s="1808">
        <f>SUM(ИТОГ!Y128+ИТОГ!BE128+ИТОГ!CI128)</f>
        <v>109</v>
      </c>
      <c r="AA129" s="1809"/>
      <c r="AB129" s="1726">
        <f>SUM(ИТОГ!AA128+ИТОГ!BG128+ИТОГ!CK128+ИТОГ!DK128)</f>
        <v>65</v>
      </c>
      <c r="AC129" s="1785"/>
      <c r="AD129" s="1726">
        <f>SUM(ИТОГ!AC128+ИТОГ!BI128+ИТОГ!CM128)</f>
        <v>54</v>
      </c>
      <c r="AE129" s="1785"/>
      <c r="AF129" s="1726">
        <f>SUM(ИТОГ!AE128+ИТОГ!BK128+ИТОГ!CO128+ИТОГ!DM128)</f>
        <v>52</v>
      </c>
      <c r="AG129" s="1785"/>
      <c r="AH129" s="1726">
        <f>SUM(ИТОГ!AG128)</f>
        <v>17</v>
      </c>
      <c r="AI129" s="1785"/>
      <c r="AJ129" s="1692">
        <f>SUM(D129:AI129)</f>
        <v>1254</v>
      </c>
      <c r="AK129" s="1725"/>
      <c r="AL129" s="1164"/>
      <c r="AM129" s="1164"/>
      <c r="AN129" s="1164"/>
      <c r="AO129" s="1164"/>
      <c r="AP129" s="1164"/>
      <c r="AQ129" s="6"/>
      <c r="AR129" s="1726">
        <f>SUM(ИТОГ!DU128+ИТОГ!DY128)</f>
        <v>6</v>
      </c>
      <c r="AS129" s="1785"/>
      <c r="AT129" s="1726">
        <f>SUM(ИТОГ!EC128+ИТОГ!EE128)</f>
        <v>0</v>
      </c>
      <c r="AU129" s="1785"/>
      <c r="AV129" s="1854">
        <f>SUM(ИТОГ!DS128+ИТОГ!DW128+ИТОГ!EA128)</f>
        <v>1</v>
      </c>
      <c r="AW129" s="1785"/>
      <c r="AX129" s="1713">
        <f>SUM(AR129:AW129)</f>
        <v>7</v>
      </c>
      <c r="AY129" s="1851"/>
    </row>
    <row r="130" spans="1:51" ht="15" thickBot="1" x14ac:dyDescent="0.35">
      <c r="A130" s="91">
        <v>3</v>
      </c>
      <c r="B130" s="1807" t="s">
        <v>55</v>
      </c>
      <c r="C130" s="1516"/>
      <c r="D130" s="1726">
        <f>SUM(ИТОГ!C129,ИТОГ!AI129,ИТОГ!BM129,ИТОГ!CQ129)</f>
        <v>90</v>
      </c>
      <c r="E130" s="1727"/>
      <c r="F130" s="1808">
        <f>SUM(ИТОГ!E129+ИТОГ!AK129+ИТОГ!BO129+ИТОГ!CS129)</f>
        <v>92</v>
      </c>
      <c r="G130" s="1810"/>
      <c r="H130" s="1726">
        <f>SUM(ИТОГ!G129+ИТОГ!AM129+ИТОГ!BQ129+ИТОГ!CU129)</f>
        <v>156</v>
      </c>
      <c r="I130" s="1791"/>
      <c r="J130" s="1726">
        <f>SUM(ИТОГ!I129+ИТОГ!AO129+ИТОГ!BS129+ИТОГ!CW129)</f>
        <v>315</v>
      </c>
      <c r="K130" s="1785"/>
      <c r="L130" s="1726">
        <f>SUM(ИТОГ!K129+ИТОГ!AQ129+ИТОГ!BU129+ИТОГ!CY129)</f>
        <v>233</v>
      </c>
      <c r="M130" s="1785"/>
      <c r="N130" s="1726">
        <f>SUM(ИТОГ!M129+ИТОГ!AS129+ИТОГ!BW129+ИТОГ!DA129)</f>
        <v>104</v>
      </c>
      <c r="O130" s="1791"/>
      <c r="P130" s="1808">
        <f>SUM(ИТОГ!O129+ИТОГ!AU129+ИТОГ!BY129+ИТОГ!DC129)</f>
        <v>180</v>
      </c>
      <c r="Q130" s="1809"/>
      <c r="R130" s="1808">
        <f>SUM(ИТОГ!Q129+ИТОГ!AW129+ИТОГ!CA129+ИТОГ!DE129)</f>
        <v>136</v>
      </c>
      <c r="S130" s="1810"/>
      <c r="T130" s="1791">
        <f>SUM(ИТОГ!S129+ИТОГ!AY129+ИТОГ!CC129)</f>
        <v>53</v>
      </c>
      <c r="U130" s="1725"/>
      <c r="V130" s="1784">
        <f>SUM(ИТОГ!U129+ИТОГ!BA129+ИТОГ!CE129+ИТОГ!DG129)</f>
        <v>100</v>
      </c>
      <c r="W130" s="1739"/>
      <c r="X130" s="1726">
        <f>SUM(ИТОГ!W129+ИТОГ!BC129+ИТОГ!CG129+ИТОГ!DI129)</f>
        <v>196</v>
      </c>
      <c r="Y130" s="1791"/>
      <c r="Z130" s="1808">
        <f>SUM(ИТОГ!Y129+ИТОГ!BE129+ИТОГ!CI129)</f>
        <v>173</v>
      </c>
      <c r="AA130" s="1809"/>
      <c r="AB130" s="1726">
        <f>SUM(ИТОГ!AA129+ИТОГ!BG129+ИТОГ!CK129+ИТОГ!DK129)</f>
        <v>117</v>
      </c>
      <c r="AC130" s="1785"/>
      <c r="AD130" s="1726">
        <f>SUM(ИТОГ!AC129+ИТОГ!BI129+ИТОГ!CM129)</f>
        <v>25</v>
      </c>
      <c r="AE130" s="1785"/>
      <c r="AF130" s="1726">
        <f>SUM(ИТОГ!AE129+ИТОГ!BK129+ИТОГ!CO129+ИТОГ!DM129)</f>
        <v>29</v>
      </c>
      <c r="AG130" s="1785"/>
      <c r="AH130" s="1726">
        <f>SUM(ИТОГ!AG129)</f>
        <v>0</v>
      </c>
      <c r="AI130" s="1785"/>
      <c r="AJ130" s="1748">
        <f>SUM(D130:AI130)</f>
        <v>1999</v>
      </c>
      <c r="AK130" s="1855"/>
      <c r="AL130" s="1164"/>
      <c r="AM130" s="1164"/>
      <c r="AN130" s="1164"/>
      <c r="AO130" s="1164"/>
      <c r="AP130" s="1164"/>
      <c r="AQ130" s="6"/>
      <c r="AR130" s="1726">
        <f>SUM(ИТОГ!DU129+ИТОГ!DY129)</f>
        <v>21</v>
      </c>
      <c r="AS130" s="1785"/>
      <c r="AT130" s="1726">
        <f>SUM(ИТОГ!EC129+ИТОГ!EE129)</f>
        <v>12</v>
      </c>
      <c r="AU130" s="1785"/>
      <c r="AV130" s="1854">
        <f>SUM(ИТОГ!DS129+ИТОГ!DW129+ИТОГ!EA129)</f>
        <v>13</v>
      </c>
      <c r="AW130" s="1785"/>
      <c r="AX130" s="1713">
        <f>SUM(AR130:AW130)</f>
        <v>46</v>
      </c>
      <c r="AY130" s="1851"/>
    </row>
    <row r="131" spans="1:51" ht="15" thickBot="1" x14ac:dyDescent="0.35">
      <c r="A131" s="91">
        <v>4</v>
      </c>
      <c r="B131" s="1845" t="s">
        <v>12</v>
      </c>
      <c r="C131" s="1846"/>
      <c r="D131" s="501">
        <f>SUM(ИТОГ!C130,ИТОГ!AI130,ИТОГ!BM130,ИТОГ!CQ130)</f>
        <v>95</v>
      </c>
      <c r="E131" s="501">
        <f>SUM(ИТОГ!D130,ИТОГ!AJ130,ИТОГ!BN130,ИТОГ!CR130)</f>
        <v>54</v>
      </c>
      <c r="F131" s="174">
        <f>SUM(ИТОГ!E130+ИТОГ!AK130+ИТОГ!BO130+ИТОГ!CS130)</f>
        <v>86</v>
      </c>
      <c r="G131" s="174">
        <f>SUM(ИТОГ!F130+ИТОГ!AL130+ИТОГ!BP130+ИТОГ!CT130)</f>
        <v>17</v>
      </c>
      <c r="H131" s="501">
        <f>SUM(ИТОГ!G130+ИТОГ!AM130+ИТОГ!BQ130+ИТОГ!CU130)</f>
        <v>92</v>
      </c>
      <c r="I131" s="501">
        <f>SUM(ИТОГ!H130+ИТОГ!AN130+ИТОГ!BR130+ИТОГ!CV130)</f>
        <v>95</v>
      </c>
      <c r="J131" s="501">
        <f>SUM(ИТОГ!I130+ИТОГ!AO130+ИТОГ!BS130+ИТОГ!CW130)</f>
        <v>292</v>
      </c>
      <c r="K131" s="501">
        <f>SUM(ИТОГ!J130+ИТОГ!AP130+ИТОГ!BT130+ИТОГ!CX130)</f>
        <v>147</v>
      </c>
      <c r="L131" s="1172">
        <f>SUM(ИТОГ!K130+ИТОГ!AQ130+ИТОГ!BU130+ИТОГ!CY130)</f>
        <v>193</v>
      </c>
      <c r="M131" s="1172">
        <f>SUM(ИТОГ!L130+ИТОГ!AR130+ИТОГ!BV130+ИТОГ!CZ130)</f>
        <v>11</v>
      </c>
      <c r="N131" s="501">
        <f>SUM(ИТОГ!M130+ИТОГ!AS130+ИТОГ!BW130+ИТОГ!DA130)</f>
        <v>65</v>
      </c>
      <c r="O131" s="501">
        <f>SUM(ИТОГ!N130+ИТОГ!AT130+ИТОГ!BX130+ИТОГ!DB130)</f>
        <v>42</v>
      </c>
      <c r="P131" s="1177">
        <f>SUM(ИТОГ!O130+ИТОГ!AU130+ИТОГ!BY130+ИТОГ!DC130)</f>
        <v>176</v>
      </c>
      <c r="Q131" s="1177">
        <f>SUM(ИТОГ!P130+ИТОГ!AV130+ИТОГ!BZ130+ИТОГ!DD130)</f>
        <v>17</v>
      </c>
      <c r="R131" s="1177">
        <f>SUM(ИТОГ!Q130+ИТОГ!AW130+ИТОГ!CA130+ИТОГ!DE130)</f>
        <v>88</v>
      </c>
      <c r="S131" s="737">
        <f>SUM(ИТОГ!R130+ИТОГ!AX130+ИТОГ!CB130+ИТОГ!DF130)</f>
        <v>64</v>
      </c>
      <c r="T131" s="114">
        <f>SUM(ИТОГ!S130+ИТОГ!AY130+ИТОГ!CC130)</f>
        <v>1</v>
      </c>
      <c r="U131" s="114">
        <f>SUM(ИТОГ!T130+ИТОГ!AZ130+ИТОГ!CD130)</f>
        <v>129</v>
      </c>
      <c r="V131" s="1177">
        <f>SUM(ИТОГ!U130+ИТОГ!BA130+ИТОГ!CE130+ИТОГ!DG130)</f>
        <v>86</v>
      </c>
      <c r="W131" s="1177">
        <f>SUM(ИТОГ!V130+ИТОГ!BB130+ИТОГ!CF130+ИТОГ!DH130)</f>
        <v>29</v>
      </c>
      <c r="X131" s="257">
        <f>SUM(ИТОГ!W130+ИТОГ!BC130+ИТОГ!CG130+ИТОГ!DI130)</f>
        <v>169</v>
      </c>
      <c r="Y131" s="257">
        <f>SUM(ИТОГ!X130+ИТОГ!BD130+ИТОГ!CH130+ИТОГ!DJ130)</f>
        <v>64</v>
      </c>
      <c r="Z131" s="257">
        <f>SUM(ИТОГ!Y130+ИТОГ!BE130+ИТОГ!CI130)</f>
        <v>158</v>
      </c>
      <c r="AA131" s="257">
        <f>SUM(ИТОГ!Z130+ИТОГ!BF130+ИТОГ!CJ130)</f>
        <v>21</v>
      </c>
      <c r="AB131" s="257">
        <f>SUM(ИТОГ!AA130+ИТОГ!BG130+ИТОГ!CK130+ИТОГ!DK130)</f>
        <v>87</v>
      </c>
      <c r="AC131" s="257">
        <f>SUM(ИТОГ!AB130+ИТОГ!BH130+ИТОГ!CL130+ИТОГ!DL130)</f>
        <v>38</v>
      </c>
      <c r="AD131" s="256">
        <f>SUM(ИТОГ!AC130+ИТОГ!BI130+ИТОГ!CM130)</f>
        <v>0</v>
      </c>
      <c r="AE131" s="256">
        <f>SUM(ИТОГ!AD130+ИТОГ!BJ130+ИТОГ!CN130)</f>
        <v>119</v>
      </c>
      <c r="AF131" s="256">
        <f>SUM(ИТОГ!AE130+ИТОГ!BK130+ИТОГ!CO130+ИТОГ!DM130)</f>
        <v>72</v>
      </c>
      <c r="AG131" s="256">
        <f>SUM(ИТОГ!AF130+ИТОГ!BL130+ИТОГ!CP130+ИТОГ!DN130)</f>
        <v>40</v>
      </c>
      <c r="AH131" s="1172">
        <f>SUM(ИТОГ!AG130)</f>
        <v>0</v>
      </c>
      <c r="AI131" s="1172">
        <f>SUM(ИТОГ!AH130)</f>
        <v>17</v>
      </c>
      <c r="AJ131" s="385">
        <f>SUM(D131+F131+H131+J131+L131+N131+P131+R131+T131+V131+X131+Z131+AB131+AD131+AF131+AH131)</f>
        <v>1660</v>
      </c>
      <c r="AK131" s="385">
        <f>SUM(E131+G131+I131+K131+M131+O131+Q131+S131+U131+W131+Y131+AA131+AC131+AE131+AG131+AI131)</f>
        <v>904</v>
      </c>
      <c r="AL131" s="246"/>
      <c r="AM131" s="246"/>
      <c r="AN131" s="246"/>
      <c r="AO131" s="246"/>
      <c r="AP131" s="37"/>
      <c r="AQ131" s="6"/>
      <c r="AR131" s="1172">
        <f>SUM(ИТОГ!DU130+ИТОГ!DY130)</f>
        <v>0</v>
      </c>
      <c r="AS131" s="1172">
        <f>SUM(ИТОГ!DV130+ИТОГ!DZ130)</f>
        <v>27</v>
      </c>
      <c r="AT131" s="501">
        <f>SUM(ИТОГ!EC130+ИТОГ!EE130)</f>
        <v>13</v>
      </c>
      <c r="AU131" s="501">
        <f>SUM(ИТОГ!ED130+ИТОГ!EF130)</f>
        <v>4</v>
      </c>
      <c r="AV131" s="445">
        <f>SUM(ИТОГ!DS130+ИТОГ!DW130+ИТОГ!EA130)</f>
        <v>0</v>
      </c>
      <c r="AW131" s="445">
        <f>SUM(ИТОГ!DT130+ИТОГ!DX130+ИТОГ!EB130)</f>
        <v>33</v>
      </c>
      <c r="AX131" s="5">
        <f>SUM(AR131+AT131+AV131)</f>
        <v>13</v>
      </c>
      <c r="AY131" s="95">
        <f>SUM(AS131+AU131+AW131)</f>
        <v>64</v>
      </c>
    </row>
    <row r="132" spans="1:51" ht="15" thickBot="1" x14ac:dyDescent="0.35">
      <c r="A132" s="91"/>
      <c r="B132" s="1847" t="s">
        <v>13</v>
      </c>
      <c r="C132" s="1849"/>
      <c r="D132" s="501">
        <f>SUM(ИТОГ!C131,ИТОГ!AI131,ИТОГ!BM131,ИТОГ!CQ131)</f>
        <v>3</v>
      </c>
      <c r="E132" s="501">
        <f>SUM(ИТОГ!D131,ИТОГ!AJ131,ИТОГ!BN131,ИТОГ!CR131)</f>
        <v>1</v>
      </c>
      <c r="F132" s="174">
        <f>SUM(ИТОГ!E131+ИТОГ!AK131+ИТОГ!BO131+ИТОГ!CS131)</f>
        <v>1</v>
      </c>
      <c r="G132" s="174">
        <f>SUM(ИТОГ!F131+ИТОГ!AL131+ИТОГ!BP131+ИТОГ!CT131)</f>
        <v>0</v>
      </c>
      <c r="H132" s="501">
        <f>SUM(ИТОГ!G131+ИТОГ!AM131+ИТОГ!BQ131+ИТОГ!CU131)</f>
        <v>1</v>
      </c>
      <c r="I132" s="501">
        <f>SUM(ИТОГ!H131+ИТОГ!AN131+ИТОГ!BR131+ИТОГ!CV131)</f>
        <v>2</v>
      </c>
      <c r="J132" s="501">
        <f>SUM(ИТОГ!I131+ИТОГ!AO131+ИТОГ!BS131+ИТОГ!CW131)</f>
        <v>4</v>
      </c>
      <c r="K132" s="501">
        <f>SUM(ИТОГ!J131+ИТОГ!AP131+ИТОГ!BT131+ИТОГ!CX131)</f>
        <v>2</v>
      </c>
      <c r="L132" s="1172">
        <f>SUM(ИТОГ!K131+ИТОГ!AQ131+ИТОГ!BU131+ИТОГ!CY131)</f>
        <v>4</v>
      </c>
      <c r="M132" s="1172">
        <f>SUM(ИТОГ!L131+ИТОГ!AR131+ИТОГ!BV131+ИТОГ!CZ131)</f>
        <v>0</v>
      </c>
      <c r="N132" s="501">
        <f>SUM(ИТОГ!M131+ИТОГ!AS131+ИТОГ!BW131+ИТОГ!DA131)</f>
        <v>0</v>
      </c>
      <c r="O132" s="501">
        <f>SUM(ИТОГ!N131+ИТОГ!AT131+ИТОГ!BX131+ИТОГ!DB131)</f>
        <v>0</v>
      </c>
      <c r="P132" s="1177">
        <f>SUM(ИТОГ!O131+ИТОГ!AU131+ИТОГ!BY131+ИТОГ!DC131)</f>
        <v>1</v>
      </c>
      <c r="Q132" s="1177">
        <f>SUM(ИТОГ!P131+ИТОГ!AV131+ИТОГ!BZ131+ИТОГ!DD131)</f>
        <v>0</v>
      </c>
      <c r="R132" s="1177">
        <f>SUM(ИТОГ!Q131+ИТОГ!AW131+ИТОГ!CA131+ИТОГ!DE131)</f>
        <v>0</v>
      </c>
      <c r="S132" s="737">
        <f>SUM(ИТОГ!R131+ИТОГ!AX131+ИТОГ!CB131+ИТОГ!DF131)</f>
        <v>0</v>
      </c>
      <c r="T132" s="114">
        <f>SUM(ИТОГ!S131+ИТОГ!AY131+ИТОГ!CC131)</f>
        <v>1</v>
      </c>
      <c r="U132" s="114">
        <f>SUM(ИТОГ!T131+ИТОГ!AZ131+ИТОГ!CD131)</f>
        <v>2</v>
      </c>
      <c r="V132" s="1177">
        <f>SUM(ИТОГ!U131+ИТОГ!BA131+ИТОГ!CE131+ИТОГ!DG131)</f>
        <v>0</v>
      </c>
      <c r="W132" s="1177">
        <f>SUM(ИТОГ!V131+ИТОГ!BB131+ИТОГ!CF131+ИТОГ!DH131)</f>
        <v>1</v>
      </c>
      <c r="X132" s="257">
        <f>SUM(ИТОГ!W131+ИТОГ!BC131+ИТОГ!CG131+ИТОГ!DI131)</f>
        <v>1</v>
      </c>
      <c r="Y132" s="257">
        <f>SUM(ИТОГ!X131+ИТОГ!BD131+ИТОГ!CH131+ИТОГ!DJ131)</f>
        <v>1</v>
      </c>
      <c r="Z132" s="257">
        <f>SUM(ИТОГ!Y131+ИТОГ!BE131+ИТОГ!CI131)</f>
        <v>1</v>
      </c>
      <c r="AA132" s="257">
        <f>SUM(ИТОГ!Z131+ИТОГ!BF131+ИТОГ!CJ131)</f>
        <v>0</v>
      </c>
      <c r="AB132" s="257">
        <f>SUM(ИТОГ!AA131+ИТОГ!BG131+ИТОГ!CK131+ИТОГ!DK131)</f>
        <v>2</v>
      </c>
      <c r="AC132" s="257">
        <f>SUM(ИТОГ!AB131+ИТОГ!BH131+ИТОГ!CL131+ИТОГ!DL131)</f>
        <v>0</v>
      </c>
      <c r="AD132" s="256">
        <f>SUM(ИТОГ!AC131+ИТОГ!BI131+ИТОГ!CM131)</f>
        <v>0</v>
      </c>
      <c r="AE132" s="256">
        <f>SUM(ИТОГ!AD131+ИТОГ!BJ131+ИТОГ!CN131)</f>
        <v>0</v>
      </c>
      <c r="AF132" s="256">
        <f>SUM(ИТОГ!AE131+ИТОГ!BK131+ИТОГ!CO131+ИТОГ!DM131)</f>
        <v>1</v>
      </c>
      <c r="AG132" s="256">
        <f>SUM(ИТОГ!AF131+ИТОГ!BL131+ИТОГ!CP131+ИТОГ!DN131)</f>
        <v>0</v>
      </c>
      <c r="AH132" s="1172">
        <f>SUM(ИТОГ!AG131)</f>
        <v>0</v>
      </c>
      <c r="AI132" s="1172">
        <f>SUM(ИТОГ!AH131)</f>
        <v>0</v>
      </c>
      <c r="AJ132" s="385">
        <f t="shared" ref="AJ132:AJ152" si="18">SUM(D132+F132+H132+J132+L132+N132+P132+R132+T132+V132+X132+Z132+AB132+AD132+AF132+AH132)</f>
        <v>20</v>
      </c>
      <c r="AK132" s="385">
        <f t="shared" ref="AK132:AK152" si="19">SUM(E132+G132+I132+K132+M132+O132+Q132+S132+U132+W132+Y132+AA132+AC132+AE132+AG132+AI132)</f>
        <v>9</v>
      </c>
      <c r="AL132" s="246"/>
      <c r="AM132" s="246"/>
      <c r="AN132" s="246"/>
      <c r="AO132" s="246"/>
      <c r="AP132" s="37"/>
      <c r="AQ132" s="6"/>
      <c r="AR132" s="1172">
        <f>SUM(ИТОГ!DU131+ИТОГ!DY131)</f>
        <v>0</v>
      </c>
      <c r="AS132" s="1172">
        <f>SUM(ИТОГ!DV131+ИТОГ!DZ131)</f>
        <v>0</v>
      </c>
      <c r="AT132" s="501">
        <f>SUM(ИТОГ!EC131+ИТОГ!EE131)</f>
        <v>0</v>
      </c>
      <c r="AU132" s="501">
        <f>SUM(ИТОГ!ED131+ИТОГ!EF131)</f>
        <v>0</v>
      </c>
      <c r="AV132" s="445">
        <f>SUM(ИТОГ!DS131+ИТОГ!DW131+ИТОГ!EA131)</f>
        <v>0</v>
      </c>
      <c r="AW132" s="445">
        <f>SUM(ИТОГ!DT131+ИТОГ!DX131+ИТОГ!EB131)</f>
        <v>0</v>
      </c>
      <c r="AX132" s="5">
        <f t="shared" ref="AX132:AX152" si="20">SUM(AR132+AT132+AV132)</f>
        <v>0</v>
      </c>
      <c r="AY132" s="95">
        <f t="shared" ref="AY132:AY152" si="21">SUM(AS132+AU132+AW132)</f>
        <v>0</v>
      </c>
    </row>
    <row r="133" spans="1:51" ht="15" thickBot="1" x14ac:dyDescent="0.35">
      <c r="A133" s="91">
        <v>5</v>
      </c>
      <c r="B133" s="1807" t="s">
        <v>14</v>
      </c>
      <c r="C133" s="1516"/>
      <c r="D133" s="501">
        <f>SUM(ИТОГ!C132,ИТОГ!AI132,ИТОГ!BM132,ИТОГ!CQ132)</f>
        <v>0</v>
      </c>
      <c r="E133" s="501">
        <f>SUM(ИТОГ!D132,ИТОГ!AJ132,ИТОГ!BN132,ИТОГ!CR132)</f>
        <v>0</v>
      </c>
      <c r="F133" s="174">
        <f>SUM(ИТОГ!E132+ИТОГ!AK132+ИТОГ!BO132+ИТОГ!CS132)</f>
        <v>1</v>
      </c>
      <c r="G133" s="174">
        <f>SUM(ИТОГ!F132+ИТОГ!AL132+ИТОГ!BP132+ИТОГ!CT132)</f>
        <v>0</v>
      </c>
      <c r="H133" s="501">
        <f>SUM(ИТОГ!G132+ИТОГ!AM132+ИТОГ!BQ132+ИТОГ!CU132)</f>
        <v>1</v>
      </c>
      <c r="I133" s="501">
        <f>SUM(ИТОГ!H132+ИТОГ!AN132+ИТОГ!BR132+ИТОГ!CV132)</f>
        <v>1</v>
      </c>
      <c r="J133" s="501">
        <f>SUM(ИТОГ!I132+ИТОГ!AO132+ИТОГ!BS132+ИТОГ!CW132)</f>
        <v>1</v>
      </c>
      <c r="K133" s="501">
        <f>SUM(ИТОГ!J132+ИТОГ!AP132+ИТОГ!BT132+ИТОГ!CX132)</f>
        <v>0</v>
      </c>
      <c r="L133" s="1172">
        <f>SUM(ИТОГ!K132+ИТОГ!AQ132+ИТОГ!BU132+ИТОГ!CY132)</f>
        <v>0</v>
      </c>
      <c r="M133" s="1172">
        <f>SUM(ИТОГ!L132+ИТОГ!AR132+ИТОГ!BV132+ИТОГ!CZ132)</f>
        <v>0</v>
      </c>
      <c r="N133" s="501">
        <f>SUM(ИТОГ!M132+ИТОГ!AS132+ИТОГ!BW132+ИТОГ!DA132)</f>
        <v>0</v>
      </c>
      <c r="O133" s="501">
        <f>SUM(ИТОГ!N132+ИТОГ!AT132+ИТОГ!BX132+ИТОГ!DB132)</f>
        <v>0</v>
      </c>
      <c r="P133" s="1177">
        <f>SUM(ИТОГ!O132+ИТОГ!AU132+ИТОГ!BY132+ИТОГ!DC132)</f>
        <v>0</v>
      </c>
      <c r="Q133" s="1177">
        <f>SUM(ИТОГ!P132+ИТОГ!AV132+ИТОГ!BZ132+ИТОГ!DD132)</f>
        <v>0</v>
      </c>
      <c r="R133" s="1177">
        <f>SUM(ИТОГ!Q132+ИТОГ!AW132+ИТОГ!CA132+ИТОГ!DE132)</f>
        <v>0</v>
      </c>
      <c r="S133" s="737">
        <f>SUM(ИТОГ!R132+ИТОГ!AX132+ИТОГ!CB132+ИТОГ!DF132)</f>
        <v>0</v>
      </c>
      <c r="T133" s="114">
        <f>SUM(ИТОГ!S132+ИТОГ!AY132+ИТОГ!CC132)</f>
        <v>0</v>
      </c>
      <c r="U133" s="114">
        <f>SUM(ИТОГ!T132+ИТОГ!AZ132+ИТОГ!CD132)</f>
        <v>0</v>
      </c>
      <c r="V133" s="1177">
        <f>SUM(ИТОГ!U132+ИТОГ!BA132+ИТОГ!CE132+ИТОГ!DG132)</f>
        <v>0</v>
      </c>
      <c r="W133" s="1177">
        <f>SUM(ИТОГ!V132+ИТОГ!BB132+ИТОГ!CF132+ИТОГ!DH132)</f>
        <v>1</v>
      </c>
      <c r="X133" s="257">
        <f>SUM(ИТОГ!W132+ИТОГ!BC132+ИТОГ!CG132+ИТОГ!DI132)</f>
        <v>0</v>
      </c>
      <c r="Y133" s="257">
        <f>SUM(ИТОГ!X132+ИТОГ!BD132+ИТОГ!CH132+ИТОГ!DJ132)</f>
        <v>0</v>
      </c>
      <c r="Z133" s="257">
        <f>SUM(ИТОГ!Y132+ИТОГ!BE132+ИТОГ!CI132)</f>
        <v>0</v>
      </c>
      <c r="AA133" s="257">
        <f>SUM(ИТОГ!Z132+ИТОГ!BF132+ИТОГ!CJ132)</f>
        <v>0</v>
      </c>
      <c r="AB133" s="257">
        <f>SUM(ИТОГ!AA132+ИТОГ!BG132+ИТОГ!CK132+ИТОГ!DK132)</f>
        <v>0</v>
      </c>
      <c r="AC133" s="257">
        <f>SUM(ИТОГ!AB132+ИТОГ!BH132+ИТОГ!CL132+ИТОГ!DL132)</f>
        <v>0</v>
      </c>
      <c r="AD133" s="256">
        <f>SUM(ИТОГ!AC132+ИТОГ!BI132+ИТОГ!CM132)</f>
        <v>0</v>
      </c>
      <c r="AE133" s="256">
        <f>SUM(ИТОГ!AD132+ИТОГ!BJ132+ИТОГ!CN132)</f>
        <v>0</v>
      </c>
      <c r="AF133" s="256">
        <f>SUM(ИТОГ!AE132+ИТОГ!BK132+ИТОГ!CO132+ИТОГ!DM132)</f>
        <v>0</v>
      </c>
      <c r="AG133" s="256">
        <f>SUM(ИТОГ!AF132+ИТОГ!BL132+ИТОГ!CP132+ИТОГ!DN132)</f>
        <v>0</v>
      </c>
      <c r="AH133" s="1172">
        <f>SUM(ИТОГ!AG132)</f>
        <v>0</v>
      </c>
      <c r="AI133" s="1172">
        <f>SUM(ИТОГ!AH132)</f>
        <v>0</v>
      </c>
      <c r="AJ133" s="385">
        <f t="shared" si="18"/>
        <v>3</v>
      </c>
      <c r="AK133" s="385">
        <f t="shared" si="19"/>
        <v>2</v>
      </c>
      <c r="AL133" s="246"/>
      <c r="AM133" s="246"/>
      <c r="AN133" s="246"/>
      <c r="AO133" s="246"/>
      <c r="AP133" s="37"/>
      <c r="AQ133" s="6"/>
      <c r="AR133" s="1172">
        <f>SUM(ИТОГ!DU132+ИТОГ!DY132)</f>
        <v>0</v>
      </c>
      <c r="AS133" s="1172">
        <f>SUM(ИТОГ!DV132+ИТОГ!DZ132)</f>
        <v>0</v>
      </c>
      <c r="AT133" s="501">
        <f>SUM(ИТОГ!EC132+ИТОГ!EE132)</f>
        <v>0</v>
      </c>
      <c r="AU133" s="501">
        <f>SUM(ИТОГ!ED132+ИТОГ!EF132)</f>
        <v>0</v>
      </c>
      <c r="AV133" s="445">
        <f>SUM(ИТОГ!DS132+ИТОГ!DW132+ИТОГ!EA132)</f>
        <v>0</v>
      </c>
      <c r="AW133" s="445">
        <f>SUM(ИТОГ!DT132+ИТОГ!DX132+ИТОГ!EB132)</f>
        <v>0</v>
      </c>
      <c r="AX133" s="5">
        <f t="shared" si="20"/>
        <v>0</v>
      </c>
      <c r="AY133" s="95">
        <f t="shared" si="21"/>
        <v>0</v>
      </c>
    </row>
    <row r="134" spans="1:51" ht="15" thickBot="1" x14ac:dyDescent="0.35">
      <c r="A134" s="91">
        <v>6</v>
      </c>
      <c r="B134" s="1807" t="s">
        <v>15</v>
      </c>
      <c r="C134" s="1516"/>
      <c r="D134" s="501">
        <f>SUM(ИТОГ!C133,ИТОГ!AI133,ИТОГ!BM133,ИТОГ!CQ133)</f>
        <v>3</v>
      </c>
      <c r="E134" s="501">
        <f>SUM(ИТОГ!D133,ИТОГ!AJ133,ИТОГ!BN133,ИТОГ!CR133)</f>
        <v>0</v>
      </c>
      <c r="F134" s="174">
        <f>SUM(ИТОГ!E133+ИТОГ!AK133+ИТОГ!BO133+ИТОГ!CS133)</f>
        <v>0</v>
      </c>
      <c r="G134" s="174">
        <f>SUM(ИТОГ!F133+ИТОГ!AL133+ИТОГ!BP133+ИТОГ!CT133)</f>
        <v>0</v>
      </c>
      <c r="H134" s="501">
        <f>SUM(ИТОГ!G133+ИТОГ!AM133+ИТОГ!BQ133+ИТОГ!CU133)</f>
        <v>0</v>
      </c>
      <c r="I134" s="501">
        <f>SUM(ИТОГ!H133+ИТОГ!AN133+ИТОГ!BR133+ИТОГ!CV133)</f>
        <v>0</v>
      </c>
      <c r="J134" s="501">
        <f>SUM(ИТОГ!I133+ИТОГ!AO133+ИТОГ!BS133+ИТОГ!CW133)</f>
        <v>3</v>
      </c>
      <c r="K134" s="501">
        <f>SUM(ИТОГ!J133+ИТОГ!AP133+ИТОГ!BT133+ИТОГ!CX133)</f>
        <v>0</v>
      </c>
      <c r="L134" s="1172">
        <f>SUM(ИТОГ!K133+ИТОГ!AQ133+ИТОГ!BU133+ИТОГ!CY133)</f>
        <v>2</v>
      </c>
      <c r="M134" s="1172">
        <f>SUM(ИТОГ!L133+ИТОГ!AR133+ИТОГ!BV133+ИТОГ!CZ133)</f>
        <v>0</v>
      </c>
      <c r="N134" s="501">
        <f>SUM(ИТОГ!M133+ИТОГ!AS133+ИТОГ!BW133+ИТОГ!DA133)</f>
        <v>0</v>
      </c>
      <c r="O134" s="501">
        <f>SUM(ИТОГ!N133+ИТОГ!AT133+ИТОГ!BX133+ИТОГ!DB133)</f>
        <v>0</v>
      </c>
      <c r="P134" s="1177">
        <f>SUM(ИТОГ!O133+ИТОГ!AU133+ИТОГ!BY133+ИТОГ!DC133)</f>
        <v>1</v>
      </c>
      <c r="Q134" s="1177">
        <f>SUM(ИТОГ!P133+ИТОГ!AV133+ИТОГ!BZ133+ИТОГ!DD133)</f>
        <v>0</v>
      </c>
      <c r="R134" s="1177">
        <f>SUM(ИТОГ!Q133+ИТОГ!AW133+ИТОГ!CA133+ИТОГ!DE133)</f>
        <v>0</v>
      </c>
      <c r="S134" s="737">
        <f>SUM(ИТОГ!R133+ИТОГ!AX133+ИТОГ!CB133+ИТОГ!DF133)</f>
        <v>0</v>
      </c>
      <c r="T134" s="114">
        <f>SUM(ИТОГ!S133+ИТОГ!AY133+ИТОГ!CC133)</f>
        <v>1</v>
      </c>
      <c r="U134" s="114">
        <f>SUM(ИТОГ!T133+ИТОГ!AZ133+ИТОГ!CD133)</f>
        <v>2</v>
      </c>
      <c r="V134" s="1177">
        <f>SUM(ИТОГ!U133+ИТОГ!BA133+ИТОГ!CE133+ИТОГ!DG133)</f>
        <v>0</v>
      </c>
      <c r="W134" s="1177">
        <f>SUM(ИТОГ!V133+ИТОГ!BB133+ИТОГ!CF133+ИТОГ!DH133)</f>
        <v>0</v>
      </c>
      <c r="X134" s="257">
        <f>SUM(ИТОГ!W133+ИТОГ!BC133+ИТОГ!CG133+ИТОГ!DI133)</f>
        <v>0</v>
      </c>
      <c r="Y134" s="257">
        <f>SUM(ИТОГ!X133+ИТОГ!BD133+ИТОГ!CH133+ИТОГ!DJ133)</f>
        <v>0</v>
      </c>
      <c r="Z134" s="257">
        <f>SUM(ИТОГ!Y133+ИТОГ!BE133+ИТОГ!CI133)</f>
        <v>0</v>
      </c>
      <c r="AA134" s="257">
        <f>SUM(ИТОГ!Z133+ИТОГ!BF133+ИТОГ!CJ133)</f>
        <v>0</v>
      </c>
      <c r="AB134" s="257">
        <f>SUM(ИТОГ!AA133+ИТОГ!BG133+ИТОГ!CK133+ИТОГ!DK133)</f>
        <v>0</v>
      </c>
      <c r="AC134" s="257">
        <f>SUM(ИТОГ!AB133+ИТОГ!BH133+ИТОГ!CL133+ИТОГ!DL133)</f>
        <v>0</v>
      </c>
      <c r="AD134" s="256">
        <f>SUM(ИТОГ!AC133+ИТОГ!BI133+ИТОГ!CM133)</f>
        <v>0</v>
      </c>
      <c r="AE134" s="256">
        <f>SUM(ИТОГ!AD133+ИТОГ!BJ133+ИТОГ!CN133)</f>
        <v>0</v>
      </c>
      <c r="AF134" s="256">
        <f>SUM(ИТОГ!AE133+ИТОГ!BK133+ИТОГ!CO133+ИТОГ!DM133)</f>
        <v>1</v>
      </c>
      <c r="AG134" s="256">
        <f>SUM(ИТОГ!AF133+ИТОГ!BL133+ИТОГ!CP133+ИТОГ!DN133)</f>
        <v>0</v>
      </c>
      <c r="AH134" s="1172">
        <f>SUM(ИТОГ!AG133)</f>
        <v>0</v>
      </c>
      <c r="AI134" s="1172">
        <f>SUM(ИТОГ!AH133)</f>
        <v>0</v>
      </c>
      <c r="AJ134" s="385">
        <f t="shared" si="18"/>
        <v>11</v>
      </c>
      <c r="AK134" s="385">
        <f t="shared" si="19"/>
        <v>2</v>
      </c>
      <c r="AL134" s="246"/>
      <c r="AM134" s="246"/>
      <c r="AN134" s="246"/>
      <c r="AO134" s="246"/>
      <c r="AP134" s="37"/>
      <c r="AQ134" s="6"/>
      <c r="AR134" s="1172">
        <f>SUM(ИТОГ!DU133+ИТОГ!DY133)</f>
        <v>0</v>
      </c>
      <c r="AS134" s="1172">
        <f>SUM(ИТОГ!DV133+ИТОГ!DZ133)</f>
        <v>0</v>
      </c>
      <c r="AT134" s="501">
        <f>SUM(ИТОГ!EC133+ИТОГ!EE133)</f>
        <v>0</v>
      </c>
      <c r="AU134" s="501">
        <f>SUM(ИТОГ!ED133+ИТОГ!EF133)</f>
        <v>0</v>
      </c>
      <c r="AV134" s="445">
        <f>SUM(ИТОГ!DS133+ИТОГ!DW133+ИТОГ!EA133)</f>
        <v>0</v>
      </c>
      <c r="AW134" s="445">
        <f>SUM(ИТОГ!DT133+ИТОГ!DX133+ИТОГ!EB133)</f>
        <v>0</v>
      </c>
      <c r="AX134" s="5">
        <f t="shared" si="20"/>
        <v>0</v>
      </c>
      <c r="AY134" s="95">
        <f t="shared" si="21"/>
        <v>0</v>
      </c>
    </row>
    <row r="135" spans="1:51" ht="15" thickBot="1" x14ac:dyDescent="0.35">
      <c r="A135" s="91">
        <v>7</v>
      </c>
      <c r="B135" s="1807" t="s">
        <v>22</v>
      </c>
      <c r="C135" s="1516"/>
      <c r="D135" s="501">
        <f>SUM(ИТОГ!C134,ИТОГ!AI134,ИТОГ!BM134,ИТОГ!CQ134)</f>
        <v>0</v>
      </c>
      <c r="E135" s="501">
        <f>SUM(ИТОГ!D134,ИТОГ!AJ134,ИТОГ!BN134,ИТОГ!CR134)</f>
        <v>1</v>
      </c>
      <c r="F135" s="174">
        <f>SUM(ИТОГ!E134+ИТОГ!AK134+ИТОГ!BO134+ИТОГ!CS134)</f>
        <v>0</v>
      </c>
      <c r="G135" s="174">
        <f>SUM(ИТОГ!F134+ИТОГ!AL134+ИТОГ!BP134+ИТОГ!CT134)</f>
        <v>0</v>
      </c>
      <c r="H135" s="501">
        <f>SUM(ИТОГ!G134+ИТОГ!AM134+ИТОГ!BQ134+ИТОГ!CU134)</f>
        <v>0</v>
      </c>
      <c r="I135" s="501">
        <f>SUM(ИТОГ!H134+ИТОГ!AN134+ИТОГ!BR134+ИТОГ!CV134)</f>
        <v>1</v>
      </c>
      <c r="J135" s="501">
        <f>SUM(ИТОГ!I134+ИТОГ!AO134+ИТОГ!BS134+ИТОГ!CW134)</f>
        <v>0</v>
      </c>
      <c r="K135" s="501">
        <f>SUM(ИТОГ!J134+ИТОГ!AP134+ИТОГ!BT134+ИТОГ!CX134)</f>
        <v>2</v>
      </c>
      <c r="L135" s="1172">
        <f>SUM(ИТОГ!K134+ИТОГ!AQ134+ИТОГ!BU134+ИТОГ!CY134)</f>
        <v>2</v>
      </c>
      <c r="M135" s="1172">
        <f>SUM(ИТОГ!L134+ИТОГ!AR134+ИТОГ!BV134+ИТОГ!CZ134)</f>
        <v>0</v>
      </c>
      <c r="N135" s="501">
        <f>SUM(ИТОГ!M134+ИТОГ!AS134+ИТОГ!BW134+ИТОГ!DA134)</f>
        <v>0</v>
      </c>
      <c r="O135" s="501">
        <f>SUM(ИТОГ!N134+ИТОГ!AT134+ИТОГ!BX134+ИТОГ!DB134)</f>
        <v>0</v>
      </c>
      <c r="P135" s="1177">
        <f>SUM(ИТОГ!O134+ИТОГ!AU134+ИТОГ!BY134+ИТОГ!DC134)</f>
        <v>0</v>
      </c>
      <c r="Q135" s="1177">
        <f>SUM(ИТОГ!P134+ИТОГ!AV134+ИТОГ!BZ134+ИТОГ!DD134)</f>
        <v>0</v>
      </c>
      <c r="R135" s="1177">
        <f>SUM(ИТОГ!Q134+ИТОГ!AW134+ИТОГ!CA134+ИТОГ!DE134)</f>
        <v>0</v>
      </c>
      <c r="S135" s="737">
        <f>SUM(ИТОГ!R134+ИТОГ!AX134+ИТОГ!CB134+ИТОГ!DF134)</f>
        <v>0</v>
      </c>
      <c r="T135" s="114">
        <f>SUM(ИТОГ!S134+ИТОГ!AY134+ИТОГ!CC134)</f>
        <v>0</v>
      </c>
      <c r="U135" s="114">
        <f>SUM(ИТОГ!T134+ИТОГ!AZ134+ИТОГ!CD134)</f>
        <v>0</v>
      </c>
      <c r="V135" s="1177">
        <f>SUM(ИТОГ!U134+ИТОГ!BA134+ИТОГ!CE134+ИТОГ!DG134)</f>
        <v>0</v>
      </c>
      <c r="W135" s="1177">
        <f>SUM(ИТОГ!V134+ИТОГ!BB134+ИТОГ!CF134+ИТОГ!DH134)</f>
        <v>0</v>
      </c>
      <c r="X135" s="257">
        <f>SUM(ИТОГ!W134+ИТОГ!BC134+ИТОГ!CG134+ИТОГ!DI134)</f>
        <v>1</v>
      </c>
      <c r="Y135" s="257">
        <f>SUM(ИТОГ!X134+ИТОГ!BD134+ИТОГ!CH134+ИТОГ!DJ134)</f>
        <v>1</v>
      </c>
      <c r="Z135" s="257">
        <f>SUM(ИТОГ!Y134+ИТОГ!BE134+ИТОГ!CI134)</f>
        <v>1</v>
      </c>
      <c r="AA135" s="257">
        <f>SUM(ИТОГ!Z134+ИТОГ!BF134+ИТОГ!CJ134)</f>
        <v>0</v>
      </c>
      <c r="AB135" s="257">
        <f>SUM(ИТОГ!AA134+ИТОГ!BG134+ИТОГ!CK134+ИТОГ!DK134)</f>
        <v>2</v>
      </c>
      <c r="AC135" s="257">
        <f>SUM(ИТОГ!AB134+ИТОГ!BH134+ИТОГ!CL134+ИТОГ!DL134)</f>
        <v>0</v>
      </c>
      <c r="AD135" s="256">
        <f>SUM(ИТОГ!AC134+ИТОГ!BI134+ИТОГ!CM134)</f>
        <v>0</v>
      </c>
      <c r="AE135" s="256">
        <f>SUM(ИТОГ!AD134+ИТОГ!BJ134+ИТОГ!CN134)</f>
        <v>0</v>
      </c>
      <c r="AF135" s="256">
        <f>SUM(ИТОГ!AE134+ИТОГ!BK134+ИТОГ!CO134+ИТОГ!DM134)</f>
        <v>0</v>
      </c>
      <c r="AG135" s="256">
        <f>SUM(ИТОГ!AF134+ИТОГ!BL134+ИТОГ!CP134+ИТОГ!DN134)</f>
        <v>0</v>
      </c>
      <c r="AH135" s="1172">
        <f>SUM(ИТОГ!AG134)</f>
        <v>0</v>
      </c>
      <c r="AI135" s="1172">
        <f>SUM(ИТОГ!AH134)</f>
        <v>0</v>
      </c>
      <c r="AJ135" s="385">
        <f t="shared" si="18"/>
        <v>6</v>
      </c>
      <c r="AK135" s="385">
        <f t="shared" si="19"/>
        <v>5</v>
      </c>
      <c r="AL135" s="246"/>
      <c r="AM135" s="246"/>
      <c r="AN135" s="246"/>
      <c r="AO135" s="246"/>
      <c r="AP135" s="37"/>
      <c r="AQ135" s="6"/>
      <c r="AR135" s="1172">
        <f>SUM(ИТОГ!DU134+ИТОГ!DY134)</f>
        <v>0</v>
      </c>
      <c r="AS135" s="1172">
        <f>SUM(ИТОГ!DV134+ИТОГ!DZ134)</f>
        <v>0</v>
      </c>
      <c r="AT135" s="501">
        <f>SUM(ИТОГ!EC134+ИТОГ!EE134)</f>
        <v>0</v>
      </c>
      <c r="AU135" s="501">
        <f>SUM(ИТОГ!ED134+ИТОГ!EF134)</f>
        <v>0</v>
      </c>
      <c r="AV135" s="445">
        <f>SUM(ИТОГ!DS134+ИТОГ!DW134+ИТОГ!EA134)</f>
        <v>0</v>
      </c>
      <c r="AW135" s="445">
        <f>SUM(ИТОГ!DT134+ИТОГ!DX134+ИТОГ!EB134)</f>
        <v>0</v>
      </c>
      <c r="AX135" s="5">
        <f t="shared" si="20"/>
        <v>0</v>
      </c>
      <c r="AY135" s="95">
        <f t="shared" si="21"/>
        <v>0</v>
      </c>
    </row>
    <row r="136" spans="1:51" ht="15" thickBot="1" x14ac:dyDescent="0.35">
      <c r="A136" s="91">
        <v>8</v>
      </c>
      <c r="B136" s="1845" t="s">
        <v>16</v>
      </c>
      <c r="C136" s="1846"/>
      <c r="D136" s="501">
        <f>SUM(ИТОГ!C135,ИТОГ!AI135,ИТОГ!BM135,ИТОГ!CQ135)</f>
        <v>0</v>
      </c>
      <c r="E136" s="501">
        <f>SUM(ИТОГ!D135,ИТОГ!AJ135,ИТОГ!BN135,ИТОГ!CR135)</f>
        <v>0</v>
      </c>
      <c r="F136" s="174">
        <f>SUM(ИТОГ!E135+ИТОГ!AK135+ИТОГ!BO135+ИТОГ!CS135)</f>
        <v>0</v>
      </c>
      <c r="G136" s="174">
        <f>SUM(ИТОГ!F135+ИТОГ!AL135+ИТОГ!BP135+ИТОГ!CT135)</f>
        <v>0</v>
      </c>
      <c r="H136" s="501">
        <f>SUM(ИТОГ!G135+ИТОГ!AM135+ИТОГ!BQ135+ИТОГ!CU135)</f>
        <v>0</v>
      </c>
      <c r="I136" s="501">
        <f>SUM(ИТОГ!H135+ИТОГ!AN135+ИТОГ!BR135+ИТОГ!CV135)</f>
        <v>0</v>
      </c>
      <c r="J136" s="501">
        <f>SUM(ИТОГ!I135+ИТОГ!AO135+ИТОГ!BS135+ИТОГ!CW135)</f>
        <v>0</v>
      </c>
      <c r="K136" s="501">
        <f>SUM(ИТОГ!J135+ИТОГ!AP135+ИТОГ!BT135+ИТОГ!CX135)</f>
        <v>0</v>
      </c>
      <c r="L136" s="1172">
        <f>SUM(ИТОГ!K135+ИТОГ!AQ135+ИТОГ!BU135+ИТОГ!CY135)</f>
        <v>0</v>
      </c>
      <c r="M136" s="1172">
        <f>SUM(ИТОГ!L135+ИТОГ!AR135+ИТОГ!BV135+ИТОГ!CZ135)</f>
        <v>0</v>
      </c>
      <c r="N136" s="501">
        <f>SUM(ИТОГ!M135+ИТОГ!AS135+ИТОГ!BW135+ИТОГ!DA135)</f>
        <v>0</v>
      </c>
      <c r="O136" s="501">
        <f>SUM(ИТОГ!N135+ИТОГ!AT135+ИТОГ!BX135+ИТОГ!DB135)</f>
        <v>0</v>
      </c>
      <c r="P136" s="1177">
        <f>SUM(ИТОГ!O135+ИТОГ!AU135+ИТОГ!BY135+ИТОГ!DC135)</f>
        <v>0</v>
      </c>
      <c r="Q136" s="1177">
        <f>SUM(ИТОГ!P135+ИТОГ!AV135+ИТОГ!BZ135+ИТОГ!DD135)</f>
        <v>0</v>
      </c>
      <c r="R136" s="1177">
        <f>SUM(ИТОГ!Q135+ИТОГ!AW135+ИТОГ!CA135+ИТОГ!DE135)</f>
        <v>0</v>
      </c>
      <c r="S136" s="737">
        <f>SUM(ИТОГ!R135+ИТОГ!AX135+ИТОГ!CB135+ИТОГ!DF135)</f>
        <v>0</v>
      </c>
      <c r="T136" s="114">
        <f>SUM(ИТОГ!S135+ИТОГ!AY135+ИТОГ!CC135)</f>
        <v>0</v>
      </c>
      <c r="U136" s="114">
        <f>SUM(ИТОГ!T135+ИТОГ!AZ135+ИТОГ!CD135)</f>
        <v>0</v>
      </c>
      <c r="V136" s="1177">
        <f>SUM(ИТОГ!U135+ИТОГ!BA135+ИТОГ!CE135+ИТОГ!DG135)</f>
        <v>0</v>
      </c>
      <c r="W136" s="1177">
        <f>SUM(ИТОГ!V135+ИТОГ!BB135+ИТОГ!CF135+ИТОГ!DH135)</f>
        <v>0</v>
      </c>
      <c r="X136" s="257">
        <f>SUM(ИТОГ!W135+ИТОГ!BC135+ИТОГ!CG135+ИТОГ!DI135)</f>
        <v>0</v>
      </c>
      <c r="Y136" s="257">
        <f>SUM(ИТОГ!X135+ИТОГ!BD135+ИТОГ!CH135+ИТОГ!DJ135)</f>
        <v>0</v>
      </c>
      <c r="Z136" s="257">
        <f>SUM(ИТОГ!Y135+ИТОГ!BE135+ИТОГ!CI135)</f>
        <v>0</v>
      </c>
      <c r="AA136" s="257">
        <f>SUM(ИТОГ!Z135+ИТОГ!BF135+ИТОГ!CJ135)</f>
        <v>0</v>
      </c>
      <c r="AB136" s="257">
        <f>SUM(ИТОГ!AA135+ИТОГ!BG135+ИТОГ!CK135+ИТОГ!DK135)</f>
        <v>0</v>
      </c>
      <c r="AC136" s="257">
        <f>SUM(ИТОГ!AB135+ИТОГ!BH135+ИТОГ!CL135+ИТОГ!DL135)</f>
        <v>0</v>
      </c>
      <c r="AD136" s="256">
        <f>SUM(ИТОГ!AC135+ИТОГ!BI135+ИТОГ!CM135)</f>
        <v>0</v>
      </c>
      <c r="AE136" s="256">
        <f>SUM(ИТОГ!AD135+ИТОГ!BJ135+ИТОГ!CN135)</f>
        <v>0</v>
      </c>
      <c r="AF136" s="256">
        <f>SUM(ИТОГ!AE135+ИТОГ!BK135+ИТОГ!CO135+ИТОГ!DM135)</f>
        <v>0</v>
      </c>
      <c r="AG136" s="256">
        <f>SUM(ИТОГ!AF135+ИТОГ!BL135+ИТОГ!CP135+ИТОГ!DN135)</f>
        <v>0</v>
      </c>
      <c r="AH136" s="1172">
        <f>SUM(ИТОГ!AG135)</f>
        <v>0</v>
      </c>
      <c r="AI136" s="1172">
        <f>SUM(ИТОГ!AH135)</f>
        <v>0</v>
      </c>
      <c r="AJ136" s="385">
        <f t="shared" si="18"/>
        <v>0</v>
      </c>
      <c r="AK136" s="385">
        <f t="shared" si="19"/>
        <v>0</v>
      </c>
      <c r="AL136" s="246"/>
      <c r="AM136" s="246"/>
      <c r="AN136" s="246"/>
      <c r="AO136" s="246"/>
      <c r="AP136" s="37"/>
      <c r="AQ136" s="6"/>
      <c r="AR136" s="1172">
        <f>SUM(ИТОГ!DU135+ИТОГ!DY135)</f>
        <v>0</v>
      </c>
      <c r="AS136" s="1172">
        <f>SUM(ИТОГ!DV135+ИТОГ!DZ135)</f>
        <v>0</v>
      </c>
      <c r="AT136" s="501">
        <f>SUM(ИТОГ!EC135+ИТОГ!EE135)</f>
        <v>0</v>
      </c>
      <c r="AU136" s="501">
        <f>SUM(ИТОГ!ED135+ИТОГ!EF135)</f>
        <v>0</v>
      </c>
      <c r="AV136" s="445">
        <f>SUM(ИТОГ!DS135+ИТОГ!DW135+ИТОГ!EA135)</f>
        <v>0</v>
      </c>
      <c r="AW136" s="445">
        <f>SUM(ИТОГ!DT135+ИТОГ!DX135+ИТОГ!EB135)</f>
        <v>0</v>
      </c>
      <c r="AX136" s="5">
        <f t="shared" si="20"/>
        <v>0</v>
      </c>
      <c r="AY136" s="95">
        <f t="shared" si="21"/>
        <v>0</v>
      </c>
    </row>
    <row r="137" spans="1:51" ht="15" thickBot="1" x14ac:dyDescent="0.35">
      <c r="A137" s="91"/>
      <c r="B137" s="1847" t="s">
        <v>13</v>
      </c>
      <c r="C137" s="1848"/>
      <c r="D137" s="501">
        <f>SUM(ИТОГ!C136,ИТОГ!AI136,ИТОГ!BM136,ИТОГ!CQ136)</f>
        <v>2</v>
      </c>
      <c r="E137" s="501">
        <f>SUM(ИТОГ!D136,ИТОГ!AJ136,ИТОГ!BN136,ИТОГ!CR136)</f>
        <v>0</v>
      </c>
      <c r="F137" s="174">
        <f>SUM(ИТОГ!E136+ИТОГ!AK136+ИТОГ!BO136+ИТОГ!CS136)</f>
        <v>0</v>
      </c>
      <c r="G137" s="174">
        <f>SUM(ИТОГ!F136+ИТОГ!AL136+ИТОГ!BP136+ИТОГ!CT136)</f>
        <v>0</v>
      </c>
      <c r="H137" s="501">
        <f>SUM(ИТОГ!G136+ИТОГ!AM136+ИТОГ!BQ136+ИТОГ!CU136)</f>
        <v>2</v>
      </c>
      <c r="I137" s="501">
        <f>SUM(ИТОГ!H136+ИТОГ!AN136+ИТОГ!BR136+ИТОГ!CV136)</f>
        <v>1</v>
      </c>
      <c r="J137" s="501">
        <f>SUM(ИТОГ!I136+ИТОГ!AO136+ИТОГ!BS136+ИТОГ!CW136)</f>
        <v>4</v>
      </c>
      <c r="K137" s="501">
        <f>SUM(ИТОГ!J136+ИТОГ!AP136+ИТОГ!BT136+ИТОГ!CX136)</f>
        <v>3</v>
      </c>
      <c r="L137" s="1172">
        <f>SUM(ИТОГ!K136+ИТОГ!AQ136+ИТОГ!BU136+ИТОГ!CY136)</f>
        <v>0</v>
      </c>
      <c r="M137" s="1172">
        <f>SUM(ИТОГ!L136+ИТОГ!AR136+ИТОГ!BV136+ИТОГ!CZ136)</f>
        <v>1</v>
      </c>
      <c r="N137" s="501">
        <f>SUM(ИТОГ!M136+ИТОГ!AS136+ИТОГ!BW136+ИТОГ!DA136)</f>
        <v>0</v>
      </c>
      <c r="O137" s="501">
        <f>SUM(ИТОГ!N136+ИТОГ!AT136+ИТОГ!BX136+ИТОГ!DB136)</f>
        <v>0</v>
      </c>
      <c r="P137" s="1177">
        <f>SUM(ИТОГ!O136+ИТОГ!AU136+ИТОГ!BY136+ИТОГ!DC136)</f>
        <v>0</v>
      </c>
      <c r="Q137" s="1177">
        <f>SUM(ИТОГ!P136+ИТОГ!AV136+ИТОГ!BZ136+ИТОГ!DD136)</f>
        <v>1</v>
      </c>
      <c r="R137" s="1177">
        <f>SUM(ИТОГ!Q136+ИТОГ!AW136+ИТОГ!CA136+ИТОГ!DE136)</f>
        <v>0</v>
      </c>
      <c r="S137" s="737">
        <f>SUM(ИТОГ!R136+ИТОГ!AX136+ИТОГ!CB136+ИТОГ!DF136)</f>
        <v>0</v>
      </c>
      <c r="T137" s="114">
        <f>SUM(ИТОГ!S136+ИТОГ!AY136+ИТОГ!CC136)</f>
        <v>0</v>
      </c>
      <c r="U137" s="114">
        <f>SUM(ИТОГ!T136+ИТОГ!AZ136+ИТОГ!CD136)</f>
        <v>0</v>
      </c>
      <c r="V137" s="1177">
        <f>SUM(ИТОГ!U136+ИТОГ!BA136+ИТОГ!CE136+ИТОГ!DG136)</f>
        <v>0</v>
      </c>
      <c r="W137" s="1177">
        <f>SUM(ИТОГ!V136+ИТОГ!BB136+ИТОГ!CF136+ИТОГ!DH136)</f>
        <v>0</v>
      </c>
      <c r="X137" s="257">
        <f>SUM(ИТОГ!W136+ИТОГ!BC136+ИТОГ!CG136+ИТОГ!DI136)</f>
        <v>1</v>
      </c>
      <c r="Y137" s="257">
        <f>SUM(ИТОГ!X136+ИТОГ!BD136+ИТОГ!CH136+ИТОГ!DJ136)</f>
        <v>1</v>
      </c>
      <c r="Z137" s="257">
        <f>SUM(ИТОГ!Y136+ИТОГ!BE136+ИТОГ!CI136)</f>
        <v>0</v>
      </c>
      <c r="AA137" s="257">
        <f>SUM(ИТОГ!Z136+ИТОГ!BF136+ИТОГ!CJ136)</f>
        <v>0</v>
      </c>
      <c r="AB137" s="257">
        <f>SUM(ИТОГ!AA136+ИТОГ!BG136+ИТОГ!CK136+ИТОГ!DK136)</f>
        <v>2</v>
      </c>
      <c r="AC137" s="257">
        <f>SUM(ИТОГ!AB136+ИТОГ!BH136+ИТОГ!CL136+ИТОГ!DL136)</f>
        <v>0</v>
      </c>
      <c r="AD137" s="256">
        <f>SUM(ИТОГ!AC136+ИТОГ!BI136+ИТОГ!CM136)</f>
        <v>0</v>
      </c>
      <c r="AE137" s="256">
        <f>SUM(ИТОГ!AD136+ИТОГ!BJ136+ИТОГ!CN136)</f>
        <v>0</v>
      </c>
      <c r="AF137" s="256">
        <f>SUM(ИТОГ!AE136+ИТОГ!BK136+ИТОГ!CO136+ИТОГ!DM136)</f>
        <v>0</v>
      </c>
      <c r="AG137" s="256">
        <f>SUM(ИТОГ!AF136+ИТОГ!BL136+ИТОГ!CP136+ИТОГ!DN136)</f>
        <v>1</v>
      </c>
      <c r="AH137" s="1172">
        <f>SUM(ИТОГ!AG136)</f>
        <v>0</v>
      </c>
      <c r="AI137" s="1172">
        <f>SUM(ИТОГ!AH136)</f>
        <v>0</v>
      </c>
      <c r="AJ137" s="385">
        <f t="shared" si="18"/>
        <v>11</v>
      </c>
      <c r="AK137" s="385">
        <f t="shared" si="19"/>
        <v>8</v>
      </c>
      <c r="AL137" s="246"/>
      <c r="AM137" s="246"/>
      <c r="AN137" s="246"/>
      <c r="AO137" s="246"/>
      <c r="AP137" s="37"/>
      <c r="AQ137" s="6"/>
      <c r="AR137" s="1172">
        <f>SUM(ИТОГ!DU136+ИТОГ!DY136)</f>
        <v>0</v>
      </c>
      <c r="AS137" s="1172">
        <f>SUM(ИТОГ!DV136+ИТОГ!DZ136)</f>
        <v>0</v>
      </c>
      <c r="AT137" s="501">
        <f>SUM(ИТОГ!EC136+ИТОГ!EE136)</f>
        <v>0</v>
      </c>
      <c r="AU137" s="501">
        <f>SUM(ИТОГ!ED136+ИТОГ!EF136)</f>
        <v>0</v>
      </c>
      <c r="AV137" s="445">
        <f>SUM(ИТОГ!DS136+ИТОГ!DW136+ИТОГ!EA136)</f>
        <v>0</v>
      </c>
      <c r="AW137" s="445">
        <f>SUM(ИТОГ!DT136+ИТОГ!DX136+ИТОГ!EB136)</f>
        <v>1</v>
      </c>
      <c r="AX137" s="5">
        <f t="shared" si="20"/>
        <v>0</v>
      </c>
      <c r="AY137" s="95">
        <f t="shared" si="21"/>
        <v>1</v>
      </c>
    </row>
    <row r="138" spans="1:51" ht="15" thickBot="1" x14ac:dyDescent="0.35">
      <c r="A138" s="94">
        <v>9</v>
      </c>
      <c r="B138" s="1843" t="s">
        <v>17</v>
      </c>
      <c r="C138" s="1844"/>
      <c r="D138" s="501">
        <f>SUM(ИТОГ!C137,ИТОГ!AI137,ИТОГ!BM137,ИТОГ!CQ137)</f>
        <v>0</v>
      </c>
      <c r="E138" s="501">
        <f>SUM(ИТОГ!D137,ИТОГ!AJ137,ИТОГ!BN137,ИТОГ!CR137)</f>
        <v>0</v>
      </c>
      <c r="F138" s="174">
        <f>SUM(ИТОГ!E137+ИТОГ!AK137+ИТОГ!BO137+ИТОГ!CS137)</f>
        <v>0</v>
      </c>
      <c r="G138" s="174">
        <f>SUM(ИТОГ!F137+ИТОГ!AL137+ИТОГ!BP137+ИТОГ!CT137)</f>
        <v>0</v>
      </c>
      <c r="H138" s="501">
        <f>SUM(ИТОГ!G137+ИТОГ!AM137+ИТОГ!BQ137+ИТОГ!CU137)</f>
        <v>0</v>
      </c>
      <c r="I138" s="501">
        <f>SUM(ИТОГ!H137+ИТОГ!AN137+ИТОГ!BR137+ИТОГ!CV137)</f>
        <v>0</v>
      </c>
      <c r="J138" s="501">
        <f>SUM(ИТОГ!I137+ИТОГ!AO137+ИТОГ!BS137+ИТОГ!CW137)</f>
        <v>0</v>
      </c>
      <c r="K138" s="501">
        <f>SUM(ИТОГ!J137+ИТОГ!AP137+ИТОГ!BT137+ИТОГ!CX137)</f>
        <v>0</v>
      </c>
      <c r="L138" s="1172">
        <f>SUM(ИТОГ!K137+ИТОГ!AQ137+ИТОГ!BU137+ИТОГ!CY137)</f>
        <v>0</v>
      </c>
      <c r="M138" s="1172">
        <f>SUM(ИТОГ!L137+ИТОГ!AR137+ИТОГ!BV137+ИТОГ!CZ137)</f>
        <v>0</v>
      </c>
      <c r="N138" s="501">
        <f>SUM(ИТОГ!M137+ИТОГ!AS137+ИТОГ!BW137+ИТОГ!DA137)</f>
        <v>0</v>
      </c>
      <c r="O138" s="501">
        <f>SUM(ИТОГ!N137+ИТОГ!AT137+ИТОГ!BX137+ИТОГ!DB137)</f>
        <v>0</v>
      </c>
      <c r="P138" s="1177">
        <f>SUM(ИТОГ!O137+ИТОГ!AU137+ИТОГ!BY137+ИТОГ!DC137)</f>
        <v>0</v>
      </c>
      <c r="Q138" s="1177">
        <f>SUM(ИТОГ!P137+ИТОГ!AV137+ИТОГ!BZ137+ИТОГ!DD137)</f>
        <v>0</v>
      </c>
      <c r="R138" s="1177">
        <f>SUM(ИТОГ!Q137+ИТОГ!AW137+ИТОГ!CA137+ИТОГ!DE137)</f>
        <v>0</v>
      </c>
      <c r="S138" s="737">
        <f>SUM(ИТОГ!R137+ИТОГ!AX137+ИТОГ!CB137+ИТОГ!DF137)</f>
        <v>0</v>
      </c>
      <c r="T138" s="114">
        <f>SUM(ИТОГ!S137+ИТОГ!AY137+ИТОГ!CC137)</f>
        <v>0</v>
      </c>
      <c r="U138" s="114">
        <f>SUM(ИТОГ!T137+ИТОГ!AZ137+ИТОГ!CD137)</f>
        <v>0</v>
      </c>
      <c r="V138" s="1177">
        <f>SUM(ИТОГ!U137+ИТОГ!BA137+ИТОГ!CE137+ИТОГ!DG137)</f>
        <v>0</v>
      </c>
      <c r="W138" s="1177">
        <f>SUM(ИТОГ!V137+ИТОГ!BB137+ИТОГ!CF137+ИТОГ!DH137)</f>
        <v>0</v>
      </c>
      <c r="X138" s="257">
        <f>SUM(ИТОГ!W137+ИТОГ!BC137+ИТОГ!CG137+ИТОГ!DI137)</f>
        <v>0</v>
      </c>
      <c r="Y138" s="257">
        <f>SUM(ИТОГ!X137+ИТОГ!BD137+ИТОГ!CH137+ИТОГ!DJ137)</f>
        <v>0</v>
      </c>
      <c r="Z138" s="257">
        <f>SUM(ИТОГ!Y137+ИТОГ!BE137+ИТОГ!CI137)</f>
        <v>0</v>
      </c>
      <c r="AA138" s="257">
        <f>SUM(ИТОГ!Z137+ИТОГ!BF137+ИТОГ!CJ137)</f>
        <v>0</v>
      </c>
      <c r="AB138" s="257">
        <f>SUM(ИТОГ!AA137+ИТОГ!BG137+ИТОГ!CK137+ИТОГ!DK137)</f>
        <v>0</v>
      </c>
      <c r="AC138" s="257">
        <f>SUM(ИТОГ!AB137+ИТОГ!BH137+ИТОГ!CL137+ИТОГ!DL137)</f>
        <v>0</v>
      </c>
      <c r="AD138" s="256">
        <f>SUM(ИТОГ!AC137+ИТОГ!BI137+ИТОГ!CM137)</f>
        <v>0</v>
      </c>
      <c r="AE138" s="256">
        <f>SUM(ИТОГ!AD137+ИТОГ!BJ137+ИТОГ!CN137)</f>
        <v>0</v>
      </c>
      <c r="AF138" s="256">
        <f>SUM(ИТОГ!AE137+ИТОГ!BK137+ИТОГ!CO137+ИТОГ!DM137)</f>
        <v>0</v>
      </c>
      <c r="AG138" s="256">
        <f>SUM(ИТОГ!AF137+ИТОГ!BL137+ИТОГ!CP137+ИТОГ!DN137)</f>
        <v>0</v>
      </c>
      <c r="AH138" s="1172">
        <f>SUM(ИТОГ!AG137)</f>
        <v>0</v>
      </c>
      <c r="AI138" s="1172">
        <f>SUM(ИТОГ!AH137)</f>
        <v>0</v>
      </c>
      <c r="AJ138" s="385">
        <f t="shared" si="18"/>
        <v>0</v>
      </c>
      <c r="AK138" s="385">
        <f t="shared" si="19"/>
        <v>0</v>
      </c>
      <c r="AL138" s="246"/>
      <c r="AM138" s="246"/>
      <c r="AN138" s="246"/>
      <c r="AO138" s="246"/>
      <c r="AP138" s="246"/>
      <c r="AQ138" s="181"/>
      <c r="AR138" s="1172">
        <f>SUM(ИТОГ!DU137+ИТОГ!DY137)</f>
        <v>0</v>
      </c>
      <c r="AS138" s="1172">
        <f>SUM(ИТОГ!DV137+ИТОГ!DZ137)</f>
        <v>0</v>
      </c>
      <c r="AT138" s="501">
        <f>SUM(ИТОГ!EC137+ИТОГ!EE137)</f>
        <v>0</v>
      </c>
      <c r="AU138" s="501">
        <f>SUM(ИТОГ!ED137+ИТОГ!EF137)</f>
        <v>0</v>
      </c>
      <c r="AV138" s="445">
        <f>SUM(ИТОГ!DS137+ИТОГ!DW137+ИТОГ!EA137)</f>
        <v>0</v>
      </c>
      <c r="AW138" s="445">
        <f>SUM(ИТОГ!DT137+ИТОГ!DX137+ИТОГ!EB137)</f>
        <v>0</v>
      </c>
      <c r="AX138" s="5">
        <f t="shared" si="20"/>
        <v>0</v>
      </c>
      <c r="AY138" s="95">
        <f t="shared" si="21"/>
        <v>0</v>
      </c>
    </row>
    <row r="139" spans="1:51" ht="15" thickBot="1" x14ac:dyDescent="0.35">
      <c r="A139" s="91">
        <v>10</v>
      </c>
      <c r="B139" s="1807" t="s">
        <v>18</v>
      </c>
      <c r="C139" s="1516"/>
      <c r="D139" s="501">
        <f>SUM(ИТОГ!C138,ИТОГ!AI138,ИТОГ!BM138,ИТОГ!CQ138)</f>
        <v>0</v>
      </c>
      <c r="E139" s="501">
        <f>SUM(ИТОГ!D138,ИТОГ!AJ138,ИТОГ!BN138,ИТОГ!CR138)</f>
        <v>0</v>
      </c>
      <c r="F139" s="174">
        <f>SUM(ИТОГ!E138+ИТОГ!AK138+ИТОГ!BO138+ИТОГ!CS138)</f>
        <v>0</v>
      </c>
      <c r="G139" s="174">
        <f>SUM(ИТОГ!F138+ИТОГ!AL138+ИТОГ!BP138+ИТОГ!CT138)</f>
        <v>0</v>
      </c>
      <c r="H139" s="501">
        <f>SUM(ИТОГ!G138+ИТОГ!AM138+ИТОГ!BQ138+ИТОГ!CU138)</f>
        <v>0</v>
      </c>
      <c r="I139" s="501">
        <f>SUM(ИТОГ!H138+ИТОГ!AN138+ИТОГ!BR138+ИТОГ!CV138)</f>
        <v>0</v>
      </c>
      <c r="J139" s="501">
        <f>SUM(ИТОГ!I138+ИТОГ!AO138+ИТОГ!BS138+ИТОГ!CW138)</f>
        <v>0</v>
      </c>
      <c r="K139" s="501">
        <f>SUM(ИТОГ!J138+ИТОГ!AP138+ИТОГ!BT138+ИТОГ!CX138)</f>
        <v>0</v>
      </c>
      <c r="L139" s="1172">
        <f>SUM(ИТОГ!K138+ИТОГ!AQ138+ИТОГ!BU138+ИТОГ!CY138)</f>
        <v>0</v>
      </c>
      <c r="M139" s="1172">
        <f>SUM(ИТОГ!L138+ИТОГ!AR138+ИТОГ!BV138+ИТОГ!CZ138)</f>
        <v>0</v>
      </c>
      <c r="N139" s="501">
        <f>SUM(ИТОГ!M138+ИТОГ!AS138+ИТОГ!BW138+ИТОГ!DA138)</f>
        <v>0</v>
      </c>
      <c r="O139" s="501">
        <f>SUM(ИТОГ!N138+ИТОГ!AT138+ИТОГ!BX138+ИТОГ!DB138)</f>
        <v>0</v>
      </c>
      <c r="P139" s="1177">
        <f>SUM(ИТОГ!O138+ИТОГ!AU138+ИТОГ!BY138+ИТОГ!DC138)</f>
        <v>0</v>
      </c>
      <c r="Q139" s="1177">
        <f>SUM(ИТОГ!P138+ИТОГ!AV138+ИТОГ!BZ138+ИТОГ!DD138)</f>
        <v>0</v>
      </c>
      <c r="R139" s="1177">
        <f>SUM(ИТОГ!Q138+ИТОГ!AW138+ИТОГ!CA138+ИТОГ!DE138)</f>
        <v>0</v>
      </c>
      <c r="S139" s="737">
        <f>SUM(ИТОГ!R138+ИТОГ!AX138+ИТОГ!CB138+ИТОГ!DF138)</f>
        <v>0</v>
      </c>
      <c r="T139" s="114">
        <f>SUM(ИТОГ!S138+ИТОГ!AY138+ИТОГ!CC138)</f>
        <v>0</v>
      </c>
      <c r="U139" s="114">
        <f>SUM(ИТОГ!T138+ИТОГ!AZ138+ИТОГ!CD138)</f>
        <v>0</v>
      </c>
      <c r="V139" s="1177">
        <f>SUM(ИТОГ!U138+ИТОГ!BA138+ИТОГ!CE138+ИТОГ!DG138)</f>
        <v>0</v>
      </c>
      <c r="W139" s="1177">
        <f>SUM(ИТОГ!V138+ИТОГ!BB138+ИТОГ!CF138+ИТОГ!DH138)</f>
        <v>0</v>
      </c>
      <c r="X139" s="257">
        <f>SUM(ИТОГ!W138+ИТОГ!BC138+ИТОГ!CG138+ИТОГ!DI138)</f>
        <v>0</v>
      </c>
      <c r="Y139" s="257">
        <f>SUM(ИТОГ!X138+ИТОГ!BD138+ИТОГ!CH138+ИТОГ!DJ138)</f>
        <v>0</v>
      </c>
      <c r="Z139" s="257">
        <f>SUM(ИТОГ!Y138+ИТОГ!BE138+ИТОГ!CI138)</f>
        <v>0</v>
      </c>
      <c r="AA139" s="257">
        <f>SUM(ИТОГ!Z138+ИТОГ!BF138+ИТОГ!CJ138)</f>
        <v>0</v>
      </c>
      <c r="AB139" s="257">
        <f>SUM(ИТОГ!AA138+ИТОГ!BG138+ИТОГ!CK138+ИТОГ!DK138)</f>
        <v>0</v>
      </c>
      <c r="AC139" s="257">
        <f>SUM(ИТОГ!AB138+ИТОГ!BH138+ИТОГ!CL138+ИТОГ!DL138)</f>
        <v>0</v>
      </c>
      <c r="AD139" s="256">
        <f>SUM(ИТОГ!AC138+ИТОГ!BI138+ИТОГ!CM138)</f>
        <v>0</v>
      </c>
      <c r="AE139" s="256">
        <f>SUM(ИТОГ!AD138+ИТОГ!BJ138+ИТОГ!CN138)</f>
        <v>0</v>
      </c>
      <c r="AF139" s="256">
        <f>SUM(ИТОГ!AE138+ИТОГ!BK138+ИТОГ!CO138+ИТОГ!DM138)</f>
        <v>0</v>
      </c>
      <c r="AG139" s="256">
        <f>SUM(ИТОГ!AF138+ИТОГ!BL138+ИТОГ!CP138+ИТОГ!DN138)</f>
        <v>0</v>
      </c>
      <c r="AH139" s="1172">
        <f>SUM(ИТОГ!AG138)</f>
        <v>0</v>
      </c>
      <c r="AI139" s="1172">
        <f>SUM(ИТОГ!AH138)</f>
        <v>0</v>
      </c>
      <c r="AJ139" s="385">
        <f t="shared" si="18"/>
        <v>0</v>
      </c>
      <c r="AK139" s="385">
        <f t="shared" si="19"/>
        <v>0</v>
      </c>
      <c r="AL139" s="246"/>
      <c r="AM139" s="246"/>
      <c r="AN139" s="246"/>
      <c r="AO139" s="246"/>
      <c r="AP139" s="246"/>
      <c r="AQ139" s="181"/>
      <c r="AR139" s="1172">
        <f>SUM(ИТОГ!DU138+ИТОГ!DY138)</f>
        <v>0</v>
      </c>
      <c r="AS139" s="1172">
        <f>SUM(ИТОГ!DV138+ИТОГ!DZ138)</f>
        <v>0</v>
      </c>
      <c r="AT139" s="501">
        <f>SUM(ИТОГ!EC138+ИТОГ!EE138)</f>
        <v>0</v>
      </c>
      <c r="AU139" s="501">
        <f>SUM(ИТОГ!ED138+ИТОГ!EF138)</f>
        <v>0</v>
      </c>
      <c r="AV139" s="445">
        <f>SUM(ИТОГ!DS138+ИТОГ!DW138+ИТОГ!EA138)</f>
        <v>0</v>
      </c>
      <c r="AW139" s="445">
        <f>SUM(ИТОГ!DT138+ИТОГ!DX138+ИТОГ!EB138)</f>
        <v>0</v>
      </c>
      <c r="AX139" s="5">
        <f t="shared" si="20"/>
        <v>0</v>
      </c>
      <c r="AY139" s="95">
        <f t="shared" si="21"/>
        <v>0</v>
      </c>
    </row>
    <row r="140" spans="1:51" ht="15" thickBot="1" x14ac:dyDescent="0.35">
      <c r="A140" s="91">
        <v>11</v>
      </c>
      <c r="B140" s="1807" t="s">
        <v>19</v>
      </c>
      <c r="C140" s="1516"/>
      <c r="D140" s="501">
        <f>SUM(ИТОГ!C139,ИТОГ!AI139,ИТОГ!BM139,ИТОГ!CQ139)</f>
        <v>2</v>
      </c>
      <c r="E140" s="501">
        <f>SUM(ИТОГ!D139,ИТОГ!AJ139,ИТОГ!BN139,ИТОГ!CR139)</f>
        <v>0</v>
      </c>
      <c r="F140" s="174">
        <f>SUM(ИТОГ!E139+ИТОГ!AK139+ИТОГ!BO139+ИТОГ!CS139)</f>
        <v>0</v>
      </c>
      <c r="G140" s="174">
        <f>SUM(ИТОГ!F139+ИТОГ!AL139+ИТОГ!BP139+ИТОГ!CT139)</f>
        <v>0</v>
      </c>
      <c r="H140" s="501">
        <f>SUM(ИТОГ!G139+ИТОГ!AM139+ИТОГ!BQ139+ИТОГ!CU139)</f>
        <v>2</v>
      </c>
      <c r="I140" s="501">
        <f>SUM(ИТОГ!H139+ИТОГ!AN139+ИТОГ!BR139+ИТОГ!CV139)</f>
        <v>1</v>
      </c>
      <c r="J140" s="501">
        <f>SUM(ИТОГ!I139+ИТОГ!AO139+ИТОГ!BS139+ИТОГ!CW139)</f>
        <v>3</v>
      </c>
      <c r="K140" s="501">
        <f>SUM(ИТОГ!J139+ИТОГ!AP139+ИТОГ!BT139+ИТОГ!CX139)</f>
        <v>2</v>
      </c>
      <c r="L140" s="1172">
        <f>SUM(ИТОГ!K139+ИТОГ!AQ139+ИТОГ!BU139+ИТОГ!CY139)</f>
        <v>0</v>
      </c>
      <c r="M140" s="1172">
        <f>SUM(ИТОГ!L139+ИТОГ!AR139+ИТОГ!BV139+ИТОГ!CZ139)</f>
        <v>0</v>
      </c>
      <c r="N140" s="501">
        <f>SUM(ИТОГ!M139+ИТОГ!AS139+ИТОГ!BW139+ИТОГ!DA139)</f>
        <v>0</v>
      </c>
      <c r="O140" s="501">
        <f>SUM(ИТОГ!N139+ИТОГ!AT139+ИТОГ!BX139+ИТОГ!DB139)</f>
        <v>0</v>
      </c>
      <c r="P140" s="1177">
        <f>SUM(ИТОГ!O139+ИТОГ!AU139+ИТОГ!BY139+ИТОГ!DC139)</f>
        <v>0</v>
      </c>
      <c r="Q140" s="1177">
        <f>SUM(ИТОГ!P139+ИТОГ!AV139+ИТОГ!BZ139+ИТОГ!DD139)</f>
        <v>1</v>
      </c>
      <c r="R140" s="1177">
        <f>SUM(ИТОГ!Q139+ИТОГ!AW139+ИТОГ!CA139+ИТОГ!DE139)</f>
        <v>0</v>
      </c>
      <c r="S140" s="737">
        <f>SUM(ИТОГ!R139+ИТОГ!AX139+ИТОГ!CB139+ИТОГ!DF139)</f>
        <v>0</v>
      </c>
      <c r="T140" s="114">
        <f>SUM(ИТОГ!S139+ИТОГ!AY139+ИТОГ!CC139)</f>
        <v>0</v>
      </c>
      <c r="U140" s="114">
        <f>SUM(ИТОГ!T139+ИТОГ!AZ139+ИТОГ!CD139)</f>
        <v>0</v>
      </c>
      <c r="V140" s="1177">
        <f>SUM(ИТОГ!U139+ИТОГ!BA139+ИТОГ!CE139+ИТОГ!DG139)</f>
        <v>0</v>
      </c>
      <c r="W140" s="1177">
        <f>SUM(ИТОГ!V139+ИТОГ!BB139+ИТОГ!CF139+ИТОГ!DH139)</f>
        <v>0</v>
      </c>
      <c r="X140" s="257">
        <f>SUM(ИТОГ!W139+ИТОГ!BC139+ИТОГ!CG139+ИТОГ!DI139)</f>
        <v>1</v>
      </c>
      <c r="Y140" s="257">
        <f>SUM(ИТОГ!X139+ИТОГ!BD139+ИТОГ!CH139+ИТОГ!DJ139)</f>
        <v>1</v>
      </c>
      <c r="Z140" s="257">
        <f>SUM(ИТОГ!Y139+ИТОГ!BE139+ИТОГ!CI139)</f>
        <v>0</v>
      </c>
      <c r="AA140" s="257">
        <f>SUM(ИТОГ!Z139+ИТОГ!BF139+ИТОГ!CJ139)</f>
        <v>0</v>
      </c>
      <c r="AB140" s="257">
        <f>SUM(ИТОГ!AA139+ИТОГ!BG139+ИТОГ!CK139+ИТОГ!DK139)</f>
        <v>2</v>
      </c>
      <c r="AC140" s="257">
        <f>SUM(ИТОГ!AB139+ИТОГ!BH139+ИТОГ!CL139+ИТОГ!DL139)</f>
        <v>0</v>
      </c>
      <c r="AD140" s="256">
        <f>SUM(ИТОГ!AC139+ИТОГ!BI139+ИТОГ!CM139)</f>
        <v>0</v>
      </c>
      <c r="AE140" s="256">
        <f>SUM(ИТОГ!AD139+ИТОГ!BJ139+ИТОГ!CN139)</f>
        <v>0</v>
      </c>
      <c r="AF140" s="256">
        <f>SUM(ИТОГ!AE139+ИТОГ!BK139+ИТОГ!CO139+ИТОГ!DM139)</f>
        <v>0</v>
      </c>
      <c r="AG140" s="256">
        <f>SUM(ИТОГ!AF139+ИТОГ!BL139+ИТОГ!CP139+ИТОГ!DN139)</f>
        <v>0</v>
      </c>
      <c r="AH140" s="1172">
        <f>SUM(ИТОГ!AG139)</f>
        <v>0</v>
      </c>
      <c r="AI140" s="1172">
        <f>SUM(ИТОГ!AH139)</f>
        <v>0</v>
      </c>
      <c r="AJ140" s="385">
        <f t="shared" si="18"/>
        <v>10</v>
      </c>
      <c r="AK140" s="385">
        <f t="shared" si="19"/>
        <v>5</v>
      </c>
      <c r="AL140" s="246"/>
      <c r="AM140" s="246"/>
      <c r="AN140" s="246"/>
      <c r="AO140" s="246"/>
      <c r="AP140" s="37"/>
      <c r="AQ140" s="6"/>
      <c r="AR140" s="1172">
        <f>SUM(ИТОГ!DU139+ИТОГ!DY139)</f>
        <v>0</v>
      </c>
      <c r="AS140" s="1172">
        <f>SUM(ИТОГ!DV139+ИТОГ!DZ139)</f>
        <v>0</v>
      </c>
      <c r="AT140" s="501">
        <f>SUM(ИТОГ!EC139+ИТОГ!EE139)</f>
        <v>0</v>
      </c>
      <c r="AU140" s="501">
        <f>SUM(ИТОГ!ED139+ИТОГ!EF139)</f>
        <v>0</v>
      </c>
      <c r="AV140" s="445">
        <f>SUM(ИТОГ!DS139+ИТОГ!DW139+ИТОГ!EA139)</f>
        <v>0</v>
      </c>
      <c r="AW140" s="445">
        <f>SUM(ИТОГ!DT139+ИТОГ!DX139+ИТОГ!EB139)</f>
        <v>0</v>
      </c>
      <c r="AX140" s="5">
        <f t="shared" si="20"/>
        <v>0</v>
      </c>
      <c r="AY140" s="95">
        <f t="shared" si="21"/>
        <v>0</v>
      </c>
    </row>
    <row r="141" spans="1:51" ht="15" thickBot="1" x14ac:dyDescent="0.35">
      <c r="A141" s="91">
        <v>12</v>
      </c>
      <c r="B141" s="1807" t="s">
        <v>38</v>
      </c>
      <c r="C141" s="1516"/>
      <c r="D141" s="501">
        <f>SUM(ИТОГ!C140,ИТОГ!AI140,ИТОГ!BM140,ИТОГ!CQ140)</f>
        <v>0</v>
      </c>
      <c r="E141" s="501">
        <f>SUM(ИТОГ!D140,ИТОГ!AJ140,ИТОГ!BN140,ИТОГ!CR140)</f>
        <v>0</v>
      </c>
      <c r="F141" s="174">
        <f>SUM(ИТОГ!E140+ИТОГ!AK140+ИТОГ!BO140+ИТОГ!CS140)</f>
        <v>0</v>
      </c>
      <c r="G141" s="174">
        <f>SUM(ИТОГ!F140+ИТОГ!AL140+ИТОГ!BP140+ИТОГ!CT140)</f>
        <v>0</v>
      </c>
      <c r="H141" s="501">
        <f>SUM(ИТОГ!G140+ИТОГ!AM140+ИТОГ!BQ140+ИТОГ!CU140)</f>
        <v>0</v>
      </c>
      <c r="I141" s="501">
        <f>SUM(ИТОГ!H140+ИТОГ!AN140+ИТОГ!BR140+ИТОГ!CV140)</f>
        <v>0</v>
      </c>
      <c r="J141" s="501">
        <f>SUM(ИТОГ!I140+ИТОГ!AO140+ИТОГ!BS140+ИТОГ!CW140)</f>
        <v>1</v>
      </c>
      <c r="K141" s="501">
        <f>SUM(ИТОГ!J140+ИТОГ!AP140+ИТОГ!BT140+ИТОГ!CX140)</f>
        <v>1</v>
      </c>
      <c r="L141" s="1172">
        <f>SUM(ИТОГ!K140+ИТОГ!AQ140+ИТОГ!BU140+ИТОГ!CY140)</f>
        <v>0</v>
      </c>
      <c r="M141" s="1172">
        <f>SUM(ИТОГ!L140+ИТОГ!AR140+ИТОГ!BV140+ИТОГ!CZ140)</f>
        <v>1</v>
      </c>
      <c r="N141" s="501">
        <f>SUM(ИТОГ!M140+ИТОГ!AS140+ИТОГ!BW140+ИТОГ!DA140)</f>
        <v>0</v>
      </c>
      <c r="O141" s="501">
        <f>SUM(ИТОГ!N140+ИТОГ!AT140+ИТОГ!BX140+ИТОГ!DB140)</f>
        <v>0</v>
      </c>
      <c r="P141" s="1177">
        <f>SUM(ИТОГ!O140+ИТОГ!AU140+ИТОГ!BY140+ИТОГ!DC140)</f>
        <v>0</v>
      </c>
      <c r="Q141" s="1177">
        <f>SUM(ИТОГ!P140+ИТОГ!AV140+ИТОГ!BZ140+ИТОГ!DD140)</f>
        <v>0</v>
      </c>
      <c r="R141" s="1177">
        <f>SUM(ИТОГ!Q140+ИТОГ!AW140+ИТОГ!CA140+ИТОГ!DE140)</f>
        <v>0</v>
      </c>
      <c r="S141" s="737">
        <f>SUM(ИТОГ!R140+ИТОГ!AX140+ИТОГ!CB140+ИТОГ!DF140)</f>
        <v>0</v>
      </c>
      <c r="T141" s="114">
        <f>SUM(ИТОГ!S140+ИТОГ!AY140+ИТОГ!CC140)</f>
        <v>0</v>
      </c>
      <c r="U141" s="114">
        <f>SUM(ИТОГ!T140+ИТОГ!AZ140+ИТОГ!CD140)</f>
        <v>0</v>
      </c>
      <c r="V141" s="1177">
        <f>SUM(ИТОГ!U140+ИТОГ!BA140+ИТОГ!CE140+ИТОГ!DG140)</f>
        <v>0</v>
      </c>
      <c r="W141" s="1177">
        <f>SUM(ИТОГ!V140+ИТОГ!BB140+ИТОГ!CF140+ИТОГ!DH140)</f>
        <v>0</v>
      </c>
      <c r="X141" s="257">
        <f>SUM(ИТОГ!W140+ИТОГ!BC140+ИТОГ!CG140+ИТОГ!DI140)</f>
        <v>0</v>
      </c>
      <c r="Y141" s="257">
        <f>SUM(ИТОГ!X140+ИТОГ!BD140+ИТОГ!CH140+ИТОГ!DJ140)</f>
        <v>0</v>
      </c>
      <c r="Z141" s="257">
        <f>SUM(ИТОГ!Y140+ИТОГ!BE140+ИТОГ!CI140)</f>
        <v>0</v>
      </c>
      <c r="AA141" s="257">
        <f>SUM(ИТОГ!Z140+ИТОГ!BF140+ИТОГ!CJ140)</f>
        <v>0</v>
      </c>
      <c r="AB141" s="257">
        <f>SUM(ИТОГ!AA140+ИТОГ!BG140+ИТОГ!CK140+ИТОГ!DK140)</f>
        <v>0</v>
      </c>
      <c r="AC141" s="257">
        <f>SUM(ИТОГ!AB140+ИТОГ!BH140+ИТОГ!CL140+ИТОГ!DL140)</f>
        <v>0</v>
      </c>
      <c r="AD141" s="256">
        <f>SUM(ИТОГ!AC140+ИТОГ!BI140+ИТОГ!CM140)</f>
        <v>0</v>
      </c>
      <c r="AE141" s="256">
        <f>SUM(ИТОГ!AD140+ИТОГ!BJ140+ИТОГ!CN140)</f>
        <v>0</v>
      </c>
      <c r="AF141" s="256">
        <f>SUM(ИТОГ!AE140+ИТОГ!BK140+ИТОГ!CO140+ИТОГ!DM140)</f>
        <v>0</v>
      </c>
      <c r="AG141" s="256">
        <f>SUM(ИТОГ!AF140+ИТОГ!BL140+ИТОГ!CP140+ИТОГ!DN140)</f>
        <v>1</v>
      </c>
      <c r="AH141" s="1172">
        <f>SUM(ИТОГ!AG140)</f>
        <v>0</v>
      </c>
      <c r="AI141" s="1172">
        <f>SUM(ИТОГ!AH140)</f>
        <v>0</v>
      </c>
      <c r="AJ141" s="385">
        <f t="shared" si="18"/>
        <v>1</v>
      </c>
      <c r="AK141" s="385">
        <f t="shared" si="19"/>
        <v>3</v>
      </c>
      <c r="AL141" s="246"/>
      <c r="AM141" s="246"/>
      <c r="AN141" s="246"/>
      <c r="AO141" s="246"/>
      <c r="AP141" s="37"/>
      <c r="AQ141" s="6"/>
      <c r="AR141" s="1172">
        <f>SUM(ИТОГ!DU140+ИТОГ!DY140)</f>
        <v>0</v>
      </c>
      <c r="AS141" s="1172">
        <f>SUM(ИТОГ!DV140+ИТОГ!DZ140)</f>
        <v>0</v>
      </c>
      <c r="AT141" s="501">
        <f>SUM(ИТОГ!EC140+ИТОГ!EE140)</f>
        <v>0</v>
      </c>
      <c r="AU141" s="501">
        <f>SUM(ИТОГ!ED140+ИТОГ!EF140)</f>
        <v>0</v>
      </c>
      <c r="AV141" s="445">
        <f>SUM(ИТОГ!DS140+ИТОГ!DW140+ИТОГ!EA140)</f>
        <v>0</v>
      </c>
      <c r="AW141" s="445">
        <f>SUM(ИТОГ!DT140+ИТОГ!DX140+ИТОГ!EB140)</f>
        <v>1</v>
      </c>
      <c r="AX141" s="5">
        <f t="shared" si="20"/>
        <v>0</v>
      </c>
      <c r="AY141" s="95">
        <f t="shared" si="21"/>
        <v>1</v>
      </c>
    </row>
    <row r="142" spans="1:51" ht="15" thickBot="1" x14ac:dyDescent="0.35">
      <c r="A142" s="91">
        <v>13</v>
      </c>
      <c r="B142" s="1845" t="s">
        <v>20</v>
      </c>
      <c r="C142" s="1846"/>
      <c r="D142" s="501">
        <f>SUM(ИТОГ!C141,ИТОГ!AI141,ИТОГ!BM141,ИТОГ!CQ141)</f>
        <v>0</v>
      </c>
      <c r="E142" s="501">
        <f>SUM(ИТОГ!D141,ИТОГ!AJ141,ИТОГ!BN141,ИТОГ!CR141)</f>
        <v>0</v>
      </c>
      <c r="F142" s="174">
        <f>SUM(ИТОГ!E141+ИТОГ!AK141+ИТОГ!BO141+ИТОГ!CS141)</f>
        <v>0</v>
      </c>
      <c r="G142" s="174">
        <f>SUM(ИТОГ!F141+ИТОГ!AL141+ИТОГ!BP141+ИТОГ!CT141)</f>
        <v>0</v>
      </c>
      <c r="H142" s="501">
        <f>SUM(ИТОГ!G141+ИТОГ!AM141+ИТОГ!BQ141+ИТОГ!CU141)</f>
        <v>0</v>
      </c>
      <c r="I142" s="501">
        <f>SUM(ИТОГ!H141+ИТОГ!AN141+ИТОГ!BR141+ИТОГ!CV141)</f>
        <v>0</v>
      </c>
      <c r="J142" s="501">
        <f>SUM(ИТОГ!I141+ИТОГ!AO141+ИТОГ!BS141+ИТОГ!CW141)</f>
        <v>0</v>
      </c>
      <c r="K142" s="501">
        <f>SUM(ИТОГ!J141+ИТОГ!AP141+ИТОГ!BT141+ИТОГ!CX141)</f>
        <v>0</v>
      </c>
      <c r="L142" s="1172">
        <f>SUM(ИТОГ!K141+ИТОГ!AQ141+ИТОГ!BU141+ИТОГ!CY141)</f>
        <v>0</v>
      </c>
      <c r="M142" s="1172">
        <f>SUM(ИТОГ!L141+ИТОГ!AR141+ИТОГ!BV141+ИТОГ!CZ141)</f>
        <v>0</v>
      </c>
      <c r="N142" s="501">
        <f>SUM(ИТОГ!M141+ИТОГ!AS141+ИТОГ!BW141+ИТОГ!DA141)</f>
        <v>0</v>
      </c>
      <c r="O142" s="501">
        <f>SUM(ИТОГ!N141+ИТОГ!AT141+ИТОГ!BX141+ИТОГ!DB141)</f>
        <v>0</v>
      </c>
      <c r="P142" s="1177">
        <f>SUM(ИТОГ!O141+ИТОГ!AU141+ИТОГ!BY141+ИТОГ!DC141)</f>
        <v>0</v>
      </c>
      <c r="Q142" s="1177">
        <f>SUM(ИТОГ!P141+ИТОГ!AV141+ИТОГ!BZ141+ИТОГ!DD141)</f>
        <v>0</v>
      </c>
      <c r="R142" s="1177">
        <f>SUM(ИТОГ!Q141+ИТОГ!AW141+ИТОГ!CA141+ИТОГ!DE141)</f>
        <v>0</v>
      </c>
      <c r="S142" s="737">
        <f>SUM(ИТОГ!R141+ИТОГ!AX141+ИТОГ!CB141+ИТОГ!DF141)</f>
        <v>0</v>
      </c>
      <c r="T142" s="114">
        <f>SUM(ИТОГ!S141+ИТОГ!AY141+ИТОГ!CC141)</f>
        <v>0</v>
      </c>
      <c r="U142" s="114">
        <f>SUM(ИТОГ!T141+ИТОГ!AZ141+ИТОГ!CD141)</f>
        <v>0</v>
      </c>
      <c r="V142" s="1177">
        <f>SUM(ИТОГ!U141+ИТОГ!BA141+ИТОГ!CE141+ИТОГ!DG141)</f>
        <v>0</v>
      </c>
      <c r="W142" s="1177">
        <f>SUM(ИТОГ!V141+ИТОГ!BB141+ИТОГ!CF141+ИТОГ!DH141)</f>
        <v>0</v>
      </c>
      <c r="X142" s="257">
        <f>SUM(ИТОГ!W141+ИТОГ!BC141+ИТОГ!CG141+ИТОГ!DI141)</f>
        <v>0</v>
      </c>
      <c r="Y142" s="257">
        <f>SUM(ИТОГ!X141+ИТОГ!BD141+ИТОГ!CH141+ИТОГ!DJ141)</f>
        <v>0</v>
      </c>
      <c r="Z142" s="257">
        <f>SUM(ИТОГ!Y141+ИТОГ!BE141+ИТОГ!CI141)</f>
        <v>0</v>
      </c>
      <c r="AA142" s="257">
        <f>SUM(ИТОГ!Z141+ИТОГ!BF141+ИТОГ!CJ141)</f>
        <v>0</v>
      </c>
      <c r="AB142" s="257">
        <f>SUM(ИТОГ!AA141+ИТОГ!BG141+ИТОГ!CK141+ИТОГ!DK141)</f>
        <v>0</v>
      </c>
      <c r="AC142" s="257">
        <f>SUM(ИТОГ!AB141+ИТОГ!BH141+ИТОГ!CL141+ИТОГ!DL141)</f>
        <v>0</v>
      </c>
      <c r="AD142" s="256">
        <f>SUM(ИТОГ!AC141+ИТОГ!BI141+ИТОГ!CM141)</f>
        <v>0</v>
      </c>
      <c r="AE142" s="256">
        <f>SUM(ИТОГ!AD141+ИТОГ!BJ141+ИТОГ!CN141)</f>
        <v>0</v>
      </c>
      <c r="AF142" s="256">
        <f>SUM(ИТОГ!AE141+ИТОГ!BK141+ИТОГ!CO141+ИТОГ!DM141)</f>
        <v>0</v>
      </c>
      <c r="AG142" s="256">
        <f>SUM(ИТОГ!AF141+ИТОГ!BL141+ИТОГ!CP141+ИТОГ!DN141)</f>
        <v>0</v>
      </c>
      <c r="AH142" s="1172">
        <f>SUM(ИТОГ!AG141)</f>
        <v>0</v>
      </c>
      <c r="AI142" s="1172">
        <f>SUM(ИТОГ!AH141)</f>
        <v>0</v>
      </c>
      <c r="AJ142" s="385">
        <f t="shared" si="18"/>
        <v>0</v>
      </c>
      <c r="AK142" s="385">
        <f t="shared" si="19"/>
        <v>0</v>
      </c>
      <c r="AL142" s="246"/>
      <c r="AM142" s="246"/>
      <c r="AN142" s="246"/>
      <c r="AO142" s="246"/>
      <c r="AP142" s="37"/>
      <c r="AQ142" s="6"/>
      <c r="AR142" s="1172">
        <f>SUM(ИТОГ!DU141+ИТОГ!DY141)</f>
        <v>0</v>
      </c>
      <c r="AS142" s="1172">
        <f>SUM(ИТОГ!DV141+ИТОГ!DZ141)</f>
        <v>0</v>
      </c>
      <c r="AT142" s="501">
        <f>SUM(ИТОГ!EC141+ИТОГ!EE141)</f>
        <v>0</v>
      </c>
      <c r="AU142" s="501">
        <f>SUM(ИТОГ!ED141+ИТОГ!EF141)</f>
        <v>0</v>
      </c>
      <c r="AV142" s="445">
        <f>SUM(ИТОГ!DS141+ИТОГ!DW141+ИТОГ!EA141)</f>
        <v>0</v>
      </c>
      <c r="AW142" s="445">
        <f>SUM(ИТОГ!DT141+ИТОГ!DX141+ИТОГ!EB141)</f>
        <v>0</v>
      </c>
      <c r="AX142" s="5">
        <f t="shared" si="20"/>
        <v>0</v>
      </c>
      <c r="AY142" s="95">
        <f t="shared" si="21"/>
        <v>0</v>
      </c>
    </row>
    <row r="143" spans="1:51" ht="15" thickBot="1" x14ac:dyDescent="0.35">
      <c r="A143" s="91"/>
      <c r="B143" s="1847" t="s">
        <v>13</v>
      </c>
      <c r="C143" s="1848"/>
      <c r="D143" s="501">
        <f>SUM(ИТОГ!C142,ИТОГ!AI142,ИТОГ!BM142,ИТОГ!CQ142)</f>
        <v>1</v>
      </c>
      <c r="E143" s="501">
        <f>SUM(ИТОГ!D142,ИТОГ!AJ142,ИТОГ!BN142,ИТОГ!CR142)</f>
        <v>2</v>
      </c>
      <c r="F143" s="174">
        <f>SUM(ИТОГ!E142+ИТОГ!AK142+ИТОГ!BO142+ИТОГ!CS142)</f>
        <v>0</v>
      </c>
      <c r="G143" s="174">
        <f>SUM(ИТОГ!F142+ИТОГ!AL142+ИТОГ!BP142+ИТОГ!CT142)</f>
        <v>1</v>
      </c>
      <c r="H143" s="501">
        <f>SUM(ИТОГ!G142+ИТОГ!AM142+ИТОГ!BQ142+ИТОГ!CU142)</f>
        <v>2</v>
      </c>
      <c r="I143" s="501">
        <f>SUM(ИТОГ!H142+ИТОГ!AN142+ИТОГ!BR142+ИТОГ!CV142)</f>
        <v>4</v>
      </c>
      <c r="J143" s="501">
        <f>SUM(ИТОГ!I142+ИТОГ!AO142+ИТОГ!BS142+ИТОГ!CW142)</f>
        <v>1</v>
      </c>
      <c r="K143" s="501">
        <f>SUM(ИТОГ!J142+ИТОГ!AP142+ИТОГ!BT142+ИТОГ!CX142)</f>
        <v>5</v>
      </c>
      <c r="L143" s="1172">
        <f>SUM(ИТОГ!K142+ИТОГ!AQ142+ИТОГ!BU142+ИТОГ!CY142)</f>
        <v>2</v>
      </c>
      <c r="M143" s="1172">
        <f>SUM(ИТОГ!L142+ИТОГ!AR142+ИТОГ!BV142+ИТОГ!CZ142)</f>
        <v>0</v>
      </c>
      <c r="N143" s="501">
        <f>SUM(ИТОГ!M142+ИТОГ!AS142+ИТОГ!BW142+ИТОГ!DA142)</f>
        <v>0</v>
      </c>
      <c r="O143" s="501">
        <f>SUM(ИТОГ!N142+ИТОГ!AT142+ИТОГ!BX142+ИТОГ!DB142)</f>
        <v>1</v>
      </c>
      <c r="P143" s="1177">
        <f>SUM(ИТОГ!O142+ИТОГ!AU142+ИТОГ!BY142+ИТОГ!DC142)</f>
        <v>0</v>
      </c>
      <c r="Q143" s="1177">
        <f>SUM(ИТОГ!P142+ИТОГ!AV142+ИТОГ!BZ142+ИТОГ!DD142)</f>
        <v>1</v>
      </c>
      <c r="R143" s="1177">
        <f>SUM(ИТОГ!Q142+ИТОГ!AW142+ИТОГ!CA142+ИТОГ!DE142)</f>
        <v>0</v>
      </c>
      <c r="S143" s="737">
        <f>SUM(ИТОГ!R142+ИТОГ!AX142+ИТОГ!CB142+ИТОГ!DF142)</f>
        <v>0</v>
      </c>
      <c r="T143" s="114">
        <f>SUM(ИТОГ!S142+ИТОГ!AY142+ИТОГ!CC142)</f>
        <v>0</v>
      </c>
      <c r="U143" s="114">
        <f>SUM(ИТОГ!T142+ИТОГ!AZ142+ИТОГ!CD142)</f>
        <v>5</v>
      </c>
      <c r="V143" s="1177">
        <f>SUM(ИТОГ!U142+ИТОГ!BA142+ИТОГ!CE142+ИТОГ!DG142)</f>
        <v>2</v>
      </c>
      <c r="W143" s="1177">
        <f>SUM(ИТОГ!V142+ИТОГ!BB142+ИТОГ!CF142+ИТОГ!DH142)</f>
        <v>0</v>
      </c>
      <c r="X143" s="257">
        <f>SUM(ИТОГ!W142+ИТОГ!BC142+ИТОГ!CG142+ИТОГ!DI142)</f>
        <v>6</v>
      </c>
      <c r="Y143" s="257">
        <f>SUM(ИТОГ!X142+ИТОГ!BD142+ИТОГ!CH142+ИТОГ!DJ142)</f>
        <v>2</v>
      </c>
      <c r="Z143" s="257">
        <f>SUM(ИТОГ!Y142+ИТОГ!BE142+ИТОГ!CI142)</f>
        <v>2</v>
      </c>
      <c r="AA143" s="257">
        <f>SUM(ИТОГ!Z142+ИТОГ!BF142+ИТОГ!CJ142)</f>
        <v>0</v>
      </c>
      <c r="AB143" s="257">
        <f>SUM(ИТОГ!AA142+ИТОГ!BG142+ИТОГ!CK142+ИТОГ!DK142)</f>
        <v>0</v>
      </c>
      <c r="AC143" s="257">
        <f>SUM(ИТОГ!AB142+ИТОГ!BH142+ИТОГ!CL142+ИТОГ!DL142)</f>
        <v>2</v>
      </c>
      <c r="AD143" s="256">
        <f>SUM(ИТОГ!AC142+ИТОГ!BI142+ИТОГ!CM142)</f>
        <v>0</v>
      </c>
      <c r="AE143" s="256">
        <f>SUM(ИТОГ!AD142+ИТОГ!BJ142+ИТОГ!CN142)</f>
        <v>1</v>
      </c>
      <c r="AF143" s="256">
        <f>SUM(ИТОГ!AE142+ИТОГ!BK142+ИТОГ!CO142+ИТОГ!DM142)</f>
        <v>1</v>
      </c>
      <c r="AG143" s="256">
        <f>SUM(ИТОГ!AF142+ИТОГ!BL142+ИТОГ!CP142+ИТОГ!DN142)</f>
        <v>1</v>
      </c>
      <c r="AH143" s="1172">
        <f>SUM(ИТОГ!AG142)</f>
        <v>0</v>
      </c>
      <c r="AI143" s="1172">
        <f>SUM(ИТОГ!AH142)</f>
        <v>0</v>
      </c>
      <c r="AJ143" s="385">
        <f t="shared" si="18"/>
        <v>17</v>
      </c>
      <c r="AK143" s="385">
        <f t="shared" si="19"/>
        <v>25</v>
      </c>
      <c r="AL143" s="246"/>
      <c r="AM143" s="246"/>
      <c r="AN143" s="246"/>
      <c r="AO143" s="246"/>
      <c r="AP143" s="37"/>
      <c r="AQ143" s="6"/>
      <c r="AR143" s="1172">
        <f>SUM(ИТОГ!DU142+ИТОГ!DY142)</f>
        <v>0</v>
      </c>
      <c r="AS143" s="1172">
        <f>SUM(ИТОГ!DV142+ИТОГ!DZ142)</f>
        <v>3</v>
      </c>
      <c r="AT143" s="501">
        <f>SUM(ИТОГ!EC142+ИТОГ!EE142)</f>
        <v>2</v>
      </c>
      <c r="AU143" s="501">
        <f>SUM(ИТОГ!ED142+ИТОГ!EF142)</f>
        <v>1</v>
      </c>
      <c r="AV143" s="445">
        <f>SUM(ИТОГ!DS142+ИТОГ!DW142+ИТОГ!EA142)</f>
        <v>0</v>
      </c>
      <c r="AW143" s="445">
        <f>SUM(ИТОГ!DT142+ИТОГ!DX142+ИТОГ!EB142)</f>
        <v>1</v>
      </c>
      <c r="AX143" s="5">
        <f t="shared" si="20"/>
        <v>2</v>
      </c>
      <c r="AY143" s="95">
        <f t="shared" si="21"/>
        <v>5</v>
      </c>
    </row>
    <row r="144" spans="1:51" ht="15" thickBot="1" x14ac:dyDescent="0.35">
      <c r="A144" s="91">
        <v>14</v>
      </c>
      <c r="B144" s="1850" t="s">
        <v>21</v>
      </c>
      <c r="C144" s="1614"/>
      <c r="D144" s="501">
        <f>SUM(ИТОГ!C143,ИТОГ!AI143,ИТОГ!BM143,ИТОГ!CQ143)</f>
        <v>0</v>
      </c>
      <c r="E144" s="501">
        <f>SUM(ИТОГ!D143,ИТОГ!AJ143,ИТОГ!BN143,ИТОГ!CR143)</f>
        <v>0</v>
      </c>
      <c r="F144" s="174">
        <f>SUM(ИТОГ!E143+ИТОГ!AK143+ИТОГ!BO143+ИТОГ!CS143)</f>
        <v>0</v>
      </c>
      <c r="G144" s="174">
        <f>SUM(ИТОГ!F143+ИТОГ!AL143+ИТОГ!BP143+ИТОГ!CT143)</f>
        <v>0</v>
      </c>
      <c r="H144" s="501">
        <f>SUM(ИТОГ!G143+ИТОГ!AM143+ИТОГ!BQ143+ИТОГ!CU143)</f>
        <v>0</v>
      </c>
      <c r="I144" s="501">
        <f>SUM(ИТОГ!H143+ИТОГ!AN143+ИТОГ!BR143+ИТОГ!CV143)</f>
        <v>0</v>
      </c>
      <c r="J144" s="501">
        <f>SUM(ИТОГ!I143+ИТОГ!AO143+ИТОГ!BS143+ИТОГ!CW143)</f>
        <v>0</v>
      </c>
      <c r="K144" s="501">
        <f>SUM(ИТОГ!J143+ИТОГ!AP143+ИТОГ!BT143+ИТОГ!CX143)</f>
        <v>0</v>
      </c>
      <c r="L144" s="1172">
        <f>SUM(ИТОГ!K143+ИТОГ!AQ143+ИТОГ!BU143+ИТОГ!CY143)</f>
        <v>1</v>
      </c>
      <c r="M144" s="1172">
        <f>SUM(ИТОГ!L143+ИТОГ!AR143+ИТОГ!BV143+ИТОГ!CZ143)</f>
        <v>0</v>
      </c>
      <c r="N144" s="501">
        <f>SUM(ИТОГ!M143+ИТОГ!AS143+ИТОГ!BW143+ИТОГ!DA143)</f>
        <v>0</v>
      </c>
      <c r="O144" s="501">
        <f>SUM(ИТОГ!N143+ИТОГ!AT143+ИТОГ!BX143+ИТОГ!DB143)</f>
        <v>0</v>
      </c>
      <c r="P144" s="1177">
        <f>SUM(ИТОГ!O143+ИТОГ!AU143+ИТОГ!BY143+ИТОГ!DC143)</f>
        <v>0</v>
      </c>
      <c r="Q144" s="1177">
        <f>SUM(ИТОГ!P143+ИТОГ!AV143+ИТОГ!BZ143+ИТОГ!DD143)</f>
        <v>0</v>
      </c>
      <c r="R144" s="1177">
        <f>SUM(ИТОГ!Q143+ИТОГ!AW143+ИТОГ!CA143+ИТОГ!DE143)</f>
        <v>0</v>
      </c>
      <c r="S144" s="737">
        <f>SUM(ИТОГ!R143+ИТОГ!AX143+ИТОГ!CB143+ИТОГ!DF143)</f>
        <v>0</v>
      </c>
      <c r="T144" s="114">
        <f>SUM(ИТОГ!S143+ИТОГ!AY143+ИТОГ!CC143)</f>
        <v>0</v>
      </c>
      <c r="U144" s="114">
        <f>SUM(ИТОГ!T143+ИТОГ!AZ143+ИТОГ!CD143)</f>
        <v>0</v>
      </c>
      <c r="V144" s="1177">
        <f>SUM(ИТОГ!U143+ИТОГ!BA143+ИТОГ!CE143+ИТОГ!DG143)</f>
        <v>1</v>
      </c>
      <c r="W144" s="1177">
        <f>SUM(ИТОГ!V143+ИТОГ!BB143+ИТОГ!CF143+ИТОГ!DH143)</f>
        <v>0</v>
      </c>
      <c r="X144" s="257">
        <f>SUM(ИТОГ!W143+ИТОГ!BC143+ИТОГ!CG143+ИТОГ!DI143)</f>
        <v>1</v>
      </c>
      <c r="Y144" s="257">
        <f>SUM(ИТОГ!X143+ИТОГ!BD143+ИТОГ!CH143+ИТОГ!DJ143)</f>
        <v>1</v>
      </c>
      <c r="Z144" s="257">
        <f>SUM(ИТОГ!Y143+ИТОГ!BE143+ИТОГ!CI143)</f>
        <v>1</v>
      </c>
      <c r="AA144" s="257">
        <f>SUM(ИТОГ!Z143+ИТОГ!BF143+ИТОГ!CJ143)</f>
        <v>0</v>
      </c>
      <c r="AB144" s="257">
        <f>SUM(ИТОГ!AA143+ИТОГ!BG143+ИТОГ!CK143+ИТОГ!DK143)</f>
        <v>0</v>
      </c>
      <c r="AC144" s="257">
        <f>SUM(ИТОГ!AB143+ИТОГ!BH143+ИТОГ!CL143+ИТОГ!DL143)</f>
        <v>0</v>
      </c>
      <c r="AD144" s="256">
        <f>SUM(ИТОГ!AC143+ИТОГ!BI143+ИТОГ!CM143)</f>
        <v>0</v>
      </c>
      <c r="AE144" s="256">
        <f>SUM(ИТОГ!AD143+ИТОГ!BJ143+ИТОГ!CN143)</f>
        <v>1</v>
      </c>
      <c r="AF144" s="256">
        <f>SUM(ИТОГ!AE143+ИТОГ!BK143+ИТОГ!CO143+ИТОГ!DM143)</f>
        <v>0</v>
      </c>
      <c r="AG144" s="256">
        <f>SUM(ИТОГ!AF143+ИТОГ!BL143+ИТОГ!CP143+ИТОГ!DN143)</f>
        <v>0</v>
      </c>
      <c r="AH144" s="1172">
        <f>SUM(ИТОГ!AG143)</f>
        <v>0</v>
      </c>
      <c r="AI144" s="1172">
        <f>SUM(ИТОГ!AH143)</f>
        <v>0</v>
      </c>
      <c r="AJ144" s="385">
        <f t="shared" si="18"/>
        <v>4</v>
      </c>
      <c r="AK144" s="385">
        <f t="shared" si="19"/>
        <v>2</v>
      </c>
      <c r="AL144" s="246"/>
      <c r="AM144" s="246"/>
      <c r="AN144" s="246"/>
      <c r="AO144" s="246"/>
      <c r="AP144" s="37"/>
      <c r="AQ144" s="6"/>
      <c r="AR144" s="1172">
        <f>SUM(ИТОГ!DU143+ИТОГ!DY143)</f>
        <v>0</v>
      </c>
      <c r="AS144" s="1172">
        <f>SUM(ИТОГ!DV143+ИТОГ!DZ143)</f>
        <v>0</v>
      </c>
      <c r="AT144" s="501">
        <f>SUM(ИТОГ!EC143+ИТОГ!EE143)</f>
        <v>0</v>
      </c>
      <c r="AU144" s="501">
        <f>SUM(ИТОГ!ED143+ИТОГ!EF143)</f>
        <v>0</v>
      </c>
      <c r="AV144" s="445">
        <f>SUM(ИТОГ!DS143+ИТОГ!DW143+ИТОГ!EA143)</f>
        <v>0</v>
      </c>
      <c r="AW144" s="445">
        <f>SUM(ИТОГ!DT143+ИТОГ!DX143+ИТОГ!EB143)</f>
        <v>0</v>
      </c>
      <c r="AX144" s="5">
        <f t="shared" si="20"/>
        <v>0</v>
      </c>
      <c r="AY144" s="95">
        <f t="shared" si="21"/>
        <v>0</v>
      </c>
    </row>
    <row r="145" spans="1:51" ht="15" thickBot="1" x14ac:dyDescent="0.35">
      <c r="A145" s="91">
        <v>15</v>
      </c>
      <c r="B145" s="1807" t="s">
        <v>51</v>
      </c>
      <c r="C145" s="1516"/>
      <c r="D145" s="501">
        <f>SUM(ИТОГ!C144,ИТОГ!AI144,ИТОГ!BM144,ИТОГ!CQ144)</f>
        <v>1</v>
      </c>
      <c r="E145" s="501">
        <f>SUM(ИТОГ!D144,ИТОГ!AJ144,ИТОГ!BN144,ИТОГ!CR144)</f>
        <v>2</v>
      </c>
      <c r="F145" s="174">
        <f>SUM(ИТОГ!E144+ИТОГ!AK144+ИТОГ!BO144+ИТОГ!CS144)</f>
        <v>0</v>
      </c>
      <c r="G145" s="174">
        <f>SUM(ИТОГ!F144+ИТОГ!AL144+ИТОГ!BP144+ИТОГ!CT144)</f>
        <v>0</v>
      </c>
      <c r="H145" s="501">
        <f>SUM(ИТОГ!G144+ИТОГ!AM144+ИТОГ!BQ144+ИТОГ!CU144)</f>
        <v>1</v>
      </c>
      <c r="I145" s="501">
        <f>SUM(ИТОГ!H144+ИТОГ!AN144+ИТОГ!BR144+ИТОГ!CV144)</f>
        <v>2</v>
      </c>
      <c r="J145" s="501">
        <f>SUM(ИТОГ!I144+ИТОГ!AO144+ИТОГ!BS144+ИТОГ!CW144)</f>
        <v>1</v>
      </c>
      <c r="K145" s="501">
        <f>SUM(ИТОГ!J144+ИТОГ!AP144+ИТОГ!BT144+ИТОГ!CX144)</f>
        <v>4</v>
      </c>
      <c r="L145" s="1172">
        <f>SUM(ИТОГ!K144+ИТОГ!AQ144+ИТОГ!BU144+ИТОГ!CY144)</f>
        <v>0</v>
      </c>
      <c r="M145" s="1172">
        <f>SUM(ИТОГ!L144+ИТОГ!AR144+ИТОГ!BV144+ИТОГ!CZ144)</f>
        <v>0</v>
      </c>
      <c r="N145" s="501">
        <f>SUM(ИТОГ!M144+ИТОГ!AS144+ИТОГ!BW144+ИТОГ!DA144)</f>
        <v>0</v>
      </c>
      <c r="O145" s="501">
        <f>SUM(ИТОГ!N144+ИТОГ!AT144+ИТОГ!BX144+ИТОГ!DB144)</f>
        <v>0</v>
      </c>
      <c r="P145" s="1177">
        <f>SUM(ИТОГ!O144+ИТОГ!AU144+ИТОГ!BY144+ИТОГ!DC144)</f>
        <v>0</v>
      </c>
      <c r="Q145" s="1177">
        <f>SUM(ИТОГ!P144+ИТОГ!AV144+ИТОГ!BZ144+ИТОГ!DD144)</f>
        <v>1</v>
      </c>
      <c r="R145" s="1177">
        <f>SUM(ИТОГ!Q144+ИТОГ!AW144+ИТОГ!CA144+ИТОГ!DE144)</f>
        <v>0</v>
      </c>
      <c r="S145" s="737">
        <f>SUM(ИТОГ!R144+ИТОГ!AX144+ИТОГ!CB144+ИТОГ!DF144)</f>
        <v>0</v>
      </c>
      <c r="T145" s="114">
        <f>SUM(ИТОГ!S144+ИТОГ!AY144+ИТОГ!CC144)</f>
        <v>0</v>
      </c>
      <c r="U145" s="114">
        <f>SUM(ИТОГ!T144+ИТОГ!AZ144+ИТОГ!CD144)</f>
        <v>0</v>
      </c>
      <c r="V145" s="1177">
        <f>SUM(ИТОГ!U144+ИТОГ!BA144+ИТОГ!CE144+ИТОГ!DG144)</f>
        <v>0</v>
      </c>
      <c r="W145" s="1177">
        <f>SUM(ИТОГ!V144+ИТОГ!BB144+ИТОГ!CF144+ИТОГ!DH144)</f>
        <v>0</v>
      </c>
      <c r="X145" s="257">
        <f>SUM(ИТОГ!W144+ИТОГ!BC144+ИТОГ!CG144+ИТОГ!DI144)</f>
        <v>0</v>
      </c>
      <c r="Y145" s="257">
        <f>SUM(ИТОГ!X144+ИТОГ!BD144+ИТОГ!CH144+ИТОГ!DJ144)</f>
        <v>0</v>
      </c>
      <c r="Z145" s="257">
        <f>SUM(ИТОГ!Y144+ИТОГ!BE144+ИТОГ!CI144)</f>
        <v>1</v>
      </c>
      <c r="AA145" s="257">
        <f>SUM(ИТОГ!Z144+ИТОГ!BF144+ИТОГ!CJ144)</f>
        <v>0</v>
      </c>
      <c r="AB145" s="257">
        <f>SUM(ИТОГ!AA144+ИТОГ!BG144+ИТОГ!CK144+ИТОГ!DK144)</f>
        <v>0</v>
      </c>
      <c r="AC145" s="257">
        <f>SUM(ИТОГ!AB144+ИТОГ!BH144+ИТОГ!CL144+ИТОГ!DL144)</f>
        <v>2</v>
      </c>
      <c r="AD145" s="256">
        <f>SUM(ИТОГ!AC144+ИТОГ!BI144+ИТОГ!CM144)</f>
        <v>0</v>
      </c>
      <c r="AE145" s="256">
        <f>SUM(ИТОГ!AD144+ИТОГ!BJ144+ИТОГ!CN144)</f>
        <v>0</v>
      </c>
      <c r="AF145" s="256">
        <f>SUM(ИТОГ!AE144+ИТОГ!BK144+ИТОГ!CO144+ИТОГ!DM144)</f>
        <v>0</v>
      </c>
      <c r="AG145" s="256">
        <f>SUM(ИТОГ!AF144+ИТОГ!BL144+ИТОГ!CP144+ИТОГ!DN144)</f>
        <v>0</v>
      </c>
      <c r="AH145" s="1172">
        <f>SUM(ИТОГ!AG144)</f>
        <v>0</v>
      </c>
      <c r="AI145" s="1172">
        <f>SUM(ИТОГ!AH144)</f>
        <v>0</v>
      </c>
      <c r="AJ145" s="385">
        <f t="shared" si="18"/>
        <v>4</v>
      </c>
      <c r="AK145" s="385">
        <f t="shared" si="19"/>
        <v>11</v>
      </c>
      <c r="AL145" s="246"/>
      <c r="AM145" s="246"/>
      <c r="AN145" s="246"/>
      <c r="AO145" s="246"/>
      <c r="AP145" s="37"/>
      <c r="AQ145" s="6"/>
      <c r="AR145" s="1172">
        <f>SUM(ИТОГ!DU144+ИТОГ!DY144)</f>
        <v>0</v>
      </c>
      <c r="AS145" s="1172">
        <f>SUM(ИТОГ!DV144+ИТОГ!DZ144)</f>
        <v>0</v>
      </c>
      <c r="AT145" s="501">
        <f>SUM(ИТОГ!EC144+ИТОГ!EE144)</f>
        <v>0</v>
      </c>
      <c r="AU145" s="501">
        <f>SUM(ИТОГ!ED144+ИТОГ!EF144)</f>
        <v>0</v>
      </c>
      <c r="AV145" s="445">
        <f>SUM(ИТОГ!DS144+ИТОГ!DW144+ИТОГ!EA144)</f>
        <v>0</v>
      </c>
      <c r="AW145" s="445">
        <f>SUM(ИТОГ!DT144+ИТОГ!DX144+ИТОГ!EB144)</f>
        <v>0</v>
      </c>
      <c r="AX145" s="5">
        <f t="shared" si="20"/>
        <v>0</v>
      </c>
      <c r="AY145" s="95">
        <f t="shared" si="21"/>
        <v>0</v>
      </c>
    </row>
    <row r="146" spans="1:51" ht="15" thickBot="1" x14ac:dyDescent="0.35">
      <c r="A146" s="91">
        <v>16</v>
      </c>
      <c r="B146" s="1807" t="s">
        <v>22</v>
      </c>
      <c r="C146" s="1516"/>
      <c r="D146" s="501">
        <f>SUM(ИТОГ!C145,ИТОГ!AI145,ИТОГ!BM145,ИТОГ!CQ145)</f>
        <v>0</v>
      </c>
      <c r="E146" s="501">
        <f>SUM(ИТОГ!D145,ИТОГ!AJ145,ИТОГ!BN145,ИТОГ!CR145)</f>
        <v>0</v>
      </c>
      <c r="F146" s="174">
        <f>SUM(ИТОГ!E145+ИТОГ!AK145+ИТОГ!BO145+ИТОГ!CS145)</f>
        <v>0</v>
      </c>
      <c r="G146" s="174">
        <f>SUM(ИТОГ!F145+ИТОГ!AL145+ИТОГ!BP145+ИТОГ!CT145)</f>
        <v>0</v>
      </c>
      <c r="H146" s="501">
        <f>SUM(ИТОГ!G145+ИТОГ!AM145+ИТОГ!BQ145+ИТОГ!CU145)</f>
        <v>0</v>
      </c>
      <c r="I146" s="501">
        <f>SUM(ИТОГ!H145+ИТОГ!AN145+ИТОГ!BR145+ИТОГ!CV145)</f>
        <v>0</v>
      </c>
      <c r="J146" s="501">
        <f>SUM(ИТОГ!I145+ИТОГ!AO145+ИТОГ!BS145+ИТОГ!CW145)</f>
        <v>0</v>
      </c>
      <c r="K146" s="501">
        <f>SUM(ИТОГ!J145+ИТОГ!AP145+ИТОГ!BT145+ИТОГ!CX145)</f>
        <v>0</v>
      </c>
      <c r="L146" s="1172">
        <f>SUM(ИТОГ!K145+ИТОГ!AQ145+ИТОГ!BU145+ИТОГ!CY145)</f>
        <v>0</v>
      </c>
      <c r="M146" s="1172">
        <f>SUM(ИТОГ!L145+ИТОГ!AR145+ИТОГ!BV145+ИТОГ!CZ145)</f>
        <v>0</v>
      </c>
      <c r="N146" s="501">
        <f>SUM(ИТОГ!M145+ИТОГ!AS145+ИТОГ!BW145+ИТОГ!DA145)</f>
        <v>0</v>
      </c>
      <c r="O146" s="501">
        <f>SUM(ИТОГ!N145+ИТОГ!AT145+ИТОГ!BX145+ИТОГ!DB145)</f>
        <v>0</v>
      </c>
      <c r="P146" s="1177">
        <f>SUM(ИТОГ!O145+ИТОГ!AU145+ИТОГ!BY145+ИТОГ!DC145)</f>
        <v>0</v>
      </c>
      <c r="Q146" s="1177">
        <f>SUM(ИТОГ!P145+ИТОГ!AV145+ИТОГ!BZ145+ИТОГ!DD145)</f>
        <v>0</v>
      </c>
      <c r="R146" s="1177">
        <f>SUM(ИТОГ!Q145+ИТОГ!AW145+ИТОГ!CA145+ИТОГ!DE145)</f>
        <v>0</v>
      </c>
      <c r="S146" s="737">
        <f>SUM(ИТОГ!R145+ИТОГ!AX145+ИТОГ!CB145+ИТОГ!DF145)</f>
        <v>0</v>
      </c>
      <c r="T146" s="114">
        <f>SUM(ИТОГ!S145+ИТОГ!AY145+ИТОГ!CC145)</f>
        <v>0</v>
      </c>
      <c r="U146" s="114">
        <f>SUM(ИТОГ!T145+ИТОГ!AZ145+ИТОГ!CD145)</f>
        <v>0</v>
      </c>
      <c r="V146" s="1177">
        <f>SUM(ИТОГ!U145+ИТОГ!BA145+ИТОГ!CE145+ИТОГ!DG145)</f>
        <v>0</v>
      </c>
      <c r="W146" s="1177">
        <f>SUM(ИТОГ!V145+ИТОГ!BB145+ИТОГ!CF145+ИТОГ!DH145)</f>
        <v>0</v>
      </c>
      <c r="X146" s="257">
        <f>SUM(ИТОГ!W145+ИТОГ!BC145+ИТОГ!CG145+ИТОГ!DI145)</f>
        <v>0</v>
      </c>
      <c r="Y146" s="257">
        <f>SUM(ИТОГ!X145+ИТОГ!BD145+ИТОГ!CH145+ИТОГ!DJ145)</f>
        <v>0</v>
      </c>
      <c r="Z146" s="257">
        <f>SUM(ИТОГ!Y145+ИТОГ!BE145+ИТОГ!CI145)</f>
        <v>0</v>
      </c>
      <c r="AA146" s="257">
        <f>SUM(ИТОГ!Z145+ИТОГ!BF145+ИТОГ!CJ145)</f>
        <v>0</v>
      </c>
      <c r="AB146" s="257">
        <f>SUM(ИТОГ!AA145+ИТОГ!BG145+ИТОГ!CK145+ИТОГ!DK145)</f>
        <v>0</v>
      </c>
      <c r="AC146" s="257">
        <f>SUM(ИТОГ!AB145+ИТОГ!BH145+ИТОГ!CL145+ИТОГ!DL145)</f>
        <v>0</v>
      </c>
      <c r="AD146" s="256">
        <f>SUM(ИТОГ!AC145+ИТОГ!BI145+ИТОГ!CM145)</f>
        <v>0</v>
      </c>
      <c r="AE146" s="256">
        <f>SUM(ИТОГ!AD145+ИТОГ!BJ145+ИТОГ!CN145)</f>
        <v>0</v>
      </c>
      <c r="AF146" s="256">
        <f>SUM(ИТОГ!AE145+ИТОГ!BK145+ИТОГ!CO145+ИТОГ!DM145)</f>
        <v>0</v>
      </c>
      <c r="AG146" s="256">
        <f>SUM(ИТОГ!AF145+ИТОГ!BL145+ИТОГ!CP145+ИТОГ!DN145)</f>
        <v>0</v>
      </c>
      <c r="AH146" s="1172">
        <f>SUM(ИТОГ!AG145)</f>
        <v>0</v>
      </c>
      <c r="AI146" s="1172">
        <f>SUM(ИТОГ!AH145)</f>
        <v>0</v>
      </c>
      <c r="AJ146" s="385">
        <f t="shared" si="18"/>
        <v>0</v>
      </c>
      <c r="AK146" s="385">
        <f t="shared" si="19"/>
        <v>0</v>
      </c>
      <c r="AL146" s="246"/>
      <c r="AM146" s="246"/>
      <c r="AN146" s="246"/>
      <c r="AO146" s="246"/>
      <c r="AP146" s="37"/>
      <c r="AQ146" s="6"/>
      <c r="AR146" s="1172">
        <f>SUM(ИТОГ!DU145+ИТОГ!DY145)</f>
        <v>0</v>
      </c>
      <c r="AS146" s="1172">
        <f>SUM(ИТОГ!DV145+ИТОГ!DZ145)</f>
        <v>0</v>
      </c>
      <c r="AT146" s="501">
        <f>SUM(ИТОГ!EC145+ИТОГ!EE145)</f>
        <v>0</v>
      </c>
      <c r="AU146" s="501">
        <f>SUM(ИТОГ!ED145+ИТОГ!EF145)</f>
        <v>0</v>
      </c>
      <c r="AV146" s="445">
        <f>SUM(ИТОГ!DS145+ИТОГ!DW145+ИТОГ!EA145)</f>
        <v>0</v>
      </c>
      <c r="AW146" s="445">
        <f>SUM(ИТОГ!DT145+ИТОГ!DX145+ИТОГ!EB145)</f>
        <v>0</v>
      </c>
      <c r="AX146" s="5">
        <f t="shared" si="20"/>
        <v>0</v>
      </c>
      <c r="AY146" s="95">
        <f t="shared" si="21"/>
        <v>0</v>
      </c>
    </row>
    <row r="147" spans="1:51" ht="15" thickBot="1" x14ac:dyDescent="0.35">
      <c r="A147" s="91">
        <v>17</v>
      </c>
      <c r="B147" s="1807" t="s">
        <v>23</v>
      </c>
      <c r="C147" s="1516"/>
      <c r="D147" s="501">
        <f>SUM(ИТОГ!C146,ИТОГ!AI146,ИТОГ!BM146,ИТОГ!CQ146)</f>
        <v>0</v>
      </c>
      <c r="E147" s="501">
        <f>SUM(ИТОГ!D146,ИТОГ!AJ146,ИТОГ!BN146,ИТОГ!CR146)</f>
        <v>0</v>
      </c>
      <c r="F147" s="174">
        <f>SUM(ИТОГ!E146+ИТОГ!AK146+ИТОГ!BO146+ИТОГ!CS146)</f>
        <v>0</v>
      </c>
      <c r="G147" s="174">
        <f>SUM(ИТОГ!F146+ИТОГ!AL146+ИТОГ!BP146+ИТОГ!CT146)</f>
        <v>1</v>
      </c>
      <c r="H147" s="501">
        <f>SUM(ИТОГ!G146+ИТОГ!AM146+ИТОГ!BQ146+ИТОГ!CU146)</f>
        <v>0</v>
      </c>
      <c r="I147" s="501">
        <f>SUM(ИТОГ!H146+ИТОГ!AN146+ИТОГ!BR146+ИТОГ!CV146)</f>
        <v>2</v>
      </c>
      <c r="J147" s="501">
        <f>SUM(ИТОГ!I146+ИТОГ!AO146+ИТОГ!BS146+ИТОГ!CW146)</f>
        <v>0</v>
      </c>
      <c r="K147" s="501">
        <f>SUM(ИТОГ!J146+ИТОГ!AP146+ИТОГ!BT146+ИТОГ!CX146)</f>
        <v>1</v>
      </c>
      <c r="L147" s="1172">
        <f>SUM(ИТОГ!K146+ИТОГ!AQ146+ИТОГ!BU146+ИТОГ!CY146)</f>
        <v>0</v>
      </c>
      <c r="M147" s="1172">
        <f>SUM(ИТОГ!L146+ИТОГ!AR146+ИТОГ!BV146+ИТОГ!CZ146)</f>
        <v>0</v>
      </c>
      <c r="N147" s="501">
        <f>SUM(ИТОГ!M146+ИТОГ!AS146+ИТОГ!BW146+ИТОГ!DA146)</f>
        <v>0</v>
      </c>
      <c r="O147" s="501">
        <f>SUM(ИТОГ!N146+ИТОГ!AT146+ИТОГ!BX146+ИТОГ!DB146)</f>
        <v>1</v>
      </c>
      <c r="P147" s="1177">
        <f>SUM(ИТОГ!O146+ИТОГ!AU146+ИТОГ!BY146+ИТОГ!DC146)</f>
        <v>0</v>
      </c>
      <c r="Q147" s="1177">
        <f>SUM(ИТОГ!P146+ИТОГ!AV146+ИТОГ!BZ146+ИТОГ!DD146)</f>
        <v>0</v>
      </c>
      <c r="R147" s="1177">
        <f>SUM(ИТОГ!Q146+ИТОГ!AW146+ИТОГ!CA146+ИТОГ!DE146)</f>
        <v>0</v>
      </c>
      <c r="S147" s="737">
        <f>SUM(ИТОГ!R146+ИТОГ!AX146+ИТОГ!CB146+ИТОГ!DF146)</f>
        <v>0</v>
      </c>
      <c r="T147" s="114">
        <f>SUM(ИТОГ!S146+ИТОГ!AY146+ИТОГ!CC146)</f>
        <v>0</v>
      </c>
      <c r="U147" s="114">
        <f>SUM(ИТОГ!T146+ИТОГ!AZ146+ИТОГ!CD146)</f>
        <v>4</v>
      </c>
      <c r="V147" s="1177">
        <f>SUM(ИТОГ!U146+ИТОГ!BA146+ИТОГ!CE146+ИТОГ!DG146)</f>
        <v>0</v>
      </c>
      <c r="W147" s="1177">
        <f>SUM(ИТОГ!V146+ИТОГ!BB146+ИТОГ!CF146+ИТОГ!DH146)</f>
        <v>0</v>
      </c>
      <c r="X147" s="257">
        <f>SUM(ИТОГ!W146+ИТОГ!BC146+ИТОГ!CG146+ИТОГ!DI146)</f>
        <v>0</v>
      </c>
      <c r="Y147" s="257">
        <f>SUM(ИТОГ!X146+ИТОГ!BD146+ИТОГ!CH146+ИТОГ!DJ146)</f>
        <v>1</v>
      </c>
      <c r="Z147" s="257">
        <f>SUM(ИТОГ!Y146+ИТОГ!BE146+ИТОГ!CI146)</f>
        <v>0</v>
      </c>
      <c r="AA147" s="257">
        <f>SUM(ИТОГ!Z146+ИТОГ!BF146+ИТОГ!CJ146)</f>
        <v>0</v>
      </c>
      <c r="AB147" s="257">
        <f>SUM(ИТОГ!AA146+ИТОГ!BG146+ИТОГ!CK146+ИТОГ!DK146)</f>
        <v>0</v>
      </c>
      <c r="AC147" s="257">
        <f>SUM(ИТОГ!AB146+ИТОГ!BH146+ИТОГ!CL146+ИТОГ!DL146)</f>
        <v>0</v>
      </c>
      <c r="AD147" s="256">
        <f>SUM(ИТОГ!AC146+ИТОГ!BI146+ИТОГ!CM146)</f>
        <v>0</v>
      </c>
      <c r="AE147" s="256">
        <f>SUM(ИТОГ!AD146+ИТОГ!BJ146+ИТОГ!CN146)</f>
        <v>0</v>
      </c>
      <c r="AF147" s="256">
        <f>SUM(ИТОГ!AE146+ИТОГ!BK146+ИТОГ!CO146+ИТОГ!DM146)</f>
        <v>0</v>
      </c>
      <c r="AG147" s="256">
        <f>SUM(ИТОГ!AF146+ИТОГ!BL146+ИТОГ!CP146+ИТОГ!DN146)</f>
        <v>1</v>
      </c>
      <c r="AH147" s="1172">
        <f>SUM(ИТОГ!AG146)</f>
        <v>0</v>
      </c>
      <c r="AI147" s="1172">
        <f>SUM(ИТОГ!AH146)</f>
        <v>0</v>
      </c>
      <c r="AJ147" s="385">
        <f t="shared" si="18"/>
        <v>0</v>
      </c>
      <c r="AK147" s="385">
        <f t="shared" si="19"/>
        <v>11</v>
      </c>
      <c r="AL147" s="246"/>
      <c r="AM147" s="246"/>
      <c r="AN147" s="246"/>
      <c r="AO147" s="246"/>
      <c r="AP147" s="37"/>
      <c r="AQ147" s="6"/>
      <c r="AR147" s="1172">
        <f>SUM(ИТОГ!DU146+ИТОГ!DY146)</f>
        <v>0</v>
      </c>
      <c r="AS147" s="1172">
        <f>SUM(ИТОГ!DV146+ИТОГ!DZ146)</f>
        <v>2</v>
      </c>
      <c r="AT147" s="501">
        <f>SUM(ИТОГ!EC146+ИТОГ!EE146)</f>
        <v>0</v>
      </c>
      <c r="AU147" s="501">
        <f>SUM(ИТОГ!ED146+ИТОГ!EF146)</f>
        <v>0</v>
      </c>
      <c r="AV147" s="445">
        <f>SUM(ИТОГ!DS146+ИТОГ!DW146+ИТОГ!EA146)</f>
        <v>0</v>
      </c>
      <c r="AW147" s="445">
        <f>SUM(ИТОГ!DT146+ИТОГ!DX146+ИТОГ!EB146)</f>
        <v>0</v>
      </c>
      <c r="AX147" s="5">
        <f t="shared" si="20"/>
        <v>0</v>
      </c>
      <c r="AY147" s="95">
        <f t="shared" si="21"/>
        <v>2</v>
      </c>
    </row>
    <row r="148" spans="1:51" ht="15" thickBot="1" x14ac:dyDescent="0.35">
      <c r="A148" s="91">
        <v>18</v>
      </c>
      <c r="B148" s="1807" t="s">
        <v>24</v>
      </c>
      <c r="C148" s="1516"/>
      <c r="D148" s="501">
        <f>SUM(ИТОГ!C147,ИТОГ!AI147,ИТОГ!BM147,ИТОГ!CQ147)</f>
        <v>0</v>
      </c>
      <c r="E148" s="501">
        <f>SUM(ИТОГ!D147,ИТОГ!AJ147,ИТОГ!BN147,ИТОГ!CR147)</f>
        <v>0</v>
      </c>
      <c r="F148" s="174">
        <f>SUM(ИТОГ!E147+ИТОГ!AK147+ИТОГ!BO147+ИТОГ!CS147)</f>
        <v>0</v>
      </c>
      <c r="G148" s="174">
        <f>SUM(ИТОГ!F147+ИТОГ!AL147+ИТОГ!BP147+ИТОГ!CT147)</f>
        <v>0</v>
      </c>
      <c r="H148" s="501">
        <f>SUM(ИТОГ!G147+ИТОГ!AM147+ИТОГ!BQ147+ИТОГ!CU147)</f>
        <v>0</v>
      </c>
      <c r="I148" s="501">
        <f>SUM(ИТОГ!H147+ИТОГ!AN147+ИТОГ!BR147+ИТОГ!CV147)</f>
        <v>0</v>
      </c>
      <c r="J148" s="501">
        <f>SUM(ИТОГ!I147+ИТОГ!AO147+ИТОГ!BS147+ИТОГ!CW147)</f>
        <v>0</v>
      </c>
      <c r="K148" s="501">
        <f>SUM(ИТОГ!J147+ИТОГ!AP147+ИТОГ!BT147+ИТОГ!CX147)</f>
        <v>0</v>
      </c>
      <c r="L148" s="1172">
        <f>SUM(ИТОГ!K147+ИТОГ!AQ147+ИТОГ!BU147+ИТОГ!CY147)</f>
        <v>0</v>
      </c>
      <c r="M148" s="1172">
        <f>SUM(ИТОГ!L147+ИТОГ!AR147+ИТОГ!BV147+ИТОГ!CZ147)</f>
        <v>0</v>
      </c>
      <c r="N148" s="501">
        <f>SUM(ИТОГ!M147+ИТОГ!AS147+ИТОГ!BW147+ИТОГ!DA147)</f>
        <v>0</v>
      </c>
      <c r="O148" s="501">
        <f>SUM(ИТОГ!N147+ИТОГ!AT147+ИТОГ!BX147+ИТОГ!DB147)</f>
        <v>0</v>
      </c>
      <c r="P148" s="1177">
        <f>SUM(ИТОГ!O147+ИТОГ!AU147+ИТОГ!BY147+ИТОГ!DC147)</f>
        <v>0</v>
      </c>
      <c r="Q148" s="1177">
        <f>SUM(ИТОГ!P147+ИТОГ!AV147+ИТОГ!BZ147+ИТОГ!DD147)</f>
        <v>0</v>
      </c>
      <c r="R148" s="1177">
        <f>SUM(ИТОГ!Q147+ИТОГ!AW147+ИТОГ!CA147+ИТОГ!DE147)</f>
        <v>0</v>
      </c>
      <c r="S148" s="737">
        <f>SUM(ИТОГ!R147+ИТОГ!AX147+ИТОГ!CB147+ИТОГ!DF147)</f>
        <v>0</v>
      </c>
      <c r="T148" s="114">
        <f>SUM(ИТОГ!S147+ИТОГ!AY147+ИТОГ!CC147)</f>
        <v>0</v>
      </c>
      <c r="U148" s="114">
        <f>SUM(ИТОГ!T147+ИТОГ!AZ147+ИТОГ!CD147)</f>
        <v>0</v>
      </c>
      <c r="V148" s="1177">
        <f>SUM(ИТОГ!U147+ИТОГ!BA147+ИТОГ!CE147+ИТОГ!DG147)</f>
        <v>0</v>
      </c>
      <c r="W148" s="1177">
        <f>SUM(ИТОГ!V147+ИТОГ!BB147+ИТОГ!CF147+ИТОГ!DH147)</f>
        <v>0</v>
      </c>
      <c r="X148" s="257">
        <f>SUM(ИТОГ!W147+ИТОГ!BC147+ИТОГ!CG147+ИТОГ!DI147)</f>
        <v>0</v>
      </c>
      <c r="Y148" s="257">
        <f>SUM(ИТОГ!X147+ИТОГ!BD147+ИТОГ!CH147+ИТОГ!DJ147)</f>
        <v>0</v>
      </c>
      <c r="Z148" s="257">
        <f>SUM(ИТОГ!Y147+ИТОГ!BE147+ИТОГ!CI147)</f>
        <v>0</v>
      </c>
      <c r="AA148" s="257">
        <f>SUM(ИТОГ!Z147+ИТОГ!BF147+ИТОГ!CJ147)</f>
        <v>0</v>
      </c>
      <c r="AB148" s="257">
        <f>SUM(ИТОГ!AA147+ИТОГ!BG147+ИТОГ!CK147+ИТОГ!DK147)</f>
        <v>0</v>
      </c>
      <c r="AC148" s="257">
        <f>SUM(ИТОГ!AB147+ИТОГ!BH147+ИТОГ!CL147+ИТОГ!DL147)</f>
        <v>0</v>
      </c>
      <c r="AD148" s="256">
        <f>SUM(ИТОГ!AC147+ИТОГ!BI147+ИТОГ!CM147)</f>
        <v>0</v>
      </c>
      <c r="AE148" s="256">
        <f>SUM(ИТОГ!AD147+ИТОГ!BJ147+ИТОГ!CN147)</f>
        <v>0</v>
      </c>
      <c r="AF148" s="256">
        <f>SUM(ИТОГ!AE147+ИТОГ!BK147+ИТОГ!CO147+ИТОГ!DM147)</f>
        <v>0</v>
      </c>
      <c r="AG148" s="256">
        <f>SUM(ИТОГ!AF147+ИТОГ!BL147+ИТОГ!CP147+ИТОГ!DN147)</f>
        <v>0</v>
      </c>
      <c r="AH148" s="1172">
        <f>SUM(ИТОГ!AG147)</f>
        <v>0</v>
      </c>
      <c r="AI148" s="1172">
        <f>SUM(ИТОГ!AH147)</f>
        <v>0</v>
      </c>
      <c r="AJ148" s="385">
        <f t="shared" si="18"/>
        <v>0</v>
      </c>
      <c r="AK148" s="385">
        <f t="shared" si="19"/>
        <v>0</v>
      </c>
      <c r="AL148" s="246"/>
      <c r="AM148" s="246"/>
      <c r="AN148" s="246"/>
      <c r="AO148" s="246"/>
      <c r="AP148" s="37"/>
      <c r="AQ148" s="6"/>
      <c r="AR148" s="1172">
        <f>SUM(ИТОГ!DU147+ИТОГ!DY147)</f>
        <v>0</v>
      </c>
      <c r="AS148" s="1172">
        <f>SUM(ИТОГ!DV147+ИТОГ!DZ147)</f>
        <v>1</v>
      </c>
      <c r="AT148" s="501">
        <f>SUM(ИТОГ!EC147+ИТОГ!EE147)</f>
        <v>0</v>
      </c>
      <c r="AU148" s="501">
        <f>SUM(ИТОГ!ED147+ИТОГ!EF147)</f>
        <v>0</v>
      </c>
      <c r="AV148" s="445">
        <f>SUM(ИТОГ!DS147+ИТОГ!DW147+ИТОГ!EA147)</f>
        <v>0</v>
      </c>
      <c r="AW148" s="445">
        <f>SUM(ИТОГ!DT147+ИТОГ!DX147+ИТОГ!EB147)</f>
        <v>1</v>
      </c>
      <c r="AX148" s="5">
        <f t="shared" si="20"/>
        <v>0</v>
      </c>
      <c r="AY148" s="95">
        <f t="shared" si="21"/>
        <v>2</v>
      </c>
    </row>
    <row r="149" spans="1:51" ht="15" thickBot="1" x14ac:dyDescent="0.35">
      <c r="A149" s="91">
        <v>19</v>
      </c>
      <c r="B149" s="1807" t="s">
        <v>25</v>
      </c>
      <c r="C149" s="1516"/>
      <c r="D149" s="501">
        <f>SUM(ИТОГ!C148,ИТОГ!AI148,ИТОГ!BM148,ИТОГ!CQ148)</f>
        <v>0</v>
      </c>
      <c r="E149" s="501">
        <f>SUM(ИТОГ!D148,ИТОГ!AJ148,ИТОГ!BN148,ИТОГ!CR148)</f>
        <v>0</v>
      </c>
      <c r="F149" s="174">
        <f>SUM(ИТОГ!E148+ИТОГ!AK148+ИТОГ!BO148+ИТОГ!CS148)</f>
        <v>0</v>
      </c>
      <c r="G149" s="174">
        <f>SUM(ИТОГ!F148+ИТОГ!AL148+ИТОГ!BP148+ИТОГ!CT148)</f>
        <v>0</v>
      </c>
      <c r="H149" s="501">
        <f>SUM(ИТОГ!G148+ИТОГ!AM148+ИТОГ!BQ148+ИТОГ!CU148)</f>
        <v>0</v>
      </c>
      <c r="I149" s="501">
        <f>SUM(ИТОГ!H148+ИТОГ!AN148+ИТОГ!BR148+ИТОГ!CV148)</f>
        <v>0</v>
      </c>
      <c r="J149" s="501">
        <f>SUM(ИТОГ!I148+ИТОГ!AO148+ИТОГ!BS148+ИТОГ!CW148)</f>
        <v>0</v>
      </c>
      <c r="K149" s="501">
        <f>SUM(ИТОГ!J148+ИТОГ!AP148+ИТОГ!BT148+ИТОГ!CX148)</f>
        <v>0</v>
      </c>
      <c r="L149" s="1172">
        <f>SUM(ИТОГ!K148+ИТОГ!AQ148+ИТОГ!BU148+ИТОГ!CY148)</f>
        <v>0</v>
      </c>
      <c r="M149" s="1172">
        <f>SUM(ИТОГ!L148+ИТОГ!AR148+ИТОГ!BV148+ИТОГ!CZ148)</f>
        <v>0</v>
      </c>
      <c r="N149" s="501">
        <f>SUM(ИТОГ!M148+ИТОГ!AS148+ИТОГ!BW148+ИТОГ!DA148)</f>
        <v>0</v>
      </c>
      <c r="O149" s="501">
        <f>SUM(ИТОГ!N148+ИТОГ!AT148+ИТОГ!BX148+ИТОГ!DB148)</f>
        <v>0</v>
      </c>
      <c r="P149" s="1177">
        <f>SUM(ИТОГ!O148+ИТОГ!AU148+ИТОГ!BY148+ИТОГ!DC148)</f>
        <v>0</v>
      </c>
      <c r="Q149" s="1177">
        <f>SUM(ИТОГ!P148+ИТОГ!AV148+ИТОГ!BZ148+ИТОГ!DD148)</f>
        <v>0</v>
      </c>
      <c r="R149" s="1177">
        <f>SUM(ИТОГ!Q148+ИТОГ!AW148+ИТОГ!CA148+ИТОГ!DE148)</f>
        <v>0</v>
      </c>
      <c r="S149" s="737">
        <f>SUM(ИТОГ!R148+ИТОГ!AX148+ИТОГ!CB148+ИТОГ!DF148)</f>
        <v>0</v>
      </c>
      <c r="T149" s="114">
        <f>SUM(ИТОГ!S148+ИТОГ!AY148+ИТОГ!CC148)</f>
        <v>0</v>
      </c>
      <c r="U149" s="114">
        <f>SUM(ИТОГ!T148+ИТОГ!AZ148+ИТОГ!CD148)</f>
        <v>0</v>
      </c>
      <c r="V149" s="1177">
        <f>SUM(ИТОГ!U148+ИТОГ!BA148+ИТОГ!CE148+ИТОГ!DG148)</f>
        <v>0</v>
      </c>
      <c r="W149" s="1177">
        <f>SUM(ИТОГ!V148+ИТОГ!BB148+ИТОГ!CF148+ИТОГ!DH148)</f>
        <v>0</v>
      </c>
      <c r="X149" s="257">
        <f>SUM(ИТОГ!W148+ИТОГ!BC148+ИТОГ!CG148+ИТОГ!DI148)</f>
        <v>0</v>
      </c>
      <c r="Y149" s="257">
        <f>SUM(ИТОГ!X148+ИТОГ!BD148+ИТОГ!CH148+ИТОГ!DJ148)</f>
        <v>0</v>
      </c>
      <c r="Z149" s="257">
        <f>SUM(ИТОГ!Y148+ИТОГ!BE148+ИТОГ!CI148)</f>
        <v>0</v>
      </c>
      <c r="AA149" s="257">
        <f>SUM(ИТОГ!Z148+ИТОГ!BF148+ИТОГ!CJ148)</f>
        <v>0</v>
      </c>
      <c r="AB149" s="257">
        <f>SUM(ИТОГ!AA148+ИТОГ!BG148+ИТОГ!CK148+ИТОГ!DK148)</f>
        <v>0</v>
      </c>
      <c r="AC149" s="257">
        <f>SUM(ИТОГ!AB148+ИТОГ!BH148+ИТОГ!CL148+ИТОГ!DL148)</f>
        <v>0</v>
      </c>
      <c r="AD149" s="256">
        <f>SUM(ИТОГ!AC148+ИТОГ!BI148+ИТОГ!CM148)</f>
        <v>0</v>
      </c>
      <c r="AE149" s="256">
        <f>SUM(ИТОГ!AD148+ИТОГ!BJ148+ИТОГ!CN148)</f>
        <v>0</v>
      </c>
      <c r="AF149" s="256">
        <f>SUM(ИТОГ!AE148+ИТОГ!BK148+ИТОГ!CO148+ИТОГ!DM148)</f>
        <v>0</v>
      </c>
      <c r="AG149" s="256">
        <f>SUM(ИТОГ!AF148+ИТОГ!BL148+ИТОГ!CP148+ИТОГ!DN148)</f>
        <v>0</v>
      </c>
      <c r="AH149" s="1172">
        <f>SUM(ИТОГ!AG148)</f>
        <v>0</v>
      </c>
      <c r="AI149" s="1172">
        <f>SUM(ИТОГ!AH148)</f>
        <v>0</v>
      </c>
      <c r="AJ149" s="385">
        <f t="shared" si="18"/>
        <v>0</v>
      </c>
      <c r="AK149" s="385">
        <f t="shared" si="19"/>
        <v>0</v>
      </c>
      <c r="AL149" s="246"/>
      <c r="AM149" s="246"/>
      <c r="AN149" s="246"/>
      <c r="AO149" s="246"/>
      <c r="AP149" s="37"/>
      <c r="AQ149" s="6"/>
      <c r="AR149" s="1172">
        <f>SUM(ИТОГ!DU148+ИТОГ!DY148)</f>
        <v>0</v>
      </c>
      <c r="AS149" s="1172">
        <f>SUM(ИТОГ!DV148+ИТОГ!DZ148)</f>
        <v>0</v>
      </c>
      <c r="AT149" s="501">
        <f>SUM(ИТОГ!EC148+ИТОГ!EE148)</f>
        <v>0</v>
      </c>
      <c r="AU149" s="501">
        <f>SUM(ИТОГ!ED148+ИТОГ!EF148)</f>
        <v>0</v>
      </c>
      <c r="AV149" s="445">
        <f>SUM(ИТОГ!DS148+ИТОГ!DW148+ИТОГ!EA148)</f>
        <v>0</v>
      </c>
      <c r="AW149" s="445">
        <f>SUM(ИТОГ!DT148+ИТОГ!DX148+ИТОГ!EB148)</f>
        <v>0</v>
      </c>
      <c r="AX149" s="5">
        <f t="shared" si="20"/>
        <v>0</v>
      </c>
      <c r="AY149" s="95">
        <f t="shared" si="21"/>
        <v>0</v>
      </c>
    </row>
    <row r="150" spans="1:51" ht="15" thickBot="1" x14ac:dyDescent="0.35">
      <c r="A150" s="91">
        <v>20</v>
      </c>
      <c r="B150" s="1807" t="s">
        <v>26</v>
      </c>
      <c r="C150" s="1516"/>
      <c r="D150" s="501">
        <f>SUM(ИТОГ!C149,ИТОГ!AI149,ИТОГ!BM149,ИТОГ!CQ149)</f>
        <v>0</v>
      </c>
      <c r="E150" s="501">
        <f>SUM(ИТОГ!D149,ИТОГ!AJ149,ИТОГ!BN149,ИТОГ!CR149)</f>
        <v>0</v>
      </c>
      <c r="F150" s="174">
        <f>SUM(ИТОГ!E149+ИТОГ!AK149+ИТОГ!BO149+ИТОГ!CS149)</f>
        <v>0</v>
      </c>
      <c r="G150" s="174">
        <f>SUM(ИТОГ!F149+ИТОГ!AL149+ИТОГ!BP149+ИТОГ!CT149)</f>
        <v>0</v>
      </c>
      <c r="H150" s="501">
        <f>SUM(ИТОГ!G149+ИТОГ!AM149+ИТОГ!BQ149+ИТОГ!CU149)</f>
        <v>0</v>
      </c>
      <c r="I150" s="501">
        <f>SUM(ИТОГ!H149+ИТОГ!AN149+ИТОГ!BR149+ИТОГ!CV149)</f>
        <v>0</v>
      </c>
      <c r="J150" s="501">
        <f>SUM(ИТОГ!I149+ИТОГ!AO149+ИТОГ!BS149+ИТОГ!CW149)</f>
        <v>0</v>
      </c>
      <c r="K150" s="501">
        <f>SUM(ИТОГ!J149+ИТОГ!AP149+ИТОГ!BT149+ИТОГ!CX149)</f>
        <v>0</v>
      </c>
      <c r="L150" s="1172">
        <f>SUM(ИТОГ!K149+ИТОГ!AQ149+ИТОГ!BU149+ИТОГ!CY149)</f>
        <v>0</v>
      </c>
      <c r="M150" s="1172">
        <f>SUM(ИТОГ!L149+ИТОГ!AR149+ИТОГ!BV149+ИТОГ!CZ149)</f>
        <v>0</v>
      </c>
      <c r="N150" s="501">
        <f>SUM(ИТОГ!M149+ИТОГ!AS149+ИТОГ!BW149+ИТОГ!DA149)</f>
        <v>0</v>
      </c>
      <c r="O150" s="501">
        <f>SUM(ИТОГ!N149+ИТОГ!AT149+ИТОГ!BX149+ИТОГ!DB149)</f>
        <v>0</v>
      </c>
      <c r="P150" s="1177">
        <f>SUM(ИТОГ!O149+ИТОГ!AU149+ИТОГ!BY149+ИТОГ!DC149)</f>
        <v>0</v>
      </c>
      <c r="Q150" s="1177">
        <f>SUM(ИТОГ!P149+ИТОГ!AV149+ИТОГ!BZ149+ИТОГ!DD149)</f>
        <v>0</v>
      </c>
      <c r="R150" s="1177">
        <f>SUM(ИТОГ!Q149+ИТОГ!AW149+ИТОГ!CA149+ИТОГ!DE149)</f>
        <v>0</v>
      </c>
      <c r="S150" s="737">
        <f>SUM(ИТОГ!R149+ИТОГ!AX149+ИТОГ!CB149+ИТОГ!DF149)</f>
        <v>0</v>
      </c>
      <c r="T150" s="114">
        <f>SUM(ИТОГ!S149+ИТОГ!AY149+ИТОГ!CC149)</f>
        <v>0</v>
      </c>
      <c r="U150" s="114">
        <f>SUM(ИТОГ!T149+ИТОГ!AZ149+ИТОГ!CD149)</f>
        <v>0</v>
      </c>
      <c r="V150" s="1177">
        <f>SUM(ИТОГ!U149+ИТОГ!BA149+ИТОГ!CE149+ИТОГ!DG149)</f>
        <v>0</v>
      </c>
      <c r="W150" s="1177">
        <f>SUM(ИТОГ!V149+ИТОГ!BB149+ИТОГ!CF149+ИТОГ!DH149)</f>
        <v>0</v>
      </c>
      <c r="X150" s="257">
        <f>SUM(ИТОГ!W149+ИТОГ!BC149+ИТОГ!CG149+ИТОГ!DI149)</f>
        <v>0</v>
      </c>
      <c r="Y150" s="257">
        <f>SUM(ИТОГ!X149+ИТОГ!BD149+ИТОГ!CH149+ИТОГ!DJ149)</f>
        <v>0</v>
      </c>
      <c r="Z150" s="257">
        <f>SUM(ИТОГ!Y149+ИТОГ!BE149+ИТОГ!CI149)</f>
        <v>0</v>
      </c>
      <c r="AA150" s="257">
        <f>SUM(ИТОГ!Z149+ИТОГ!BF149+ИТОГ!CJ149)</f>
        <v>0</v>
      </c>
      <c r="AB150" s="257">
        <f>SUM(ИТОГ!AA149+ИТОГ!BG149+ИТОГ!CK149+ИТОГ!DK149)</f>
        <v>0</v>
      </c>
      <c r="AC150" s="257">
        <f>SUM(ИТОГ!AB149+ИТОГ!BH149+ИТОГ!CL149+ИТОГ!DL149)</f>
        <v>0</v>
      </c>
      <c r="AD150" s="256">
        <f>SUM(ИТОГ!AC149+ИТОГ!BI149+ИТОГ!CM149)</f>
        <v>0</v>
      </c>
      <c r="AE150" s="256">
        <f>SUM(ИТОГ!AD149+ИТОГ!BJ149+ИТОГ!CN149)</f>
        <v>0</v>
      </c>
      <c r="AF150" s="256">
        <f>SUM(ИТОГ!AE149+ИТОГ!BK149+ИТОГ!CO149+ИТОГ!DM149)</f>
        <v>0</v>
      </c>
      <c r="AG150" s="256">
        <f>SUM(ИТОГ!AF149+ИТОГ!BL149+ИТОГ!CP149+ИТОГ!DN149)</f>
        <v>0</v>
      </c>
      <c r="AH150" s="1172">
        <f>SUM(ИТОГ!AG149)</f>
        <v>0</v>
      </c>
      <c r="AI150" s="1172">
        <f>SUM(ИТОГ!AH149)</f>
        <v>0</v>
      </c>
      <c r="AJ150" s="385">
        <f t="shared" si="18"/>
        <v>0</v>
      </c>
      <c r="AK150" s="385">
        <f t="shared" si="19"/>
        <v>0</v>
      </c>
      <c r="AL150" s="246"/>
      <c r="AM150" s="246"/>
      <c r="AN150" s="246"/>
      <c r="AO150" s="246"/>
      <c r="AP150" s="37"/>
      <c r="AQ150" s="6"/>
      <c r="AR150" s="1172">
        <f>SUM(ИТОГ!DU149+ИТОГ!DY149)</f>
        <v>0</v>
      </c>
      <c r="AS150" s="1172">
        <f>SUM(ИТОГ!DV149+ИТОГ!DZ149)</f>
        <v>0</v>
      </c>
      <c r="AT150" s="501">
        <f>SUM(ИТОГ!EC149+ИТОГ!EE149)</f>
        <v>0</v>
      </c>
      <c r="AU150" s="501">
        <f>SUM(ИТОГ!ED149+ИТОГ!EF149)</f>
        <v>0</v>
      </c>
      <c r="AV150" s="445">
        <f>SUM(ИТОГ!DS149+ИТОГ!DW149+ИТОГ!EA149)</f>
        <v>0</v>
      </c>
      <c r="AW150" s="445">
        <f>SUM(ИТОГ!DT149+ИТОГ!DX149+ИТОГ!EB149)</f>
        <v>0</v>
      </c>
      <c r="AX150" s="5">
        <f t="shared" si="20"/>
        <v>0</v>
      </c>
      <c r="AY150" s="95">
        <f t="shared" si="21"/>
        <v>0</v>
      </c>
    </row>
    <row r="151" spans="1:51" ht="15" thickBot="1" x14ac:dyDescent="0.35">
      <c r="A151" s="91">
        <v>21</v>
      </c>
      <c r="B151" s="1807" t="s">
        <v>27</v>
      </c>
      <c r="C151" s="1516"/>
      <c r="D151" s="501">
        <f>SUM(ИТОГ!C150,ИТОГ!AI150,ИТОГ!BM150,ИТОГ!CQ150)</f>
        <v>0</v>
      </c>
      <c r="E151" s="501">
        <f>SUM(ИТОГ!D150,ИТОГ!AJ150,ИТОГ!BN150,ИТОГ!CR150)</f>
        <v>0</v>
      </c>
      <c r="F151" s="174">
        <f>SUM(ИТОГ!E150+ИТОГ!AK150+ИТОГ!BO150+ИТОГ!CS150)</f>
        <v>0</v>
      </c>
      <c r="G151" s="174">
        <f>SUM(ИТОГ!F150+ИТОГ!AL150+ИТОГ!BP150+ИТОГ!CT150)</f>
        <v>0</v>
      </c>
      <c r="H151" s="501">
        <f>SUM(ИТОГ!G150+ИТОГ!AM150+ИТОГ!BQ150+ИТОГ!CU150)</f>
        <v>1</v>
      </c>
      <c r="I151" s="501">
        <f>SUM(ИТОГ!H150+ИТОГ!AN150+ИТОГ!BR150+ИТОГ!CV150)</f>
        <v>0</v>
      </c>
      <c r="J151" s="501">
        <f>SUM(ИТОГ!I150+ИТОГ!AO150+ИТОГ!BS150+ИТОГ!CW150)</f>
        <v>0</v>
      </c>
      <c r="K151" s="501">
        <f>SUM(ИТОГ!J150+ИТОГ!AP150+ИТОГ!BT150+ИТОГ!CX150)</f>
        <v>0</v>
      </c>
      <c r="L151" s="1172">
        <f>SUM(ИТОГ!K150+ИТОГ!AQ150+ИТОГ!BU150+ИТОГ!CY150)</f>
        <v>1</v>
      </c>
      <c r="M151" s="1172">
        <f>SUM(ИТОГ!L150+ИТОГ!AR150+ИТОГ!BV150+ИТОГ!CZ150)</f>
        <v>0</v>
      </c>
      <c r="N151" s="501">
        <f>SUM(ИТОГ!M150+ИТОГ!AS150+ИТОГ!BW150+ИТОГ!DA150)</f>
        <v>0</v>
      </c>
      <c r="O151" s="501">
        <f>SUM(ИТОГ!N150+ИТОГ!AT150+ИТОГ!BX150+ИТОГ!DB150)</f>
        <v>0</v>
      </c>
      <c r="P151" s="1177">
        <f>SUM(ИТОГ!O150+ИТОГ!AU150+ИТОГ!BY150+ИТОГ!DC150)</f>
        <v>0</v>
      </c>
      <c r="Q151" s="1177">
        <f>SUM(ИТОГ!P150+ИТОГ!AV150+ИТОГ!BZ150+ИТОГ!DD150)</f>
        <v>0</v>
      </c>
      <c r="R151" s="1177">
        <f>SUM(ИТОГ!Q150+ИТОГ!AW150+ИТОГ!CA150+ИТОГ!DE150)</f>
        <v>0</v>
      </c>
      <c r="S151" s="737">
        <f>SUM(ИТОГ!R150+ИТОГ!AX150+ИТОГ!CB150+ИТОГ!DF150)</f>
        <v>0</v>
      </c>
      <c r="T151" s="114">
        <f>SUM(ИТОГ!S150+ИТОГ!AY150+ИТОГ!CC150)</f>
        <v>0</v>
      </c>
      <c r="U151" s="114">
        <f>SUM(ИТОГ!T150+ИТОГ!AZ150+ИТОГ!CD150)</f>
        <v>1</v>
      </c>
      <c r="V151" s="1177">
        <f>SUM(ИТОГ!U150+ИТОГ!BA150+ИТОГ!CE150+ИТОГ!DG150)</f>
        <v>1</v>
      </c>
      <c r="W151" s="1177">
        <f>SUM(ИТОГ!V150+ИТОГ!BB150+ИТОГ!CF150+ИТОГ!DH150)</f>
        <v>0</v>
      </c>
      <c r="X151" s="257">
        <f>SUM(ИТОГ!W150+ИТОГ!BC150+ИТОГ!CG150+ИТОГ!DI150)</f>
        <v>5</v>
      </c>
      <c r="Y151" s="257">
        <f>SUM(ИТОГ!X150+ИТОГ!BD150+ИТОГ!CH150+ИТОГ!DJ150)</f>
        <v>0</v>
      </c>
      <c r="Z151" s="257">
        <f>SUM(ИТОГ!Y150+ИТОГ!BE150+ИТОГ!CI150)</f>
        <v>0</v>
      </c>
      <c r="AA151" s="257">
        <f>SUM(ИТОГ!Z150+ИТОГ!BF150+ИТОГ!CJ150)</f>
        <v>0</v>
      </c>
      <c r="AB151" s="257">
        <f>SUM(ИТОГ!AA150+ИТОГ!BG150+ИТОГ!CK150+ИТОГ!DK150)</f>
        <v>0</v>
      </c>
      <c r="AC151" s="257">
        <f>SUM(ИТОГ!AB150+ИТОГ!BH150+ИТОГ!CL150+ИТОГ!DL150)</f>
        <v>0</v>
      </c>
      <c r="AD151" s="256">
        <f>SUM(ИТОГ!AC150+ИТОГ!BI150+ИТОГ!CM150)</f>
        <v>0</v>
      </c>
      <c r="AE151" s="256">
        <f>SUM(ИТОГ!AD150+ИТОГ!BJ150+ИТОГ!CN150)</f>
        <v>0</v>
      </c>
      <c r="AF151" s="256">
        <f>SUM(ИТОГ!AE150+ИТОГ!BK150+ИТОГ!CO150+ИТОГ!DM150)</f>
        <v>1</v>
      </c>
      <c r="AG151" s="256">
        <f>SUM(ИТОГ!AF150+ИТОГ!BL150+ИТОГ!CP150+ИТОГ!DN150)</f>
        <v>0</v>
      </c>
      <c r="AH151" s="1172">
        <f>SUM(ИТОГ!AG150)</f>
        <v>0</v>
      </c>
      <c r="AI151" s="1172">
        <f>SUM(ИТОГ!AH150)</f>
        <v>0</v>
      </c>
      <c r="AJ151" s="385">
        <f t="shared" si="18"/>
        <v>9</v>
      </c>
      <c r="AK151" s="385">
        <f t="shared" si="19"/>
        <v>1</v>
      </c>
      <c r="AL151" s="246"/>
      <c r="AM151" s="246"/>
      <c r="AN151" s="246"/>
      <c r="AO151" s="246"/>
      <c r="AP151" s="37"/>
      <c r="AQ151" s="6"/>
      <c r="AR151" s="1172">
        <f>SUM(ИТОГ!DU150+ИТОГ!DY150)</f>
        <v>0</v>
      </c>
      <c r="AS151" s="1172">
        <f>SUM(ИТОГ!DV150+ИТОГ!DZ150)</f>
        <v>0</v>
      </c>
      <c r="AT151" s="501">
        <f>SUM(ИТОГ!EC150+ИТОГ!EE150)</f>
        <v>2</v>
      </c>
      <c r="AU151" s="501">
        <f>SUM(ИТОГ!ED150+ИТОГ!EF150)</f>
        <v>1</v>
      </c>
      <c r="AV151" s="445">
        <f>SUM(ИТОГ!DS150+ИТОГ!DW150+ИТОГ!EA150)</f>
        <v>0</v>
      </c>
      <c r="AW151" s="445">
        <f>SUM(ИТОГ!DT150+ИТОГ!DX150+ИТОГ!EB150)</f>
        <v>0</v>
      </c>
      <c r="AX151" s="5">
        <f t="shared" si="20"/>
        <v>2</v>
      </c>
      <c r="AY151" s="95">
        <f t="shared" si="21"/>
        <v>1</v>
      </c>
    </row>
    <row r="152" spans="1:51" ht="16.2" thickBot="1" x14ac:dyDescent="0.35">
      <c r="A152" s="8"/>
      <c r="B152" s="1845" t="s">
        <v>28</v>
      </c>
      <c r="C152" s="1846"/>
      <c r="D152" s="501">
        <f>SUM(ИТОГ!C151,ИТОГ!AI151,ИТОГ!BM151,ИТОГ!CQ151)</f>
        <v>96</v>
      </c>
      <c r="E152" s="501">
        <f>SUM(ИТОГ!D151,ИТОГ!AJ151,ИТОГ!BN151,ИТОГ!CR151)</f>
        <v>52</v>
      </c>
      <c r="F152" s="174">
        <f>SUM(ИТОГ!E151+ИТОГ!AK151+ИТОГ!BO151+ИТОГ!CS151)</f>
        <v>86</v>
      </c>
      <c r="G152" s="174">
        <f>SUM(ИТОГ!F151+ИТОГ!AL151+ИТОГ!BP151+ИТОГ!CT151)</f>
        <v>16</v>
      </c>
      <c r="H152" s="501">
        <f>SUM(ИТОГ!G151+ИТОГ!AM151+ИТОГ!BQ151+ИТОГ!CU151)</f>
        <v>92</v>
      </c>
      <c r="I152" s="501">
        <f>SUM(ИТОГ!H151+ИТОГ!AN151+ИТОГ!BR151+ИТОГ!CV151)</f>
        <v>92</v>
      </c>
      <c r="J152" s="501">
        <f>SUM(ИТОГ!I151+ИТОГ!AO151+ИТОГ!BS151+ИТОГ!CW151)</f>
        <v>295</v>
      </c>
      <c r="K152" s="501">
        <f>SUM(ИТОГ!J151+ИТОГ!AP151+ИТОГ!BT151+ИТОГ!CX151)</f>
        <v>145</v>
      </c>
      <c r="L152" s="1172">
        <f>SUM(ИТОГ!K151+ИТОГ!AQ151+ИТОГ!BU151+ИТОГ!CY151)</f>
        <v>191</v>
      </c>
      <c r="M152" s="1172">
        <f>SUM(ИТОГ!L151+ИТОГ!AR151+ИТОГ!BV151+ИТОГ!CZ151)</f>
        <v>12</v>
      </c>
      <c r="N152" s="501">
        <f>SUM(ИТОГ!M151+ИТОГ!AS151+ИТОГ!BW151+ИТОГ!DA151)</f>
        <v>65</v>
      </c>
      <c r="O152" s="501">
        <f>SUM(ИТОГ!N151+ИТОГ!AT151+ИТОГ!BX151+ИТОГ!DB151)</f>
        <v>41</v>
      </c>
      <c r="P152" s="1177">
        <f>SUM(ИТОГ!O151+ИТОГ!AU151+ИТОГ!BY151+ИТОГ!DC151)</f>
        <v>176</v>
      </c>
      <c r="Q152" s="1177">
        <f>SUM(ИТОГ!P151+ИТОГ!AV151+ИТОГ!BZ151+ИТОГ!DD151)</f>
        <v>17</v>
      </c>
      <c r="R152" s="506">
        <f>SUM(ИТОГ!Q151+ИТОГ!AW151+ИТОГ!CA151+ИТОГ!DE151)</f>
        <v>88</v>
      </c>
      <c r="S152" s="738">
        <f>SUM(ИТОГ!R151+ИТОГ!AX151+ИТОГ!CB151+ИТОГ!DF151)</f>
        <v>64</v>
      </c>
      <c r="T152" s="114">
        <f>SUM(ИТОГ!S151+ИТОГ!AY151+ИТОГ!CC151)</f>
        <v>1</v>
      </c>
      <c r="U152" s="114">
        <f>SUM(ИТОГ!T151+ИТОГ!AZ151+ИТОГ!CD151)</f>
        <v>124</v>
      </c>
      <c r="V152" s="1177">
        <f>SUM(ИТОГ!U151+ИТОГ!BA151+ИТОГ!CE151+ИТОГ!DG151)</f>
        <v>84</v>
      </c>
      <c r="W152" s="1177">
        <f>SUM(ИТОГ!V151+ИТОГ!BB151+ИТОГ!CF151+ИТОГ!DH151)</f>
        <v>29</v>
      </c>
      <c r="X152" s="257">
        <f>SUM(ИТОГ!W151+ИТОГ!BC151+ИТОГ!CG151+ИТОГ!DI151)</f>
        <v>164</v>
      </c>
      <c r="Y152" s="257">
        <f>SUM(ИТОГ!X151+ИТОГ!BD151+ИТОГ!CH151+ИТОГ!DJ151)</f>
        <v>63</v>
      </c>
      <c r="Z152" s="257">
        <f>SUM(ИТОГ!Y151+ИТОГ!BE151+ИТОГ!CI151)</f>
        <v>156</v>
      </c>
      <c r="AA152" s="257">
        <f>SUM(ИТОГ!Z151+ИТОГ!BF151+ИТОГ!CJ151)</f>
        <v>21</v>
      </c>
      <c r="AB152" s="257">
        <f>SUM(ИТОГ!AA151+ИТОГ!BG151+ИТОГ!CK151+ИТОГ!DK151)</f>
        <v>89</v>
      </c>
      <c r="AC152" s="257">
        <f>SUM(ИТОГ!AB151+ИТОГ!BH151+ИТОГ!CL151+ИТОГ!DL151)</f>
        <v>36</v>
      </c>
      <c r="AD152" s="256">
        <f>SUM(ИТОГ!AC151+ИТОГ!BI151+ИТОГ!CM151)</f>
        <v>0</v>
      </c>
      <c r="AE152" s="256">
        <f>SUM(ИТОГ!AD151+ИТОГ!BJ151+ИТОГ!CN151)</f>
        <v>118</v>
      </c>
      <c r="AF152" s="256">
        <f>SUM(ИТОГ!AE151+ИТОГ!BK151+ИТОГ!CO151+ИТОГ!DM151)</f>
        <v>71</v>
      </c>
      <c r="AG152" s="256">
        <f>SUM(ИТОГ!AF151+ИТОГ!BL151+ИТОГ!CP151+ИТОГ!DN151)</f>
        <v>40</v>
      </c>
      <c r="AH152" s="1172">
        <f>SUM(ИТОГ!AG151)</f>
        <v>0</v>
      </c>
      <c r="AI152" s="1172">
        <f>SUM(ИТОГ!AH151)</f>
        <v>17</v>
      </c>
      <c r="AJ152" s="385">
        <f t="shared" si="18"/>
        <v>1654</v>
      </c>
      <c r="AK152" s="385">
        <f t="shared" si="19"/>
        <v>887</v>
      </c>
      <c r="AL152" s="246"/>
      <c r="AM152" s="246"/>
      <c r="AN152" s="246"/>
      <c r="AO152" s="246"/>
      <c r="AP152" s="37"/>
      <c r="AQ152" s="6"/>
      <c r="AR152" s="1172">
        <f>SUM(ИТОГ!DU151+ИТОГ!DY151)</f>
        <v>0</v>
      </c>
      <c r="AS152" s="1172">
        <f>SUM(ИТОГ!DV151+ИТОГ!DZ151)</f>
        <v>24</v>
      </c>
      <c r="AT152" s="501">
        <f>SUM(ИТОГ!EC151+ИТОГ!EE151)</f>
        <v>11</v>
      </c>
      <c r="AU152" s="501">
        <f>SUM(ИТОГ!ED151+ИТОГ!EF151)</f>
        <v>3</v>
      </c>
      <c r="AV152" s="445">
        <f>SUM(ИТОГ!DS151+ИТОГ!DW151+ИТОГ!EA151)</f>
        <v>0</v>
      </c>
      <c r="AW152" s="445">
        <f>SUM(ИТОГ!DT151+ИТОГ!DX151+ИТОГ!EB151)</f>
        <v>33</v>
      </c>
      <c r="AX152" s="5">
        <f t="shared" si="20"/>
        <v>11</v>
      </c>
      <c r="AY152" s="95">
        <f t="shared" si="21"/>
        <v>60</v>
      </c>
    </row>
    <row r="153" spans="1:51" ht="16.2" thickBot="1" x14ac:dyDescent="0.35">
      <c r="A153" s="8"/>
      <c r="B153" s="110"/>
      <c r="C153" s="170"/>
      <c r="D153" s="1857">
        <f>SUM(D152:E152)</f>
        <v>148</v>
      </c>
      <c r="E153" s="1858"/>
      <c r="F153" s="1859">
        <f>SUM(F152:G152)</f>
        <v>102</v>
      </c>
      <c r="G153" s="1858"/>
      <c r="H153" s="1857">
        <f>SUM(H152:I152)</f>
        <v>184</v>
      </c>
      <c r="I153" s="1858"/>
      <c r="J153" s="1857">
        <f>SUM(J152:K152)</f>
        <v>440</v>
      </c>
      <c r="K153" s="1858"/>
      <c r="L153" s="1857">
        <f>SUM(L152:M152)</f>
        <v>203</v>
      </c>
      <c r="M153" s="1858"/>
      <c r="N153" s="1857">
        <f>SUM(N152:O152)</f>
        <v>106</v>
      </c>
      <c r="O153" s="1859"/>
      <c r="P153" s="1857">
        <f>SUM(P152:Q152)</f>
        <v>193</v>
      </c>
      <c r="Q153" s="1858"/>
      <c r="R153" s="1859">
        <f>SUM(R152:S152)</f>
        <v>152</v>
      </c>
      <c r="S153" s="1858"/>
      <c r="T153" s="1857">
        <f>SUM(T152:U152)</f>
        <v>125</v>
      </c>
      <c r="U153" s="1272"/>
      <c r="V153" s="1857">
        <f>SUM(V152:W152)</f>
        <v>113</v>
      </c>
      <c r="W153" s="1272"/>
      <c r="X153" s="1857">
        <f>SUM(X152:Y152)</f>
        <v>227</v>
      </c>
      <c r="Y153" s="1858"/>
      <c r="Z153" s="1857">
        <f>SUM(Z152:AA152)</f>
        <v>177</v>
      </c>
      <c r="AA153" s="1858"/>
      <c r="AB153" s="1857">
        <f>SUM(AB152:AC152)</f>
        <v>125</v>
      </c>
      <c r="AC153" s="1858"/>
      <c r="AD153" s="1857">
        <f>SUM(AD152:AE152)</f>
        <v>118</v>
      </c>
      <c r="AE153" s="1858"/>
      <c r="AF153" s="1857">
        <f>SUM(AF152:AG152)</f>
        <v>111</v>
      </c>
      <c r="AG153" s="1858"/>
      <c r="AH153" s="1857">
        <f>SUM(AH152:AI152)</f>
        <v>17</v>
      </c>
      <c r="AI153" s="1858"/>
      <c r="AJ153" s="1872">
        <f>AJ152+AK152</f>
        <v>2541</v>
      </c>
      <c r="AK153" s="1873"/>
      <c r="AL153" s="397"/>
      <c r="AM153" s="397"/>
      <c r="AN153" s="397"/>
      <c r="AO153" s="397"/>
      <c r="AP153" s="34"/>
      <c r="AQ153" s="6"/>
      <c r="AR153" s="1857">
        <f>SUM(AR152:AS152)</f>
        <v>24</v>
      </c>
      <c r="AS153" s="1858"/>
      <c r="AT153" s="1857">
        <f t="shared" ref="AT153" si="22">SUM(AT152:AU152)</f>
        <v>14</v>
      </c>
      <c r="AU153" s="1272"/>
      <c r="AV153" s="1857">
        <f t="shared" ref="AV153" si="23">SUM(AV152:AW152)</f>
        <v>33</v>
      </c>
      <c r="AW153" s="1272"/>
      <c r="AX153" s="1857">
        <f>SUM(AR153:AW153)</f>
        <v>71</v>
      </c>
      <c r="AY153" s="1858"/>
    </row>
    <row r="154" spans="1:51" ht="15.6" x14ac:dyDescent="0.3">
      <c r="A154" s="1151"/>
      <c r="B154" s="7"/>
      <c r="C154" s="7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Q154" s="6"/>
      <c r="AR154" s="6"/>
      <c r="AS154" s="6"/>
      <c r="AT154" s="6"/>
      <c r="AU154" s="6"/>
      <c r="AV154" s="6"/>
      <c r="AW154" s="6"/>
      <c r="AX154" s="6"/>
      <c r="AY154" s="6"/>
    </row>
    <row r="155" spans="1:51" ht="15.6" x14ac:dyDescent="0.3">
      <c r="A155" s="78"/>
      <c r="B155" s="6"/>
      <c r="C155" s="1856"/>
      <c r="D155" s="1856"/>
      <c r="E155" s="1856"/>
      <c r="F155" s="1856"/>
      <c r="G155" s="1856"/>
      <c r="H155" s="1856"/>
      <c r="I155" s="1856"/>
      <c r="J155" s="27" t="s">
        <v>35</v>
      </c>
      <c r="K155" s="1157"/>
      <c r="L155" s="6"/>
      <c r="M155" s="34"/>
      <c r="N155" s="1779">
        <f>AJ152+AX152</f>
        <v>1665</v>
      </c>
      <c r="O155" s="1779"/>
      <c r="P155" s="36"/>
      <c r="Q155" s="11"/>
      <c r="X155" s="6"/>
      <c r="Y155" s="6"/>
      <c r="Z155" s="1401" t="s">
        <v>31</v>
      </c>
      <c r="AA155" s="1401"/>
      <c r="AB155" s="76"/>
      <c r="AC155" s="1154"/>
      <c r="AD155" s="26"/>
      <c r="AE155" s="6"/>
      <c r="AF155" s="7">
        <f>AJ153</f>
        <v>2541</v>
      </c>
      <c r="AG155" s="6"/>
      <c r="AH155" s="6"/>
      <c r="AI155" s="6"/>
      <c r="AJ155" s="6"/>
      <c r="AK155" s="6"/>
      <c r="AQ155" s="6"/>
      <c r="AR155" s="6"/>
      <c r="AS155" s="6"/>
      <c r="AT155" s="6"/>
      <c r="AU155" s="6"/>
      <c r="AV155" s="6"/>
      <c r="AW155" s="6"/>
      <c r="AX155" s="6"/>
      <c r="AY155" s="6"/>
    </row>
    <row r="156" spans="1:51" ht="15.6" x14ac:dyDescent="0.3">
      <c r="A156" s="78"/>
      <c r="B156" s="6"/>
      <c r="C156" s="35"/>
      <c r="D156" s="35"/>
      <c r="E156" s="35"/>
      <c r="F156" s="35"/>
      <c r="G156" s="35"/>
      <c r="H156" s="35"/>
      <c r="I156" s="35"/>
      <c r="J156" s="27" t="s">
        <v>36</v>
      </c>
      <c r="K156" s="1157"/>
      <c r="L156" s="6"/>
      <c r="M156" s="34"/>
      <c r="N156" s="1779">
        <f>AK152+AY152</f>
        <v>947</v>
      </c>
      <c r="O156" s="1779"/>
      <c r="P156" s="36"/>
      <c r="Q156" s="11"/>
      <c r="X156" s="6"/>
      <c r="Y156" s="6"/>
      <c r="Z156" s="1401" t="s">
        <v>32</v>
      </c>
      <c r="AA156" s="1401"/>
      <c r="AB156" s="76"/>
      <c r="AC156" s="1154"/>
      <c r="AD156" s="26"/>
      <c r="AE156" s="6"/>
      <c r="AF156" s="7">
        <f>AX153</f>
        <v>71</v>
      </c>
      <c r="AG156" s="6"/>
      <c r="AH156" s="6"/>
      <c r="AI156" s="6"/>
      <c r="AJ156" s="6"/>
      <c r="AK156" s="6"/>
      <c r="AQ156" s="6"/>
      <c r="AR156" s="6"/>
      <c r="AS156" s="6"/>
      <c r="AT156" s="6"/>
      <c r="AU156" s="6"/>
      <c r="AV156" s="6"/>
      <c r="AW156" s="6"/>
      <c r="AX156" s="6"/>
      <c r="AY156" s="6"/>
    </row>
    <row r="157" spans="1:51" ht="15.6" x14ac:dyDescent="0.3">
      <c r="A157" s="78"/>
      <c r="B157" s="6"/>
      <c r="C157" s="6"/>
      <c r="D157" s="11"/>
      <c r="E157" s="11"/>
      <c r="F157" s="11"/>
      <c r="G157" s="11"/>
      <c r="H157" s="11"/>
      <c r="I157" s="11"/>
      <c r="J157" s="27" t="s">
        <v>33</v>
      </c>
      <c r="K157" s="1157"/>
      <c r="L157" s="6"/>
      <c r="M157" s="34"/>
      <c r="N157" s="1504">
        <f>SUM(N155:O156)</f>
        <v>2612</v>
      </c>
      <c r="O157" s="1504"/>
      <c r="P157" s="36"/>
      <c r="Q157" s="11"/>
      <c r="X157" s="6"/>
      <c r="Y157" s="6"/>
      <c r="Z157" s="1170" t="s">
        <v>33</v>
      </c>
      <c r="AA157" s="1171"/>
      <c r="AB157" s="1170"/>
      <c r="AC157" s="1171"/>
      <c r="AD157" s="27"/>
      <c r="AE157" s="6"/>
      <c r="AF157" s="1504">
        <f>AF155+AF156</f>
        <v>2612</v>
      </c>
      <c r="AG157" s="1504"/>
      <c r="AH157" s="6"/>
      <c r="AI157" s="6"/>
      <c r="AJ157" s="6"/>
      <c r="AK157" s="6"/>
      <c r="AQ157" s="6"/>
      <c r="AR157" s="6"/>
      <c r="AS157" s="6"/>
      <c r="AT157" s="6"/>
      <c r="AU157" s="6"/>
      <c r="AV157" s="6"/>
      <c r="AW157" s="6"/>
      <c r="AX157" s="6"/>
      <c r="AY157" s="6"/>
    </row>
    <row r="158" spans="1:5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Q158" s="6"/>
      <c r="AR158" s="6"/>
      <c r="AS158" s="6"/>
      <c r="AT158" s="6"/>
      <c r="AU158" s="6"/>
      <c r="AV158" s="6"/>
      <c r="AW158" s="6"/>
      <c r="AX158" s="6"/>
      <c r="AY158" s="6"/>
    </row>
    <row r="159" spans="1:5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Q159" s="6"/>
      <c r="AR159" s="6"/>
      <c r="AS159" s="6"/>
      <c r="AT159" s="6"/>
      <c r="AU159" s="6"/>
      <c r="AV159" s="6"/>
      <c r="AW159" s="6"/>
      <c r="AX159" s="6"/>
      <c r="AY159" s="6"/>
    </row>
    <row r="160" spans="1:51" x14ac:dyDescent="0.3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</row>
  </sheetData>
  <mergeCells count="580">
    <mergeCell ref="N156:O156"/>
    <mergeCell ref="Z156:AA156"/>
    <mergeCell ref="N157:O157"/>
    <mergeCell ref="AF157:AG157"/>
    <mergeCell ref="AF153:AG153"/>
    <mergeCell ref="AH153:AI153"/>
    <mergeCell ref="AJ153:AK153"/>
    <mergeCell ref="AR153:AS153"/>
    <mergeCell ref="AT153:AU153"/>
    <mergeCell ref="AV153:AW153"/>
    <mergeCell ref="AX153:AY153"/>
    <mergeCell ref="C155:I155"/>
    <mergeCell ref="N155:O155"/>
    <mergeCell ref="Z155:AA155"/>
    <mergeCell ref="N153:O153"/>
    <mergeCell ref="P153:Q153"/>
    <mergeCell ref="R153:S153"/>
    <mergeCell ref="T153:U153"/>
    <mergeCell ref="V153:W153"/>
    <mergeCell ref="X153:Y153"/>
    <mergeCell ref="Z153:AA153"/>
    <mergeCell ref="AB153:AC153"/>
    <mergeCell ref="AD153:AE153"/>
    <mergeCell ref="B149:C149"/>
    <mergeCell ref="B150:C150"/>
    <mergeCell ref="B151:C151"/>
    <mergeCell ref="B152:C152"/>
    <mergeCell ref="D153:E153"/>
    <mergeCell ref="F153:G153"/>
    <mergeCell ref="H153:I153"/>
    <mergeCell ref="J153:K153"/>
    <mergeCell ref="L153:M153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AV129:AW129"/>
    <mergeCell ref="AX129:AY129"/>
    <mergeCell ref="B130:C130"/>
    <mergeCell ref="D130:E130"/>
    <mergeCell ref="F130:G130"/>
    <mergeCell ref="H130:I130"/>
    <mergeCell ref="J130:K130"/>
    <mergeCell ref="L130:M130"/>
    <mergeCell ref="N130:O130"/>
    <mergeCell ref="P130:Q130"/>
    <mergeCell ref="R130:S130"/>
    <mergeCell ref="T130:U130"/>
    <mergeCell ref="V130:W130"/>
    <mergeCell ref="X130:Y130"/>
    <mergeCell ref="Z130:AA130"/>
    <mergeCell ref="AB130:AC130"/>
    <mergeCell ref="AD130:AE130"/>
    <mergeCell ref="AF130:AG130"/>
    <mergeCell ref="AH130:AI130"/>
    <mergeCell ref="AJ130:AK130"/>
    <mergeCell ref="AR130:AS130"/>
    <mergeCell ref="AT130:AU130"/>
    <mergeCell ref="AV130:AW130"/>
    <mergeCell ref="AX130:AY130"/>
    <mergeCell ref="AR128:AS128"/>
    <mergeCell ref="AT128:AU128"/>
    <mergeCell ref="AV128:AW128"/>
    <mergeCell ref="AX128:AY128"/>
    <mergeCell ref="B129:C129"/>
    <mergeCell ref="D129:E129"/>
    <mergeCell ref="F129:G129"/>
    <mergeCell ref="H129:I129"/>
    <mergeCell ref="J129:K129"/>
    <mergeCell ref="L129:M129"/>
    <mergeCell ref="N129:O129"/>
    <mergeCell ref="P129:Q129"/>
    <mergeCell ref="R129:S129"/>
    <mergeCell ref="T129:U129"/>
    <mergeCell ref="V129:W129"/>
    <mergeCell ref="X129:Y129"/>
    <mergeCell ref="Z129:AA129"/>
    <mergeCell ref="AB129:AC129"/>
    <mergeCell ref="AD129:AE129"/>
    <mergeCell ref="AF129:AG129"/>
    <mergeCell ref="AH129:AI129"/>
    <mergeCell ref="AJ129:AK129"/>
    <mergeCell ref="AR129:AS129"/>
    <mergeCell ref="AT129:AU129"/>
    <mergeCell ref="T128:U128"/>
    <mergeCell ref="V128:W128"/>
    <mergeCell ref="X128:Y128"/>
    <mergeCell ref="Z128:AA128"/>
    <mergeCell ref="AB128:AC128"/>
    <mergeCell ref="AD128:AE128"/>
    <mergeCell ref="AF128:AG128"/>
    <mergeCell ref="AH128:AI128"/>
    <mergeCell ref="AJ128:AK128"/>
    <mergeCell ref="B128:C128"/>
    <mergeCell ref="D128:E128"/>
    <mergeCell ref="F128:G128"/>
    <mergeCell ref="H128:I128"/>
    <mergeCell ref="J128:K128"/>
    <mergeCell ref="L128:M128"/>
    <mergeCell ref="N128:O128"/>
    <mergeCell ref="P128:Q128"/>
    <mergeCell ref="R128:S128"/>
    <mergeCell ref="AJ124:AK124"/>
    <mergeCell ref="AR124:AS126"/>
    <mergeCell ref="AT124:AU126"/>
    <mergeCell ref="AV124:AW126"/>
    <mergeCell ref="AX124:AY124"/>
    <mergeCell ref="AJ125:AJ127"/>
    <mergeCell ref="AK125:AK127"/>
    <mergeCell ref="AX125:AX127"/>
    <mergeCell ref="AY125:AY127"/>
    <mergeCell ref="R124:S126"/>
    <mergeCell ref="T124:U126"/>
    <mergeCell ref="V124:W126"/>
    <mergeCell ref="X124:Y126"/>
    <mergeCell ref="Z124:AA126"/>
    <mergeCell ref="AB124:AC126"/>
    <mergeCell ref="AD124:AE126"/>
    <mergeCell ref="AF124:AG126"/>
    <mergeCell ref="AH124:AI126"/>
    <mergeCell ref="D122:E122"/>
    <mergeCell ref="P122:Q122"/>
    <mergeCell ref="A124:A126"/>
    <mergeCell ref="B124:C126"/>
    <mergeCell ref="D124:E126"/>
    <mergeCell ref="F124:G126"/>
    <mergeCell ref="H124:I126"/>
    <mergeCell ref="J124:K126"/>
    <mergeCell ref="L124:M126"/>
    <mergeCell ref="N124:O126"/>
    <mergeCell ref="P124:Q126"/>
    <mergeCell ref="N116:O116"/>
    <mergeCell ref="Z116:AA116"/>
    <mergeCell ref="N117:O117"/>
    <mergeCell ref="AF117:AG117"/>
    <mergeCell ref="AF113:AG113"/>
    <mergeCell ref="AH113:AI113"/>
    <mergeCell ref="AJ113:AK113"/>
    <mergeCell ref="AR113:AS113"/>
    <mergeCell ref="AT113:AU113"/>
    <mergeCell ref="AV113:AW113"/>
    <mergeCell ref="AX113:AY113"/>
    <mergeCell ref="C115:I115"/>
    <mergeCell ref="N115:O115"/>
    <mergeCell ref="Z115:AA115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B109:C109"/>
    <mergeCell ref="B110:C110"/>
    <mergeCell ref="B111:C111"/>
    <mergeCell ref="B112:C112"/>
    <mergeCell ref="D113:E113"/>
    <mergeCell ref="F113:G113"/>
    <mergeCell ref="H113:I113"/>
    <mergeCell ref="J113:K113"/>
    <mergeCell ref="L113:M113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AV89:AW89"/>
    <mergeCell ref="AX89:AY89"/>
    <mergeCell ref="B90:C90"/>
    <mergeCell ref="D90:E90"/>
    <mergeCell ref="F90:G90"/>
    <mergeCell ref="H90:I90"/>
    <mergeCell ref="J90:K90"/>
    <mergeCell ref="L90:M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J90:AK90"/>
    <mergeCell ref="AR90:AS90"/>
    <mergeCell ref="AT90:AU90"/>
    <mergeCell ref="AV90:AW90"/>
    <mergeCell ref="AX90:AY90"/>
    <mergeCell ref="AR88:AS88"/>
    <mergeCell ref="AT88:AU88"/>
    <mergeCell ref="AV88:AW88"/>
    <mergeCell ref="AX88:AY88"/>
    <mergeCell ref="B89:C89"/>
    <mergeCell ref="D89:E89"/>
    <mergeCell ref="F89:G89"/>
    <mergeCell ref="H89:I89"/>
    <mergeCell ref="J89:K89"/>
    <mergeCell ref="L89:M89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AH89:AI89"/>
    <mergeCell ref="AJ89:AK89"/>
    <mergeCell ref="AR89:AS89"/>
    <mergeCell ref="AT89:AU89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J88:AK88"/>
    <mergeCell ref="B88:C88"/>
    <mergeCell ref="D88:E88"/>
    <mergeCell ref="F88:G88"/>
    <mergeCell ref="H88:I88"/>
    <mergeCell ref="J88:K88"/>
    <mergeCell ref="L88:M88"/>
    <mergeCell ref="N88:O88"/>
    <mergeCell ref="P88:Q88"/>
    <mergeCell ref="R88:S88"/>
    <mergeCell ref="AJ84:AK84"/>
    <mergeCell ref="AR84:AS86"/>
    <mergeCell ref="AT84:AU86"/>
    <mergeCell ref="AV84:AW86"/>
    <mergeCell ref="AX84:AY84"/>
    <mergeCell ref="AJ85:AJ87"/>
    <mergeCell ref="AK85:AK87"/>
    <mergeCell ref="AX85:AX87"/>
    <mergeCell ref="AY85:AY87"/>
    <mergeCell ref="R84:S86"/>
    <mergeCell ref="T84:U86"/>
    <mergeCell ref="V84:W86"/>
    <mergeCell ref="X84:Y86"/>
    <mergeCell ref="Z84:AA86"/>
    <mergeCell ref="AB84:AC86"/>
    <mergeCell ref="AD84:AE86"/>
    <mergeCell ref="AF84:AG86"/>
    <mergeCell ref="AH84:AI86"/>
    <mergeCell ref="D82:E82"/>
    <mergeCell ref="P82:Q82"/>
    <mergeCell ref="A84:A86"/>
    <mergeCell ref="B84:C86"/>
    <mergeCell ref="D84:E86"/>
    <mergeCell ref="F84:G86"/>
    <mergeCell ref="H84:I86"/>
    <mergeCell ref="J84:K86"/>
    <mergeCell ref="L84:M86"/>
    <mergeCell ref="N84:O86"/>
    <mergeCell ref="P84:Q86"/>
    <mergeCell ref="N76:O76"/>
    <mergeCell ref="Z76:AA76"/>
    <mergeCell ref="N77:O77"/>
    <mergeCell ref="AF77:AG77"/>
    <mergeCell ref="AF73:AG73"/>
    <mergeCell ref="AH73:AI73"/>
    <mergeCell ref="AJ73:AK73"/>
    <mergeCell ref="AR73:AS73"/>
    <mergeCell ref="AT73:AU73"/>
    <mergeCell ref="AV73:AW73"/>
    <mergeCell ref="AX73:AY73"/>
    <mergeCell ref="C75:I75"/>
    <mergeCell ref="N75:O75"/>
    <mergeCell ref="Z75:AA75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B69:C69"/>
    <mergeCell ref="B70:C70"/>
    <mergeCell ref="B71:C71"/>
    <mergeCell ref="B72:C72"/>
    <mergeCell ref="D73:E73"/>
    <mergeCell ref="F73:G73"/>
    <mergeCell ref="H73:I73"/>
    <mergeCell ref="J73:K73"/>
    <mergeCell ref="L73:M73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AV49:AW49"/>
    <mergeCell ref="AX49:AY49"/>
    <mergeCell ref="B50:C50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V50:W50"/>
    <mergeCell ref="X50:Y50"/>
    <mergeCell ref="Z50:AA50"/>
    <mergeCell ref="AB50:AC50"/>
    <mergeCell ref="AD50:AE50"/>
    <mergeCell ref="AF50:AG50"/>
    <mergeCell ref="AH50:AI50"/>
    <mergeCell ref="AJ50:AK50"/>
    <mergeCell ref="AR50:AS50"/>
    <mergeCell ref="AT50:AU50"/>
    <mergeCell ref="AV50:AW50"/>
    <mergeCell ref="AX50:AY50"/>
    <mergeCell ref="AR48:AS48"/>
    <mergeCell ref="AT48:AU48"/>
    <mergeCell ref="AV48:AW48"/>
    <mergeCell ref="AX48:AY48"/>
    <mergeCell ref="B49:C49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J49:AK49"/>
    <mergeCell ref="AR49:AS49"/>
    <mergeCell ref="AT49:AU49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J48:AK48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AJ44:AK44"/>
    <mergeCell ref="AR44:AS46"/>
    <mergeCell ref="AT44:AU46"/>
    <mergeCell ref="AV44:AW46"/>
    <mergeCell ref="AX44:AY44"/>
    <mergeCell ref="AJ45:AJ47"/>
    <mergeCell ref="AK45:AK47"/>
    <mergeCell ref="AX45:AX47"/>
    <mergeCell ref="AY45:AY47"/>
    <mergeCell ref="R44:S46"/>
    <mergeCell ref="T44:U46"/>
    <mergeCell ref="V44:W46"/>
    <mergeCell ref="X44:Y46"/>
    <mergeCell ref="Z44:AA46"/>
    <mergeCell ref="AB44:AC46"/>
    <mergeCell ref="AD44:AE46"/>
    <mergeCell ref="AF44:AG46"/>
    <mergeCell ref="AH44:AI46"/>
    <mergeCell ref="D42:E42"/>
    <mergeCell ref="P42:Q42"/>
    <mergeCell ref="A44:A46"/>
    <mergeCell ref="B44:C46"/>
    <mergeCell ref="D44:E46"/>
    <mergeCell ref="F44:G46"/>
    <mergeCell ref="H44:I46"/>
    <mergeCell ref="J44:K46"/>
    <mergeCell ref="L44:M46"/>
    <mergeCell ref="N44:O46"/>
    <mergeCell ref="P44:Q46"/>
    <mergeCell ref="AX33:AY33"/>
    <mergeCell ref="AX4:AY4"/>
    <mergeCell ref="AJ5:AJ7"/>
    <mergeCell ref="AK5:AK7"/>
    <mergeCell ref="AX5:AX7"/>
    <mergeCell ref="AY5:AY7"/>
    <mergeCell ref="X10:Y10"/>
    <mergeCell ref="Z10:AA10"/>
    <mergeCell ref="AB10:AC10"/>
    <mergeCell ref="AD10:AE10"/>
    <mergeCell ref="AF10:AG10"/>
    <mergeCell ref="AH10:AI10"/>
    <mergeCell ref="AB4:AC6"/>
    <mergeCell ref="AV4:AW6"/>
    <mergeCell ref="AV33:AW33"/>
    <mergeCell ref="AH4:AI6"/>
    <mergeCell ref="AR4:AS6"/>
    <mergeCell ref="AJ33:AK33"/>
    <mergeCell ref="AH33:AI33"/>
    <mergeCell ref="AR33:AS33"/>
    <mergeCell ref="AR10:AS10"/>
    <mergeCell ref="AT33:AU33"/>
    <mergeCell ref="AT4:AU6"/>
    <mergeCell ref="AJ4:AK4"/>
    <mergeCell ref="B29:C29"/>
    <mergeCell ref="L33:M33"/>
    <mergeCell ref="N33:O33"/>
    <mergeCell ref="P33:Q33"/>
    <mergeCell ref="B32:C32"/>
    <mergeCell ref="V10:W10"/>
    <mergeCell ref="B9:C9"/>
    <mergeCell ref="AD9:AE9"/>
    <mergeCell ref="AB9:AC9"/>
    <mergeCell ref="N10:O10"/>
    <mergeCell ref="R9:S9"/>
    <mergeCell ref="X9:Y9"/>
    <mergeCell ref="T9:U9"/>
    <mergeCell ref="T10:U10"/>
    <mergeCell ref="V9:W9"/>
    <mergeCell ref="P10:Q10"/>
    <mergeCell ref="D10:E10"/>
    <mergeCell ref="D9:E9"/>
    <mergeCell ref="F9:G9"/>
    <mergeCell ref="B13:C13"/>
    <mergeCell ref="B14:C14"/>
    <mergeCell ref="B10:C10"/>
    <mergeCell ref="F10:G10"/>
    <mergeCell ref="H9:I9"/>
    <mergeCell ref="C35:I35"/>
    <mergeCell ref="D33:E33"/>
    <mergeCell ref="F33:G33"/>
    <mergeCell ref="H33:I33"/>
    <mergeCell ref="J33:K33"/>
    <mergeCell ref="N37:O37"/>
    <mergeCell ref="AF37:AG37"/>
    <mergeCell ref="Z33:AA33"/>
    <mergeCell ref="AB33:AC33"/>
    <mergeCell ref="AD33:AE33"/>
    <mergeCell ref="AF33:AG33"/>
    <mergeCell ref="N35:O35"/>
    <mergeCell ref="Z35:AA35"/>
    <mergeCell ref="N36:O36"/>
    <mergeCell ref="X33:Y33"/>
    <mergeCell ref="T33:U33"/>
    <mergeCell ref="V33:W33"/>
    <mergeCell ref="Z36:AA36"/>
    <mergeCell ref="R33:S33"/>
    <mergeCell ref="J9:K9"/>
    <mergeCell ref="L9:M9"/>
    <mergeCell ref="N9:O9"/>
    <mergeCell ref="P9:Q9"/>
    <mergeCell ref="R10:S10"/>
    <mergeCell ref="L10:M10"/>
    <mergeCell ref="H10:I10"/>
    <mergeCell ref="J10:K10"/>
    <mergeCell ref="AX10:AY10"/>
    <mergeCell ref="AR9:AS9"/>
    <mergeCell ref="AF9:AG9"/>
    <mergeCell ref="AH9:AI9"/>
    <mergeCell ref="AX8:AY8"/>
    <mergeCell ref="AT8:AU8"/>
    <mergeCell ref="AV8:AW8"/>
    <mergeCell ref="AX9:AY9"/>
    <mergeCell ref="AR8:AS8"/>
    <mergeCell ref="AT9:AU9"/>
    <mergeCell ref="AV9:AW9"/>
    <mergeCell ref="AT10:AU10"/>
    <mergeCell ref="AJ8:AK8"/>
    <mergeCell ref="AJ9:AK9"/>
    <mergeCell ref="AV10:AW10"/>
    <mergeCell ref="AJ10:AK10"/>
    <mergeCell ref="B12:C12"/>
    <mergeCell ref="B26:C26"/>
    <mergeCell ref="B27:C27"/>
    <mergeCell ref="B28:C28"/>
    <mergeCell ref="B25:C25"/>
    <mergeCell ref="B15:C15"/>
    <mergeCell ref="B16:C16"/>
    <mergeCell ref="B17:C17"/>
    <mergeCell ref="B20:C20"/>
    <mergeCell ref="B21:C21"/>
    <mergeCell ref="B24:C24"/>
    <mergeCell ref="AH8:AI8"/>
    <mergeCell ref="AD4:AE6"/>
    <mergeCell ref="Z9:AA9"/>
    <mergeCell ref="R4:S6"/>
    <mergeCell ref="T4:U6"/>
    <mergeCell ref="V4:W6"/>
    <mergeCell ref="V8:W8"/>
    <mergeCell ref="B31:C31"/>
    <mergeCell ref="D2:E2"/>
    <mergeCell ref="P2:Q2"/>
    <mergeCell ref="B4:C6"/>
    <mergeCell ref="D4:E6"/>
    <mergeCell ref="F4:G6"/>
    <mergeCell ref="H4:I6"/>
    <mergeCell ref="J4:K6"/>
    <mergeCell ref="L4:M6"/>
    <mergeCell ref="N4:O6"/>
    <mergeCell ref="P4:Q6"/>
    <mergeCell ref="B18:C18"/>
    <mergeCell ref="B19:C19"/>
    <mergeCell ref="B22:C22"/>
    <mergeCell ref="B23:C23"/>
    <mergeCell ref="B30:C30"/>
    <mergeCell ref="B11:C11"/>
    <mergeCell ref="T8:U8"/>
    <mergeCell ref="AF4:AG6"/>
    <mergeCell ref="Z4:AA6"/>
    <mergeCell ref="X4:Y6"/>
    <mergeCell ref="A4:A6"/>
    <mergeCell ref="B8:C8"/>
    <mergeCell ref="D8:E8"/>
    <mergeCell ref="F8:G8"/>
    <mergeCell ref="H8:I8"/>
    <mergeCell ref="J8:K8"/>
    <mergeCell ref="L8:M8"/>
    <mergeCell ref="N8:O8"/>
    <mergeCell ref="P8:Q8"/>
    <mergeCell ref="R8:S8"/>
    <mergeCell ref="X8:Y8"/>
    <mergeCell ref="Z8:AA8"/>
    <mergeCell ref="AB8:AC8"/>
    <mergeCell ref="AD8:AE8"/>
    <mergeCell ref="AF8:AG8"/>
  </mergeCells>
  <pageMargins left="0.51181102362204722" right="0.31496062992125984" top="0.3543307086614173" bottom="0.3543307086614173" header="0.31496062992125984" footer="0.31496062992125984"/>
  <pageSetup paperSize="9" scale="21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CP160"/>
  <sheetViews>
    <sheetView topLeftCell="A115" zoomScale="50" zoomScaleNormal="50" workbookViewId="0">
      <pane xSplit="1" topLeftCell="B1" activePane="topRight" state="frozen"/>
      <selection activeCell="A42" sqref="A42"/>
      <selection pane="topRight" activeCell="A121" sqref="A121:CP158"/>
    </sheetView>
  </sheetViews>
  <sheetFormatPr defaultColWidth="9.109375" defaultRowHeight="14.4" x14ac:dyDescent="0.3"/>
  <cols>
    <col min="1" max="1" width="3.5546875" style="6" customWidth="1"/>
    <col min="2" max="2" width="23.33203125" style="6" customWidth="1"/>
    <col min="3" max="6" width="3.88671875" style="6" customWidth="1"/>
    <col min="7" max="7" width="4.44140625" style="6" customWidth="1"/>
    <col min="8" max="8" width="4.5546875" style="6" customWidth="1"/>
    <col min="9" max="9" width="4.6640625" style="6" customWidth="1"/>
    <col min="10" max="14" width="3.88671875" style="6" customWidth="1"/>
    <col min="15" max="15" width="3.5546875" style="6" customWidth="1"/>
    <col min="16" max="16" width="4.33203125" style="6" customWidth="1"/>
    <col min="17" max="21" width="3.5546875" style="6" customWidth="1"/>
    <col min="22" max="24" width="3.6640625" style="6" customWidth="1"/>
    <col min="25" max="26" width="3.5546875" style="6" customWidth="1"/>
    <col min="27" max="28" width="3.88671875" style="6" customWidth="1"/>
    <col min="29" max="29" width="4.44140625" style="6" customWidth="1"/>
    <col min="30" max="32" width="3.6640625" style="6" customWidth="1"/>
    <col min="33" max="33" width="4" style="6" customWidth="1"/>
    <col min="34" max="34" width="4.109375" style="6" customWidth="1"/>
    <col min="35" max="35" width="3.88671875" style="6" customWidth="1"/>
    <col min="36" max="37" width="4.109375" style="6" customWidth="1"/>
    <col min="38" max="38" width="3.88671875" style="6" customWidth="1"/>
    <col min="39" max="39" width="3.5546875" style="6" customWidth="1"/>
    <col min="40" max="40" width="4" style="6" customWidth="1"/>
    <col min="41" max="41" width="3.6640625" style="6" customWidth="1"/>
    <col min="42" max="42" width="4.5546875" style="6" customWidth="1"/>
    <col min="43" max="43" width="4" style="6" customWidth="1"/>
    <col min="44" max="46" width="3.6640625" style="6" customWidth="1"/>
    <col min="47" max="47" width="4" style="6" customWidth="1"/>
    <col min="48" max="48" width="3.88671875" style="6" customWidth="1"/>
    <col min="49" max="49" width="4.6640625" style="6" customWidth="1"/>
    <col min="50" max="50" width="4" style="6" customWidth="1"/>
    <col min="51" max="53" width="4.33203125" style="6" customWidth="1"/>
    <col min="54" max="54" width="4.109375" style="6" customWidth="1"/>
    <col min="55" max="57" width="4" style="6" customWidth="1"/>
    <col min="58" max="58" width="3.6640625" style="6" customWidth="1"/>
    <col min="59" max="59" width="3.33203125" style="6" customWidth="1"/>
    <col min="60" max="60" width="3.6640625" style="6" customWidth="1"/>
    <col min="61" max="61" width="3.21875" style="6" customWidth="1"/>
    <col min="62" max="64" width="4.33203125" style="6" customWidth="1"/>
    <col min="65" max="65" width="5.33203125" style="6" customWidth="1"/>
    <col min="66" max="66" width="4.21875" style="6" customWidth="1"/>
    <col min="67" max="67" width="4.33203125" style="6" customWidth="1"/>
    <col min="68" max="68" width="4.44140625" style="6" customWidth="1"/>
    <col min="69" max="69" width="4.88671875" style="6" customWidth="1"/>
    <col min="70" max="70" width="4.44140625" style="6" customWidth="1"/>
    <col min="71" max="71" width="4.21875" style="6" customWidth="1"/>
    <col min="72" max="77" width="5.33203125" style="6" customWidth="1"/>
    <col min="78" max="78" width="7.109375" style="6" customWidth="1"/>
    <col min="79" max="156" width="5.33203125" style="6" customWidth="1"/>
    <col min="157" max="16384" width="9.109375" style="6"/>
  </cols>
  <sheetData>
    <row r="1" spans="1:94" ht="18" x14ac:dyDescent="0.35">
      <c r="A1" s="15"/>
      <c r="S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W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</row>
    <row r="2" spans="1:94" ht="18" x14ac:dyDescent="0.35">
      <c r="P2" s="1919">
        <v>44409</v>
      </c>
      <c r="Q2" s="1919"/>
      <c r="R2" s="1919"/>
      <c r="S2" s="1919"/>
      <c r="T2" s="1919"/>
      <c r="U2" s="1919"/>
      <c r="V2" s="1919"/>
      <c r="W2" s="1919"/>
      <c r="X2" s="1919"/>
      <c r="Y2" s="1919"/>
      <c r="Z2" s="1919"/>
      <c r="AH2" s="19"/>
      <c r="AI2" s="1283"/>
      <c r="AJ2" s="1279"/>
      <c r="AK2" s="1279"/>
      <c r="AL2" s="1279"/>
      <c r="AM2" s="1279"/>
      <c r="AN2" s="1279"/>
      <c r="AO2" s="138"/>
      <c r="AP2" s="1920"/>
      <c r="AQ2" s="1473"/>
      <c r="AW2" s="20"/>
    </row>
    <row r="3" spans="1:94" ht="16.2" thickBot="1" x14ac:dyDescent="0.35">
      <c r="A3" s="13"/>
      <c r="B3" s="104" t="s">
        <v>31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2"/>
      <c r="AT3" s="12"/>
      <c r="AU3" s="12"/>
      <c r="AV3" s="9"/>
      <c r="AW3" s="70"/>
      <c r="AX3" s="99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CA3" s="1931" t="s">
        <v>32</v>
      </c>
      <c r="CB3" s="1931"/>
      <c r="CC3" s="449"/>
      <c r="CD3" s="449"/>
    </row>
    <row r="4" spans="1:94" ht="15" thickBot="1" x14ac:dyDescent="0.35">
      <c r="A4" s="1904" t="s">
        <v>1</v>
      </c>
      <c r="B4" s="1907" t="s">
        <v>2</v>
      </c>
      <c r="C4" s="1881" t="s">
        <v>63</v>
      </c>
      <c r="D4" s="1881"/>
      <c r="E4" s="1344"/>
      <c r="F4" s="1344"/>
      <c r="G4" s="1344"/>
      <c r="H4" s="1344"/>
      <c r="I4" s="1344"/>
      <c r="J4" s="1314"/>
      <c r="K4" s="1910" t="s">
        <v>58</v>
      </c>
      <c r="L4" s="1911"/>
      <c r="M4" s="1912"/>
      <c r="N4" s="1912"/>
      <c r="O4" s="1912"/>
      <c r="P4" s="1912"/>
      <c r="Q4" s="1912"/>
      <c r="R4" s="1912"/>
      <c r="S4" s="1880" t="s">
        <v>64</v>
      </c>
      <c r="T4" s="1881"/>
      <c r="U4" s="1344"/>
      <c r="V4" s="1344"/>
      <c r="W4" s="1344"/>
      <c r="X4" s="1344"/>
      <c r="Y4" s="1344"/>
      <c r="Z4" s="1314"/>
      <c r="AA4" s="1881" t="s">
        <v>62</v>
      </c>
      <c r="AB4" s="1881"/>
      <c r="AC4" s="1881"/>
      <c r="AD4" s="1881"/>
      <c r="AE4" s="1881"/>
      <c r="AF4" s="1881"/>
      <c r="AG4" s="1344"/>
      <c r="AH4" s="1314"/>
      <c r="AI4" s="1918" t="s">
        <v>65</v>
      </c>
      <c r="AJ4" s="1483"/>
      <c r="AK4" s="1483"/>
      <c r="AL4" s="1483"/>
      <c r="AM4" s="1483"/>
      <c r="AN4" s="1484"/>
      <c r="AO4" s="1918" t="s">
        <v>66</v>
      </c>
      <c r="AP4" s="1483"/>
      <c r="AQ4" s="1483"/>
      <c r="AR4" s="1483"/>
      <c r="AS4" s="1483"/>
      <c r="AT4" s="1483"/>
      <c r="AU4" s="1483"/>
      <c r="AV4" s="1484"/>
      <c r="AW4" s="1882" t="s">
        <v>67</v>
      </c>
      <c r="AX4" s="1881"/>
      <c r="AY4" s="1344"/>
      <c r="AZ4" s="1344"/>
      <c r="BA4" s="1344"/>
      <c r="BB4" s="1344"/>
      <c r="BC4" s="1344"/>
      <c r="BD4" s="1344"/>
      <c r="BE4" s="1880" t="s">
        <v>68</v>
      </c>
      <c r="BF4" s="1881"/>
      <c r="BG4" s="1881"/>
      <c r="BH4" s="1881"/>
      <c r="BI4" s="1881"/>
      <c r="BJ4" s="1881"/>
      <c r="BK4" s="1880" t="s">
        <v>100</v>
      </c>
      <c r="BL4" s="1372"/>
      <c r="BM4" s="1372"/>
      <c r="BN4" s="1372"/>
      <c r="BO4" s="1372"/>
      <c r="BP4" s="1372"/>
      <c r="BQ4" s="1372"/>
      <c r="BR4" s="1373"/>
      <c r="BS4" s="1880" t="s">
        <v>61</v>
      </c>
      <c r="BT4" s="1373"/>
      <c r="BU4" s="1341" t="s">
        <v>7</v>
      </c>
      <c r="BV4" s="1342"/>
      <c r="BW4" s="400"/>
      <c r="BX4" s="863"/>
      <c r="BY4" s="863"/>
      <c r="BZ4" s="92"/>
      <c r="CA4" s="1880" t="s">
        <v>63</v>
      </c>
      <c r="CB4" s="1271"/>
      <c r="CC4" s="1271"/>
      <c r="CD4" s="1272"/>
      <c r="CE4" s="1926" t="s">
        <v>67</v>
      </c>
      <c r="CF4" s="1372"/>
      <c r="CG4" s="1372"/>
      <c r="CH4" s="1373"/>
      <c r="CI4" s="1880" t="s">
        <v>68</v>
      </c>
      <c r="CJ4" s="1344"/>
      <c r="CK4" s="1344"/>
      <c r="CL4" s="1344"/>
      <c r="CM4" s="1344"/>
      <c r="CN4" s="1344"/>
      <c r="CO4" s="1651" t="s">
        <v>7</v>
      </c>
      <c r="CP4" s="1342"/>
    </row>
    <row r="5" spans="1:94" ht="14.4" customHeight="1" x14ac:dyDescent="0.3">
      <c r="A5" s="1905"/>
      <c r="B5" s="1908"/>
      <c r="C5" s="1917" t="s">
        <v>3</v>
      </c>
      <c r="D5" s="1886"/>
      <c r="E5" s="1885" t="s">
        <v>4</v>
      </c>
      <c r="F5" s="1886"/>
      <c r="G5" s="1885" t="s">
        <v>5</v>
      </c>
      <c r="H5" s="1886"/>
      <c r="I5" s="1885" t="s">
        <v>6</v>
      </c>
      <c r="J5" s="1886"/>
      <c r="K5" s="1916" t="s">
        <v>3</v>
      </c>
      <c r="L5" s="1914"/>
      <c r="M5" s="1916" t="s">
        <v>4</v>
      </c>
      <c r="N5" s="1914"/>
      <c r="O5" s="1916" t="s">
        <v>5</v>
      </c>
      <c r="P5" s="1914"/>
      <c r="Q5" s="1916" t="s">
        <v>6</v>
      </c>
      <c r="R5" s="1914"/>
      <c r="S5" s="1916" t="s">
        <v>3</v>
      </c>
      <c r="T5" s="1914"/>
      <c r="U5" s="1916" t="s">
        <v>4</v>
      </c>
      <c r="V5" s="1914"/>
      <c r="W5" s="1916" t="s">
        <v>5</v>
      </c>
      <c r="X5" s="1914"/>
      <c r="Y5" s="1916" t="s">
        <v>6</v>
      </c>
      <c r="Z5" s="1914"/>
      <c r="AA5" s="1916" t="s">
        <v>3</v>
      </c>
      <c r="AB5" s="1914"/>
      <c r="AC5" s="1916" t="s">
        <v>4</v>
      </c>
      <c r="AD5" s="1914"/>
      <c r="AE5" s="1916" t="s">
        <v>5</v>
      </c>
      <c r="AF5" s="1914"/>
      <c r="AG5" s="1916" t="s">
        <v>6</v>
      </c>
      <c r="AH5" s="1914"/>
      <c r="AI5" s="1885" t="s">
        <v>3</v>
      </c>
      <c r="AJ5" s="1886"/>
      <c r="AK5" s="1885" t="s">
        <v>4</v>
      </c>
      <c r="AL5" s="1886"/>
      <c r="AM5" s="1913" t="s">
        <v>5</v>
      </c>
      <c r="AN5" s="1914"/>
      <c r="AO5" s="1889" t="s">
        <v>3</v>
      </c>
      <c r="AP5" s="1890"/>
      <c r="AQ5" s="1889" t="s">
        <v>4</v>
      </c>
      <c r="AR5" s="1890"/>
      <c r="AS5" s="1885" t="s">
        <v>5</v>
      </c>
      <c r="AT5" s="1886"/>
      <c r="AU5" s="1885" t="s">
        <v>6</v>
      </c>
      <c r="AV5" s="1886"/>
      <c r="AW5" s="1889" t="s">
        <v>3</v>
      </c>
      <c r="AX5" s="1890"/>
      <c r="AY5" s="1889" t="s">
        <v>4</v>
      </c>
      <c r="AZ5" s="1890"/>
      <c r="BA5" s="1889" t="s">
        <v>5</v>
      </c>
      <c r="BB5" s="1890"/>
      <c r="BC5" s="1889" t="s">
        <v>6</v>
      </c>
      <c r="BD5" s="1890"/>
      <c r="BE5" s="1889" t="s">
        <v>3</v>
      </c>
      <c r="BF5" s="1893"/>
      <c r="BG5" s="1889" t="s">
        <v>4</v>
      </c>
      <c r="BH5" s="1893"/>
      <c r="BI5" s="1885" t="s">
        <v>5</v>
      </c>
      <c r="BJ5" s="1886"/>
      <c r="BK5" s="1893" t="s">
        <v>3</v>
      </c>
      <c r="BL5" s="1890"/>
      <c r="BM5" s="1889" t="s">
        <v>4</v>
      </c>
      <c r="BN5" s="1890"/>
      <c r="BO5" s="1889" t="s">
        <v>5</v>
      </c>
      <c r="BP5" s="1890"/>
      <c r="BQ5" s="1889" t="s">
        <v>6</v>
      </c>
      <c r="BR5" s="1890"/>
      <c r="BS5" s="1889" t="s">
        <v>3</v>
      </c>
      <c r="BT5" s="1890"/>
      <c r="BU5" s="1462" t="s">
        <v>30</v>
      </c>
      <c r="BV5" s="1303" t="s">
        <v>8</v>
      </c>
      <c r="BW5" s="401"/>
      <c r="BX5" s="865"/>
      <c r="BY5" s="865"/>
      <c r="BZ5" s="137"/>
      <c r="CA5" s="1895" t="s">
        <v>4</v>
      </c>
      <c r="CB5" s="1896"/>
      <c r="CC5" s="1897" t="s">
        <v>5</v>
      </c>
      <c r="CD5" s="1898"/>
      <c r="CE5" s="1897" t="s">
        <v>6</v>
      </c>
      <c r="CF5" s="1898"/>
      <c r="CG5" s="1889" t="s">
        <v>242</v>
      </c>
      <c r="CH5" s="1890"/>
      <c r="CI5" s="1895" t="s">
        <v>3</v>
      </c>
      <c r="CJ5" s="1896"/>
      <c r="CK5" s="1895" t="s">
        <v>4</v>
      </c>
      <c r="CL5" s="1896"/>
      <c r="CM5" s="1897" t="s">
        <v>5</v>
      </c>
      <c r="CN5" s="1898"/>
      <c r="CO5" s="1303" t="s">
        <v>30</v>
      </c>
      <c r="CP5" s="1303" t="s">
        <v>8</v>
      </c>
    </row>
    <row r="6" spans="1:94" ht="15" thickBot="1" x14ac:dyDescent="0.35">
      <c r="A6" s="1906"/>
      <c r="B6" s="1909"/>
      <c r="C6" s="1915"/>
      <c r="D6" s="1888"/>
      <c r="E6" s="1887"/>
      <c r="F6" s="1888"/>
      <c r="G6" s="1887"/>
      <c r="H6" s="1888"/>
      <c r="I6" s="1887"/>
      <c r="J6" s="1888"/>
      <c r="K6" s="1887"/>
      <c r="L6" s="1888"/>
      <c r="M6" s="1887"/>
      <c r="N6" s="1888"/>
      <c r="O6" s="1887"/>
      <c r="P6" s="1888"/>
      <c r="Q6" s="1887"/>
      <c r="R6" s="1888"/>
      <c r="S6" s="1887"/>
      <c r="T6" s="1888"/>
      <c r="U6" s="1887"/>
      <c r="V6" s="1888"/>
      <c r="W6" s="1887"/>
      <c r="X6" s="1888"/>
      <c r="Y6" s="1887"/>
      <c r="Z6" s="1888"/>
      <c r="AA6" s="1887"/>
      <c r="AB6" s="1888"/>
      <c r="AC6" s="1887"/>
      <c r="AD6" s="1888"/>
      <c r="AE6" s="1887"/>
      <c r="AF6" s="1888"/>
      <c r="AG6" s="1887"/>
      <c r="AH6" s="1888"/>
      <c r="AI6" s="1887"/>
      <c r="AJ6" s="1888"/>
      <c r="AK6" s="1887"/>
      <c r="AL6" s="1888"/>
      <c r="AM6" s="1915"/>
      <c r="AN6" s="1888"/>
      <c r="AO6" s="1891"/>
      <c r="AP6" s="1892"/>
      <c r="AQ6" s="1891"/>
      <c r="AR6" s="1892"/>
      <c r="AS6" s="1887"/>
      <c r="AT6" s="1888"/>
      <c r="AU6" s="1887"/>
      <c r="AV6" s="1888"/>
      <c r="AW6" s="1891"/>
      <c r="AX6" s="1892"/>
      <c r="AY6" s="1891"/>
      <c r="AZ6" s="1892"/>
      <c r="BA6" s="1891"/>
      <c r="BB6" s="1892"/>
      <c r="BC6" s="1891"/>
      <c r="BD6" s="1892"/>
      <c r="BE6" s="1891"/>
      <c r="BF6" s="1894"/>
      <c r="BG6" s="1891"/>
      <c r="BH6" s="1894"/>
      <c r="BI6" s="1887"/>
      <c r="BJ6" s="1888"/>
      <c r="BK6" s="1894"/>
      <c r="BL6" s="1892"/>
      <c r="BM6" s="1891"/>
      <c r="BN6" s="1892"/>
      <c r="BO6" s="1891"/>
      <c r="BP6" s="1892"/>
      <c r="BQ6" s="1891"/>
      <c r="BR6" s="1892"/>
      <c r="BS6" s="1891"/>
      <c r="BT6" s="1892"/>
      <c r="BU6" s="1463"/>
      <c r="BV6" s="1304"/>
      <c r="BW6" s="401"/>
      <c r="BX6" s="865"/>
      <c r="BY6" s="865"/>
      <c r="BZ6" s="137"/>
      <c r="CA6" s="1891"/>
      <c r="CB6" s="1892"/>
      <c r="CC6" s="1899"/>
      <c r="CD6" s="1900"/>
      <c r="CE6" s="1899"/>
      <c r="CF6" s="1900"/>
      <c r="CG6" s="1891"/>
      <c r="CH6" s="1892"/>
      <c r="CI6" s="1891"/>
      <c r="CJ6" s="1892"/>
      <c r="CK6" s="1891"/>
      <c r="CL6" s="1892"/>
      <c r="CM6" s="1899"/>
      <c r="CN6" s="1900"/>
      <c r="CO6" s="1304"/>
      <c r="CP6" s="1304"/>
    </row>
    <row r="7" spans="1:94" ht="16.2" thickBot="1" x14ac:dyDescent="0.35">
      <c r="A7" s="517"/>
      <c r="B7" s="516"/>
      <c r="C7" s="741" t="s">
        <v>9</v>
      </c>
      <c r="D7" s="172" t="s">
        <v>10</v>
      </c>
      <c r="E7" s="175" t="s">
        <v>9</v>
      </c>
      <c r="F7" s="172" t="s">
        <v>10</v>
      </c>
      <c r="G7" s="175" t="s">
        <v>9</v>
      </c>
      <c r="H7" s="172" t="s">
        <v>10</v>
      </c>
      <c r="I7" s="175" t="s">
        <v>9</v>
      </c>
      <c r="J7" s="172" t="s">
        <v>10</v>
      </c>
      <c r="K7" s="175" t="s">
        <v>9</v>
      </c>
      <c r="L7" s="172" t="s">
        <v>10</v>
      </c>
      <c r="M7" s="175" t="s">
        <v>9</v>
      </c>
      <c r="N7" s="172" t="s">
        <v>10</v>
      </c>
      <c r="O7" s="175" t="s">
        <v>9</v>
      </c>
      <c r="P7" s="172" t="s">
        <v>10</v>
      </c>
      <c r="Q7" s="175" t="s">
        <v>9</v>
      </c>
      <c r="R7" s="172" t="s">
        <v>10</v>
      </c>
      <c r="S7" s="175" t="s">
        <v>9</v>
      </c>
      <c r="T7" s="172" t="s">
        <v>10</v>
      </c>
      <c r="U7" s="175" t="s">
        <v>9</v>
      </c>
      <c r="V7" s="172" t="s">
        <v>10</v>
      </c>
      <c r="W7" s="175" t="s">
        <v>9</v>
      </c>
      <c r="X7" s="172" t="s">
        <v>10</v>
      </c>
      <c r="Y7" s="175" t="s">
        <v>9</v>
      </c>
      <c r="Z7" s="172" t="s">
        <v>10</v>
      </c>
      <c r="AA7" s="175" t="s">
        <v>9</v>
      </c>
      <c r="AB7" s="262" t="s">
        <v>10</v>
      </c>
      <c r="AC7" s="254" t="s">
        <v>9</v>
      </c>
      <c r="AD7" s="309" t="s">
        <v>10</v>
      </c>
      <c r="AE7" s="254" t="s">
        <v>9</v>
      </c>
      <c r="AF7" s="309" t="s">
        <v>10</v>
      </c>
      <c r="AG7" s="175" t="s">
        <v>9</v>
      </c>
      <c r="AH7" s="172" t="s">
        <v>10</v>
      </c>
      <c r="AI7" s="741" t="s">
        <v>9</v>
      </c>
      <c r="AJ7" s="172" t="s">
        <v>10</v>
      </c>
      <c r="AK7" s="175" t="s">
        <v>9</v>
      </c>
      <c r="AL7" s="262" t="s">
        <v>10</v>
      </c>
      <c r="AM7" s="175" t="s">
        <v>9</v>
      </c>
      <c r="AN7" s="262" t="s">
        <v>10</v>
      </c>
      <c r="AO7" s="171" t="s">
        <v>9</v>
      </c>
      <c r="AP7" s="172" t="s">
        <v>10</v>
      </c>
      <c r="AQ7" s="175" t="s">
        <v>9</v>
      </c>
      <c r="AR7" s="172" t="s">
        <v>10</v>
      </c>
      <c r="AS7" s="171" t="s">
        <v>9</v>
      </c>
      <c r="AT7" s="172" t="s">
        <v>10</v>
      </c>
      <c r="AU7" s="171" t="s">
        <v>9</v>
      </c>
      <c r="AV7" s="172" t="s">
        <v>10</v>
      </c>
      <c r="AW7" s="175" t="s">
        <v>9</v>
      </c>
      <c r="AX7" s="172" t="s">
        <v>10</v>
      </c>
      <c r="AY7" s="175" t="s">
        <v>9</v>
      </c>
      <c r="AZ7" s="172" t="s">
        <v>10</v>
      </c>
      <c r="BA7" s="175" t="s">
        <v>9</v>
      </c>
      <c r="BB7" s="172" t="s">
        <v>10</v>
      </c>
      <c r="BC7" s="175" t="s">
        <v>9</v>
      </c>
      <c r="BD7" s="172" t="s">
        <v>10</v>
      </c>
      <c r="BE7" s="175" t="s">
        <v>9</v>
      </c>
      <c r="BF7" s="262" t="s">
        <v>10</v>
      </c>
      <c r="BG7" s="175" t="s">
        <v>9</v>
      </c>
      <c r="BH7" s="262" t="s">
        <v>10</v>
      </c>
      <c r="BI7" s="175" t="s">
        <v>9</v>
      </c>
      <c r="BJ7" s="172" t="s">
        <v>10</v>
      </c>
      <c r="BK7" s="448" t="s">
        <v>9</v>
      </c>
      <c r="BL7" s="264" t="s">
        <v>10</v>
      </c>
      <c r="BM7" s="175" t="s">
        <v>9</v>
      </c>
      <c r="BN7" s="172" t="s">
        <v>10</v>
      </c>
      <c r="BO7" s="175" t="s">
        <v>9</v>
      </c>
      <c r="BP7" s="172" t="s">
        <v>10</v>
      </c>
      <c r="BQ7" s="175" t="s">
        <v>9</v>
      </c>
      <c r="BR7" s="172" t="s">
        <v>10</v>
      </c>
      <c r="BS7" s="175" t="s">
        <v>9</v>
      </c>
      <c r="BT7" s="172" t="s">
        <v>10</v>
      </c>
      <c r="BU7" s="1463"/>
      <c r="BV7" s="1304"/>
      <c r="BW7" s="401"/>
      <c r="BX7" s="865"/>
      <c r="BY7" s="865"/>
      <c r="BZ7" s="128"/>
      <c r="CA7" s="125" t="s">
        <v>9</v>
      </c>
      <c r="CB7" s="77" t="s">
        <v>10</v>
      </c>
      <c r="CC7" s="367" t="s">
        <v>9</v>
      </c>
      <c r="CD7" s="77" t="s">
        <v>10</v>
      </c>
      <c r="CE7" s="258" t="s">
        <v>9</v>
      </c>
      <c r="CF7" s="259" t="s">
        <v>10</v>
      </c>
      <c r="CG7" s="125" t="s">
        <v>9</v>
      </c>
      <c r="CH7" s="77" t="s">
        <v>10</v>
      </c>
      <c r="CI7" s="125" t="s">
        <v>9</v>
      </c>
      <c r="CJ7" s="77" t="s">
        <v>10</v>
      </c>
      <c r="CK7" s="125" t="s">
        <v>9</v>
      </c>
      <c r="CL7" s="77" t="s">
        <v>10</v>
      </c>
      <c r="CM7" s="258" t="s">
        <v>9</v>
      </c>
      <c r="CN7" s="259" t="s">
        <v>10</v>
      </c>
      <c r="CO7" s="1304"/>
      <c r="CP7" s="1304"/>
    </row>
    <row r="8" spans="1:94" ht="15" thickBot="1" x14ac:dyDescent="0.35">
      <c r="A8" s="514">
        <v>1</v>
      </c>
      <c r="B8" s="515" t="s">
        <v>11</v>
      </c>
      <c r="C8" s="1341">
        <f>ИТОГ!C7+ИТОГ!E7</f>
        <v>3</v>
      </c>
      <c r="D8" s="1272"/>
      <c r="E8" s="1341">
        <f>ИТОГ!AI7+ИТОГ!AK7</f>
        <v>3</v>
      </c>
      <c r="F8" s="1272"/>
      <c r="G8" s="1341">
        <f>ИТОГ!BM7+ИТОГ!BO7</f>
        <v>2</v>
      </c>
      <c r="H8" s="1272"/>
      <c r="I8" s="1341">
        <f>ИТОГ!CQ7+ИТОГ!CS7</f>
        <v>2</v>
      </c>
      <c r="J8" s="1272"/>
      <c r="K8" s="1341">
        <f>ИТОГ!G7+ИТОГ!I7</f>
        <v>7</v>
      </c>
      <c r="L8" s="1272"/>
      <c r="M8" s="1341">
        <f>ИТОГ!AM7+ИТОГ!AO7</f>
        <v>6</v>
      </c>
      <c r="N8" s="1272"/>
      <c r="O8" s="1341">
        <f>ИТОГ!BQ7+ИТОГ!BS7</f>
        <v>7</v>
      </c>
      <c r="P8" s="1272"/>
      <c r="Q8" s="1341">
        <f>ИТОГ!CU7+ИТОГ!CW7</f>
        <v>5</v>
      </c>
      <c r="R8" s="1272"/>
      <c r="S8" s="1341">
        <f>ИТОГ!K7</f>
        <v>2</v>
      </c>
      <c r="T8" s="1272"/>
      <c r="U8" s="1341">
        <f>ИТОГ!AQ7</f>
        <v>2</v>
      </c>
      <c r="V8" s="1272"/>
      <c r="W8" s="1596">
        <f>ИТОГ!BU7</f>
        <v>2</v>
      </c>
      <c r="X8" s="1272"/>
      <c r="Y8" s="1341">
        <f>ИТОГ!CY7</f>
        <v>2</v>
      </c>
      <c r="Z8" s="1272"/>
      <c r="AA8" s="1341">
        <f>ИТОГ!M7+ИТОГ!O7+ИТОГ!Q7</f>
        <v>4</v>
      </c>
      <c r="AB8" s="1271"/>
      <c r="AC8" s="1921">
        <f>ИТОГ!AS7+ИТОГ!AU7+ИТОГ!AW7</f>
        <v>5</v>
      </c>
      <c r="AD8" s="1922"/>
      <c r="AE8" s="1921">
        <f>ИТОГ!BW7+ИТОГ!BY7+ИТОГ!CA7</f>
        <v>5</v>
      </c>
      <c r="AF8" s="1272"/>
      <c r="AG8" s="1883">
        <f>ИТОГ!DA7+ИТОГ!DC7+ИТОГ!DE7</f>
        <v>4</v>
      </c>
      <c r="AH8" s="1884"/>
      <c r="AI8" s="1883">
        <f>ИТОГ!S7</f>
        <v>2</v>
      </c>
      <c r="AJ8" s="1378"/>
      <c r="AK8" s="1883">
        <f>ИТОГ!AY7</f>
        <v>2</v>
      </c>
      <c r="AL8" s="1378"/>
      <c r="AM8" s="1883">
        <f>ИТОГ!CC7</f>
        <v>1</v>
      </c>
      <c r="AN8" s="1884"/>
      <c r="AO8" s="1883">
        <f>ИТОГ!U7+ИТОГ!W7</f>
        <v>3</v>
      </c>
      <c r="AP8" s="1378"/>
      <c r="AQ8" s="1883">
        <f>ИТОГ!BA7+ИТОГ!BC7</f>
        <v>3</v>
      </c>
      <c r="AR8" s="1378"/>
      <c r="AS8" s="1883">
        <f>ИТОГ!CE7+ИТОГ!CG7</f>
        <v>3</v>
      </c>
      <c r="AT8" s="1378"/>
      <c r="AU8" s="1883">
        <f>ИТОГ!DG7+ИТОГ!DI7</f>
        <v>3</v>
      </c>
      <c r="AV8" s="1378"/>
      <c r="AW8" s="1883">
        <f>ИТОГ!Y7+ИТОГ!AA7</f>
        <v>3</v>
      </c>
      <c r="AX8" s="1378"/>
      <c r="AY8" s="1883">
        <f>ИТОГ!BE7+ИТОГ!BG7</f>
        <v>4</v>
      </c>
      <c r="AZ8" s="1378"/>
      <c r="BA8" s="1883">
        <f>ИТОГ!CI7+ИТОГ!CK7</f>
        <v>4</v>
      </c>
      <c r="BB8" s="1378"/>
      <c r="BC8" s="1883">
        <f>ИТОГ!DK7</f>
        <v>1</v>
      </c>
      <c r="BD8" s="1378"/>
      <c r="BE8" s="1883">
        <f>ИТОГ!AC7</f>
        <v>2</v>
      </c>
      <c r="BF8" s="1884"/>
      <c r="BG8" s="1883">
        <f>ИТОГ!BI7</f>
        <v>2</v>
      </c>
      <c r="BH8" s="1884"/>
      <c r="BI8" s="1883">
        <f>ИТОГ!CM7</f>
        <v>1</v>
      </c>
      <c r="BJ8" s="1378"/>
      <c r="BK8" s="1883">
        <f>ИТОГ!AE7</f>
        <v>1</v>
      </c>
      <c r="BL8" s="1884"/>
      <c r="BM8" s="1341">
        <f>ИТОГ!BK7</f>
        <v>1</v>
      </c>
      <c r="BN8" s="1342"/>
      <c r="BO8" s="1883">
        <f>ИТОГ!CO7</f>
        <v>1</v>
      </c>
      <c r="BP8" s="1378"/>
      <c r="BQ8" s="1883">
        <f>ИТОГ!DM7</f>
        <v>1</v>
      </c>
      <c r="BR8" s="1378"/>
      <c r="BS8" s="1883">
        <f>ИТОГ!AG7</f>
        <v>1</v>
      </c>
      <c r="BT8" s="1378"/>
      <c r="BU8" s="1929">
        <f>SUM(C8:BT8)</f>
        <v>100</v>
      </c>
      <c r="BV8" s="1930"/>
      <c r="BW8" s="523"/>
      <c r="BX8" s="523"/>
      <c r="BY8" s="523"/>
      <c r="BZ8" s="44"/>
      <c r="CA8" s="1415">
        <f>ИТОГ!DU7</f>
        <v>1</v>
      </c>
      <c r="CB8" s="1416"/>
      <c r="CC8" s="1596">
        <f>ИТОГ!DY7</f>
        <v>1</v>
      </c>
      <c r="CD8" s="1272"/>
      <c r="CE8" s="1341">
        <v>0</v>
      </c>
      <c r="CF8" s="1342"/>
      <c r="CG8" s="1415">
        <f>ИТОГ!EE7</f>
        <v>1</v>
      </c>
      <c r="CH8" s="1416"/>
      <c r="CI8" s="1415">
        <f>ИТОГ!DS7</f>
        <v>1</v>
      </c>
      <c r="CJ8" s="1416"/>
      <c r="CK8" s="1415">
        <f>ИТОГ!DW7</f>
        <v>1</v>
      </c>
      <c r="CL8" s="1416"/>
      <c r="CM8" s="1415">
        <v>1</v>
      </c>
      <c r="CN8" s="1416"/>
      <c r="CO8" s="1415">
        <f>SUM(CA8:CN8)</f>
        <v>6</v>
      </c>
      <c r="CP8" s="1416"/>
    </row>
    <row r="9" spans="1:94" ht="27.6" thickBot="1" x14ac:dyDescent="0.35">
      <c r="A9" s="509">
        <v>2</v>
      </c>
      <c r="B9" s="142" t="s">
        <v>59</v>
      </c>
      <c r="C9" s="1341">
        <f>ИТОГ!C8+ИТОГ!E8</f>
        <v>67</v>
      </c>
      <c r="D9" s="1272"/>
      <c r="E9" s="1341">
        <f>ИТОГ!AI8+ИТОГ!AK8</f>
        <v>52</v>
      </c>
      <c r="F9" s="1272"/>
      <c r="G9" s="1341">
        <f>ИТОГ!BM8+ИТОГ!BO8</f>
        <v>11</v>
      </c>
      <c r="H9" s="1272"/>
      <c r="I9" s="1341">
        <f>ИТОГ!CQ8+ИТОГ!CS8</f>
        <v>0</v>
      </c>
      <c r="J9" s="1272"/>
      <c r="K9" s="1341">
        <f>ИТОГ!G8+ИТОГ!I8</f>
        <v>164</v>
      </c>
      <c r="L9" s="1272"/>
      <c r="M9" s="1341">
        <f>ИТОГ!AM8+ИТОГ!AO8</f>
        <v>119</v>
      </c>
      <c r="N9" s="1272"/>
      <c r="O9" s="1341">
        <f>ИТОГ!BQ8+ИТОГ!BS8</f>
        <v>38</v>
      </c>
      <c r="P9" s="1272"/>
      <c r="Q9" s="1341">
        <f>ИТОГ!CU8+ИТОГ!CW8</f>
        <v>0</v>
      </c>
      <c r="R9" s="1272"/>
      <c r="S9" s="1341">
        <f>ИТОГ!K8</f>
        <v>46</v>
      </c>
      <c r="T9" s="1272"/>
      <c r="U9" s="1341">
        <f>ИТОГ!AQ8</f>
        <v>49</v>
      </c>
      <c r="V9" s="1272"/>
      <c r="W9" s="1596">
        <f>ИТОГ!BU8</f>
        <v>16</v>
      </c>
      <c r="X9" s="1272"/>
      <c r="Y9" s="1341">
        <f>ИТОГ!CY8</f>
        <v>0</v>
      </c>
      <c r="Z9" s="1272"/>
      <c r="AA9" s="1341">
        <f>ИТОГ!M8+ИТОГ!O8+ИТОГ!Q8</f>
        <v>108</v>
      </c>
      <c r="AB9" s="1271"/>
      <c r="AC9" s="1921">
        <f>ИТОГ!AS8+ИТОГ!AU8+ИТОГ!AW8</f>
        <v>111</v>
      </c>
      <c r="AD9" s="1922"/>
      <c r="AE9" s="1921">
        <f>ИТОГ!BW8+ИТОГ!BY8+ИТОГ!CA8</f>
        <v>28</v>
      </c>
      <c r="AF9" s="1272"/>
      <c r="AG9" s="1883">
        <f>ИТОГ!DA8+ИТОГ!DC8+ИТОГ!DE8</f>
        <v>0</v>
      </c>
      <c r="AH9" s="1884"/>
      <c r="AI9" s="1883">
        <f>ИТОГ!S8</f>
        <v>34</v>
      </c>
      <c r="AJ9" s="1378"/>
      <c r="AK9" s="1883">
        <f>ИТОГ!AY8</f>
        <v>31</v>
      </c>
      <c r="AL9" s="1378"/>
      <c r="AM9" s="1883">
        <f>ИТОГ!CC8</f>
        <v>7</v>
      </c>
      <c r="AN9" s="1884"/>
      <c r="AO9" s="1883">
        <f>ИТОГ!U8+ИТОГ!W8</f>
        <v>82</v>
      </c>
      <c r="AP9" s="1378"/>
      <c r="AQ9" s="1883">
        <f>ИТОГ!BA8+ИТОГ!BC8</f>
        <v>86</v>
      </c>
      <c r="AR9" s="1378"/>
      <c r="AS9" s="1883">
        <f>ИТОГ!CE8+ИТОГ!CG8</f>
        <v>17</v>
      </c>
      <c r="AT9" s="1378"/>
      <c r="AU9" s="1883">
        <f>ИТОГ!DG8+ИТОГ!DI8</f>
        <v>0</v>
      </c>
      <c r="AV9" s="1378"/>
      <c r="AW9" s="1883">
        <f>ИТОГ!Y8+ИТОГ!AA8</f>
        <v>89</v>
      </c>
      <c r="AX9" s="1378"/>
      <c r="AY9" s="1883">
        <f>ИТОГ!BE8+ИТОГ!BG8</f>
        <v>81</v>
      </c>
      <c r="AZ9" s="1378"/>
      <c r="BA9" s="1883">
        <f>ИТОГ!CI8+ИТОГ!CK8</f>
        <v>25</v>
      </c>
      <c r="BB9" s="1378"/>
      <c r="BC9" s="1883">
        <f>ИТОГ!DK8</f>
        <v>0</v>
      </c>
      <c r="BD9" s="1378"/>
      <c r="BE9" s="1883">
        <f>ИТОГ!AC8</f>
        <v>29</v>
      </c>
      <c r="BF9" s="1884"/>
      <c r="BG9" s="1883">
        <f>ИТОГ!BI8</f>
        <v>28</v>
      </c>
      <c r="BH9" s="1884"/>
      <c r="BI9" s="1883">
        <f>ИТОГ!CM8</f>
        <v>7</v>
      </c>
      <c r="BJ9" s="1378"/>
      <c r="BK9" s="1883">
        <f>ИТОГ!AE8</f>
        <v>28</v>
      </c>
      <c r="BL9" s="1884"/>
      <c r="BM9" s="1341">
        <f>ИТОГ!BK8</f>
        <v>30</v>
      </c>
      <c r="BN9" s="1342"/>
      <c r="BO9" s="1883">
        <f>ИТОГ!CO8</f>
        <v>12</v>
      </c>
      <c r="BP9" s="1378"/>
      <c r="BQ9" s="1883">
        <f>ИТОГ!DM8</f>
        <v>0</v>
      </c>
      <c r="BR9" s="1378"/>
      <c r="BS9" s="1883">
        <f>ИТОГ!AG8</f>
        <v>17</v>
      </c>
      <c r="BT9" s="1378"/>
      <c r="BU9" s="1929">
        <f t="shared" ref="BU9:BU10" si="0">SUM(C9:BT9)</f>
        <v>1412</v>
      </c>
      <c r="BV9" s="1930"/>
      <c r="BW9" s="523"/>
      <c r="BX9" s="523"/>
      <c r="BY9" s="523"/>
      <c r="BZ9" s="44"/>
      <c r="CA9" s="1415">
        <f>ИТОГ!DU8</f>
        <v>6</v>
      </c>
      <c r="CB9" s="1416"/>
      <c r="CC9" s="1596">
        <f>ИТОГ!DY8</f>
        <v>0</v>
      </c>
      <c r="CD9" s="1272"/>
      <c r="CE9" s="1341">
        <f>ИТОГ!EC8</f>
        <v>0</v>
      </c>
      <c r="CF9" s="1342"/>
      <c r="CG9" s="1415">
        <f>ИТОГ!EE8</f>
        <v>0</v>
      </c>
      <c r="CH9" s="1416"/>
      <c r="CI9" s="1415">
        <f>ИТОГ!DS8</f>
        <v>0</v>
      </c>
      <c r="CJ9" s="1416"/>
      <c r="CK9" s="1415">
        <f>ИТОГ!DW8</f>
        <v>0</v>
      </c>
      <c r="CL9" s="1416"/>
      <c r="CM9" s="1415">
        <f>ИТОГ!EA8</f>
        <v>0</v>
      </c>
      <c r="CN9" s="1416"/>
      <c r="CO9" s="1415">
        <f t="shared" ref="CO9:CO10" si="1">SUM(CA9:CN9)</f>
        <v>6</v>
      </c>
      <c r="CP9" s="1416"/>
    </row>
    <row r="10" spans="1:94" ht="15" thickBot="1" x14ac:dyDescent="0.35">
      <c r="A10" s="509">
        <v>3</v>
      </c>
      <c r="B10" s="724" t="s">
        <v>60</v>
      </c>
      <c r="C10" s="1438">
        <f>ИТОГ!C9+ИТОГ!E9</f>
        <v>65</v>
      </c>
      <c r="D10" s="1383"/>
      <c r="E10" s="1651">
        <f>ИТОГ!AI9+ИТОГ!AK9</f>
        <v>49</v>
      </c>
      <c r="F10" s="1272"/>
      <c r="G10" s="1341">
        <f>ИТОГ!BM9+ИТОГ!BO9</f>
        <v>37</v>
      </c>
      <c r="H10" s="1272"/>
      <c r="I10" s="1341">
        <f>ИТОГ!CQ9+ИТОГ!CS9</f>
        <v>35</v>
      </c>
      <c r="J10" s="1272"/>
      <c r="K10" s="1341">
        <f>ИТОГ!G9+ИТОГ!I9</f>
        <v>125</v>
      </c>
      <c r="L10" s="1272"/>
      <c r="M10" s="1341">
        <f>ИТОГ!AM9+ИТОГ!AO9</f>
        <v>132</v>
      </c>
      <c r="N10" s="1272"/>
      <c r="O10" s="1341">
        <f>ИТОГ!BQ9+ИТОГ!BS9</f>
        <v>128</v>
      </c>
      <c r="P10" s="1272"/>
      <c r="Q10" s="1341">
        <f>ИТОГ!CU9+ИТОГ!CW9</f>
        <v>87</v>
      </c>
      <c r="R10" s="1272"/>
      <c r="S10" s="1341">
        <f>ИТОГ!K9</f>
        <v>43</v>
      </c>
      <c r="T10" s="1272"/>
      <c r="U10" s="1341">
        <f>ИТОГ!AQ9</f>
        <v>58</v>
      </c>
      <c r="V10" s="1272"/>
      <c r="W10" s="1596">
        <f>ИТОГ!BU9</f>
        <v>40</v>
      </c>
      <c r="X10" s="1272"/>
      <c r="Y10" s="1341">
        <f>ИТОГ!CY9</f>
        <v>47</v>
      </c>
      <c r="Z10" s="1272"/>
      <c r="AA10" s="1341">
        <f>ИТОГ!M9+ИТОГ!O9+ИТОГ!Q9</f>
        <v>112</v>
      </c>
      <c r="AB10" s="1271"/>
      <c r="AC10" s="1921">
        <f>ИТОГ!AS9+ИТОГ!AU9+ИТОГ!AW9</f>
        <v>122</v>
      </c>
      <c r="AD10" s="1922"/>
      <c r="AE10" s="1921">
        <f>ИТОГ!BW9+ИТОГ!BY9+ИТОГ!CA9</f>
        <v>119</v>
      </c>
      <c r="AF10" s="1272"/>
      <c r="AG10" s="1883">
        <f>ИТОГ!DA9+ИТОГ!DC9+ИТОГ!DE9</f>
        <v>79</v>
      </c>
      <c r="AH10" s="1884"/>
      <c r="AI10" s="1883">
        <f>ИТОГ!S9</f>
        <v>26</v>
      </c>
      <c r="AJ10" s="1378"/>
      <c r="AK10" s="1883">
        <f>ИТОГ!AY9</f>
        <v>25</v>
      </c>
      <c r="AL10" s="1378"/>
      <c r="AM10" s="1883">
        <f>ИТОГ!CC9</f>
        <v>5</v>
      </c>
      <c r="AN10" s="1884"/>
      <c r="AO10" s="1883">
        <f>ИТОГ!U9+ИТОГ!W9</f>
        <v>74</v>
      </c>
      <c r="AP10" s="1378"/>
      <c r="AQ10" s="1883">
        <f>ИТОГ!BA9+ИТОГ!BC9</f>
        <v>95</v>
      </c>
      <c r="AR10" s="1378"/>
      <c r="AS10" s="1883">
        <f>ИТОГ!CE9+ИТОГ!CG9</f>
        <v>78</v>
      </c>
      <c r="AT10" s="1378"/>
      <c r="AU10" s="1883">
        <f>ИТОГ!DG9+ИТОГ!DI9</f>
        <v>64</v>
      </c>
      <c r="AV10" s="1378"/>
      <c r="AW10" s="1883">
        <f>ИТОГ!Y9+ИТОГ!AA9</f>
        <v>90</v>
      </c>
      <c r="AX10" s="1378"/>
      <c r="AY10" s="1883">
        <f>ИТОГ!BE9+ИТОГ!BG9</f>
        <v>94</v>
      </c>
      <c r="AZ10" s="1378"/>
      <c r="BA10" s="1883">
        <f>ИТОГ!CI9+ИТОГ!CK9</f>
        <v>84</v>
      </c>
      <c r="BB10" s="1378"/>
      <c r="BC10" s="1883">
        <f>ИТОГ!DK9</f>
        <v>26</v>
      </c>
      <c r="BD10" s="1378"/>
      <c r="BE10" s="1883">
        <f>ИТОГ!AC9</f>
        <v>10</v>
      </c>
      <c r="BF10" s="1884"/>
      <c r="BG10" s="1883">
        <f>ИТОГ!BI9</f>
        <v>17</v>
      </c>
      <c r="BH10" s="1884"/>
      <c r="BI10" s="1883">
        <f>ИТОГ!CM9</f>
        <v>4</v>
      </c>
      <c r="BJ10" s="1378"/>
      <c r="BK10" s="1883">
        <f>ИТОГ!AE9</f>
        <v>9</v>
      </c>
      <c r="BL10" s="1884"/>
      <c r="BM10" s="1341">
        <f>ИТОГ!BK9</f>
        <v>12</v>
      </c>
      <c r="BN10" s="1342"/>
      <c r="BO10" s="1883">
        <f>ИТОГ!CO9</f>
        <v>8</v>
      </c>
      <c r="BP10" s="1378"/>
      <c r="BQ10" s="1883">
        <f>ИТОГ!DM9</f>
        <v>5</v>
      </c>
      <c r="BR10" s="1378"/>
      <c r="BS10" s="1883">
        <f>ИТОГ!AG9</f>
        <v>0</v>
      </c>
      <c r="BT10" s="1378"/>
      <c r="BU10" s="1929">
        <f t="shared" si="0"/>
        <v>2004</v>
      </c>
      <c r="BV10" s="1930"/>
      <c r="BW10" s="523"/>
      <c r="BX10" s="523"/>
      <c r="BY10" s="523"/>
      <c r="BZ10" s="44"/>
      <c r="CA10" s="1415">
        <f>ИТОГ!DU9</f>
        <v>10</v>
      </c>
      <c r="CB10" s="1416"/>
      <c r="CC10" s="1596">
        <f>ИТОГ!DY9</f>
        <v>16</v>
      </c>
      <c r="CD10" s="1272"/>
      <c r="CE10" s="1341">
        <f>ИТОГ!EC9</f>
        <v>1</v>
      </c>
      <c r="CF10" s="1342"/>
      <c r="CG10" s="1415">
        <f>ИТОГ!EE9</f>
        <v>12</v>
      </c>
      <c r="CH10" s="1416"/>
      <c r="CI10" s="1415">
        <f>ИТОГ!DS9</f>
        <v>0</v>
      </c>
      <c r="CJ10" s="1416"/>
      <c r="CK10" s="1415">
        <f>ИТОГ!DW9</f>
        <v>3</v>
      </c>
      <c r="CL10" s="1416"/>
      <c r="CM10" s="1415">
        <f>ИТОГ!EA9</f>
        <v>0</v>
      </c>
      <c r="CN10" s="1416"/>
      <c r="CO10" s="1415">
        <f t="shared" si="1"/>
        <v>42</v>
      </c>
      <c r="CP10" s="1416"/>
    </row>
    <row r="11" spans="1:94" ht="15" thickBot="1" x14ac:dyDescent="0.35">
      <c r="A11" s="509">
        <v>4</v>
      </c>
      <c r="B11" s="728" t="s">
        <v>12</v>
      </c>
      <c r="C11" s="501">
        <f>ИТОГ!C10+ИТОГ!E10</f>
        <v>0</v>
      </c>
      <c r="D11" s="57">
        <f>ИТОГ!D10+ИТОГ!F10</f>
        <v>0</v>
      </c>
      <c r="E11" s="420">
        <f>ИТОГ!AI10+ИТОГ!AK10</f>
        <v>52</v>
      </c>
      <c r="F11" s="518">
        <f>ИТОГ!AJ10+ИТОГ!AL10</f>
        <v>16</v>
      </c>
      <c r="G11" s="518">
        <f>ИТОГ!BM10+ИТОГ!BO10</f>
        <v>42</v>
      </c>
      <c r="H11" s="518">
        <f>ИТОГ!BN10+ИТОГ!BP10</f>
        <v>14</v>
      </c>
      <c r="I11" s="518">
        <f>ИТОГ!CQ10+ИТОГ!CS10</f>
        <v>40</v>
      </c>
      <c r="J11" s="518">
        <f>ИТОГ!CR10+ИТОГ!CT10</f>
        <v>10</v>
      </c>
      <c r="K11" s="518">
        <f>ИТОГ!G10+ИТОГ!I10</f>
        <v>0</v>
      </c>
      <c r="L11" s="518">
        <f>ИТОГ!H10+ИТОГ!J10</f>
        <v>0</v>
      </c>
      <c r="M11" s="318">
        <f>ИТОГ!AM10+ИТОГ!AO10</f>
        <v>100</v>
      </c>
      <c r="N11" s="318">
        <f>ИТОГ!AN10+ИТОГ!AP10</f>
        <v>81</v>
      </c>
      <c r="O11" s="318">
        <f>ИТОГ!BQ10+ИТОГ!BS10</f>
        <v>120</v>
      </c>
      <c r="P11" s="318">
        <f>ИТОГ!BR10+ИТОГ!BT10</f>
        <v>46</v>
      </c>
      <c r="Q11" s="318">
        <f>ИТОГ!CU10+ИТОГ!CW10</f>
        <v>76</v>
      </c>
      <c r="R11" s="318">
        <f>ИТОГ!CV10+ИТОГ!CX10</f>
        <v>47</v>
      </c>
      <c r="S11" s="318">
        <f>ИТОГ!K10</f>
        <v>0</v>
      </c>
      <c r="T11" s="318">
        <f>ИТОГ!L10</f>
        <v>0</v>
      </c>
      <c r="U11" s="318">
        <f>ИТОГ!AQ10</f>
        <v>49</v>
      </c>
      <c r="V11" s="318">
        <f>ИТОГ!AR10</f>
        <v>14</v>
      </c>
      <c r="W11" s="318">
        <f>ИТОГ!BU10</f>
        <v>47</v>
      </c>
      <c r="X11" s="318">
        <f>ИТОГ!BV10</f>
        <v>2</v>
      </c>
      <c r="Y11" s="318">
        <f>ИТОГ!CY10</f>
        <v>49</v>
      </c>
      <c r="Z11" s="318">
        <f>ИТОГ!CZ10</f>
        <v>1</v>
      </c>
      <c r="AA11" s="318">
        <f>ИТОГ!M10+ИТОГ!O10+ИТОГ!Q10</f>
        <v>0</v>
      </c>
      <c r="AB11" s="318">
        <f>ИТОГ!N10+ИТОГ!P10+ИТОГ!R10</f>
        <v>0</v>
      </c>
      <c r="AC11" s="318">
        <f>ИТОГ!AS10+ИТОГ!AU10+ИТОГ!AW10</f>
        <v>98</v>
      </c>
      <c r="AD11" s="318">
        <f>ИТОГ!AT10+ИТОГ!AV10+ИТОГ!AX10</f>
        <v>35</v>
      </c>
      <c r="AE11" s="318">
        <f>ИТОГ!BW10+ИТОГ!BY10+ИТОГ!CA10</f>
        <v>103</v>
      </c>
      <c r="AF11" s="318">
        <f>ИТОГ!BX10+ИТОГ!BZ10+ИТОГ!CB10</f>
        <v>23</v>
      </c>
      <c r="AG11" s="463">
        <f>ИТОГ!DA10+ИТОГ!DC10+ИТОГ!DE10</f>
        <v>39</v>
      </c>
      <c r="AH11" s="463">
        <f>ИТОГ!DB10+ИТОГ!DD10+ИТОГ!DF10</f>
        <v>41</v>
      </c>
      <c r="AI11" s="463">
        <f>ИТОГ!S10</f>
        <v>0</v>
      </c>
      <c r="AJ11" s="463">
        <f>ИТОГ!T10</f>
        <v>0</v>
      </c>
      <c r="AK11" s="463">
        <f>ИТОГ!AY10</f>
        <v>0</v>
      </c>
      <c r="AL11" s="463">
        <f>ИТОГ!AZ10</f>
        <v>57</v>
      </c>
      <c r="AM11" s="463">
        <f>ИТОГ!CC10</f>
        <v>1</v>
      </c>
      <c r="AN11" s="463">
        <f>ИТОГ!CD10</f>
        <v>24</v>
      </c>
      <c r="AO11" s="463">
        <f>ИТОГ!U10+ИТОГ!W10</f>
        <v>0</v>
      </c>
      <c r="AP11" s="463">
        <f>ИТОГ!V10+ИТОГ!X10</f>
        <v>0</v>
      </c>
      <c r="AQ11" s="463">
        <f>ИТОГ!BA10+ИТОГ!BC10</f>
        <v>73</v>
      </c>
      <c r="AR11" s="463">
        <f>ИТОГ!BB10+ИТОГ!BD10</f>
        <v>34</v>
      </c>
      <c r="AS11" s="463">
        <f>ИТОГ!CE10+ИТОГ!CG10</f>
        <v>53</v>
      </c>
      <c r="AT11" s="463">
        <f>ИТОГ!CF10+ИТОГ!CH10</f>
        <v>35</v>
      </c>
      <c r="AU11" s="463">
        <f>ИТОГ!DG10+ИТОГ!DI10</f>
        <v>57</v>
      </c>
      <c r="AV11" s="463">
        <f>ИТОГ!DH10+ИТОГ!DJ10</f>
        <v>18</v>
      </c>
      <c r="AW11" s="463">
        <f>ИТОГ!Y10+ИТОГ!AA10</f>
        <v>0</v>
      </c>
      <c r="AX11" s="463">
        <f>ИТОГ!Z10+ИТОГ!AB10</f>
        <v>0</v>
      </c>
      <c r="AY11" s="463">
        <f>ИТОГ!BE10+ИТОГ!BG10</f>
        <v>69</v>
      </c>
      <c r="AZ11" s="463">
        <f>ИТОГ!BF10+ИТОГ!BH10</f>
        <v>28</v>
      </c>
      <c r="BA11" s="463">
        <f>ИТОГ!CI10+ИТОГ!CK10</f>
        <v>78</v>
      </c>
      <c r="BB11" s="463">
        <f>ИТОГ!CJ10+ИТОГ!CL10</f>
        <v>8</v>
      </c>
      <c r="BC11" s="463">
        <f>ИТОГ!DK10</f>
        <v>21</v>
      </c>
      <c r="BD11" s="463">
        <f>ИТОГ!DL10</f>
        <v>8</v>
      </c>
      <c r="BE11" s="463">
        <f>ИТОГ!AC10</f>
        <v>0</v>
      </c>
      <c r="BF11" s="463">
        <f>ИТОГ!AD10</f>
        <v>0</v>
      </c>
      <c r="BG11" s="463">
        <f>ИТОГ!BI10</f>
        <v>0</v>
      </c>
      <c r="BH11" s="463">
        <f>ИТОГ!BJ10</f>
        <v>56</v>
      </c>
      <c r="BI11" s="463">
        <f>ИТОГ!CM10</f>
        <v>0</v>
      </c>
      <c r="BJ11" s="463">
        <f>ИТОГ!CN10</f>
        <v>23</v>
      </c>
      <c r="BK11" s="463">
        <f>ИТОГ!AE10</f>
        <v>0</v>
      </c>
      <c r="BL11" s="463">
        <f>ИТОГ!AF10</f>
        <v>0</v>
      </c>
      <c r="BM11" s="463">
        <f>ИТОГ!BK10</f>
        <v>19</v>
      </c>
      <c r="BN11" s="463">
        <f>ИТОГ!BL10</f>
        <v>24</v>
      </c>
      <c r="BO11" s="463">
        <f>ИТОГ!CO10</f>
        <v>20</v>
      </c>
      <c r="BP11" s="463">
        <f>ИТОГ!CP10</f>
        <v>7</v>
      </c>
      <c r="BQ11" s="463">
        <f>ИТОГ!DM10</f>
        <v>18</v>
      </c>
      <c r="BR11" s="463">
        <f>ИТОГ!DN10</f>
        <v>6</v>
      </c>
      <c r="BS11" s="463">
        <f>ИТОГ!AG10</f>
        <v>0</v>
      </c>
      <c r="BT11" s="463">
        <f>ИТОГ!AH10</f>
        <v>0</v>
      </c>
      <c r="BU11" s="388">
        <f>SUM(C11+E11+G11+I11+K11+M11+O11+Q11+S11+U11+W11+Y11+AA11+AC11+AE11+AG11+AI11+AK11+AM11+AO11+AQ11+AS11+AU11+AW11+AY11+BA11+BC11+BE11+BG11+BI11+BK11+BM11+BO11+BQ11+BS11)</f>
        <v>1224</v>
      </c>
      <c r="BV11" s="508">
        <f>SUM(D11+F11+H11+J11+L11+N11+P11+R11+T11+V11+X11+Z11+AB11+AD11+AF11+AH11+AJ11+AL11+AN11+AP11+AR11+AT11+AV11+AX11+AZ11+BB11+BD11+BF11+BH11+BJ11+BL11+BN11+BP11+BR11+BT11)</f>
        <v>658</v>
      </c>
      <c r="BW11" s="183"/>
      <c r="BX11" s="183"/>
      <c r="BY11" s="183"/>
      <c r="BZ11" s="378"/>
      <c r="CA11" s="318">
        <f>ИТОГ!DU10</f>
        <v>0</v>
      </c>
      <c r="CB11" s="318">
        <f>ИТОГ!DV10</f>
        <v>13</v>
      </c>
      <c r="CC11" s="318">
        <f>ИТОГ!DY10</f>
        <v>0</v>
      </c>
      <c r="CD11" s="318">
        <f>ИТОГ!DZ10</f>
        <v>17</v>
      </c>
      <c r="CE11" s="318">
        <f>ИТОГ!EC10</f>
        <v>1</v>
      </c>
      <c r="CF11" s="318">
        <f>ИТОГ!ED10</f>
        <v>1</v>
      </c>
      <c r="CG11" s="318">
        <f>ИТОГ!EE10</f>
        <v>12</v>
      </c>
      <c r="CH11" s="318">
        <f>ИТОГ!EF10</f>
        <v>3</v>
      </c>
      <c r="CI11" s="318">
        <f>ИТОГ!DS10</f>
        <v>0</v>
      </c>
      <c r="CJ11" s="318">
        <f>ИТОГ!DT10</f>
        <v>0</v>
      </c>
      <c r="CK11" s="318">
        <f>ИТОГ!DW10</f>
        <v>0</v>
      </c>
      <c r="CL11" s="318">
        <f>ИТОГ!DX10</f>
        <v>10</v>
      </c>
      <c r="CM11" s="318">
        <f>ИТОГ!EA10</f>
        <v>0</v>
      </c>
      <c r="CN11" s="318">
        <f>ИТОГ!EB10</f>
        <v>11</v>
      </c>
      <c r="CO11" s="310">
        <f>SUM(CA11+CC11+CE11+CG11+CI11+CK11+CM11)</f>
        <v>13</v>
      </c>
      <c r="CP11" s="385">
        <f>SUM(CB11+CD11+CF11+CH11+CJ11+CL11+CN11)</f>
        <v>55</v>
      </c>
    </row>
    <row r="12" spans="1:94" ht="15" thickBot="1" x14ac:dyDescent="0.35">
      <c r="A12" s="509"/>
      <c r="B12" s="729" t="s">
        <v>13</v>
      </c>
      <c r="C12" s="501">
        <f>ИТОГ!C11+ИТОГ!E11</f>
        <v>0</v>
      </c>
      <c r="D12" s="57">
        <f>ИТОГ!D11+ИТОГ!F11</f>
        <v>0</v>
      </c>
      <c r="E12" s="420">
        <f>ИТОГ!AI11+ИТОГ!AK11</f>
        <v>0</v>
      </c>
      <c r="F12" s="518">
        <f>ИТОГ!AJ11+ИТОГ!AL11</f>
        <v>0</v>
      </c>
      <c r="G12" s="518">
        <f>ИТОГ!BM11+ИТОГ!BO11</f>
        <v>2</v>
      </c>
      <c r="H12" s="518">
        <f>ИТОГ!BN11+ИТОГ!BP11</f>
        <v>1</v>
      </c>
      <c r="I12" s="518">
        <f>ИТОГ!CQ11+ИТОГ!CS11</f>
        <v>1</v>
      </c>
      <c r="J12" s="518">
        <f>ИТОГ!CR11+ИТОГ!CT11</f>
        <v>0</v>
      </c>
      <c r="K12" s="518">
        <f>ИТОГ!G11+ИТОГ!I11</f>
        <v>0</v>
      </c>
      <c r="L12" s="518">
        <f>ИТОГ!H11+ИТОГ!J11</f>
        <v>0</v>
      </c>
      <c r="M12" s="318">
        <f>ИТОГ!AM11+ИТОГ!AO11</f>
        <v>1</v>
      </c>
      <c r="N12" s="318">
        <f>ИТОГ!AN11+ИТОГ!AP11</f>
        <v>0</v>
      </c>
      <c r="O12" s="318">
        <f>ИТОГ!BQ11+ИТОГ!BS11</f>
        <v>5</v>
      </c>
      <c r="P12" s="318">
        <f>ИТОГ!BR11+ИТОГ!BT11</f>
        <v>2</v>
      </c>
      <c r="Q12" s="318">
        <f>ИТОГ!CU11+ИТОГ!CW11</f>
        <v>1</v>
      </c>
      <c r="R12" s="318">
        <f>ИТОГ!CV11+ИТОГ!CX11</f>
        <v>2</v>
      </c>
      <c r="S12" s="318">
        <f>ИТОГ!K11</f>
        <v>0</v>
      </c>
      <c r="T12" s="318">
        <f>ИТОГ!L11</f>
        <v>0</v>
      </c>
      <c r="U12" s="318">
        <f>ИТОГ!AQ11</f>
        <v>1</v>
      </c>
      <c r="V12" s="318">
        <f>ИТОГ!AR11</f>
        <v>0</v>
      </c>
      <c r="W12" s="318">
        <f>ИТОГ!BU11</f>
        <v>1</v>
      </c>
      <c r="X12" s="318">
        <f>ИТОГ!BV11</f>
        <v>0</v>
      </c>
      <c r="Y12" s="318">
        <f>ИТОГ!CY11</f>
        <v>2</v>
      </c>
      <c r="Z12" s="318">
        <f>ИТОГ!CZ11</f>
        <v>0</v>
      </c>
      <c r="AA12" s="318">
        <f>ИТОГ!M11+ИТОГ!O11+ИТОГ!Q11</f>
        <v>0</v>
      </c>
      <c r="AB12" s="318">
        <f>ИТОГ!N11+ИТОГ!P11+ИТОГ!R11</f>
        <v>0</v>
      </c>
      <c r="AC12" s="318">
        <f>ИТОГ!AS11+ИТОГ!AU11+ИТОГ!AW11</f>
        <v>0</v>
      </c>
      <c r="AD12" s="318">
        <f>ИТОГ!AT11+ИТОГ!AV11+ИТОГ!AX11</f>
        <v>0</v>
      </c>
      <c r="AE12" s="318">
        <f>ИТОГ!BW11+ИТОГ!BY11+ИТОГ!CA11</f>
        <v>1</v>
      </c>
      <c r="AF12" s="318">
        <f>ИТОГ!BX11+ИТОГ!BZ11+ИТОГ!CB11</f>
        <v>0</v>
      </c>
      <c r="AG12" s="463">
        <f>ИТОГ!DA11+ИТОГ!DC11+ИТОГ!DE11</f>
        <v>1</v>
      </c>
      <c r="AH12" s="463">
        <f>ИТОГ!DB11+ИТОГ!DD11+ИТОГ!DF11</f>
        <v>0</v>
      </c>
      <c r="AI12" s="463">
        <f>ИТОГ!S11</f>
        <v>0</v>
      </c>
      <c r="AJ12" s="463">
        <f>ИТОГ!T11</f>
        <v>0</v>
      </c>
      <c r="AK12" s="463">
        <f>ИТОГ!AY11</f>
        <v>0</v>
      </c>
      <c r="AL12" s="463">
        <f>ИТОГ!AZ11</f>
        <v>0</v>
      </c>
      <c r="AM12" s="463">
        <f>ИТОГ!CC11</f>
        <v>1</v>
      </c>
      <c r="AN12" s="463">
        <f>ИТОГ!CD11</f>
        <v>1</v>
      </c>
      <c r="AO12" s="463">
        <f>ИТОГ!U11+ИТОГ!W11</f>
        <v>0</v>
      </c>
      <c r="AP12" s="463">
        <f>ИТОГ!V11+ИТОГ!X11</f>
        <v>0</v>
      </c>
      <c r="AQ12" s="463">
        <f>ИТОГ!BA11+ИТОГ!BC11</f>
        <v>0</v>
      </c>
      <c r="AR12" s="463">
        <f>ИТОГ!BB11+ИТОГ!BD11</f>
        <v>0</v>
      </c>
      <c r="AS12" s="463">
        <f>ИТОГ!CE11+ИТОГ!CG11</f>
        <v>0</v>
      </c>
      <c r="AT12" s="463">
        <f>ИТОГ!CF11+ИТОГ!CH11</f>
        <v>1</v>
      </c>
      <c r="AU12" s="463">
        <f>ИТОГ!DG11+ИТОГ!DI11</f>
        <v>2</v>
      </c>
      <c r="AV12" s="463">
        <f>ИТОГ!DH11+ИТОГ!DJ11</f>
        <v>0</v>
      </c>
      <c r="AW12" s="463">
        <f>ИТОГ!Y11+ИТОГ!AA11</f>
        <v>0</v>
      </c>
      <c r="AX12" s="463">
        <f>ИТОГ!Z11+ИТОГ!AB11</f>
        <v>0</v>
      </c>
      <c r="AY12" s="463">
        <f>ИТОГ!BE11+ИТОГ!BG11</f>
        <v>1</v>
      </c>
      <c r="AZ12" s="463">
        <f>ИТОГ!BF11+ИТОГ!BH11</f>
        <v>0</v>
      </c>
      <c r="BA12" s="463">
        <f>ИТОГ!CI11+ИТОГ!CK11</f>
        <v>0</v>
      </c>
      <c r="BB12" s="463">
        <f>ИТОГ!CJ11+ИТОГ!CL11</f>
        <v>0</v>
      </c>
      <c r="BC12" s="463">
        <f>ИТОГ!DK11</f>
        <v>2</v>
      </c>
      <c r="BD12" s="463">
        <f>ИТОГ!DL11</f>
        <v>0</v>
      </c>
      <c r="BE12" s="463">
        <f>ИТОГ!AC11</f>
        <v>0</v>
      </c>
      <c r="BF12" s="463">
        <f>ИТОГ!AD11</f>
        <v>0</v>
      </c>
      <c r="BG12" s="463">
        <f>ИТОГ!BI11</f>
        <v>0</v>
      </c>
      <c r="BH12" s="463">
        <f>ИТОГ!BJ11</f>
        <v>0</v>
      </c>
      <c r="BI12" s="463">
        <f>ИТОГ!CM11</f>
        <v>0</v>
      </c>
      <c r="BJ12" s="463">
        <f>ИТОГ!CN11</f>
        <v>0</v>
      </c>
      <c r="BK12" s="463">
        <f>ИТОГ!AE11</f>
        <v>0</v>
      </c>
      <c r="BL12" s="463">
        <f>ИТОГ!AF11</f>
        <v>0</v>
      </c>
      <c r="BM12" s="463">
        <f>ИТОГ!BK11</f>
        <v>0</v>
      </c>
      <c r="BN12" s="463">
        <f>ИТОГ!BL11</f>
        <v>0</v>
      </c>
      <c r="BO12" s="463">
        <f>ИТОГ!CO11</f>
        <v>0</v>
      </c>
      <c r="BP12" s="463">
        <f>ИТОГ!CP11</f>
        <v>0</v>
      </c>
      <c r="BQ12" s="463">
        <f>ИТОГ!DM11</f>
        <v>1</v>
      </c>
      <c r="BR12" s="463">
        <f>ИТОГ!DN11</f>
        <v>0</v>
      </c>
      <c r="BS12" s="463">
        <f>ИТОГ!AG11</f>
        <v>0</v>
      </c>
      <c r="BT12" s="463">
        <f>ИТОГ!AH11</f>
        <v>0</v>
      </c>
      <c r="BU12" s="388">
        <f t="shared" ref="BU12:BU32" si="2">SUM(C12+E12+G12+I12+K12+M12+O12+Q12+S12+U12+W12+Y12+AA12+AC12+AE12+AG12+AI12+AK12+AM12+AO12+AQ12+AS12+AU12+AW12+AY12+BA12+BC12+BE12+BG12+BI12+BK12+BM12+BO12+BQ12+BS12)</f>
        <v>23</v>
      </c>
      <c r="BV12" s="508">
        <f t="shared" ref="BV12:BV32" si="3">SUM(D12+F12+H12+J12+L12+N12+P12+R12+T12+V12+X12+Z12+AB12+AD12+AF12+AH12+AJ12+AL12+AN12+AP12+AR12+AT12+AV12+AX12+AZ12+BB12+BD12+BF12+BH12+BJ12+BL12+BN12+BP12+BR12+BT12)</f>
        <v>7</v>
      </c>
      <c r="BW12" s="183"/>
      <c r="BX12" s="183"/>
      <c r="BY12" s="183"/>
      <c r="BZ12" s="378"/>
      <c r="CA12" s="318">
        <f>ИТОГ!DU11</f>
        <v>0</v>
      </c>
      <c r="CB12" s="318">
        <f>ИТОГ!DV11</f>
        <v>0</v>
      </c>
      <c r="CC12" s="318">
        <f>ИТОГ!DY11</f>
        <v>0</v>
      </c>
      <c r="CD12" s="318">
        <f>ИТОГ!DZ11</f>
        <v>0</v>
      </c>
      <c r="CE12" s="318">
        <f>ИТОГ!EC11</f>
        <v>0</v>
      </c>
      <c r="CF12" s="318">
        <f>ИТОГ!ED11</f>
        <v>0</v>
      </c>
      <c r="CG12" s="318">
        <f>ИТОГ!EE11</f>
        <v>0</v>
      </c>
      <c r="CH12" s="318">
        <f>ИТОГ!EF11</f>
        <v>0</v>
      </c>
      <c r="CI12" s="318">
        <f>ИТОГ!DS11</f>
        <v>0</v>
      </c>
      <c r="CJ12" s="318">
        <f>ИТОГ!DT11</f>
        <v>0</v>
      </c>
      <c r="CK12" s="318">
        <f>ИТОГ!DW11</f>
        <v>0</v>
      </c>
      <c r="CL12" s="318">
        <f>ИТОГ!DX11</f>
        <v>0</v>
      </c>
      <c r="CM12" s="318">
        <f>ИТОГ!EA11</f>
        <v>0</v>
      </c>
      <c r="CN12" s="318">
        <f>ИТОГ!EB11</f>
        <v>0</v>
      </c>
      <c r="CO12" s="310">
        <f t="shared" ref="CO12:CO32" si="4">SUM(CA12+CC12+CE12+CG12+CI12+CK12+CM12)</f>
        <v>0</v>
      </c>
      <c r="CP12" s="385">
        <f t="shared" ref="CP12:CP32" si="5">SUM(CB12+CD12+CF12+CH12+CJ12+CL12+CN12)</f>
        <v>0</v>
      </c>
    </row>
    <row r="13" spans="1:94" ht="15" thickBot="1" x14ac:dyDescent="0.35">
      <c r="A13" s="509">
        <v>5</v>
      </c>
      <c r="B13" s="724" t="s">
        <v>14</v>
      </c>
      <c r="C13" s="501">
        <f>ИТОГ!C12+ИТОГ!E12</f>
        <v>0</v>
      </c>
      <c r="D13" s="57">
        <f>ИТОГ!D12+ИТОГ!F12</f>
        <v>0</v>
      </c>
      <c r="E13" s="420">
        <f>ИТОГ!AI12+ИТОГ!AK12</f>
        <v>0</v>
      </c>
      <c r="F13" s="518">
        <f>ИТОГ!AJ12+ИТОГ!AL12</f>
        <v>0</v>
      </c>
      <c r="G13" s="518">
        <f>ИТОГ!BM12+ИТОГ!BO12</f>
        <v>0</v>
      </c>
      <c r="H13" s="518">
        <f>ИТОГ!BN12+ИТОГ!BP12</f>
        <v>0</v>
      </c>
      <c r="I13" s="518">
        <f>ИТОГ!CQ12+ИТОГ!CS12</f>
        <v>1</v>
      </c>
      <c r="J13" s="518">
        <f>ИТОГ!CR12+ИТОГ!CT12</f>
        <v>0</v>
      </c>
      <c r="K13" s="518">
        <f>ИТОГ!G12+ИТОГ!I12</f>
        <v>0</v>
      </c>
      <c r="L13" s="518">
        <f>ИТОГ!H12+ИТОГ!J12</f>
        <v>0</v>
      </c>
      <c r="M13" s="318">
        <f>ИТОГ!AM12+ИТОГ!AO12</f>
        <v>0</v>
      </c>
      <c r="N13" s="318">
        <f>ИТОГ!AN12+ИТОГ!AP12</f>
        <v>0</v>
      </c>
      <c r="O13" s="318">
        <f>ИТОГ!BQ12+ИТОГ!BS12</f>
        <v>2</v>
      </c>
      <c r="P13" s="318">
        <f>ИТОГ!BR12+ИТОГ!BT12</f>
        <v>0</v>
      </c>
      <c r="Q13" s="318">
        <f>ИТОГ!CU12+ИТОГ!CW12</f>
        <v>1</v>
      </c>
      <c r="R13" s="318">
        <f>ИТОГ!CV12+ИТОГ!CX12</f>
        <v>1</v>
      </c>
      <c r="S13" s="318">
        <f>ИТОГ!K12</f>
        <v>0</v>
      </c>
      <c r="T13" s="318">
        <f>ИТОГ!L12</f>
        <v>0</v>
      </c>
      <c r="U13" s="318">
        <f>ИТОГ!AQ12</f>
        <v>0</v>
      </c>
      <c r="V13" s="318">
        <f>ИТОГ!AR12</f>
        <v>0</v>
      </c>
      <c r="W13" s="318">
        <f>ИТОГ!BU12</f>
        <v>0</v>
      </c>
      <c r="X13" s="318">
        <f>ИТОГ!BV12</f>
        <v>0</v>
      </c>
      <c r="Y13" s="318">
        <f>ИТОГ!CY12</f>
        <v>0</v>
      </c>
      <c r="Z13" s="318">
        <f>ИТОГ!CZ12</f>
        <v>0</v>
      </c>
      <c r="AA13" s="318">
        <f>ИТОГ!M12+ИТОГ!O12+ИТОГ!Q12</f>
        <v>0</v>
      </c>
      <c r="AB13" s="318">
        <f>ИТОГ!N12+ИТОГ!P12+ИТОГ!R12</f>
        <v>0</v>
      </c>
      <c r="AC13" s="318">
        <f>ИТОГ!AS12+ИТОГ!AU12+ИТОГ!AW12</f>
        <v>0</v>
      </c>
      <c r="AD13" s="318">
        <f>ИТОГ!AT12+ИТОГ!AV12+ИТОГ!AX12</f>
        <v>0</v>
      </c>
      <c r="AE13" s="318">
        <f>ИТОГ!BW12+ИТОГ!BY12+ИТОГ!CA12</f>
        <v>0</v>
      </c>
      <c r="AF13" s="318">
        <f>ИТОГ!BX12+ИТОГ!BZ12+ИТОГ!CB12</f>
        <v>0</v>
      </c>
      <c r="AG13" s="463">
        <f>ИТОГ!DA12+ИТОГ!DC12+ИТОГ!DE12</f>
        <v>0</v>
      </c>
      <c r="AH13" s="463">
        <f>ИТОГ!DB12+ИТОГ!DD12+ИТОГ!DF12</f>
        <v>0</v>
      </c>
      <c r="AI13" s="463">
        <f>ИТОГ!S12</f>
        <v>0</v>
      </c>
      <c r="AJ13" s="463">
        <f>ИТОГ!T12</f>
        <v>0</v>
      </c>
      <c r="AK13" s="463">
        <f>ИТОГ!AY12</f>
        <v>0</v>
      </c>
      <c r="AL13" s="463">
        <f>ИТОГ!AZ12</f>
        <v>0</v>
      </c>
      <c r="AM13" s="463">
        <f>ИТОГ!CC12</f>
        <v>0</v>
      </c>
      <c r="AN13" s="463">
        <f>ИТОГ!CD12</f>
        <v>0</v>
      </c>
      <c r="AO13" s="463">
        <f>ИТОГ!U12+ИТОГ!W12</f>
        <v>0</v>
      </c>
      <c r="AP13" s="463">
        <f>ИТОГ!V12+ИТОГ!X12</f>
        <v>0</v>
      </c>
      <c r="AQ13" s="463">
        <f>ИТОГ!BA12+ИТОГ!BC12</f>
        <v>0</v>
      </c>
      <c r="AR13" s="463">
        <f>ИТОГ!BB12+ИТОГ!BD12</f>
        <v>0</v>
      </c>
      <c r="AS13" s="463">
        <f>ИТОГ!CE12+ИТОГ!CG12</f>
        <v>0</v>
      </c>
      <c r="AT13" s="463">
        <f>ИТОГ!CF12+ИТОГ!CH12</f>
        <v>1</v>
      </c>
      <c r="AU13" s="463">
        <f>ИТОГ!DG12+ИТОГ!DI12</f>
        <v>0</v>
      </c>
      <c r="AV13" s="463">
        <f>ИТОГ!DH12+ИТОГ!DJ12</f>
        <v>0</v>
      </c>
      <c r="AW13" s="463">
        <f>ИТОГ!Y12+ИТОГ!AA12</f>
        <v>0</v>
      </c>
      <c r="AX13" s="463">
        <f>ИТОГ!Z12+ИТОГ!AB12</f>
        <v>0</v>
      </c>
      <c r="AY13" s="463">
        <f>ИТОГ!BE12+ИТОГ!BG12</f>
        <v>0</v>
      </c>
      <c r="AZ13" s="463">
        <f>ИТОГ!BF12+ИТОГ!BH12</f>
        <v>0</v>
      </c>
      <c r="BA13" s="463">
        <f>ИТОГ!CI12+ИТОГ!CK12</f>
        <v>0</v>
      </c>
      <c r="BB13" s="463">
        <f>ИТОГ!CJ12+ИТОГ!CL12</f>
        <v>0</v>
      </c>
      <c r="BC13" s="463">
        <f>ИТОГ!DK12</f>
        <v>0</v>
      </c>
      <c r="BD13" s="463">
        <f>ИТОГ!DL12</f>
        <v>0</v>
      </c>
      <c r="BE13" s="463">
        <f>ИТОГ!AC12</f>
        <v>0</v>
      </c>
      <c r="BF13" s="463">
        <f>ИТОГ!AD12</f>
        <v>0</v>
      </c>
      <c r="BG13" s="463">
        <f>ИТОГ!BI12</f>
        <v>0</v>
      </c>
      <c r="BH13" s="463">
        <f>ИТОГ!BJ12</f>
        <v>0</v>
      </c>
      <c r="BI13" s="463">
        <f>ИТОГ!CM12</f>
        <v>0</v>
      </c>
      <c r="BJ13" s="463">
        <f>ИТОГ!CN12</f>
        <v>0</v>
      </c>
      <c r="BK13" s="463">
        <f>ИТОГ!AE12</f>
        <v>0</v>
      </c>
      <c r="BL13" s="463">
        <f>ИТОГ!AF12</f>
        <v>0</v>
      </c>
      <c r="BM13" s="463">
        <f>ИТОГ!BK12</f>
        <v>0</v>
      </c>
      <c r="BN13" s="463">
        <f>ИТОГ!BL12</f>
        <v>0</v>
      </c>
      <c r="BO13" s="463">
        <f>ИТОГ!CO12</f>
        <v>0</v>
      </c>
      <c r="BP13" s="463">
        <f>ИТОГ!CP12</f>
        <v>0</v>
      </c>
      <c r="BQ13" s="463">
        <f>ИТОГ!DM12</f>
        <v>0</v>
      </c>
      <c r="BR13" s="463">
        <f>ИТОГ!DN12</f>
        <v>0</v>
      </c>
      <c r="BS13" s="463">
        <f>ИТОГ!AG12</f>
        <v>0</v>
      </c>
      <c r="BT13" s="463">
        <f>ИТОГ!AH12</f>
        <v>0</v>
      </c>
      <c r="BU13" s="388">
        <f t="shared" si="2"/>
        <v>4</v>
      </c>
      <c r="BV13" s="508">
        <f t="shared" si="3"/>
        <v>2</v>
      </c>
      <c r="BW13" s="183"/>
      <c r="BX13" s="183"/>
      <c r="BY13" s="183"/>
      <c r="BZ13" s="44"/>
      <c r="CA13" s="318">
        <f>ИТОГ!DU12</f>
        <v>0</v>
      </c>
      <c r="CB13" s="318">
        <f>ИТОГ!DV12</f>
        <v>0</v>
      </c>
      <c r="CC13" s="318">
        <f>ИТОГ!DY12</f>
        <v>0</v>
      </c>
      <c r="CD13" s="318">
        <f>ИТОГ!DZ12</f>
        <v>0</v>
      </c>
      <c r="CE13" s="318">
        <f>ИТОГ!EC12</f>
        <v>0</v>
      </c>
      <c r="CF13" s="318">
        <f>ИТОГ!ED12</f>
        <v>0</v>
      </c>
      <c r="CG13" s="318">
        <f>ИТОГ!EE12</f>
        <v>0</v>
      </c>
      <c r="CH13" s="318">
        <f>ИТОГ!EF12</f>
        <v>0</v>
      </c>
      <c r="CI13" s="318">
        <f>ИТОГ!DS12</f>
        <v>0</v>
      </c>
      <c r="CJ13" s="318">
        <f>ИТОГ!DT12</f>
        <v>0</v>
      </c>
      <c r="CK13" s="318">
        <f>ИТОГ!DW12</f>
        <v>0</v>
      </c>
      <c r="CL13" s="318">
        <f>ИТОГ!DX12</f>
        <v>0</v>
      </c>
      <c r="CM13" s="318">
        <f>ИТОГ!EA12</f>
        <v>0</v>
      </c>
      <c r="CN13" s="318">
        <f>ИТОГ!EB12</f>
        <v>0</v>
      </c>
      <c r="CO13" s="310">
        <f t="shared" si="4"/>
        <v>0</v>
      </c>
      <c r="CP13" s="385">
        <f t="shared" si="5"/>
        <v>0</v>
      </c>
    </row>
    <row r="14" spans="1:94" ht="27.6" thickBot="1" x14ac:dyDescent="0.35">
      <c r="A14" s="509">
        <v>6</v>
      </c>
      <c r="B14" s="724" t="s">
        <v>15</v>
      </c>
      <c r="C14" s="501">
        <f>ИТОГ!C13+ИТОГ!E13</f>
        <v>0</v>
      </c>
      <c r="D14" s="57">
        <f>ИТОГ!D13+ИТОГ!F13</f>
        <v>0</v>
      </c>
      <c r="E14" s="420">
        <f>ИТОГ!AI13+ИТОГ!AK13</f>
        <v>0</v>
      </c>
      <c r="F14" s="518">
        <f>ИТОГ!AJ13+ИТОГ!AL13</f>
        <v>0</v>
      </c>
      <c r="G14" s="518">
        <f>ИТОГ!BM13+ИТОГ!BO13</f>
        <v>2</v>
      </c>
      <c r="H14" s="518">
        <f>ИТОГ!BN13+ИТОГ!BP13</f>
        <v>0</v>
      </c>
      <c r="I14" s="518">
        <f>ИТОГ!CQ13+ИТОГ!CS13</f>
        <v>0</v>
      </c>
      <c r="J14" s="518">
        <f>ИТОГ!CR13+ИТОГ!CT13</f>
        <v>0</v>
      </c>
      <c r="K14" s="518">
        <f>ИТОГ!G13+ИТОГ!I13</f>
        <v>0</v>
      </c>
      <c r="L14" s="518">
        <f>ИТОГ!H13+ИТОГ!J13</f>
        <v>0</v>
      </c>
      <c r="M14" s="318">
        <f>ИТОГ!AM13+ИТОГ!AO13</f>
        <v>1</v>
      </c>
      <c r="N14" s="318">
        <f>ИТОГ!AN13+ИТОГ!AP13</f>
        <v>0</v>
      </c>
      <c r="O14" s="318">
        <f>ИТОГ!BQ13+ИТОГ!BS13</f>
        <v>3</v>
      </c>
      <c r="P14" s="318">
        <f>ИТОГ!BR13+ИТОГ!BT13</f>
        <v>0</v>
      </c>
      <c r="Q14" s="318">
        <f>ИТОГ!CU13+ИТОГ!CW13</f>
        <v>0</v>
      </c>
      <c r="R14" s="318">
        <f>ИТОГ!CV13+ИТОГ!CX13</f>
        <v>0</v>
      </c>
      <c r="S14" s="318">
        <f>ИТОГ!K13</f>
        <v>0</v>
      </c>
      <c r="T14" s="318">
        <f>ИТОГ!L13</f>
        <v>0</v>
      </c>
      <c r="U14" s="318">
        <f>ИТОГ!AQ13</f>
        <v>0</v>
      </c>
      <c r="V14" s="318">
        <f>ИТОГ!AR13</f>
        <v>0</v>
      </c>
      <c r="W14" s="318">
        <f>ИТОГ!BU13</f>
        <v>0</v>
      </c>
      <c r="X14" s="318">
        <f>ИТОГ!BV13</f>
        <v>0</v>
      </c>
      <c r="Y14" s="318">
        <f>ИТОГ!CY13</f>
        <v>2</v>
      </c>
      <c r="Z14" s="318">
        <f>ИТОГ!CZ13</f>
        <v>0</v>
      </c>
      <c r="AA14" s="318">
        <f>ИТОГ!M13+ИТОГ!O13+ИТОГ!Q13</f>
        <v>0</v>
      </c>
      <c r="AB14" s="318">
        <f>ИТОГ!N13+ИТОГ!P13+ИТОГ!R13</f>
        <v>0</v>
      </c>
      <c r="AC14" s="318">
        <f>ИТОГ!AS13+ИТОГ!AU13+ИТОГ!AW13</f>
        <v>0</v>
      </c>
      <c r="AD14" s="318">
        <f>ИТОГ!AT13+ИТОГ!AV13+ИТОГ!AX13</f>
        <v>0</v>
      </c>
      <c r="AE14" s="318">
        <f>ИТОГ!BW13+ИТОГ!BY13+ИТОГ!CA13</f>
        <v>1</v>
      </c>
      <c r="AF14" s="318">
        <f>ИТОГ!BX13+ИТОГ!BZ13+ИТОГ!CB13</f>
        <v>0</v>
      </c>
      <c r="AG14" s="463">
        <f>ИТОГ!DA13+ИТОГ!DC13+ИТОГ!DE13</f>
        <v>0</v>
      </c>
      <c r="AH14" s="463">
        <f>ИТОГ!DB13+ИТОГ!DD13+ИТОГ!DF13</f>
        <v>0</v>
      </c>
      <c r="AI14" s="463">
        <f>ИТОГ!S13</f>
        <v>0</v>
      </c>
      <c r="AJ14" s="463">
        <f>ИТОГ!T13</f>
        <v>0</v>
      </c>
      <c r="AK14" s="463">
        <f>ИТОГ!AY13</f>
        <v>0</v>
      </c>
      <c r="AL14" s="463">
        <f>ИТОГ!AZ13</f>
        <v>0</v>
      </c>
      <c r="AM14" s="463">
        <f>ИТОГ!CC13</f>
        <v>1</v>
      </c>
      <c r="AN14" s="463">
        <f>ИТОГ!CD13</f>
        <v>1</v>
      </c>
      <c r="AO14" s="463">
        <f>ИТОГ!U13+ИТОГ!W13</f>
        <v>0</v>
      </c>
      <c r="AP14" s="463">
        <f>ИТОГ!V13+ИТОГ!X13</f>
        <v>0</v>
      </c>
      <c r="AQ14" s="463">
        <f>ИТОГ!BA13+ИТОГ!BC13</f>
        <v>0</v>
      </c>
      <c r="AR14" s="463">
        <f>ИТОГ!BB13+ИТОГ!BD13</f>
        <v>0</v>
      </c>
      <c r="AS14" s="463">
        <f>ИТОГ!CE13+ИТОГ!CG13</f>
        <v>0</v>
      </c>
      <c r="AT14" s="463">
        <f>ИТОГ!CF13+ИТОГ!CH13</f>
        <v>0</v>
      </c>
      <c r="AU14" s="463">
        <f>ИТОГ!DG13+ИТОГ!DI13</f>
        <v>1</v>
      </c>
      <c r="AV14" s="463">
        <f>ИТОГ!DH13+ИТОГ!DJ13</f>
        <v>0</v>
      </c>
      <c r="AW14" s="463">
        <f>ИТОГ!Y13+ИТОГ!AA13</f>
        <v>0</v>
      </c>
      <c r="AX14" s="463">
        <f>ИТОГ!Z13+ИТОГ!AB13</f>
        <v>0</v>
      </c>
      <c r="AY14" s="463">
        <f>ИТОГ!BE13+ИТОГ!BG13</f>
        <v>0</v>
      </c>
      <c r="AZ14" s="463">
        <f>ИТОГ!BF13+ИТОГ!BH13</f>
        <v>0</v>
      </c>
      <c r="BA14" s="463">
        <f>ИТОГ!CI13+ИТОГ!CK13</f>
        <v>0</v>
      </c>
      <c r="BB14" s="463">
        <f>ИТОГ!CJ13+ИТОГ!CL13</f>
        <v>0</v>
      </c>
      <c r="BC14" s="463">
        <f>ИТОГ!DK13</f>
        <v>0</v>
      </c>
      <c r="BD14" s="463">
        <f>ИТОГ!DL13</f>
        <v>0</v>
      </c>
      <c r="BE14" s="463">
        <f>ИТОГ!AC13</f>
        <v>0</v>
      </c>
      <c r="BF14" s="463">
        <f>ИТОГ!AD13</f>
        <v>0</v>
      </c>
      <c r="BG14" s="463">
        <f>ИТОГ!BI13</f>
        <v>0</v>
      </c>
      <c r="BH14" s="463">
        <f>ИТОГ!BJ13</f>
        <v>0</v>
      </c>
      <c r="BI14" s="463">
        <f>ИТОГ!CM13</f>
        <v>0</v>
      </c>
      <c r="BJ14" s="463">
        <f>ИТОГ!CN13</f>
        <v>0</v>
      </c>
      <c r="BK14" s="463">
        <f>ИТОГ!AE13</f>
        <v>0</v>
      </c>
      <c r="BL14" s="463">
        <f>ИТОГ!AF13</f>
        <v>0</v>
      </c>
      <c r="BM14" s="463">
        <f>ИТОГ!BK13</f>
        <v>0</v>
      </c>
      <c r="BN14" s="463">
        <f>ИТОГ!BL13</f>
        <v>0</v>
      </c>
      <c r="BO14" s="463">
        <f>ИТОГ!CO13</f>
        <v>0</v>
      </c>
      <c r="BP14" s="463">
        <f>ИТОГ!CP13</f>
        <v>0</v>
      </c>
      <c r="BQ14" s="463">
        <f>ИТОГ!DM13</f>
        <v>1</v>
      </c>
      <c r="BR14" s="463">
        <f>ИТОГ!DN13</f>
        <v>0</v>
      </c>
      <c r="BS14" s="463">
        <f>ИТОГ!AG13</f>
        <v>0</v>
      </c>
      <c r="BT14" s="463">
        <f>ИТОГ!AH13</f>
        <v>0</v>
      </c>
      <c r="BU14" s="388">
        <f t="shared" si="2"/>
        <v>12</v>
      </c>
      <c r="BV14" s="508">
        <f t="shared" si="3"/>
        <v>1</v>
      </c>
      <c r="BW14" s="183"/>
      <c r="BX14" s="183"/>
      <c r="BY14" s="183"/>
      <c r="BZ14" s="44"/>
      <c r="CA14" s="318">
        <f>ИТОГ!DU13</f>
        <v>0</v>
      </c>
      <c r="CB14" s="318">
        <f>ИТОГ!DV13</f>
        <v>0</v>
      </c>
      <c r="CC14" s="318">
        <f>ИТОГ!DY13</f>
        <v>0</v>
      </c>
      <c r="CD14" s="318">
        <f>ИТОГ!DZ13</f>
        <v>0</v>
      </c>
      <c r="CE14" s="318">
        <f>ИТОГ!EC13</f>
        <v>0</v>
      </c>
      <c r="CF14" s="318">
        <f>ИТОГ!ED13</f>
        <v>0</v>
      </c>
      <c r="CG14" s="318">
        <f>ИТОГ!EE13</f>
        <v>0</v>
      </c>
      <c r="CH14" s="318">
        <f>ИТОГ!EF13</f>
        <v>0</v>
      </c>
      <c r="CI14" s="318">
        <f>ИТОГ!DS13</f>
        <v>0</v>
      </c>
      <c r="CJ14" s="318">
        <f>ИТОГ!DT13</f>
        <v>0</v>
      </c>
      <c r="CK14" s="318">
        <f>ИТОГ!DW13</f>
        <v>0</v>
      </c>
      <c r="CL14" s="318">
        <f>ИТОГ!DX13</f>
        <v>0</v>
      </c>
      <c r="CM14" s="318">
        <f>ИТОГ!EA13</f>
        <v>0</v>
      </c>
      <c r="CN14" s="318">
        <f>ИТОГ!EB13</f>
        <v>0</v>
      </c>
      <c r="CO14" s="310">
        <f t="shared" si="4"/>
        <v>0</v>
      </c>
      <c r="CP14" s="385">
        <f t="shared" si="5"/>
        <v>0</v>
      </c>
    </row>
    <row r="15" spans="1:94" ht="15" thickBot="1" x14ac:dyDescent="0.35">
      <c r="A15" s="509">
        <v>7</v>
      </c>
      <c r="B15" s="724" t="s">
        <v>22</v>
      </c>
      <c r="C15" s="501">
        <f>ИТОГ!C14+ИТОГ!E14</f>
        <v>0</v>
      </c>
      <c r="D15" s="57">
        <f>ИТОГ!D14+ИТОГ!F14</f>
        <v>0</v>
      </c>
      <c r="E15" s="420">
        <f>ИТОГ!AI14+ИТОГ!AK14</f>
        <v>0</v>
      </c>
      <c r="F15" s="518">
        <f>ИТОГ!AJ14+ИТОГ!AL14</f>
        <v>0</v>
      </c>
      <c r="G15" s="518">
        <f>ИТОГ!BM14+ИТОГ!BO14</f>
        <v>0</v>
      </c>
      <c r="H15" s="518">
        <f>ИТОГ!BN14+ИТОГ!BP14</f>
        <v>1</v>
      </c>
      <c r="I15" s="518">
        <f>ИТОГ!CQ14+ИТОГ!CS14</f>
        <v>0</v>
      </c>
      <c r="J15" s="518">
        <f>ИТОГ!CR14+ИТОГ!CT14</f>
        <v>0</v>
      </c>
      <c r="K15" s="518">
        <f>ИТОГ!G14+ИТОГ!I14</f>
        <v>0</v>
      </c>
      <c r="L15" s="518">
        <f>ИТОГ!H14+ИТОГ!J14</f>
        <v>0</v>
      </c>
      <c r="M15" s="318">
        <f>ИТОГ!AM14+ИТОГ!AO14</f>
        <v>0</v>
      </c>
      <c r="N15" s="318">
        <f>ИТОГ!AN14+ИТОГ!AP14</f>
        <v>0</v>
      </c>
      <c r="O15" s="318">
        <f>ИТОГ!BQ14+ИТОГ!BS14</f>
        <v>0</v>
      </c>
      <c r="P15" s="318">
        <f>ИТОГ!BR14+ИТОГ!BT14</f>
        <v>2</v>
      </c>
      <c r="Q15" s="318">
        <f>ИТОГ!CU14+ИТОГ!CW14</f>
        <v>0</v>
      </c>
      <c r="R15" s="318">
        <f>ИТОГ!CV14+ИТОГ!CX14</f>
        <v>1</v>
      </c>
      <c r="S15" s="318">
        <f>ИТОГ!K14</f>
        <v>0</v>
      </c>
      <c r="T15" s="318">
        <f>ИТОГ!L14</f>
        <v>0</v>
      </c>
      <c r="U15" s="318">
        <f>ИТОГ!AQ14</f>
        <v>1</v>
      </c>
      <c r="V15" s="318">
        <f>ИТОГ!AR14</f>
        <v>0</v>
      </c>
      <c r="W15" s="318">
        <f>ИТОГ!BU14</f>
        <v>1</v>
      </c>
      <c r="X15" s="318">
        <f>ИТОГ!BV14</f>
        <v>0</v>
      </c>
      <c r="Y15" s="318">
        <f>ИТОГ!CY14</f>
        <v>0</v>
      </c>
      <c r="Z15" s="318">
        <f>ИТОГ!CZ14</f>
        <v>0</v>
      </c>
      <c r="AA15" s="318">
        <f>ИТОГ!M14+ИТОГ!O14+ИТОГ!Q14</f>
        <v>0</v>
      </c>
      <c r="AB15" s="318">
        <f>ИТОГ!N14+ИТОГ!P14+ИТОГ!R14</f>
        <v>0</v>
      </c>
      <c r="AC15" s="318">
        <f>ИТОГ!AS14+ИТОГ!AU14+ИТОГ!AW14</f>
        <v>0</v>
      </c>
      <c r="AD15" s="318">
        <f>ИТОГ!AT14+ИТОГ!AV14+ИТОГ!AX14</f>
        <v>0</v>
      </c>
      <c r="AE15" s="318">
        <f>ИТОГ!BW14+ИТОГ!BY14+ИТОГ!CA14</f>
        <v>0</v>
      </c>
      <c r="AF15" s="318">
        <f>ИТОГ!BX14+ИТОГ!BZ14+ИТОГ!CB14</f>
        <v>0</v>
      </c>
      <c r="AG15" s="463">
        <f>ИТОГ!DA14+ИТОГ!DC14+ИТОГ!DE14</f>
        <v>1</v>
      </c>
      <c r="AH15" s="463">
        <f>ИТОГ!DB14+ИТОГ!DD14+ИТОГ!DF14</f>
        <v>0</v>
      </c>
      <c r="AI15" s="463">
        <f>ИТОГ!S14</f>
        <v>0</v>
      </c>
      <c r="AJ15" s="463">
        <f>ИТОГ!T14</f>
        <v>0</v>
      </c>
      <c r="AK15" s="463">
        <f>ИТОГ!AY14</f>
        <v>0</v>
      </c>
      <c r="AL15" s="463">
        <f>ИТОГ!AZ14</f>
        <v>0</v>
      </c>
      <c r="AM15" s="463">
        <f>ИТОГ!CC14</f>
        <v>0</v>
      </c>
      <c r="AN15" s="463">
        <f>ИТОГ!CD14</f>
        <v>0</v>
      </c>
      <c r="AO15" s="463">
        <f>ИТОГ!U14+ИТОГ!W14</f>
        <v>0</v>
      </c>
      <c r="AP15" s="463">
        <f>ИТОГ!V14+ИТОГ!X14</f>
        <v>0</v>
      </c>
      <c r="AQ15" s="463">
        <f>ИТОГ!BA14+ИТОГ!BC14</f>
        <v>0</v>
      </c>
      <c r="AR15" s="463">
        <f>ИТОГ!BB14+ИТОГ!BD14</f>
        <v>0</v>
      </c>
      <c r="AS15" s="463">
        <f>ИТОГ!CE14+ИТОГ!CG14</f>
        <v>0</v>
      </c>
      <c r="AT15" s="463">
        <f>ИТОГ!CF14+ИТОГ!CH14</f>
        <v>0</v>
      </c>
      <c r="AU15" s="463">
        <f>ИТОГ!DG14+ИТОГ!DI14</f>
        <v>1</v>
      </c>
      <c r="AV15" s="463">
        <f>ИТОГ!DH14+ИТОГ!DJ14</f>
        <v>0</v>
      </c>
      <c r="AW15" s="463">
        <f>ИТОГ!Y14+ИТОГ!AA14</f>
        <v>0</v>
      </c>
      <c r="AX15" s="463">
        <f>ИТОГ!Z14+ИТОГ!AB14</f>
        <v>0</v>
      </c>
      <c r="AY15" s="463">
        <f>ИТОГ!BE14+ИТОГ!BG14</f>
        <v>1</v>
      </c>
      <c r="AZ15" s="463">
        <f>ИТОГ!BF14+ИТОГ!BH14</f>
        <v>0</v>
      </c>
      <c r="BA15" s="463">
        <f>ИТОГ!CI14+ИТОГ!CK14</f>
        <v>0</v>
      </c>
      <c r="BB15" s="463">
        <f>ИТОГ!CJ14+ИТОГ!CL14</f>
        <v>0</v>
      </c>
      <c r="BC15" s="463">
        <f>ИТОГ!DK14</f>
        <v>2</v>
      </c>
      <c r="BD15" s="463">
        <f>ИТОГ!DL14</f>
        <v>0</v>
      </c>
      <c r="BE15" s="463">
        <f>ИТОГ!AC14</f>
        <v>0</v>
      </c>
      <c r="BF15" s="463">
        <f>ИТОГ!AD14</f>
        <v>0</v>
      </c>
      <c r="BG15" s="463">
        <f>ИТОГ!BI14</f>
        <v>0</v>
      </c>
      <c r="BH15" s="463">
        <f>ИТОГ!BJ14</f>
        <v>0</v>
      </c>
      <c r="BI15" s="463">
        <f>ИТОГ!CM14</f>
        <v>0</v>
      </c>
      <c r="BJ15" s="463">
        <f>ИТОГ!CN14</f>
        <v>0</v>
      </c>
      <c r="BK15" s="463">
        <f>ИТОГ!AE14</f>
        <v>0</v>
      </c>
      <c r="BL15" s="463">
        <f>ИТОГ!AF14</f>
        <v>0</v>
      </c>
      <c r="BM15" s="463">
        <f>ИТОГ!BK14</f>
        <v>0</v>
      </c>
      <c r="BN15" s="463">
        <f>ИТОГ!BL14</f>
        <v>0</v>
      </c>
      <c r="BO15" s="463">
        <f>ИТОГ!CO14</f>
        <v>0</v>
      </c>
      <c r="BP15" s="463">
        <f>ИТОГ!CP14</f>
        <v>0</v>
      </c>
      <c r="BQ15" s="463">
        <f>ИТОГ!DM14</f>
        <v>0</v>
      </c>
      <c r="BR15" s="463">
        <f>ИТОГ!DN14</f>
        <v>0</v>
      </c>
      <c r="BS15" s="463">
        <f>ИТОГ!AG14</f>
        <v>0</v>
      </c>
      <c r="BT15" s="463">
        <f>ИТОГ!AH14</f>
        <v>0</v>
      </c>
      <c r="BU15" s="388">
        <f t="shared" si="2"/>
        <v>7</v>
      </c>
      <c r="BV15" s="508">
        <f t="shared" si="3"/>
        <v>4</v>
      </c>
      <c r="BW15" s="183"/>
      <c r="BX15" s="183"/>
      <c r="BY15" s="183"/>
      <c r="BZ15" s="44"/>
      <c r="CA15" s="318">
        <f>ИТОГ!DU14</f>
        <v>0</v>
      </c>
      <c r="CB15" s="318">
        <f>ИТОГ!DV14</f>
        <v>0</v>
      </c>
      <c r="CC15" s="318">
        <f>ИТОГ!DY14</f>
        <v>0</v>
      </c>
      <c r="CD15" s="318">
        <f>ИТОГ!DZ14</f>
        <v>0</v>
      </c>
      <c r="CE15" s="318">
        <f>ИТОГ!EC14</f>
        <v>0</v>
      </c>
      <c r="CF15" s="318">
        <f>ИТОГ!ED14</f>
        <v>0</v>
      </c>
      <c r="CG15" s="318">
        <f>ИТОГ!EE14</f>
        <v>0</v>
      </c>
      <c r="CH15" s="318">
        <f>ИТОГ!EF14</f>
        <v>0</v>
      </c>
      <c r="CI15" s="318">
        <f>ИТОГ!DS14</f>
        <v>0</v>
      </c>
      <c r="CJ15" s="318">
        <f>ИТОГ!DT14</f>
        <v>0</v>
      </c>
      <c r="CK15" s="318">
        <f>ИТОГ!DW14</f>
        <v>0</v>
      </c>
      <c r="CL15" s="318">
        <f>ИТОГ!DX14</f>
        <v>0</v>
      </c>
      <c r="CM15" s="318">
        <f>ИТОГ!EA14</f>
        <v>0</v>
      </c>
      <c r="CN15" s="318">
        <f>ИТОГ!EB14</f>
        <v>0</v>
      </c>
      <c r="CO15" s="310">
        <f t="shared" si="4"/>
        <v>0</v>
      </c>
      <c r="CP15" s="385">
        <f t="shared" si="5"/>
        <v>0</v>
      </c>
    </row>
    <row r="16" spans="1:94" ht="15" thickBot="1" x14ac:dyDescent="0.35">
      <c r="A16" s="509">
        <v>8</v>
      </c>
      <c r="B16" s="728" t="s">
        <v>16</v>
      </c>
      <c r="C16" s="501">
        <f>ИТОГ!C15+ИТОГ!E15</f>
        <v>0</v>
      </c>
      <c r="D16" s="57">
        <f>ИТОГ!D15+ИТОГ!F15</f>
        <v>0</v>
      </c>
      <c r="E16" s="420">
        <f>ИТОГ!AI15+ИТОГ!AK15</f>
        <v>0</v>
      </c>
      <c r="F16" s="518">
        <f>ИТОГ!AJ15+ИТОГ!AL15</f>
        <v>0</v>
      </c>
      <c r="G16" s="518">
        <f>ИТОГ!BM15+ИТОГ!BO15</f>
        <v>0</v>
      </c>
      <c r="H16" s="518">
        <f>ИТОГ!BN15+ИТОГ!BP15</f>
        <v>0</v>
      </c>
      <c r="I16" s="518">
        <f>ИТОГ!CQ15+ИТОГ!CS15</f>
        <v>0</v>
      </c>
      <c r="J16" s="518">
        <f>ИТОГ!CR15+ИТОГ!CT15</f>
        <v>0</v>
      </c>
      <c r="K16" s="518">
        <f>ИТОГ!G15+ИТОГ!I15</f>
        <v>0</v>
      </c>
      <c r="L16" s="518">
        <f>ИТОГ!H15+ИТОГ!J15</f>
        <v>0</v>
      </c>
      <c r="M16" s="318">
        <f>ИТОГ!AM15+ИТОГ!AO15</f>
        <v>0</v>
      </c>
      <c r="N16" s="318">
        <f>ИТОГ!AN15+ИТОГ!AP15</f>
        <v>0</v>
      </c>
      <c r="O16" s="318">
        <f>ИТОГ!BQ15+ИТОГ!BS15</f>
        <v>0</v>
      </c>
      <c r="P16" s="318">
        <f>ИТОГ!BR15+ИТОГ!BT15</f>
        <v>0</v>
      </c>
      <c r="Q16" s="318">
        <f>ИТОГ!CU15+ИТОГ!CW15</f>
        <v>0</v>
      </c>
      <c r="R16" s="318">
        <f>ИТОГ!CV15+ИТОГ!CX15</f>
        <v>0</v>
      </c>
      <c r="S16" s="318">
        <f>ИТОГ!K15</f>
        <v>0</v>
      </c>
      <c r="T16" s="318">
        <f>ИТОГ!L15</f>
        <v>0</v>
      </c>
      <c r="U16" s="318">
        <f>ИТОГ!AQ15</f>
        <v>0</v>
      </c>
      <c r="V16" s="318">
        <f>ИТОГ!AR15</f>
        <v>0</v>
      </c>
      <c r="W16" s="318">
        <f>ИТОГ!BU15</f>
        <v>0</v>
      </c>
      <c r="X16" s="318">
        <f>ИТОГ!BV15</f>
        <v>0</v>
      </c>
      <c r="Y16" s="318">
        <f>ИТОГ!CY15</f>
        <v>0</v>
      </c>
      <c r="Z16" s="318">
        <f>ИТОГ!CZ15</f>
        <v>0</v>
      </c>
      <c r="AA16" s="318">
        <f>ИТОГ!M15+ИТОГ!O15+ИТОГ!Q15</f>
        <v>0</v>
      </c>
      <c r="AB16" s="318">
        <f>ИТОГ!N15+ИТОГ!P15+ИТОГ!R15</f>
        <v>0</v>
      </c>
      <c r="AC16" s="318">
        <f>ИТОГ!AS15+ИТОГ!AU15+ИТОГ!AW15</f>
        <v>0</v>
      </c>
      <c r="AD16" s="318">
        <f>ИТОГ!AT15+ИТОГ!AV15+ИТОГ!AX15</f>
        <v>0</v>
      </c>
      <c r="AE16" s="318">
        <f>ИТОГ!BW15+ИТОГ!BY15+ИТОГ!CA15</f>
        <v>0</v>
      </c>
      <c r="AF16" s="318">
        <f>ИТОГ!BX15+ИТОГ!BZ15+ИТОГ!CB15</f>
        <v>0</v>
      </c>
      <c r="AG16" s="463">
        <f>ИТОГ!DA15+ИТОГ!DC15+ИТОГ!DE15</f>
        <v>0</v>
      </c>
      <c r="AH16" s="463">
        <f>ИТОГ!DB15+ИТОГ!DD15+ИТОГ!DF15</f>
        <v>0</v>
      </c>
      <c r="AI16" s="463">
        <f>ИТОГ!S15</f>
        <v>0</v>
      </c>
      <c r="AJ16" s="463">
        <f>ИТОГ!T15</f>
        <v>0</v>
      </c>
      <c r="AK16" s="463">
        <f>ИТОГ!AY15</f>
        <v>0</v>
      </c>
      <c r="AL16" s="463">
        <f>ИТОГ!AZ15</f>
        <v>0</v>
      </c>
      <c r="AM16" s="463">
        <f>ИТОГ!CC15</f>
        <v>0</v>
      </c>
      <c r="AN16" s="463">
        <f>ИТОГ!CD15</f>
        <v>0</v>
      </c>
      <c r="AO16" s="463">
        <f>ИТОГ!U15+ИТОГ!W15</f>
        <v>0</v>
      </c>
      <c r="AP16" s="463">
        <f>ИТОГ!V15+ИТОГ!X15</f>
        <v>0</v>
      </c>
      <c r="AQ16" s="463">
        <f>ИТОГ!BA15+ИТОГ!BC15</f>
        <v>0</v>
      </c>
      <c r="AR16" s="463">
        <f>ИТОГ!BB15+ИТОГ!BD15</f>
        <v>0</v>
      </c>
      <c r="AS16" s="463">
        <f>ИТОГ!CE15+ИТОГ!CG15</f>
        <v>0</v>
      </c>
      <c r="AT16" s="463">
        <f>ИТОГ!CF15+ИТОГ!CH15</f>
        <v>0</v>
      </c>
      <c r="AU16" s="463">
        <f>ИТОГ!DG15+ИТОГ!DI15</f>
        <v>0</v>
      </c>
      <c r="AV16" s="463">
        <f>ИТОГ!DH15+ИТОГ!DJ15</f>
        <v>0</v>
      </c>
      <c r="AW16" s="463">
        <f>ИТОГ!Y15+ИТОГ!AA15</f>
        <v>0</v>
      </c>
      <c r="AX16" s="463">
        <f>ИТОГ!Z15+ИТОГ!AB15</f>
        <v>0</v>
      </c>
      <c r="AY16" s="463">
        <f>ИТОГ!BE15+ИТОГ!BG15</f>
        <v>0</v>
      </c>
      <c r="AZ16" s="463">
        <f>ИТОГ!BF15+ИТОГ!BH15</f>
        <v>0</v>
      </c>
      <c r="BA16" s="463">
        <f>ИТОГ!CI15+ИТОГ!CK15</f>
        <v>0</v>
      </c>
      <c r="BB16" s="463">
        <f>ИТОГ!CJ15+ИТОГ!CL15</f>
        <v>0</v>
      </c>
      <c r="BC16" s="463">
        <f>ИТОГ!DK15</f>
        <v>0</v>
      </c>
      <c r="BD16" s="463">
        <f>ИТОГ!DL15</f>
        <v>0</v>
      </c>
      <c r="BE16" s="463">
        <f>ИТОГ!AC15</f>
        <v>0</v>
      </c>
      <c r="BF16" s="463">
        <f>ИТОГ!AD15</f>
        <v>0</v>
      </c>
      <c r="BG16" s="463">
        <f>ИТОГ!BI15</f>
        <v>0</v>
      </c>
      <c r="BH16" s="463">
        <f>ИТОГ!BJ15</f>
        <v>0</v>
      </c>
      <c r="BI16" s="463">
        <f>ИТОГ!CM15</f>
        <v>0</v>
      </c>
      <c r="BJ16" s="463">
        <f>ИТОГ!CN15</f>
        <v>0</v>
      </c>
      <c r="BK16" s="463">
        <f>ИТОГ!AE15</f>
        <v>0</v>
      </c>
      <c r="BL16" s="463">
        <f>ИТОГ!AF15</f>
        <v>0</v>
      </c>
      <c r="BM16" s="463">
        <f>ИТОГ!BK15</f>
        <v>0</v>
      </c>
      <c r="BN16" s="463">
        <f>ИТОГ!BL15</f>
        <v>0</v>
      </c>
      <c r="BO16" s="463">
        <f>ИТОГ!CO15</f>
        <v>0</v>
      </c>
      <c r="BP16" s="463">
        <f>ИТОГ!CP15</f>
        <v>0</v>
      </c>
      <c r="BQ16" s="463">
        <f>ИТОГ!DM15</f>
        <v>0</v>
      </c>
      <c r="BR16" s="463">
        <f>ИТОГ!DN15</f>
        <v>0</v>
      </c>
      <c r="BS16" s="463">
        <f>ИТОГ!AG15</f>
        <v>0</v>
      </c>
      <c r="BT16" s="463">
        <f>ИТОГ!AH15</f>
        <v>0</v>
      </c>
      <c r="BU16" s="388">
        <f t="shared" si="2"/>
        <v>0</v>
      </c>
      <c r="BV16" s="508">
        <f t="shared" si="3"/>
        <v>0</v>
      </c>
      <c r="BW16" s="183"/>
      <c r="BX16" s="183"/>
      <c r="BY16" s="183"/>
      <c r="BZ16" s="44"/>
      <c r="CA16" s="318">
        <f>ИТОГ!DU15</f>
        <v>0</v>
      </c>
      <c r="CB16" s="318">
        <f>ИТОГ!DV15</f>
        <v>0</v>
      </c>
      <c r="CC16" s="318">
        <f>ИТОГ!DY15</f>
        <v>0</v>
      </c>
      <c r="CD16" s="318">
        <f>ИТОГ!DZ15</f>
        <v>0</v>
      </c>
      <c r="CE16" s="318">
        <f>ИТОГ!EC15</f>
        <v>0</v>
      </c>
      <c r="CF16" s="318">
        <f>ИТОГ!ED15</f>
        <v>0</v>
      </c>
      <c r="CG16" s="318">
        <f>ИТОГ!EE15</f>
        <v>0</v>
      </c>
      <c r="CH16" s="318">
        <f>ИТОГ!EF15</f>
        <v>0</v>
      </c>
      <c r="CI16" s="318">
        <f>ИТОГ!DS15</f>
        <v>0</v>
      </c>
      <c r="CJ16" s="318">
        <f>ИТОГ!DT15</f>
        <v>0</v>
      </c>
      <c r="CK16" s="318">
        <f>ИТОГ!DW15</f>
        <v>0</v>
      </c>
      <c r="CL16" s="318">
        <f>ИТОГ!DX15</f>
        <v>0</v>
      </c>
      <c r="CM16" s="318">
        <f>ИТОГ!EA15</f>
        <v>0</v>
      </c>
      <c r="CN16" s="318">
        <f>ИТОГ!EB15</f>
        <v>0</v>
      </c>
      <c r="CO16" s="310">
        <f t="shared" si="4"/>
        <v>0</v>
      </c>
      <c r="CP16" s="385">
        <f t="shared" si="5"/>
        <v>0</v>
      </c>
    </row>
    <row r="17" spans="1:94" ht="15" thickBot="1" x14ac:dyDescent="0.35">
      <c r="A17" s="509"/>
      <c r="B17" s="729" t="s">
        <v>13</v>
      </c>
      <c r="C17" s="501">
        <f>ИТОГ!C16+ИТОГ!E16</f>
        <v>50</v>
      </c>
      <c r="D17" s="57">
        <f>ИТОГ!D16+ИТОГ!F16</f>
        <v>35</v>
      </c>
      <c r="E17" s="420">
        <f>ИТОГ!AI16+ИТОГ!AK16</f>
        <v>0</v>
      </c>
      <c r="F17" s="518">
        <f>ИТОГ!AJ16+ИТОГ!AL16</f>
        <v>0</v>
      </c>
      <c r="G17" s="518">
        <f>ИТОГ!BM16+ИТОГ!BO16</f>
        <v>0</v>
      </c>
      <c r="H17" s="518">
        <f>ИТОГ!BN16+ИТОГ!BP16</f>
        <v>0</v>
      </c>
      <c r="I17" s="518">
        <f>ИТОГ!CQ16+ИТОГ!CS16</f>
        <v>1</v>
      </c>
      <c r="J17" s="518">
        <f>ИТОГ!CR16+ИТОГ!CT16</f>
        <v>0</v>
      </c>
      <c r="K17" s="518">
        <f>ИТОГ!G16+ИТОГ!I16</f>
        <v>100</v>
      </c>
      <c r="L17" s="518">
        <f>ИТОГ!H16+ИТОГ!J16</f>
        <v>79</v>
      </c>
      <c r="M17" s="318">
        <f>ИТОГ!AM16+ИТОГ!AO16</f>
        <v>0</v>
      </c>
      <c r="N17" s="318">
        <f>ИТОГ!AN16+ИТОГ!AP16</f>
        <v>0</v>
      </c>
      <c r="O17" s="318">
        <f>ИТОГ!BQ16+ИТОГ!BS16</f>
        <v>0</v>
      </c>
      <c r="P17" s="318">
        <f>ИТОГ!BR16+ИТОГ!BT16</f>
        <v>0</v>
      </c>
      <c r="Q17" s="318">
        <f>ИТОГ!CU16+ИТОГ!CW16</f>
        <v>0</v>
      </c>
      <c r="R17" s="318">
        <f>ИТОГ!CV16+ИТОГ!CX16</f>
        <v>0</v>
      </c>
      <c r="S17" s="318">
        <f>ИТОГ!K16</f>
        <v>50</v>
      </c>
      <c r="T17" s="318">
        <f>ИТОГ!L16</f>
        <v>0</v>
      </c>
      <c r="U17" s="318">
        <f>ИТОГ!AQ16</f>
        <v>1</v>
      </c>
      <c r="V17" s="318">
        <f>ИТОГ!AR16</f>
        <v>0</v>
      </c>
      <c r="W17" s="318">
        <f>ИТОГ!BU16</f>
        <v>0</v>
      </c>
      <c r="X17" s="318">
        <f>ИТОГ!BV16</f>
        <v>0</v>
      </c>
      <c r="Y17" s="318">
        <f>ИТОГ!CY16</f>
        <v>0</v>
      </c>
      <c r="Z17" s="318">
        <f>ИТОГ!CZ16</f>
        <v>0</v>
      </c>
      <c r="AA17" s="318">
        <f>ИТОГ!M16+ИТОГ!O16+ИТОГ!Q16</f>
        <v>100</v>
      </c>
      <c r="AB17" s="318">
        <f>ИТОГ!N16+ИТОГ!P16+ИТОГ!R16</f>
        <v>28</v>
      </c>
      <c r="AC17" s="318">
        <f>ИТОГ!AS16+ИТОГ!AU16+ИТОГ!AW16</f>
        <v>0</v>
      </c>
      <c r="AD17" s="318">
        <f>ИТОГ!AT16+ИТОГ!AV16+ИТОГ!AX16</f>
        <v>0</v>
      </c>
      <c r="AE17" s="318">
        <f>ИТОГ!BW16+ИТОГ!BY16+ИТОГ!CA16</f>
        <v>0</v>
      </c>
      <c r="AF17" s="318">
        <f>ИТОГ!BX16+ИТОГ!BZ16+ИТОГ!CB16</f>
        <v>0</v>
      </c>
      <c r="AG17" s="463">
        <f>ИТОГ!DA16+ИТОГ!DC16+ИТОГ!DE16</f>
        <v>0</v>
      </c>
      <c r="AH17" s="463">
        <f>ИТОГ!DB16+ИТОГ!DD16+ИТОГ!DF16</f>
        <v>0</v>
      </c>
      <c r="AI17" s="463">
        <f>ИТОГ!S16</f>
        <v>0</v>
      </c>
      <c r="AJ17" s="463">
        <f>ИТОГ!T16</f>
        <v>49</v>
      </c>
      <c r="AK17" s="463">
        <f>ИТОГ!AY16</f>
        <v>0</v>
      </c>
      <c r="AL17" s="463">
        <f>ИТОГ!AZ16</f>
        <v>0</v>
      </c>
      <c r="AM17" s="463">
        <f>ИТОГ!CC16</f>
        <v>0</v>
      </c>
      <c r="AN17" s="463">
        <f>ИТОГ!CD16</f>
        <v>0</v>
      </c>
      <c r="AO17" s="463">
        <f>ИТОГ!U16+ИТОГ!W16</f>
        <v>75</v>
      </c>
      <c r="AP17" s="463">
        <f>ИТОГ!V16+ИТОГ!X16</f>
        <v>17</v>
      </c>
      <c r="AQ17" s="463">
        <f>ИТОГ!BA16+ИТОГ!BC16</f>
        <v>0</v>
      </c>
      <c r="AR17" s="463">
        <f>ИТОГ!BB16+ИТОГ!BD16</f>
        <v>0</v>
      </c>
      <c r="AS17" s="463">
        <f>ИТОГ!CE16+ИТОГ!CG16</f>
        <v>1</v>
      </c>
      <c r="AT17" s="463">
        <f>ИТОГ!CF16+ИТОГ!CH16</f>
        <v>0</v>
      </c>
      <c r="AU17" s="463">
        <f>ИТОГ!DG16+ИТОГ!DI16</f>
        <v>2</v>
      </c>
      <c r="AV17" s="463">
        <f>ИТОГ!DH16+ИТОГ!DJ16</f>
        <v>0</v>
      </c>
      <c r="AW17" s="463">
        <f>ИТОГ!Y16+ИТОГ!AA16</f>
        <v>75</v>
      </c>
      <c r="AX17" s="463">
        <f>ИТОГ!Z16+ИТОГ!AB16</f>
        <v>20</v>
      </c>
      <c r="AY17" s="463">
        <f>ИТОГ!BE16+ИТОГ!BG16</f>
        <v>0</v>
      </c>
      <c r="AZ17" s="463">
        <f>ИТОГ!BF16+ИТОГ!BH16</f>
        <v>0</v>
      </c>
      <c r="BA17" s="463">
        <f>ИТОГ!CI16+ИТОГ!CK16</f>
        <v>0</v>
      </c>
      <c r="BB17" s="463">
        <f>ИТОГ!CJ16+ИТОГ!CL16</f>
        <v>0</v>
      </c>
      <c r="BC17" s="463">
        <f>ИТОГ!DK16</f>
        <v>0</v>
      </c>
      <c r="BD17" s="463">
        <f>ИТОГ!DL16</f>
        <v>0</v>
      </c>
      <c r="BE17" s="463">
        <f>ИТОГ!AC16</f>
        <v>0</v>
      </c>
      <c r="BF17" s="463">
        <f>ИТОГ!AD16</f>
        <v>41</v>
      </c>
      <c r="BG17" s="463">
        <f>ИТОГ!BI16</f>
        <v>0</v>
      </c>
      <c r="BH17" s="463">
        <f>ИТОГ!BJ16</f>
        <v>0</v>
      </c>
      <c r="BI17" s="463">
        <f>ИТОГ!CM16</f>
        <v>0</v>
      </c>
      <c r="BJ17" s="463">
        <f>ИТОГ!CN16</f>
        <v>0</v>
      </c>
      <c r="BK17" s="463">
        <f>ИТОГ!AE16</f>
        <v>20</v>
      </c>
      <c r="BL17" s="463">
        <f>ИТОГ!AF16</f>
        <v>11</v>
      </c>
      <c r="BM17" s="463">
        <f>ИТОГ!BK16</f>
        <v>0</v>
      </c>
      <c r="BN17" s="463">
        <f>ИТОГ!BL16</f>
        <v>0</v>
      </c>
      <c r="BO17" s="463">
        <f>ИТОГ!CO16</f>
        <v>0</v>
      </c>
      <c r="BP17" s="463">
        <f>ИТОГ!CP16</f>
        <v>0</v>
      </c>
      <c r="BQ17" s="463">
        <f>ИТОГ!DM16</f>
        <v>0</v>
      </c>
      <c r="BR17" s="463">
        <f>ИТОГ!DN16</f>
        <v>0</v>
      </c>
      <c r="BS17" s="463">
        <f>ИТОГ!AG16</f>
        <v>0</v>
      </c>
      <c r="BT17" s="463">
        <f>ИТОГ!AH16</f>
        <v>18</v>
      </c>
      <c r="BU17" s="388">
        <f t="shared" si="2"/>
        <v>475</v>
      </c>
      <c r="BV17" s="508">
        <f t="shared" si="3"/>
        <v>298</v>
      </c>
      <c r="BW17" s="183"/>
      <c r="BX17" s="183"/>
      <c r="BY17" s="183"/>
      <c r="BZ17" s="44"/>
      <c r="CA17" s="318">
        <f>ИТОГ!DU16</f>
        <v>0</v>
      </c>
      <c r="CB17" s="318">
        <f>ИТОГ!DV16</f>
        <v>0</v>
      </c>
      <c r="CC17" s="318">
        <f>ИТОГ!DY16</f>
        <v>0</v>
      </c>
      <c r="CD17" s="318">
        <f>ИТОГ!DZ16</f>
        <v>0</v>
      </c>
      <c r="CE17" s="318">
        <f>ИТОГ!EC16</f>
        <v>0</v>
      </c>
      <c r="CF17" s="318">
        <f>ИТОГ!ED16</f>
        <v>0</v>
      </c>
      <c r="CG17" s="318">
        <f>ИТОГ!EE16</f>
        <v>0</v>
      </c>
      <c r="CH17" s="318">
        <f>ИТОГ!EF16</f>
        <v>0</v>
      </c>
      <c r="CI17" s="318">
        <f>ИТОГ!DS16</f>
        <v>0</v>
      </c>
      <c r="CJ17" s="318">
        <f>ИТОГ!DT16</f>
        <v>0</v>
      </c>
      <c r="CK17" s="318">
        <f>ИТОГ!DW16</f>
        <v>0</v>
      </c>
      <c r="CL17" s="318">
        <f>ИТОГ!DX16</f>
        <v>0</v>
      </c>
      <c r="CM17" s="318">
        <f>ИТОГ!EA16</f>
        <v>0</v>
      </c>
      <c r="CN17" s="318">
        <f>ИТОГ!EB16</f>
        <v>0</v>
      </c>
      <c r="CO17" s="310">
        <f t="shared" si="4"/>
        <v>0</v>
      </c>
      <c r="CP17" s="385">
        <f t="shared" si="5"/>
        <v>0</v>
      </c>
    </row>
    <row r="18" spans="1:94" ht="15" thickBot="1" x14ac:dyDescent="0.35">
      <c r="A18" s="509">
        <v>9</v>
      </c>
      <c r="B18" s="724" t="s">
        <v>17</v>
      </c>
      <c r="C18" s="501">
        <f>ИТОГ!C17+ИТОГ!E17</f>
        <v>50</v>
      </c>
      <c r="D18" s="57">
        <f>ИТОГ!D17+ИТОГ!F17</f>
        <v>35</v>
      </c>
      <c r="E18" s="420">
        <f>ИТОГ!AI17+ИТОГ!AK17</f>
        <v>0</v>
      </c>
      <c r="F18" s="518">
        <f>ИТОГ!AJ17+ИТОГ!AL17</f>
        <v>0</v>
      </c>
      <c r="G18" s="518">
        <f>ИТОГ!BM17+ИТОГ!BO17</f>
        <v>0</v>
      </c>
      <c r="H18" s="518">
        <f>ИТОГ!BN17+ИТОГ!BP17</f>
        <v>0</v>
      </c>
      <c r="I18" s="518">
        <f>ИТОГ!CQ17+ИТОГ!CS17</f>
        <v>0</v>
      </c>
      <c r="J18" s="518">
        <f>ИТОГ!CR17+ИТОГ!CT17</f>
        <v>0</v>
      </c>
      <c r="K18" s="518">
        <f>ИТОГ!G17+ИТОГ!I17</f>
        <v>100</v>
      </c>
      <c r="L18" s="518">
        <f>ИТОГ!H17+ИТОГ!J17</f>
        <v>79</v>
      </c>
      <c r="M18" s="318">
        <f>ИТОГ!AM17+ИТОГ!AO17</f>
        <v>0</v>
      </c>
      <c r="N18" s="318">
        <f>ИТОГ!AN17+ИТОГ!AP17</f>
        <v>0</v>
      </c>
      <c r="O18" s="318">
        <f>ИТОГ!BQ17+ИТОГ!BS17</f>
        <v>0</v>
      </c>
      <c r="P18" s="318">
        <f>ИТОГ!BR17+ИТОГ!BT17</f>
        <v>0</v>
      </c>
      <c r="Q18" s="318">
        <f>ИТОГ!CU17+ИТОГ!CW17</f>
        <v>0</v>
      </c>
      <c r="R18" s="318">
        <f>ИТОГ!CV17+ИТОГ!CX17</f>
        <v>0</v>
      </c>
      <c r="S18" s="318">
        <f>ИТОГ!K17</f>
        <v>50</v>
      </c>
      <c r="T18" s="318">
        <f>ИТОГ!L17</f>
        <v>0</v>
      </c>
      <c r="U18" s="318">
        <f>ИТОГ!AQ17</f>
        <v>0</v>
      </c>
      <c r="V18" s="318">
        <f>ИТОГ!AR17</f>
        <v>0</v>
      </c>
      <c r="W18" s="318">
        <f>ИТОГ!BU17</f>
        <v>0</v>
      </c>
      <c r="X18" s="318">
        <f>ИТОГ!BV17</f>
        <v>0</v>
      </c>
      <c r="Y18" s="318">
        <f>ИТОГ!CY17</f>
        <v>0</v>
      </c>
      <c r="Z18" s="318">
        <f>ИТОГ!CZ17</f>
        <v>0</v>
      </c>
      <c r="AA18" s="318">
        <f>ИТОГ!M17+ИТОГ!O17+ИТОГ!Q17</f>
        <v>100</v>
      </c>
      <c r="AB18" s="318">
        <f>ИТОГ!N17+ИТОГ!P17+ИТОГ!R17</f>
        <v>28</v>
      </c>
      <c r="AC18" s="318">
        <f>ИТОГ!AS17+ИТОГ!AU17+ИТОГ!AW17</f>
        <v>0</v>
      </c>
      <c r="AD18" s="318">
        <f>ИТОГ!AT17+ИТОГ!AV17+ИТОГ!AX17</f>
        <v>0</v>
      </c>
      <c r="AE18" s="318">
        <f>ИТОГ!BW17+ИТОГ!BY17+ИТОГ!CA17</f>
        <v>0</v>
      </c>
      <c r="AF18" s="318">
        <f>ИТОГ!BX17+ИТОГ!BZ17+ИТОГ!CB17</f>
        <v>0</v>
      </c>
      <c r="AG18" s="463">
        <f>ИТОГ!DA17+ИТОГ!DC17+ИТОГ!DE17</f>
        <v>0</v>
      </c>
      <c r="AH18" s="463">
        <f>ИТОГ!DB17+ИТОГ!DD17+ИТОГ!DF17</f>
        <v>0</v>
      </c>
      <c r="AI18" s="463">
        <f>ИТОГ!S17</f>
        <v>0</v>
      </c>
      <c r="AJ18" s="463">
        <f>ИТОГ!T17</f>
        <v>49</v>
      </c>
      <c r="AK18" s="463">
        <f>ИТОГ!AY17</f>
        <v>0</v>
      </c>
      <c r="AL18" s="463">
        <f>ИТОГ!AZ17</f>
        <v>0</v>
      </c>
      <c r="AM18" s="463">
        <f>ИТОГ!CC17</f>
        <v>0</v>
      </c>
      <c r="AN18" s="463">
        <f>ИТОГ!CD17</f>
        <v>0</v>
      </c>
      <c r="AO18" s="463">
        <f>ИТОГ!U17+ИТОГ!W17</f>
        <v>75</v>
      </c>
      <c r="AP18" s="463">
        <f>ИТОГ!V17+ИТОГ!X17</f>
        <v>17</v>
      </c>
      <c r="AQ18" s="463">
        <f>ИТОГ!BA17+ИТОГ!BC17</f>
        <v>0</v>
      </c>
      <c r="AR18" s="463">
        <f>ИТОГ!BB17+ИТОГ!BD17</f>
        <v>0</v>
      </c>
      <c r="AS18" s="463">
        <f>ИТОГ!CE17+ИТОГ!CG17</f>
        <v>0</v>
      </c>
      <c r="AT18" s="463">
        <f>ИТОГ!CF17+ИТОГ!CH17</f>
        <v>0</v>
      </c>
      <c r="AU18" s="463">
        <f>ИТОГ!DG17+ИТОГ!DI17</f>
        <v>0</v>
      </c>
      <c r="AV18" s="463">
        <f>ИТОГ!DH17+ИТОГ!DJ17</f>
        <v>0</v>
      </c>
      <c r="AW18" s="463">
        <f>ИТОГ!Y17+ИТОГ!AA17</f>
        <v>75</v>
      </c>
      <c r="AX18" s="463">
        <f>ИТОГ!Z17+ИТОГ!AB17</f>
        <v>20</v>
      </c>
      <c r="AY18" s="463">
        <f>ИТОГ!BE17+ИТОГ!BG17</f>
        <v>0</v>
      </c>
      <c r="AZ18" s="463">
        <f>ИТОГ!BF17+ИТОГ!BH17</f>
        <v>0</v>
      </c>
      <c r="BA18" s="463">
        <f>ИТОГ!CI17+ИТОГ!CK17</f>
        <v>0</v>
      </c>
      <c r="BB18" s="463">
        <f>ИТОГ!CJ17+ИТОГ!CL17</f>
        <v>0</v>
      </c>
      <c r="BC18" s="463">
        <f>ИТОГ!DK17</f>
        <v>0</v>
      </c>
      <c r="BD18" s="463">
        <f>ИТОГ!DL17</f>
        <v>0</v>
      </c>
      <c r="BE18" s="463">
        <f>ИТОГ!AC17</f>
        <v>0</v>
      </c>
      <c r="BF18" s="463">
        <f>ИТОГ!AD17</f>
        <v>41</v>
      </c>
      <c r="BG18" s="463">
        <f>ИТОГ!BI17</f>
        <v>0</v>
      </c>
      <c r="BH18" s="463">
        <f>ИТОГ!BJ17</f>
        <v>0</v>
      </c>
      <c r="BI18" s="463">
        <f>ИТОГ!CM17</f>
        <v>0</v>
      </c>
      <c r="BJ18" s="463">
        <f>ИТОГ!CN17</f>
        <v>0</v>
      </c>
      <c r="BK18" s="463">
        <f>ИТОГ!AE17</f>
        <v>20</v>
      </c>
      <c r="BL18" s="463">
        <f>ИТОГ!AF17</f>
        <v>11</v>
      </c>
      <c r="BM18" s="463">
        <f>ИТОГ!BK17</f>
        <v>0</v>
      </c>
      <c r="BN18" s="463">
        <f>ИТОГ!BL17</f>
        <v>0</v>
      </c>
      <c r="BO18" s="463">
        <f>ИТОГ!CO17</f>
        <v>0</v>
      </c>
      <c r="BP18" s="463">
        <f>ИТОГ!CP17</f>
        <v>0</v>
      </c>
      <c r="BQ18" s="463">
        <f>ИТОГ!DM17</f>
        <v>0</v>
      </c>
      <c r="BR18" s="463">
        <f>ИТОГ!DN17</f>
        <v>0</v>
      </c>
      <c r="BS18" s="463">
        <f>ИТОГ!AG17</f>
        <v>0</v>
      </c>
      <c r="BT18" s="463">
        <f>ИТОГ!AH17</f>
        <v>18</v>
      </c>
      <c r="BU18" s="388">
        <f t="shared" si="2"/>
        <v>470</v>
      </c>
      <c r="BV18" s="508">
        <f t="shared" si="3"/>
        <v>298</v>
      </c>
      <c r="BW18" s="183"/>
      <c r="BX18" s="183"/>
      <c r="BY18" s="183"/>
      <c r="BZ18" s="44"/>
      <c r="CA18" s="318">
        <f>ИТОГ!DU17</f>
        <v>0</v>
      </c>
      <c r="CB18" s="318">
        <f>ИТОГ!DV17</f>
        <v>0</v>
      </c>
      <c r="CC18" s="318">
        <f>ИТОГ!DY17</f>
        <v>0</v>
      </c>
      <c r="CD18" s="318">
        <f>ИТОГ!DZ17</f>
        <v>0</v>
      </c>
      <c r="CE18" s="318">
        <f>ИТОГ!EC17</f>
        <v>0</v>
      </c>
      <c r="CF18" s="318">
        <f>ИТОГ!ED17</f>
        <v>0</v>
      </c>
      <c r="CG18" s="318">
        <f>ИТОГ!EE17</f>
        <v>0</v>
      </c>
      <c r="CH18" s="318">
        <f>ИТОГ!EF17</f>
        <v>0</v>
      </c>
      <c r="CI18" s="318">
        <f>ИТОГ!DS17</f>
        <v>0</v>
      </c>
      <c r="CJ18" s="318">
        <f>ИТОГ!DT17</f>
        <v>0</v>
      </c>
      <c r="CK18" s="318">
        <f>ИТОГ!DW17</f>
        <v>0</v>
      </c>
      <c r="CL18" s="318">
        <f>ИТОГ!DX17</f>
        <v>0</v>
      </c>
      <c r="CM18" s="318">
        <f>ИТОГ!EA17</f>
        <v>0</v>
      </c>
      <c r="CN18" s="318">
        <f>ИТОГ!EB17</f>
        <v>0</v>
      </c>
      <c r="CO18" s="310">
        <f t="shared" si="4"/>
        <v>0</v>
      </c>
      <c r="CP18" s="385">
        <f t="shared" si="5"/>
        <v>0</v>
      </c>
    </row>
    <row r="19" spans="1:94" ht="27.6" thickBot="1" x14ac:dyDescent="0.35">
      <c r="A19" s="509">
        <v>10</v>
      </c>
      <c r="B19" s="724" t="s">
        <v>18</v>
      </c>
      <c r="C19" s="501">
        <f>ИТОГ!C18+ИТОГ!E18</f>
        <v>0</v>
      </c>
      <c r="D19" s="57">
        <f>ИТОГ!D18+ИТОГ!F18</f>
        <v>0</v>
      </c>
      <c r="E19" s="420">
        <f>ИТОГ!AI18+ИТОГ!AK18</f>
        <v>0</v>
      </c>
      <c r="F19" s="518">
        <f>ИТОГ!AJ18+ИТОГ!AL18</f>
        <v>0</v>
      </c>
      <c r="G19" s="518">
        <f>ИТОГ!BM18+ИТОГ!BO18</f>
        <v>0</v>
      </c>
      <c r="H19" s="518">
        <f>ИТОГ!BN18+ИТОГ!BP18</f>
        <v>0</v>
      </c>
      <c r="I19" s="518">
        <f>ИТОГ!CQ18+ИТОГ!CS18</f>
        <v>0</v>
      </c>
      <c r="J19" s="518">
        <f>ИТОГ!CR18+ИТОГ!CT18</f>
        <v>0</v>
      </c>
      <c r="K19" s="518">
        <f>ИТОГ!G18+ИТОГ!I18</f>
        <v>0</v>
      </c>
      <c r="L19" s="518">
        <f>ИТОГ!H18+ИТОГ!J18</f>
        <v>0</v>
      </c>
      <c r="M19" s="318">
        <f>ИТОГ!AM18+ИТОГ!AO18</f>
        <v>0</v>
      </c>
      <c r="N19" s="318">
        <f>ИТОГ!AN18+ИТОГ!AP18</f>
        <v>0</v>
      </c>
      <c r="O19" s="318">
        <f>ИТОГ!BQ18+ИТОГ!BS18</f>
        <v>0</v>
      </c>
      <c r="P19" s="318">
        <f>ИТОГ!BR18+ИТОГ!BT18</f>
        <v>0</v>
      </c>
      <c r="Q19" s="318">
        <f>ИТОГ!CU18+ИТОГ!CW18</f>
        <v>0</v>
      </c>
      <c r="R19" s="318">
        <f>ИТОГ!CV18+ИТОГ!CX18</f>
        <v>0</v>
      </c>
      <c r="S19" s="318">
        <f>ИТОГ!K18</f>
        <v>0</v>
      </c>
      <c r="T19" s="318">
        <f>ИТОГ!L18</f>
        <v>0</v>
      </c>
      <c r="U19" s="318">
        <f>ИТОГ!AQ18</f>
        <v>0</v>
      </c>
      <c r="V19" s="318">
        <f>ИТОГ!AR18</f>
        <v>0</v>
      </c>
      <c r="W19" s="318">
        <f>ИТОГ!BU18</f>
        <v>0</v>
      </c>
      <c r="X19" s="318">
        <f>ИТОГ!BV18</f>
        <v>0</v>
      </c>
      <c r="Y19" s="318">
        <f>ИТОГ!CY18</f>
        <v>0</v>
      </c>
      <c r="Z19" s="318">
        <f>ИТОГ!CZ18</f>
        <v>0</v>
      </c>
      <c r="AA19" s="318">
        <f>ИТОГ!M18+ИТОГ!O18+ИТОГ!Q18</f>
        <v>0</v>
      </c>
      <c r="AB19" s="318">
        <f>ИТОГ!N18+ИТОГ!P18+ИТОГ!R18</f>
        <v>0</v>
      </c>
      <c r="AC19" s="318">
        <f>ИТОГ!AS18+ИТОГ!AU18+ИТОГ!AW18</f>
        <v>0</v>
      </c>
      <c r="AD19" s="318">
        <f>ИТОГ!AT18+ИТОГ!AV18+ИТОГ!AX18</f>
        <v>0</v>
      </c>
      <c r="AE19" s="318">
        <f>ИТОГ!BW18+ИТОГ!BY18+ИТОГ!CA18</f>
        <v>0</v>
      </c>
      <c r="AF19" s="318">
        <f>ИТОГ!BX18+ИТОГ!BZ18+ИТОГ!CB18</f>
        <v>0</v>
      </c>
      <c r="AG19" s="463">
        <f>ИТОГ!DA18+ИТОГ!DC18+ИТОГ!DE18</f>
        <v>0</v>
      </c>
      <c r="AH19" s="463">
        <f>ИТОГ!DB18+ИТОГ!DD18+ИТОГ!DF18</f>
        <v>0</v>
      </c>
      <c r="AI19" s="463">
        <f>ИТОГ!S18</f>
        <v>0</v>
      </c>
      <c r="AJ19" s="463">
        <f>ИТОГ!T18</f>
        <v>0</v>
      </c>
      <c r="AK19" s="463">
        <f>ИТОГ!AY18</f>
        <v>0</v>
      </c>
      <c r="AL19" s="463">
        <f>ИТОГ!AZ18</f>
        <v>0</v>
      </c>
      <c r="AM19" s="463">
        <f>ИТОГ!CC18</f>
        <v>0</v>
      </c>
      <c r="AN19" s="463">
        <f>ИТОГ!CD18</f>
        <v>0</v>
      </c>
      <c r="AO19" s="463">
        <f>ИТОГ!U18+ИТОГ!W18</f>
        <v>0</v>
      </c>
      <c r="AP19" s="463">
        <f>ИТОГ!V18+ИТОГ!X18</f>
        <v>0</v>
      </c>
      <c r="AQ19" s="463">
        <f>ИТОГ!BA18+ИТОГ!BC18</f>
        <v>0</v>
      </c>
      <c r="AR19" s="463">
        <f>ИТОГ!BB18+ИТОГ!BD18</f>
        <v>0</v>
      </c>
      <c r="AS19" s="463">
        <f>ИТОГ!CE18+ИТОГ!CG18</f>
        <v>0</v>
      </c>
      <c r="AT19" s="463">
        <f>ИТОГ!CF18+ИТОГ!CH18</f>
        <v>0</v>
      </c>
      <c r="AU19" s="463">
        <f>ИТОГ!DG18+ИТОГ!DI18</f>
        <v>0</v>
      </c>
      <c r="AV19" s="463">
        <f>ИТОГ!DH18+ИТОГ!DJ18</f>
        <v>0</v>
      </c>
      <c r="AW19" s="463">
        <f>ИТОГ!Y18+ИТОГ!AA18</f>
        <v>0</v>
      </c>
      <c r="AX19" s="463">
        <f>ИТОГ!Z18+ИТОГ!AB18</f>
        <v>0</v>
      </c>
      <c r="AY19" s="463">
        <f>ИТОГ!BE18+ИТОГ!BG18</f>
        <v>0</v>
      </c>
      <c r="AZ19" s="463">
        <f>ИТОГ!BF18+ИТОГ!BH18</f>
        <v>0</v>
      </c>
      <c r="BA19" s="463">
        <f>ИТОГ!CI18+ИТОГ!CK18</f>
        <v>0</v>
      </c>
      <c r="BB19" s="463">
        <f>ИТОГ!CJ18+ИТОГ!CL18</f>
        <v>0</v>
      </c>
      <c r="BC19" s="463">
        <f>ИТОГ!DK18</f>
        <v>0</v>
      </c>
      <c r="BD19" s="463">
        <f>ИТОГ!DL18</f>
        <v>0</v>
      </c>
      <c r="BE19" s="463">
        <f>ИТОГ!AC18</f>
        <v>0</v>
      </c>
      <c r="BF19" s="463">
        <f>ИТОГ!AD18</f>
        <v>0</v>
      </c>
      <c r="BG19" s="463">
        <f>ИТОГ!BI18</f>
        <v>0</v>
      </c>
      <c r="BH19" s="463">
        <f>ИТОГ!BJ18</f>
        <v>0</v>
      </c>
      <c r="BI19" s="463">
        <f>ИТОГ!CM18</f>
        <v>0</v>
      </c>
      <c r="BJ19" s="463">
        <f>ИТОГ!CN18</f>
        <v>0</v>
      </c>
      <c r="BK19" s="463">
        <f>ИТОГ!AE18</f>
        <v>0</v>
      </c>
      <c r="BL19" s="463">
        <f>ИТОГ!AF18</f>
        <v>0</v>
      </c>
      <c r="BM19" s="463">
        <f>ИТОГ!BK18</f>
        <v>0</v>
      </c>
      <c r="BN19" s="463">
        <f>ИТОГ!BL18</f>
        <v>0</v>
      </c>
      <c r="BO19" s="463">
        <f>ИТОГ!CO18</f>
        <v>0</v>
      </c>
      <c r="BP19" s="463">
        <f>ИТОГ!CP18</f>
        <v>0</v>
      </c>
      <c r="BQ19" s="463">
        <f>ИТОГ!DM18</f>
        <v>0</v>
      </c>
      <c r="BR19" s="463">
        <f>ИТОГ!DN18</f>
        <v>0</v>
      </c>
      <c r="BS19" s="463">
        <f>ИТОГ!AG18</f>
        <v>0</v>
      </c>
      <c r="BT19" s="463">
        <f>ИТОГ!AH18</f>
        <v>0</v>
      </c>
      <c r="BU19" s="388">
        <f t="shared" si="2"/>
        <v>0</v>
      </c>
      <c r="BV19" s="508">
        <f t="shared" si="3"/>
        <v>0</v>
      </c>
      <c r="BW19" s="183"/>
      <c r="BX19" s="183"/>
      <c r="BY19" s="183"/>
      <c r="BZ19" s="44"/>
      <c r="CA19" s="318">
        <f>ИТОГ!DU18</f>
        <v>0</v>
      </c>
      <c r="CB19" s="318">
        <f>ИТОГ!DV18</f>
        <v>0</v>
      </c>
      <c r="CC19" s="318">
        <f>ИТОГ!DY18</f>
        <v>0</v>
      </c>
      <c r="CD19" s="318">
        <f>ИТОГ!DZ18</f>
        <v>0</v>
      </c>
      <c r="CE19" s="318">
        <f>ИТОГ!EC18</f>
        <v>0</v>
      </c>
      <c r="CF19" s="318">
        <f>ИТОГ!ED18</f>
        <v>0</v>
      </c>
      <c r="CG19" s="318">
        <f>ИТОГ!EE18</f>
        <v>0</v>
      </c>
      <c r="CH19" s="318">
        <f>ИТОГ!EF18</f>
        <v>0</v>
      </c>
      <c r="CI19" s="318">
        <f>ИТОГ!DS18</f>
        <v>0</v>
      </c>
      <c r="CJ19" s="318">
        <f>ИТОГ!DT18</f>
        <v>0</v>
      </c>
      <c r="CK19" s="318">
        <f>ИТОГ!DW18</f>
        <v>0</v>
      </c>
      <c r="CL19" s="318">
        <f>ИТОГ!DX18</f>
        <v>0</v>
      </c>
      <c r="CM19" s="318">
        <f>ИТОГ!EA18</f>
        <v>0</v>
      </c>
      <c r="CN19" s="318">
        <f>ИТОГ!EB18</f>
        <v>0</v>
      </c>
      <c r="CO19" s="310">
        <f t="shared" si="4"/>
        <v>0</v>
      </c>
      <c r="CP19" s="385">
        <f t="shared" si="5"/>
        <v>0</v>
      </c>
    </row>
    <row r="20" spans="1:94" ht="27.6" thickBot="1" x14ac:dyDescent="0.35">
      <c r="A20" s="509">
        <v>11</v>
      </c>
      <c r="B20" s="724" t="s">
        <v>19</v>
      </c>
      <c r="C20" s="501">
        <f>ИТОГ!C19+ИТОГ!E19</f>
        <v>0</v>
      </c>
      <c r="D20" s="57">
        <f>ИТОГ!D19+ИТОГ!F19</f>
        <v>0</v>
      </c>
      <c r="E20" s="420">
        <f>ИТОГ!AI19+ИТОГ!AK19</f>
        <v>0</v>
      </c>
      <c r="F20" s="518">
        <f>ИТОГ!AJ19+ИТОГ!AL19</f>
        <v>0</v>
      </c>
      <c r="G20" s="518">
        <f>ИТОГ!BM19+ИТОГ!BO19</f>
        <v>0</v>
      </c>
      <c r="H20" s="518">
        <f>ИТОГ!BN19+ИТОГ!BP19</f>
        <v>0</v>
      </c>
      <c r="I20" s="518">
        <f>ИТОГ!CQ19+ИТОГ!CS19</f>
        <v>1</v>
      </c>
      <c r="J20" s="518">
        <f>ИТОГ!CR19+ИТОГ!CT19</f>
        <v>0</v>
      </c>
      <c r="K20" s="518">
        <f>ИТОГ!G19+ИТОГ!I19</f>
        <v>0</v>
      </c>
      <c r="L20" s="518">
        <f>ИТОГ!H19+ИТОГ!J19</f>
        <v>0</v>
      </c>
      <c r="M20" s="318">
        <f>ИТОГ!AM19+ИТОГ!AO19</f>
        <v>0</v>
      </c>
      <c r="N20" s="318">
        <f>ИТОГ!AN19+ИТОГ!AP19</f>
        <v>0</v>
      </c>
      <c r="O20" s="318">
        <f>ИТОГ!BQ19+ИТОГ!BS19</f>
        <v>0</v>
      </c>
      <c r="P20" s="318">
        <f>ИТОГ!BR19+ИТОГ!BT19</f>
        <v>0</v>
      </c>
      <c r="Q20" s="318">
        <f>ИТОГ!CU19+ИТОГ!CW19</f>
        <v>0</v>
      </c>
      <c r="R20" s="318">
        <f>ИТОГ!CV19+ИТОГ!CX19</f>
        <v>0</v>
      </c>
      <c r="S20" s="318">
        <f>ИТОГ!K19</f>
        <v>0</v>
      </c>
      <c r="T20" s="318">
        <f>ИТОГ!L19</f>
        <v>0</v>
      </c>
      <c r="U20" s="318">
        <f>ИТОГ!AQ19</f>
        <v>1</v>
      </c>
      <c r="V20" s="318">
        <f>ИТОГ!AR19</f>
        <v>0</v>
      </c>
      <c r="W20" s="318">
        <f>ИТОГ!BU19</f>
        <v>0</v>
      </c>
      <c r="X20" s="318">
        <f>ИТОГ!BV19</f>
        <v>0</v>
      </c>
      <c r="Y20" s="318">
        <f>ИТОГ!CY19</f>
        <v>0</v>
      </c>
      <c r="Z20" s="318">
        <f>ИТОГ!CZ19</f>
        <v>0</v>
      </c>
      <c r="AA20" s="318">
        <f>ИТОГ!M19+ИТОГ!O19+ИТОГ!Q19</f>
        <v>0</v>
      </c>
      <c r="AB20" s="318">
        <f>ИТОГ!N19+ИТОГ!P19+ИТОГ!R19</f>
        <v>0</v>
      </c>
      <c r="AC20" s="318">
        <f>ИТОГ!AS19+ИТОГ!AU19+ИТОГ!AW19</f>
        <v>0</v>
      </c>
      <c r="AD20" s="318">
        <f>ИТОГ!AT19+ИТОГ!AV19+ИТОГ!AX19</f>
        <v>0</v>
      </c>
      <c r="AE20" s="318">
        <f>ИТОГ!BW19+ИТОГ!BY19+ИТОГ!CA19</f>
        <v>0</v>
      </c>
      <c r="AF20" s="318">
        <f>ИТОГ!BX19+ИТОГ!BZ19+ИТОГ!CB19</f>
        <v>0</v>
      </c>
      <c r="AG20" s="463">
        <f>ИТОГ!DA19+ИТОГ!DC19+ИТОГ!DE19</f>
        <v>0</v>
      </c>
      <c r="AH20" s="463">
        <f>ИТОГ!DB19+ИТОГ!DD19+ИТОГ!DF19</f>
        <v>0</v>
      </c>
      <c r="AI20" s="463">
        <f>ИТОГ!S19</f>
        <v>0</v>
      </c>
      <c r="AJ20" s="463">
        <f>ИТОГ!T19</f>
        <v>0</v>
      </c>
      <c r="AK20" s="463">
        <f>ИТОГ!AY19</f>
        <v>0</v>
      </c>
      <c r="AL20" s="463">
        <f>ИТОГ!AZ19</f>
        <v>0</v>
      </c>
      <c r="AM20" s="463">
        <f>ИТОГ!CC19</f>
        <v>0</v>
      </c>
      <c r="AN20" s="463">
        <f>ИТОГ!CD19</f>
        <v>0</v>
      </c>
      <c r="AO20" s="463">
        <f>ИТОГ!U19+ИТОГ!W19</f>
        <v>0</v>
      </c>
      <c r="AP20" s="463">
        <f>ИТОГ!V19+ИТОГ!X19</f>
        <v>0</v>
      </c>
      <c r="AQ20" s="463">
        <f>ИТОГ!BA19+ИТОГ!BC19</f>
        <v>0</v>
      </c>
      <c r="AR20" s="463">
        <f>ИТОГ!BB19+ИТОГ!BD19</f>
        <v>0</v>
      </c>
      <c r="AS20" s="463">
        <f>ИТОГ!CE19+ИТОГ!CG19</f>
        <v>1</v>
      </c>
      <c r="AT20" s="463">
        <f>ИТОГ!CF19+ИТОГ!CH19</f>
        <v>0</v>
      </c>
      <c r="AU20" s="463">
        <f>ИТОГ!DG19+ИТОГ!DI19</f>
        <v>2</v>
      </c>
      <c r="AV20" s="463">
        <f>ИТОГ!DH19+ИТОГ!DJ19</f>
        <v>0</v>
      </c>
      <c r="AW20" s="463">
        <f>ИТОГ!Y19+ИТОГ!AA19</f>
        <v>0</v>
      </c>
      <c r="AX20" s="463">
        <f>ИТОГ!Z19+ИТОГ!AB19</f>
        <v>0</v>
      </c>
      <c r="AY20" s="463">
        <f>ИТОГ!BE19+ИТОГ!BG19</f>
        <v>0</v>
      </c>
      <c r="AZ20" s="463">
        <f>ИТОГ!BF19+ИТОГ!BH19</f>
        <v>0</v>
      </c>
      <c r="BA20" s="463">
        <f>ИТОГ!CI19+ИТОГ!CK19</f>
        <v>0</v>
      </c>
      <c r="BB20" s="463">
        <f>ИТОГ!CJ19+ИТОГ!CL19</f>
        <v>0</v>
      </c>
      <c r="BC20" s="463">
        <f>ИТОГ!DK19</f>
        <v>0</v>
      </c>
      <c r="BD20" s="463">
        <f>ИТОГ!DL19</f>
        <v>0</v>
      </c>
      <c r="BE20" s="463">
        <f>ИТОГ!AC19</f>
        <v>0</v>
      </c>
      <c r="BF20" s="463">
        <f>ИТОГ!AD19</f>
        <v>0</v>
      </c>
      <c r="BG20" s="463">
        <f>ИТОГ!BI19</f>
        <v>0</v>
      </c>
      <c r="BH20" s="463">
        <f>ИТОГ!BJ19</f>
        <v>0</v>
      </c>
      <c r="BI20" s="463">
        <f>ИТОГ!CM19</f>
        <v>0</v>
      </c>
      <c r="BJ20" s="463">
        <f>ИТОГ!CN19</f>
        <v>0</v>
      </c>
      <c r="BK20" s="463">
        <f>ИТОГ!AE19</f>
        <v>0</v>
      </c>
      <c r="BL20" s="463">
        <f>ИТОГ!AF19</f>
        <v>0</v>
      </c>
      <c r="BM20" s="463">
        <f>ИТОГ!BK19</f>
        <v>0</v>
      </c>
      <c r="BN20" s="463">
        <f>ИТОГ!BL19</f>
        <v>0</v>
      </c>
      <c r="BO20" s="463">
        <f>ИТОГ!CO19</f>
        <v>0</v>
      </c>
      <c r="BP20" s="463">
        <f>ИТОГ!CP19</f>
        <v>0</v>
      </c>
      <c r="BQ20" s="463">
        <f>ИТОГ!DM19</f>
        <v>0</v>
      </c>
      <c r="BR20" s="463">
        <f>ИТОГ!DN19</f>
        <v>0</v>
      </c>
      <c r="BS20" s="463">
        <f>ИТОГ!AG19</f>
        <v>0</v>
      </c>
      <c r="BT20" s="463">
        <f>ИТОГ!AH19</f>
        <v>0</v>
      </c>
      <c r="BU20" s="388">
        <f t="shared" si="2"/>
        <v>5</v>
      </c>
      <c r="BV20" s="508">
        <f t="shared" si="3"/>
        <v>0</v>
      </c>
      <c r="BW20" s="183"/>
      <c r="BX20" s="183"/>
      <c r="BY20" s="183"/>
      <c r="BZ20" s="44"/>
      <c r="CA20" s="318">
        <f>ИТОГ!DU19</f>
        <v>0</v>
      </c>
      <c r="CB20" s="318">
        <f>ИТОГ!DV19</f>
        <v>0</v>
      </c>
      <c r="CC20" s="318">
        <f>ИТОГ!DY19</f>
        <v>0</v>
      </c>
      <c r="CD20" s="318">
        <f>ИТОГ!DZ19</f>
        <v>0</v>
      </c>
      <c r="CE20" s="318">
        <f>ИТОГ!EC19</f>
        <v>0</v>
      </c>
      <c r="CF20" s="318">
        <f>ИТОГ!ED19</f>
        <v>0</v>
      </c>
      <c r="CG20" s="318">
        <f>ИТОГ!EE19</f>
        <v>0</v>
      </c>
      <c r="CH20" s="318">
        <f>ИТОГ!EF19</f>
        <v>0</v>
      </c>
      <c r="CI20" s="318">
        <f>ИТОГ!DS19</f>
        <v>0</v>
      </c>
      <c r="CJ20" s="318">
        <f>ИТОГ!DT19</f>
        <v>0</v>
      </c>
      <c r="CK20" s="318">
        <f>ИТОГ!DW19</f>
        <v>0</v>
      </c>
      <c r="CL20" s="318">
        <f>ИТОГ!DX19</f>
        <v>0</v>
      </c>
      <c r="CM20" s="318">
        <f>ИТОГ!EA19</f>
        <v>0</v>
      </c>
      <c r="CN20" s="318">
        <f>ИТОГ!EB19</f>
        <v>0</v>
      </c>
      <c r="CO20" s="310">
        <f t="shared" si="4"/>
        <v>0</v>
      </c>
      <c r="CP20" s="385">
        <f t="shared" si="5"/>
        <v>0</v>
      </c>
    </row>
    <row r="21" spans="1:94" ht="15" thickBot="1" x14ac:dyDescent="0.35">
      <c r="A21" s="509">
        <v>12</v>
      </c>
      <c r="B21" s="724" t="s">
        <v>38</v>
      </c>
      <c r="C21" s="501">
        <f>ИТОГ!C20+ИТОГ!E20</f>
        <v>0</v>
      </c>
      <c r="D21" s="57">
        <f>ИТОГ!D20+ИТОГ!F20</f>
        <v>0</v>
      </c>
      <c r="E21" s="420">
        <f>ИТОГ!AI20+ИТОГ!AK20</f>
        <v>0</v>
      </c>
      <c r="F21" s="518">
        <f>ИТОГ!AJ20+ИТОГ!AL20</f>
        <v>0</v>
      </c>
      <c r="G21" s="518">
        <f>ИТОГ!BM20+ИТОГ!BO20</f>
        <v>0</v>
      </c>
      <c r="H21" s="518">
        <f>ИТОГ!BN20+ИТОГ!BP20</f>
        <v>0</v>
      </c>
      <c r="I21" s="518">
        <f>ИТОГ!CQ20+ИТОГ!CS20</f>
        <v>0</v>
      </c>
      <c r="J21" s="518">
        <f>ИТОГ!CR20+ИТОГ!CT20</f>
        <v>0</v>
      </c>
      <c r="K21" s="518">
        <f>ИТОГ!G20+ИТОГ!I20</f>
        <v>0</v>
      </c>
      <c r="L21" s="518">
        <f>ИТОГ!H20+ИТОГ!J20</f>
        <v>0</v>
      </c>
      <c r="M21" s="318">
        <f>ИТОГ!AM20+ИТОГ!AO20</f>
        <v>0</v>
      </c>
      <c r="N21" s="318">
        <f>ИТОГ!AN20+ИТОГ!AP20</f>
        <v>0</v>
      </c>
      <c r="O21" s="318">
        <f>ИТОГ!BQ20+ИТОГ!BS20</f>
        <v>0</v>
      </c>
      <c r="P21" s="318">
        <f>ИТОГ!BR20+ИТОГ!BT20</f>
        <v>0</v>
      </c>
      <c r="Q21" s="318">
        <f>ИТОГ!CU20+ИТОГ!CW20</f>
        <v>0</v>
      </c>
      <c r="R21" s="318">
        <f>ИТОГ!CV20+ИТОГ!CX20</f>
        <v>0</v>
      </c>
      <c r="S21" s="318">
        <f>ИТОГ!K20</f>
        <v>0</v>
      </c>
      <c r="T21" s="318">
        <f>ИТОГ!L20</f>
        <v>0</v>
      </c>
      <c r="U21" s="318">
        <f>ИТОГ!AQ20</f>
        <v>0</v>
      </c>
      <c r="V21" s="318">
        <f>ИТОГ!AR20</f>
        <v>0</v>
      </c>
      <c r="W21" s="318">
        <f>ИТОГ!BU20</f>
        <v>0</v>
      </c>
      <c r="X21" s="318">
        <f>ИТОГ!BV20</f>
        <v>0</v>
      </c>
      <c r="Y21" s="318">
        <f>ИТОГ!CY20</f>
        <v>0</v>
      </c>
      <c r="Z21" s="318">
        <f>ИТОГ!CZ20</f>
        <v>0</v>
      </c>
      <c r="AA21" s="318">
        <f>ИТОГ!M20+ИТОГ!O20+ИТОГ!Q20</f>
        <v>0</v>
      </c>
      <c r="AB21" s="318">
        <f>ИТОГ!N20+ИТОГ!P20+ИТОГ!R20</f>
        <v>0</v>
      </c>
      <c r="AC21" s="318">
        <f>ИТОГ!AS20+ИТОГ!AU20+ИТОГ!AW20</f>
        <v>0</v>
      </c>
      <c r="AD21" s="318">
        <f>ИТОГ!AT20+ИТОГ!AV20+ИТОГ!AX20</f>
        <v>0</v>
      </c>
      <c r="AE21" s="318">
        <f>ИТОГ!BW20+ИТОГ!BY20+ИТОГ!CA20</f>
        <v>0</v>
      </c>
      <c r="AF21" s="318">
        <f>ИТОГ!BX20+ИТОГ!BZ20+ИТОГ!CB20</f>
        <v>0</v>
      </c>
      <c r="AG21" s="463">
        <f>ИТОГ!DA20+ИТОГ!DC20+ИТОГ!DE20</f>
        <v>0</v>
      </c>
      <c r="AH21" s="463">
        <f>ИТОГ!DB20+ИТОГ!DD20+ИТОГ!DF20</f>
        <v>0</v>
      </c>
      <c r="AI21" s="463">
        <f>ИТОГ!S20</f>
        <v>0</v>
      </c>
      <c r="AJ21" s="463">
        <f>ИТОГ!T20</f>
        <v>0</v>
      </c>
      <c r="AK21" s="463">
        <f>ИТОГ!AY20</f>
        <v>0</v>
      </c>
      <c r="AL21" s="463">
        <f>ИТОГ!AZ20</f>
        <v>0</v>
      </c>
      <c r="AM21" s="463">
        <f>ИТОГ!CC20</f>
        <v>0</v>
      </c>
      <c r="AN21" s="463">
        <f>ИТОГ!CD20</f>
        <v>0</v>
      </c>
      <c r="AO21" s="463">
        <f>ИТОГ!U20+ИТОГ!W20</f>
        <v>0</v>
      </c>
      <c r="AP21" s="463">
        <f>ИТОГ!V20+ИТОГ!X20</f>
        <v>0</v>
      </c>
      <c r="AQ21" s="463">
        <f>ИТОГ!BA20+ИТОГ!BC20</f>
        <v>0</v>
      </c>
      <c r="AR21" s="463">
        <f>ИТОГ!BB20+ИТОГ!BD20</f>
        <v>0</v>
      </c>
      <c r="AS21" s="463">
        <f>ИТОГ!CE20+ИТОГ!CG20</f>
        <v>0</v>
      </c>
      <c r="AT21" s="463">
        <f>ИТОГ!CF20+ИТОГ!CH20</f>
        <v>0</v>
      </c>
      <c r="AU21" s="463">
        <f>ИТОГ!DG20+ИТОГ!DI20</f>
        <v>0</v>
      </c>
      <c r="AV21" s="463">
        <f>ИТОГ!DH20+ИТОГ!DJ20</f>
        <v>0</v>
      </c>
      <c r="AW21" s="463">
        <f>ИТОГ!Y20+ИТОГ!AA20</f>
        <v>0</v>
      </c>
      <c r="AX21" s="463">
        <f>ИТОГ!Z20+ИТОГ!AB20</f>
        <v>0</v>
      </c>
      <c r="AY21" s="463">
        <f>ИТОГ!BE20+ИТОГ!BG20</f>
        <v>0</v>
      </c>
      <c r="AZ21" s="463">
        <f>ИТОГ!BF20+ИТОГ!BH20</f>
        <v>0</v>
      </c>
      <c r="BA21" s="463">
        <f>ИТОГ!CI20+ИТОГ!CK20</f>
        <v>0</v>
      </c>
      <c r="BB21" s="463">
        <f>ИТОГ!CJ20+ИТОГ!CL20</f>
        <v>0</v>
      </c>
      <c r="BC21" s="463">
        <f>ИТОГ!DK20</f>
        <v>0</v>
      </c>
      <c r="BD21" s="463">
        <f>ИТОГ!DL20</f>
        <v>0</v>
      </c>
      <c r="BE21" s="463">
        <f>ИТОГ!AC20</f>
        <v>0</v>
      </c>
      <c r="BF21" s="463">
        <f>ИТОГ!AD20</f>
        <v>0</v>
      </c>
      <c r="BG21" s="463">
        <f>ИТОГ!BI20</f>
        <v>0</v>
      </c>
      <c r="BH21" s="463">
        <f>ИТОГ!BJ20</f>
        <v>0</v>
      </c>
      <c r="BI21" s="463">
        <f>ИТОГ!CM20</f>
        <v>0</v>
      </c>
      <c r="BJ21" s="463">
        <f>ИТОГ!CN20</f>
        <v>0</v>
      </c>
      <c r="BK21" s="463">
        <f>ИТОГ!AE20</f>
        <v>0</v>
      </c>
      <c r="BL21" s="463">
        <f>ИТОГ!AF20</f>
        <v>0</v>
      </c>
      <c r="BM21" s="463">
        <f>ИТОГ!BK20</f>
        <v>0</v>
      </c>
      <c r="BN21" s="463">
        <f>ИТОГ!BL20</f>
        <v>0</v>
      </c>
      <c r="BO21" s="463">
        <f>ИТОГ!CO20</f>
        <v>0</v>
      </c>
      <c r="BP21" s="463">
        <f>ИТОГ!CP20</f>
        <v>0</v>
      </c>
      <c r="BQ21" s="463">
        <f>ИТОГ!DM20</f>
        <v>0</v>
      </c>
      <c r="BR21" s="463">
        <f>ИТОГ!DN20</f>
        <v>0</v>
      </c>
      <c r="BS21" s="463">
        <f>ИТОГ!AG20</f>
        <v>0</v>
      </c>
      <c r="BT21" s="463">
        <f>ИТОГ!AH20</f>
        <v>0</v>
      </c>
      <c r="BU21" s="388">
        <f t="shared" si="2"/>
        <v>0</v>
      </c>
      <c r="BV21" s="508">
        <f t="shared" si="3"/>
        <v>0</v>
      </c>
      <c r="BW21" s="183"/>
      <c r="BX21" s="183"/>
      <c r="BY21" s="183"/>
      <c r="BZ21" s="44"/>
      <c r="CA21" s="318">
        <f>ИТОГ!DU20</f>
        <v>0</v>
      </c>
      <c r="CB21" s="318">
        <f>ИТОГ!DV20</f>
        <v>0</v>
      </c>
      <c r="CC21" s="318">
        <f>ИТОГ!DY20</f>
        <v>0</v>
      </c>
      <c r="CD21" s="318">
        <f>ИТОГ!DZ20</f>
        <v>0</v>
      </c>
      <c r="CE21" s="318">
        <f>ИТОГ!EC20</f>
        <v>0</v>
      </c>
      <c r="CF21" s="318">
        <f>ИТОГ!ED20</f>
        <v>0</v>
      </c>
      <c r="CG21" s="318">
        <f>ИТОГ!EE20</f>
        <v>0</v>
      </c>
      <c r="CH21" s="318">
        <f>ИТОГ!EF20</f>
        <v>0</v>
      </c>
      <c r="CI21" s="318">
        <f>ИТОГ!DS20</f>
        <v>0</v>
      </c>
      <c r="CJ21" s="318">
        <f>ИТОГ!DT20</f>
        <v>0</v>
      </c>
      <c r="CK21" s="318">
        <f>ИТОГ!DW20</f>
        <v>0</v>
      </c>
      <c r="CL21" s="318">
        <f>ИТОГ!DX20</f>
        <v>0</v>
      </c>
      <c r="CM21" s="318">
        <f>ИТОГ!EA20</f>
        <v>0</v>
      </c>
      <c r="CN21" s="318">
        <f>ИТОГ!EB20</f>
        <v>0</v>
      </c>
      <c r="CO21" s="310">
        <f t="shared" si="4"/>
        <v>0</v>
      </c>
      <c r="CP21" s="385">
        <f t="shared" si="5"/>
        <v>0</v>
      </c>
    </row>
    <row r="22" spans="1:94" ht="15" thickBot="1" x14ac:dyDescent="0.35">
      <c r="A22" s="509">
        <v>13</v>
      </c>
      <c r="B22" s="728" t="s">
        <v>20</v>
      </c>
      <c r="C22" s="501">
        <f>ИТОГ!C21+ИТОГ!E21</f>
        <v>0</v>
      </c>
      <c r="D22" s="57">
        <f>ИТОГ!D21+ИТОГ!F21</f>
        <v>0</v>
      </c>
      <c r="E22" s="420">
        <f>ИТОГ!AI21+ИТОГ!AK21</f>
        <v>0</v>
      </c>
      <c r="F22" s="518">
        <f>ИТОГ!AJ21+ИТОГ!AL21</f>
        <v>0</v>
      </c>
      <c r="G22" s="518">
        <f>ИТОГ!BM21+ИТОГ!BO21</f>
        <v>0</v>
      </c>
      <c r="H22" s="518">
        <f>ИТОГ!BN21+ИТОГ!BP21</f>
        <v>0</v>
      </c>
      <c r="I22" s="518">
        <f>ИТОГ!CQ21+ИТОГ!CS21</f>
        <v>0</v>
      </c>
      <c r="J22" s="518">
        <f>ИТОГ!CR21+ИТОГ!CT21</f>
        <v>0</v>
      </c>
      <c r="K22" s="518">
        <f>ИТОГ!G21+ИТОГ!I21</f>
        <v>0</v>
      </c>
      <c r="L22" s="518">
        <f>ИТОГ!H21+ИТОГ!J21</f>
        <v>0</v>
      </c>
      <c r="M22" s="318">
        <f>ИТОГ!AM21+ИТОГ!AO21</f>
        <v>0</v>
      </c>
      <c r="N22" s="318">
        <f>ИТОГ!AN21+ИТОГ!AP21</f>
        <v>0</v>
      </c>
      <c r="O22" s="318">
        <f>ИТОГ!BQ21+ИТОГ!BS21</f>
        <v>0</v>
      </c>
      <c r="P22" s="318">
        <f>ИТОГ!BR21+ИТОГ!BT21</f>
        <v>0</v>
      </c>
      <c r="Q22" s="318">
        <f>ИТОГ!CU21+ИТОГ!CW21</f>
        <v>0</v>
      </c>
      <c r="R22" s="318">
        <f>ИТОГ!CV21+ИТОГ!CX21</f>
        <v>0</v>
      </c>
      <c r="S22" s="318">
        <f>ИТОГ!K21</f>
        <v>0</v>
      </c>
      <c r="T22" s="318">
        <f>ИТОГ!L21</f>
        <v>0</v>
      </c>
      <c r="U22" s="318">
        <f>ИТОГ!AQ21</f>
        <v>0</v>
      </c>
      <c r="V22" s="318">
        <f>ИТОГ!AR21</f>
        <v>0</v>
      </c>
      <c r="W22" s="318">
        <f>ИТОГ!BU21</f>
        <v>0</v>
      </c>
      <c r="X22" s="318">
        <f>ИТОГ!BV21</f>
        <v>0</v>
      </c>
      <c r="Y22" s="318">
        <f>ИТОГ!CY21</f>
        <v>0</v>
      </c>
      <c r="Z22" s="318">
        <f>ИТОГ!CZ21</f>
        <v>0</v>
      </c>
      <c r="AA22" s="318">
        <f>ИТОГ!M21+ИТОГ!O21+ИТОГ!Q21</f>
        <v>0</v>
      </c>
      <c r="AB22" s="318">
        <f>ИТОГ!N21+ИТОГ!P21+ИТОГ!R21</f>
        <v>0</v>
      </c>
      <c r="AC22" s="318">
        <f>ИТОГ!AS21+ИТОГ!AU21+ИТОГ!AW21</f>
        <v>0</v>
      </c>
      <c r="AD22" s="318">
        <f>ИТОГ!AT21+ИТОГ!AV21+ИТОГ!AX21</f>
        <v>0</v>
      </c>
      <c r="AE22" s="318">
        <f>ИТОГ!BW21+ИТОГ!BY21+ИТОГ!CA21</f>
        <v>0</v>
      </c>
      <c r="AF22" s="318">
        <f>ИТОГ!BX21+ИТОГ!BZ21+ИТОГ!CB21</f>
        <v>0</v>
      </c>
      <c r="AG22" s="463">
        <f>ИТОГ!DA21+ИТОГ!DC21+ИТОГ!DE21</f>
        <v>0</v>
      </c>
      <c r="AH22" s="463">
        <f>ИТОГ!DB21+ИТОГ!DD21+ИТОГ!DF21</f>
        <v>0</v>
      </c>
      <c r="AI22" s="463">
        <f>ИТОГ!S21</f>
        <v>0</v>
      </c>
      <c r="AJ22" s="463">
        <f>ИТОГ!T21</f>
        <v>0</v>
      </c>
      <c r="AK22" s="463">
        <f>ИТОГ!AY21</f>
        <v>0</v>
      </c>
      <c r="AL22" s="463">
        <f>ИТОГ!AZ21</f>
        <v>0</v>
      </c>
      <c r="AM22" s="463">
        <f>ИТОГ!CC21</f>
        <v>0</v>
      </c>
      <c r="AN22" s="463">
        <f>ИТОГ!CD21</f>
        <v>0</v>
      </c>
      <c r="AO22" s="463">
        <f>ИТОГ!U21+ИТОГ!W21</f>
        <v>0</v>
      </c>
      <c r="AP22" s="463">
        <f>ИТОГ!V21+ИТОГ!X21</f>
        <v>0</v>
      </c>
      <c r="AQ22" s="463">
        <f>ИТОГ!BA21+ИТОГ!BC21</f>
        <v>0</v>
      </c>
      <c r="AR22" s="463">
        <f>ИТОГ!BB21+ИТОГ!BD21</f>
        <v>0</v>
      </c>
      <c r="AS22" s="463">
        <f>ИТОГ!CE21+ИТОГ!CG21</f>
        <v>0</v>
      </c>
      <c r="AT22" s="463">
        <f>ИТОГ!CF21+ИТОГ!CH21</f>
        <v>0</v>
      </c>
      <c r="AU22" s="463">
        <f>ИТОГ!DG21+ИТОГ!DI21</f>
        <v>0</v>
      </c>
      <c r="AV22" s="463">
        <f>ИТОГ!DH21+ИТОГ!DJ21</f>
        <v>0</v>
      </c>
      <c r="AW22" s="463">
        <f>ИТОГ!Y21+ИТОГ!AA21</f>
        <v>0</v>
      </c>
      <c r="AX22" s="463">
        <f>ИТОГ!Z21+ИТОГ!AB21</f>
        <v>0</v>
      </c>
      <c r="AY22" s="463">
        <f>ИТОГ!BE21+ИТОГ!BG21</f>
        <v>0</v>
      </c>
      <c r="AZ22" s="463">
        <f>ИТОГ!BF21+ИТОГ!BH21</f>
        <v>0</v>
      </c>
      <c r="BA22" s="463">
        <f>ИТОГ!CI21+ИТОГ!CK21</f>
        <v>0</v>
      </c>
      <c r="BB22" s="463">
        <f>ИТОГ!CJ21+ИТОГ!CL21</f>
        <v>0</v>
      </c>
      <c r="BC22" s="463">
        <f>ИТОГ!DK21</f>
        <v>0</v>
      </c>
      <c r="BD22" s="463">
        <f>ИТОГ!DL21</f>
        <v>0</v>
      </c>
      <c r="BE22" s="463">
        <f>ИТОГ!AC21</f>
        <v>0</v>
      </c>
      <c r="BF22" s="463">
        <f>ИТОГ!AD21</f>
        <v>0</v>
      </c>
      <c r="BG22" s="463">
        <f>ИТОГ!BI21</f>
        <v>0</v>
      </c>
      <c r="BH22" s="463">
        <f>ИТОГ!BJ21</f>
        <v>0</v>
      </c>
      <c r="BI22" s="463">
        <f>ИТОГ!CM21</f>
        <v>0</v>
      </c>
      <c r="BJ22" s="463">
        <f>ИТОГ!CN21</f>
        <v>0</v>
      </c>
      <c r="BK22" s="463">
        <f>ИТОГ!AE21</f>
        <v>0</v>
      </c>
      <c r="BL22" s="463">
        <f>ИТОГ!AF21</f>
        <v>0</v>
      </c>
      <c r="BM22" s="463">
        <f>ИТОГ!BK21</f>
        <v>0</v>
      </c>
      <c r="BN22" s="463">
        <f>ИТОГ!BL21</f>
        <v>0</v>
      </c>
      <c r="BO22" s="463">
        <f>ИТОГ!CO21</f>
        <v>0</v>
      </c>
      <c r="BP22" s="463">
        <f>ИТОГ!CP21</f>
        <v>0</v>
      </c>
      <c r="BQ22" s="463">
        <f>ИТОГ!DM21</f>
        <v>0</v>
      </c>
      <c r="BR22" s="463">
        <f>ИТОГ!DN21</f>
        <v>0</v>
      </c>
      <c r="BS22" s="463">
        <f>ИТОГ!AG21</f>
        <v>0</v>
      </c>
      <c r="BT22" s="463">
        <f>ИТОГ!AH21</f>
        <v>0</v>
      </c>
      <c r="BU22" s="388">
        <f t="shared" si="2"/>
        <v>0</v>
      </c>
      <c r="BV22" s="508">
        <f t="shared" si="3"/>
        <v>0</v>
      </c>
      <c r="BW22" s="183"/>
      <c r="BX22" s="183"/>
      <c r="BY22" s="183"/>
      <c r="BZ22" s="44"/>
      <c r="CA22" s="318">
        <f>ИТОГ!DU21</f>
        <v>0</v>
      </c>
      <c r="CB22" s="318">
        <f>ИТОГ!DV21</f>
        <v>0</v>
      </c>
      <c r="CC22" s="318">
        <f>ИТОГ!DY21</f>
        <v>0</v>
      </c>
      <c r="CD22" s="318">
        <f>ИТОГ!DZ21</f>
        <v>0</v>
      </c>
      <c r="CE22" s="318">
        <f>ИТОГ!EC21</f>
        <v>0</v>
      </c>
      <c r="CF22" s="318">
        <f>ИТОГ!ED21</f>
        <v>0</v>
      </c>
      <c r="CG22" s="318">
        <f>ИТОГ!EE21</f>
        <v>0</v>
      </c>
      <c r="CH22" s="318">
        <f>ИТОГ!EF21</f>
        <v>0</v>
      </c>
      <c r="CI22" s="318">
        <f>ИТОГ!DS21</f>
        <v>0</v>
      </c>
      <c r="CJ22" s="318">
        <f>ИТОГ!DT21</f>
        <v>0</v>
      </c>
      <c r="CK22" s="318">
        <f>ИТОГ!DW21</f>
        <v>0</v>
      </c>
      <c r="CL22" s="318">
        <f>ИТОГ!DX21</f>
        <v>0</v>
      </c>
      <c r="CM22" s="318">
        <f>ИТОГ!EA21</f>
        <v>0</v>
      </c>
      <c r="CN22" s="318">
        <f>ИТОГ!EB21</f>
        <v>0</v>
      </c>
      <c r="CO22" s="310">
        <f t="shared" si="4"/>
        <v>0</v>
      </c>
      <c r="CP22" s="385">
        <f t="shared" si="5"/>
        <v>0</v>
      </c>
    </row>
    <row r="23" spans="1:94" ht="15" thickBot="1" x14ac:dyDescent="0.35">
      <c r="A23" s="509"/>
      <c r="B23" s="729" t="s">
        <v>13</v>
      </c>
      <c r="C23" s="501">
        <f>ИТОГ!C22+ИТОГ!E22</f>
        <v>0</v>
      </c>
      <c r="D23" s="57">
        <f>ИТОГ!D22+ИТОГ!F22</f>
        <v>0</v>
      </c>
      <c r="E23" s="420">
        <f>ИТОГ!AI22+ИТОГ!AK22</f>
        <v>1</v>
      </c>
      <c r="F23" s="518">
        <f>ИТОГ!AJ22+ИТОГ!AL22</f>
        <v>0</v>
      </c>
      <c r="G23" s="518">
        <f>ИТОГ!BM22+ИТОГ!BO22</f>
        <v>1</v>
      </c>
      <c r="H23" s="518">
        <f>ИТОГ!BN22+ИТОГ!BP22</f>
        <v>0</v>
      </c>
      <c r="I23" s="518">
        <f>ИТОГ!CQ22+ИТОГ!CS22</f>
        <v>0</v>
      </c>
      <c r="J23" s="518">
        <f>ИТОГ!CR22+ИТОГ!CT22</f>
        <v>1</v>
      </c>
      <c r="K23" s="518">
        <f>ИТОГ!G22+ИТОГ!I22</f>
        <v>0</v>
      </c>
      <c r="L23" s="518">
        <f>ИТОГ!H22+ИТОГ!J22</f>
        <v>0</v>
      </c>
      <c r="M23" s="318">
        <f>ИТОГ!AM22+ИТОГ!AO22</f>
        <v>0</v>
      </c>
      <c r="N23" s="318">
        <f>ИТОГ!AN22+ИТОГ!AP22</f>
        <v>2</v>
      </c>
      <c r="O23" s="318">
        <f>ИТОГ!BQ22+ИТОГ!BS22</f>
        <v>0</v>
      </c>
      <c r="P23" s="318">
        <f>ИТОГ!BR22+ИТОГ!BT22</f>
        <v>3</v>
      </c>
      <c r="Q23" s="318">
        <f>ИТОГ!CU22+ИТОГ!CW22</f>
        <v>0</v>
      </c>
      <c r="R23" s="318">
        <f>ИТОГ!CV22+ИТОГ!CX22</f>
        <v>2</v>
      </c>
      <c r="S23" s="318">
        <f>ИТОГ!K22</f>
        <v>0</v>
      </c>
      <c r="T23" s="318">
        <f>ИТОГ!L22</f>
        <v>0</v>
      </c>
      <c r="U23" s="318">
        <f>ИТОГ!AQ22</f>
        <v>0</v>
      </c>
      <c r="V23" s="318">
        <f>ИТОГ!AR22</f>
        <v>2</v>
      </c>
      <c r="W23" s="318">
        <f>ИТОГ!BU22</f>
        <v>0</v>
      </c>
      <c r="X23" s="318">
        <f>ИТОГ!BV22</f>
        <v>0</v>
      </c>
      <c r="Y23" s="318">
        <f>ИТОГ!CY22</f>
        <v>0</v>
      </c>
      <c r="Z23" s="318">
        <f>ИТОГ!CZ22</f>
        <v>0</v>
      </c>
      <c r="AA23" s="318">
        <f>ИТОГ!M22+ИТОГ!O22+ИТОГ!Q22</f>
        <v>0</v>
      </c>
      <c r="AB23" s="318">
        <f>ИТОГ!N22+ИТОГ!P22+ИТОГ!R22</f>
        <v>0</v>
      </c>
      <c r="AC23" s="318">
        <f>ИТОГ!AS22+ИТОГ!AU22+ИТОГ!AW22</f>
        <v>2</v>
      </c>
      <c r="AD23" s="318">
        <f>ИТОГ!AT22+ИТОГ!AV22+ИТОГ!AX22</f>
        <v>0</v>
      </c>
      <c r="AE23" s="318">
        <f>ИТОГ!BW22+ИТОГ!BY22+ИТОГ!CA22</f>
        <v>0</v>
      </c>
      <c r="AF23" s="318">
        <f>ИТОГ!BX22+ИТОГ!BZ22+ИТОГ!CB22</f>
        <v>0</v>
      </c>
      <c r="AG23" s="463">
        <f>ИТОГ!DA22+ИТОГ!DC22+ИТОГ!DE22</f>
        <v>0</v>
      </c>
      <c r="AH23" s="463">
        <f>ИТОГ!DB22+ИТОГ!DD22+ИТОГ!DF22</f>
        <v>0</v>
      </c>
      <c r="AI23" s="463">
        <f>ИТОГ!S22</f>
        <v>0</v>
      </c>
      <c r="AJ23" s="463">
        <f>ИТОГ!T22</f>
        <v>0</v>
      </c>
      <c r="AK23" s="463">
        <f>ИТОГ!AY22</f>
        <v>0</v>
      </c>
      <c r="AL23" s="463">
        <f>ИТОГ!AZ22</f>
        <v>0</v>
      </c>
      <c r="AM23" s="463">
        <f>ИТОГ!CC22</f>
        <v>0</v>
      </c>
      <c r="AN23" s="463">
        <f>ИТОГ!CD22</f>
        <v>0</v>
      </c>
      <c r="AO23" s="463">
        <f>ИТОГ!U22+ИТОГ!W22</f>
        <v>0</v>
      </c>
      <c r="AP23" s="463">
        <f>ИТОГ!V22+ИТОГ!X22</f>
        <v>0</v>
      </c>
      <c r="AQ23" s="463">
        <f>ИТОГ!BA22+ИТОГ!BC22</f>
        <v>0</v>
      </c>
      <c r="AR23" s="463">
        <f>ИТОГ!BB22+ИТОГ!BD22</f>
        <v>1</v>
      </c>
      <c r="AS23" s="463">
        <f>ИТОГ!CE22+ИТОГ!CG22</f>
        <v>0</v>
      </c>
      <c r="AT23" s="463">
        <f>ИТОГ!CF22+ИТОГ!CH22</f>
        <v>1</v>
      </c>
      <c r="AU23" s="463">
        <f>ИТОГ!DG22+ИТОГ!DI22</f>
        <v>0</v>
      </c>
      <c r="AV23" s="463">
        <f>ИТОГ!DH22+ИТОГ!DJ22</f>
        <v>2</v>
      </c>
      <c r="AW23" s="463">
        <f>ИТОГ!Y22+ИТОГ!AA22</f>
        <v>0</v>
      </c>
      <c r="AX23" s="463">
        <f>ИТОГ!Z22+ИТОГ!AB22</f>
        <v>0</v>
      </c>
      <c r="AY23" s="463">
        <f>ИТОГ!BE22+ИТОГ!BG22</f>
        <v>0</v>
      </c>
      <c r="AZ23" s="463">
        <f>ИТОГ!BF22+ИТОГ!BH22</f>
        <v>1</v>
      </c>
      <c r="BA23" s="463">
        <f>ИТОГ!CI22+ИТОГ!CK22</f>
        <v>0</v>
      </c>
      <c r="BB23" s="463">
        <f>ИТОГ!CJ22+ИТОГ!CL22</f>
        <v>0</v>
      </c>
      <c r="BC23" s="463">
        <f>ИТОГ!DK22</f>
        <v>0</v>
      </c>
      <c r="BD23" s="463">
        <f>ИТОГ!DL22</f>
        <v>0</v>
      </c>
      <c r="BE23" s="463">
        <f>ИТОГ!AC22</f>
        <v>0</v>
      </c>
      <c r="BF23" s="463">
        <f>ИТОГ!AD22</f>
        <v>0</v>
      </c>
      <c r="BG23" s="463">
        <f>ИТОГ!BI22</f>
        <v>0</v>
      </c>
      <c r="BH23" s="463">
        <f>ИТОГ!BJ22</f>
        <v>0</v>
      </c>
      <c r="BI23" s="463">
        <f>ИТОГ!CM22</f>
        <v>0</v>
      </c>
      <c r="BJ23" s="463">
        <f>ИТОГ!CN22</f>
        <v>0</v>
      </c>
      <c r="BK23" s="463">
        <f>ИТОГ!AE22</f>
        <v>0</v>
      </c>
      <c r="BL23" s="463">
        <f>ИТОГ!AF22</f>
        <v>0</v>
      </c>
      <c r="BM23" s="463">
        <f>ИТОГ!BK22</f>
        <v>0</v>
      </c>
      <c r="BN23" s="463">
        <f>ИТОГ!BL22</f>
        <v>2</v>
      </c>
      <c r="BO23" s="463">
        <f>ИТОГ!CO22</f>
        <v>0</v>
      </c>
      <c r="BP23" s="463">
        <f>ИТОГ!CP22</f>
        <v>0</v>
      </c>
      <c r="BQ23" s="463">
        <f>ИТОГ!DM22</f>
        <v>0</v>
      </c>
      <c r="BR23" s="463">
        <f>ИТОГ!DN22</f>
        <v>0</v>
      </c>
      <c r="BS23" s="463">
        <f>ИТОГ!AG22</f>
        <v>0</v>
      </c>
      <c r="BT23" s="463">
        <f>ИТОГ!AH22</f>
        <v>0</v>
      </c>
      <c r="BU23" s="388">
        <f t="shared" si="2"/>
        <v>4</v>
      </c>
      <c r="BV23" s="508">
        <f t="shared" si="3"/>
        <v>17</v>
      </c>
      <c r="BW23" s="183"/>
      <c r="BX23" s="183"/>
      <c r="BY23" s="183"/>
      <c r="BZ23" s="44"/>
      <c r="CA23" s="318">
        <f>ИТОГ!DU22</f>
        <v>0</v>
      </c>
      <c r="CB23" s="318">
        <f>ИТОГ!DV22</f>
        <v>0</v>
      </c>
      <c r="CC23" s="318">
        <f>ИТОГ!DY22</f>
        <v>0</v>
      </c>
      <c r="CD23" s="318">
        <f>ИТОГ!DZ22</f>
        <v>0</v>
      </c>
      <c r="CE23" s="318">
        <f>ИТОГ!EC22</f>
        <v>0</v>
      </c>
      <c r="CF23" s="318">
        <f>ИТОГ!ED22</f>
        <v>0</v>
      </c>
      <c r="CG23" s="318">
        <f>ИТОГ!EE22</f>
        <v>0</v>
      </c>
      <c r="CH23" s="318">
        <f>ИТОГ!EF22</f>
        <v>0</v>
      </c>
      <c r="CI23" s="318">
        <f>ИТОГ!DS22</f>
        <v>0</v>
      </c>
      <c r="CJ23" s="318">
        <f>ИТОГ!DT22</f>
        <v>0</v>
      </c>
      <c r="CK23" s="318">
        <f>ИТОГ!DW22</f>
        <v>0</v>
      </c>
      <c r="CL23" s="318">
        <f>ИТОГ!DX22</f>
        <v>0</v>
      </c>
      <c r="CM23" s="318">
        <f>ИТОГ!EA22</f>
        <v>0</v>
      </c>
      <c r="CN23" s="318">
        <f>ИТОГ!EB22</f>
        <v>0</v>
      </c>
      <c r="CO23" s="310">
        <f t="shared" si="4"/>
        <v>0</v>
      </c>
      <c r="CP23" s="385">
        <f t="shared" si="5"/>
        <v>0</v>
      </c>
    </row>
    <row r="24" spans="1:94" ht="27.6" thickBot="1" x14ac:dyDescent="0.35">
      <c r="A24" s="509">
        <v>14</v>
      </c>
      <c r="B24" s="724" t="s">
        <v>21</v>
      </c>
      <c r="C24" s="501">
        <f>ИТОГ!C23+ИТОГ!E23</f>
        <v>0</v>
      </c>
      <c r="D24" s="57">
        <f>ИТОГ!D23+ИТОГ!F23</f>
        <v>0</v>
      </c>
      <c r="E24" s="420">
        <f>ИТОГ!AI23+ИТОГ!AK23</f>
        <v>0</v>
      </c>
      <c r="F24" s="518">
        <f>ИТОГ!AJ23+ИТОГ!AL23</f>
        <v>0</v>
      </c>
      <c r="G24" s="518">
        <f>ИТОГ!BM23+ИТОГ!BO23</f>
        <v>1</v>
      </c>
      <c r="H24" s="518">
        <f>ИТОГ!BN23+ИТОГ!BP23</f>
        <v>0</v>
      </c>
      <c r="I24" s="518">
        <f>ИТОГ!CQ23+ИТОГ!CS23</f>
        <v>0</v>
      </c>
      <c r="J24" s="518">
        <f>ИТОГ!CR23+ИТОГ!CT23</f>
        <v>0</v>
      </c>
      <c r="K24" s="518">
        <f>ИТОГ!G23+ИТОГ!I23</f>
        <v>0</v>
      </c>
      <c r="L24" s="518">
        <f>ИТОГ!H23+ИТОГ!J23</f>
        <v>0</v>
      </c>
      <c r="M24" s="318">
        <f>ИТОГ!AM23+ИТОГ!AO23</f>
        <v>0</v>
      </c>
      <c r="N24" s="318">
        <f>ИТОГ!AN23+ИТОГ!AP23</f>
        <v>0</v>
      </c>
      <c r="O24" s="318">
        <f>ИТОГ!BQ23+ИТОГ!BS23</f>
        <v>0</v>
      </c>
      <c r="P24" s="318">
        <f>ИТОГ!BR23+ИТОГ!BT23</f>
        <v>3</v>
      </c>
      <c r="Q24" s="318">
        <f>ИТОГ!CU23+ИТОГ!CW23</f>
        <v>0</v>
      </c>
      <c r="R24" s="318">
        <f>ИТОГ!CV23+ИТОГ!CX23</f>
        <v>1</v>
      </c>
      <c r="S24" s="318">
        <f>ИТОГ!K23</f>
        <v>0</v>
      </c>
      <c r="T24" s="318">
        <f>ИТОГ!L23</f>
        <v>0</v>
      </c>
      <c r="U24" s="318">
        <f>ИТОГ!AQ23</f>
        <v>0</v>
      </c>
      <c r="V24" s="318">
        <f>ИТОГ!AR23</f>
        <v>0</v>
      </c>
      <c r="W24" s="318">
        <f>ИТОГ!BU23</f>
        <v>0</v>
      </c>
      <c r="X24" s="318">
        <f>ИТОГ!BV23</f>
        <v>0</v>
      </c>
      <c r="Y24" s="318">
        <f>ИТОГ!CY23</f>
        <v>0</v>
      </c>
      <c r="Z24" s="318">
        <f>ИТОГ!CZ23</f>
        <v>0</v>
      </c>
      <c r="AA24" s="318">
        <f>ИТОГ!M23+ИТОГ!O23+ИТОГ!Q23</f>
        <v>0</v>
      </c>
      <c r="AB24" s="318">
        <f>ИТОГ!N23+ИТОГ!P23+ИТОГ!R23</f>
        <v>0</v>
      </c>
      <c r="AC24" s="318">
        <f>ИТОГ!AS23+ИТОГ!AU23+ИТОГ!AW23</f>
        <v>0</v>
      </c>
      <c r="AD24" s="318">
        <f>ИТОГ!AT23+ИТОГ!AV23+ИТОГ!AX23</f>
        <v>0</v>
      </c>
      <c r="AE24" s="318">
        <f>ИТОГ!BW23+ИТОГ!BY23+ИТОГ!CA23</f>
        <v>0</v>
      </c>
      <c r="AF24" s="318">
        <f>ИТОГ!BX23+ИТОГ!BZ23+ИТОГ!CB23</f>
        <v>0</v>
      </c>
      <c r="AG24" s="463">
        <f>ИТОГ!DA23+ИТОГ!DC23+ИТОГ!DE23</f>
        <v>0</v>
      </c>
      <c r="AH24" s="463">
        <f>ИТОГ!DB23+ИТОГ!DD23+ИТОГ!DF23</f>
        <v>0</v>
      </c>
      <c r="AI24" s="463">
        <f>ИТОГ!S23</f>
        <v>0</v>
      </c>
      <c r="AJ24" s="463">
        <f>ИТОГ!T23</f>
        <v>0</v>
      </c>
      <c r="AK24" s="463">
        <f>ИТОГ!AY23</f>
        <v>0</v>
      </c>
      <c r="AL24" s="463">
        <f>ИТОГ!AZ23</f>
        <v>0</v>
      </c>
      <c r="AM24" s="463">
        <f>ИТОГ!CC23</f>
        <v>0</v>
      </c>
      <c r="AN24" s="463">
        <f>ИТОГ!CD23</f>
        <v>0</v>
      </c>
      <c r="AO24" s="463">
        <f>ИТОГ!U23+ИТОГ!W23</f>
        <v>0</v>
      </c>
      <c r="AP24" s="463">
        <f>ИТОГ!V23+ИТОГ!X23</f>
        <v>0</v>
      </c>
      <c r="AQ24" s="463">
        <f>ИТОГ!BA23+ИТОГ!BC23</f>
        <v>0</v>
      </c>
      <c r="AR24" s="463">
        <f>ИТОГ!BB23+ИТОГ!BD23</f>
        <v>0</v>
      </c>
      <c r="AS24" s="463">
        <f>ИТОГ!CE23+ИТОГ!CG23</f>
        <v>0</v>
      </c>
      <c r="AT24" s="463">
        <f>ИТОГ!CF23+ИТОГ!CH23</f>
        <v>0</v>
      </c>
      <c r="AU24" s="463">
        <f>ИТОГ!DG23+ИТОГ!DI23</f>
        <v>0</v>
      </c>
      <c r="AV24" s="463">
        <f>ИТОГ!DH23+ИТОГ!DJ23</f>
        <v>0</v>
      </c>
      <c r="AW24" s="463">
        <f>ИТОГ!Y23+ИТОГ!AA23</f>
        <v>0</v>
      </c>
      <c r="AX24" s="463">
        <f>ИТОГ!Z23+ИТОГ!AB23</f>
        <v>0</v>
      </c>
      <c r="AY24" s="463">
        <f>ИТОГ!BE23+ИТОГ!BG23</f>
        <v>0</v>
      </c>
      <c r="AZ24" s="463">
        <f>ИТОГ!BF23+ИТОГ!BH23</f>
        <v>0</v>
      </c>
      <c r="BA24" s="463">
        <f>ИТОГ!CI23+ИТОГ!CK23</f>
        <v>0</v>
      </c>
      <c r="BB24" s="463">
        <f>ИТОГ!CJ23+ИТОГ!CL23</f>
        <v>0</v>
      </c>
      <c r="BC24" s="463">
        <f>ИТОГ!DK23</f>
        <v>0</v>
      </c>
      <c r="BD24" s="463">
        <f>ИТОГ!DL23</f>
        <v>0</v>
      </c>
      <c r="BE24" s="463">
        <f>ИТОГ!AC23</f>
        <v>0</v>
      </c>
      <c r="BF24" s="463">
        <f>ИТОГ!AD23</f>
        <v>0</v>
      </c>
      <c r="BG24" s="463">
        <f>ИТОГ!BI23</f>
        <v>0</v>
      </c>
      <c r="BH24" s="463">
        <f>ИТОГ!BJ23</f>
        <v>0</v>
      </c>
      <c r="BI24" s="463">
        <f>ИТОГ!CM23</f>
        <v>0</v>
      </c>
      <c r="BJ24" s="463">
        <f>ИТОГ!CN23</f>
        <v>0</v>
      </c>
      <c r="BK24" s="463">
        <f>ИТОГ!AE23</f>
        <v>0</v>
      </c>
      <c r="BL24" s="463">
        <f>ИТОГ!AF23</f>
        <v>0</v>
      </c>
      <c r="BM24" s="463">
        <f>ИТОГ!BK23</f>
        <v>0</v>
      </c>
      <c r="BN24" s="463">
        <f>ИТОГ!BL23</f>
        <v>1</v>
      </c>
      <c r="BO24" s="463">
        <f>ИТОГ!CO23</f>
        <v>0</v>
      </c>
      <c r="BP24" s="463">
        <f>ИТОГ!CP23</f>
        <v>0</v>
      </c>
      <c r="BQ24" s="463">
        <f>ИТОГ!DM23</f>
        <v>0</v>
      </c>
      <c r="BR24" s="463">
        <f>ИТОГ!DN23</f>
        <v>0</v>
      </c>
      <c r="BS24" s="463">
        <f>ИТОГ!AG23</f>
        <v>0</v>
      </c>
      <c r="BT24" s="463">
        <f>ИТОГ!AH23</f>
        <v>0</v>
      </c>
      <c r="BU24" s="388">
        <f t="shared" si="2"/>
        <v>1</v>
      </c>
      <c r="BV24" s="508">
        <f t="shared" si="3"/>
        <v>5</v>
      </c>
      <c r="BW24" s="183"/>
      <c r="BX24" s="183"/>
      <c r="BY24" s="183"/>
      <c r="BZ24" s="378"/>
      <c r="CA24" s="318">
        <f>ИТОГ!DU23</f>
        <v>0</v>
      </c>
      <c r="CB24" s="318">
        <f>ИТОГ!DV23</f>
        <v>0</v>
      </c>
      <c r="CC24" s="318">
        <f>ИТОГ!DY23</f>
        <v>0</v>
      </c>
      <c r="CD24" s="318">
        <f>ИТОГ!DZ23</f>
        <v>0</v>
      </c>
      <c r="CE24" s="318">
        <f>ИТОГ!EC23</f>
        <v>0</v>
      </c>
      <c r="CF24" s="318">
        <f>ИТОГ!ED23</f>
        <v>0</v>
      </c>
      <c r="CG24" s="318">
        <f>ИТОГ!EE23</f>
        <v>0</v>
      </c>
      <c r="CH24" s="318">
        <f>ИТОГ!EF23</f>
        <v>0</v>
      </c>
      <c r="CI24" s="318">
        <f>ИТОГ!DS23</f>
        <v>0</v>
      </c>
      <c r="CJ24" s="318">
        <f>ИТОГ!DT23</f>
        <v>0</v>
      </c>
      <c r="CK24" s="318">
        <f>ИТОГ!DW23</f>
        <v>0</v>
      </c>
      <c r="CL24" s="318">
        <f>ИТОГ!DX23</f>
        <v>0</v>
      </c>
      <c r="CM24" s="318">
        <f>ИТОГ!EA23</f>
        <v>0</v>
      </c>
      <c r="CN24" s="318">
        <f>ИТОГ!EB23</f>
        <v>0</v>
      </c>
      <c r="CO24" s="310">
        <f t="shared" si="4"/>
        <v>0</v>
      </c>
      <c r="CP24" s="385">
        <f t="shared" si="5"/>
        <v>0</v>
      </c>
    </row>
    <row r="25" spans="1:94" ht="27" thickBot="1" x14ac:dyDescent="0.35">
      <c r="A25" s="509">
        <v>15</v>
      </c>
      <c r="B25" s="742" t="s">
        <v>51</v>
      </c>
      <c r="C25" s="501">
        <f>ИТОГ!C24+ИТОГ!E24</f>
        <v>0</v>
      </c>
      <c r="D25" s="57">
        <f>ИТОГ!D24+ИТОГ!F24</f>
        <v>0</v>
      </c>
      <c r="E25" s="420">
        <f>ИТОГ!AI24+ИТОГ!AK24</f>
        <v>0</v>
      </c>
      <c r="F25" s="518">
        <f>ИТОГ!AJ24+ИТОГ!AL24</f>
        <v>0</v>
      </c>
      <c r="G25" s="518">
        <f>ИТОГ!BM24+ИТОГ!BO24</f>
        <v>0</v>
      </c>
      <c r="H25" s="518">
        <f>ИТОГ!BN24+ИТОГ!BP24</f>
        <v>0</v>
      </c>
      <c r="I25" s="518">
        <f>ИТОГ!CQ24+ИТОГ!CS24</f>
        <v>0</v>
      </c>
      <c r="J25" s="518">
        <f>ИТОГ!CR24+ИТОГ!CT24</f>
        <v>1</v>
      </c>
      <c r="K25" s="518">
        <f>ИТОГ!G24+ИТОГ!I24</f>
        <v>0</v>
      </c>
      <c r="L25" s="518">
        <f>ИТОГ!H24+ИТОГ!J24</f>
        <v>0</v>
      </c>
      <c r="M25" s="318">
        <f>ИТОГ!AM24+ИТОГ!AO24</f>
        <v>0</v>
      </c>
      <c r="N25" s="318">
        <f>ИТОГ!AN24+ИТОГ!AP24</f>
        <v>0</v>
      </c>
      <c r="O25" s="318">
        <f>ИТОГ!BQ24+ИТОГ!BS24</f>
        <v>0</v>
      </c>
      <c r="P25" s="318">
        <f>ИТОГ!BR24+ИТОГ!BT24</f>
        <v>0</v>
      </c>
      <c r="Q25" s="318">
        <f>ИТОГ!CU24+ИТОГ!CW24</f>
        <v>0</v>
      </c>
      <c r="R25" s="318">
        <f>ИТОГ!CV24+ИТОГ!CX24</f>
        <v>0</v>
      </c>
      <c r="S25" s="318">
        <f>ИТОГ!K24</f>
        <v>0</v>
      </c>
      <c r="T25" s="318">
        <f>ИТОГ!L24</f>
        <v>0</v>
      </c>
      <c r="U25" s="318">
        <f>ИТОГ!AQ24</f>
        <v>0</v>
      </c>
      <c r="V25" s="318">
        <f>ИТОГ!AR24</f>
        <v>1</v>
      </c>
      <c r="W25" s="318">
        <f>ИТОГ!BU24</f>
        <v>0</v>
      </c>
      <c r="X25" s="318">
        <f>ИТОГ!BV24</f>
        <v>0</v>
      </c>
      <c r="Y25" s="318">
        <f>ИТОГ!CY24</f>
        <v>0</v>
      </c>
      <c r="Z25" s="318">
        <f>ИТОГ!CZ24</f>
        <v>0</v>
      </c>
      <c r="AA25" s="318">
        <f>ИТОГ!M24+ИТОГ!O24+ИТОГ!Q24</f>
        <v>0</v>
      </c>
      <c r="AB25" s="318">
        <f>ИТОГ!N24+ИТОГ!P24+ИТОГ!R24</f>
        <v>0</v>
      </c>
      <c r="AC25" s="318">
        <f>ИТОГ!AS24+ИТОГ!AU24+ИТОГ!AW24</f>
        <v>0</v>
      </c>
      <c r="AD25" s="318">
        <f>ИТОГ!AT24+ИТОГ!AV24+ИТОГ!AX24</f>
        <v>0</v>
      </c>
      <c r="AE25" s="318">
        <f>ИТОГ!BW24+ИТОГ!BY24+ИТОГ!CA24</f>
        <v>0</v>
      </c>
      <c r="AF25" s="318">
        <f>ИТОГ!BX24+ИТОГ!BZ24+ИТОГ!CB24</f>
        <v>0</v>
      </c>
      <c r="AG25" s="463">
        <f>ИТОГ!DA24+ИТОГ!DC24+ИТОГ!DE24</f>
        <v>0</v>
      </c>
      <c r="AH25" s="463">
        <f>ИТОГ!DB24+ИТОГ!DD24+ИТОГ!DF24</f>
        <v>0</v>
      </c>
      <c r="AI25" s="463">
        <f>ИТОГ!S24</f>
        <v>0</v>
      </c>
      <c r="AJ25" s="463">
        <f>ИТОГ!T24</f>
        <v>0</v>
      </c>
      <c r="AK25" s="463">
        <f>ИТОГ!AY24</f>
        <v>0</v>
      </c>
      <c r="AL25" s="463">
        <f>ИТОГ!AZ24</f>
        <v>0</v>
      </c>
      <c r="AM25" s="463">
        <f>ИТОГ!CC24</f>
        <v>0</v>
      </c>
      <c r="AN25" s="463">
        <f>ИТОГ!CD24</f>
        <v>0</v>
      </c>
      <c r="AO25" s="463">
        <f>ИТОГ!U24+ИТОГ!W24</f>
        <v>0</v>
      </c>
      <c r="AP25" s="463">
        <f>ИТОГ!V24+ИТОГ!X24</f>
        <v>0</v>
      </c>
      <c r="AQ25" s="463">
        <f>ИТОГ!BA24+ИТОГ!BC24</f>
        <v>0</v>
      </c>
      <c r="AR25" s="463">
        <f>ИТОГ!BB24+ИТОГ!BD24</f>
        <v>0</v>
      </c>
      <c r="AS25" s="463">
        <f>ИТОГ!CE24+ИТОГ!CG24</f>
        <v>0</v>
      </c>
      <c r="AT25" s="463">
        <f>ИТОГ!CF24+ИТОГ!CH24</f>
        <v>1</v>
      </c>
      <c r="AU25" s="463">
        <f>ИТОГ!DG24+ИТОГ!DI24</f>
        <v>0</v>
      </c>
      <c r="AV25" s="463">
        <f>ИТОГ!DH24+ИТОГ!DJ24</f>
        <v>2</v>
      </c>
      <c r="AW25" s="463">
        <f>ИТОГ!Y24+ИТОГ!AA24</f>
        <v>0</v>
      </c>
      <c r="AX25" s="463">
        <f>ИТОГ!Z24+ИТОГ!AB24</f>
        <v>0</v>
      </c>
      <c r="AY25" s="463">
        <f>ИТОГ!BE24+ИТОГ!BG24</f>
        <v>0</v>
      </c>
      <c r="AZ25" s="463">
        <f>ИТОГ!BF24+ИТОГ!BH24</f>
        <v>0</v>
      </c>
      <c r="BA25" s="463">
        <f>ИТОГ!CI24+ИТОГ!CK24</f>
        <v>0</v>
      </c>
      <c r="BB25" s="463">
        <f>ИТОГ!CJ24+ИТОГ!CL24</f>
        <v>0</v>
      </c>
      <c r="BC25" s="463">
        <f>ИТОГ!DK24</f>
        <v>0</v>
      </c>
      <c r="BD25" s="463">
        <f>ИТОГ!DL24</f>
        <v>0</v>
      </c>
      <c r="BE25" s="463">
        <f>ИТОГ!AC24</f>
        <v>0</v>
      </c>
      <c r="BF25" s="463">
        <f>ИТОГ!AD24</f>
        <v>0</v>
      </c>
      <c r="BG25" s="463">
        <f>ИТОГ!BI24</f>
        <v>0</v>
      </c>
      <c r="BH25" s="463">
        <f>ИТОГ!BJ24</f>
        <v>0</v>
      </c>
      <c r="BI25" s="463">
        <f>ИТОГ!CM24</f>
        <v>0</v>
      </c>
      <c r="BJ25" s="463">
        <f>ИТОГ!CN24</f>
        <v>0</v>
      </c>
      <c r="BK25" s="463">
        <f>ИТОГ!AE24</f>
        <v>0</v>
      </c>
      <c r="BL25" s="463">
        <f>ИТОГ!AF24</f>
        <v>0</v>
      </c>
      <c r="BM25" s="463">
        <f>ИТОГ!BK24</f>
        <v>0</v>
      </c>
      <c r="BN25" s="463">
        <f>ИТОГ!BL24</f>
        <v>0</v>
      </c>
      <c r="BO25" s="463">
        <f>ИТОГ!CO24</f>
        <v>0</v>
      </c>
      <c r="BP25" s="463">
        <f>ИТОГ!CP24</f>
        <v>0</v>
      </c>
      <c r="BQ25" s="463">
        <f>ИТОГ!DM24</f>
        <v>0</v>
      </c>
      <c r="BR25" s="463">
        <f>ИТОГ!DN24</f>
        <v>0</v>
      </c>
      <c r="BS25" s="463">
        <f>ИТОГ!AG24</f>
        <v>0</v>
      </c>
      <c r="BT25" s="463">
        <f>ИТОГ!AH24</f>
        <v>0</v>
      </c>
      <c r="BU25" s="388">
        <f t="shared" si="2"/>
        <v>0</v>
      </c>
      <c r="BV25" s="508">
        <f t="shared" si="3"/>
        <v>5</v>
      </c>
      <c r="BW25" s="183"/>
      <c r="BX25" s="183"/>
      <c r="BY25" s="183"/>
      <c r="BZ25" s="378"/>
      <c r="CA25" s="318">
        <f>ИТОГ!DU24</f>
        <v>0</v>
      </c>
      <c r="CB25" s="318">
        <f>ИТОГ!DV24</f>
        <v>0</v>
      </c>
      <c r="CC25" s="318">
        <f>ИТОГ!DY24</f>
        <v>0</v>
      </c>
      <c r="CD25" s="318">
        <f>ИТОГ!DZ24</f>
        <v>0</v>
      </c>
      <c r="CE25" s="318">
        <f>ИТОГ!EC24</f>
        <v>0</v>
      </c>
      <c r="CF25" s="318">
        <f>ИТОГ!ED24</f>
        <v>0</v>
      </c>
      <c r="CG25" s="318">
        <f>ИТОГ!EE24</f>
        <v>0</v>
      </c>
      <c r="CH25" s="318">
        <f>ИТОГ!EF24</f>
        <v>0</v>
      </c>
      <c r="CI25" s="318">
        <f>ИТОГ!DS24</f>
        <v>0</v>
      </c>
      <c r="CJ25" s="318">
        <f>ИТОГ!DT24</f>
        <v>0</v>
      </c>
      <c r="CK25" s="318">
        <f>ИТОГ!DW24</f>
        <v>0</v>
      </c>
      <c r="CL25" s="318">
        <f>ИТОГ!DX24</f>
        <v>0</v>
      </c>
      <c r="CM25" s="318">
        <f>ИТОГ!EA24</f>
        <v>0</v>
      </c>
      <c r="CN25" s="318">
        <f>ИТОГ!EB24</f>
        <v>0</v>
      </c>
      <c r="CO25" s="310">
        <f t="shared" si="4"/>
        <v>0</v>
      </c>
      <c r="CP25" s="385">
        <f t="shared" si="5"/>
        <v>0</v>
      </c>
    </row>
    <row r="26" spans="1:94" ht="15" thickBot="1" x14ac:dyDescent="0.35">
      <c r="A26" s="509">
        <v>16</v>
      </c>
      <c r="B26" s="724" t="s">
        <v>22</v>
      </c>
      <c r="C26" s="501">
        <f>ИТОГ!C25+ИТОГ!E25</f>
        <v>0</v>
      </c>
      <c r="D26" s="57">
        <f>ИТОГ!D25+ИТОГ!F25</f>
        <v>0</v>
      </c>
      <c r="E26" s="420">
        <f>ИТОГ!AI25+ИТОГ!AK25</f>
        <v>0</v>
      </c>
      <c r="F26" s="518">
        <f>ИТОГ!AJ25+ИТОГ!AL25</f>
        <v>0</v>
      </c>
      <c r="G26" s="518">
        <f>ИТОГ!BM25+ИТОГ!BO25</f>
        <v>0</v>
      </c>
      <c r="H26" s="518">
        <f>ИТОГ!BN25+ИТОГ!BP25</f>
        <v>0</v>
      </c>
      <c r="I26" s="518">
        <f>ИТОГ!CQ25+ИТОГ!CS25</f>
        <v>0</v>
      </c>
      <c r="J26" s="518">
        <f>ИТОГ!CR25+ИТОГ!CT25</f>
        <v>0</v>
      </c>
      <c r="K26" s="518">
        <f>ИТОГ!G25+ИТОГ!I25</f>
        <v>0</v>
      </c>
      <c r="L26" s="518">
        <f>ИТОГ!H25+ИТОГ!J25</f>
        <v>0</v>
      </c>
      <c r="M26" s="318">
        <f>ИТОГ!AM25+ИТОГ!AO25</f>
        <v>0</v>
      </c>
      <c r="N26" s="318">
        <f>ИТОГ!AN25+ИТОГ!AP25</f>
        <v>0</v>
      </c>
      <c r="O26" s="318">
        <f>ИТОГ!BQ25+ИТОГ!BS25</f>
        <v>0</v>
      </c>
      <c r="P26" s="318">
        <f>ИТОГ!BR25+ИТОГ!BT25</f>
        <v>0</v>
      </c>
      <c r="Q26" s="318">
        <f>ИТОГ!CU25+ИТОГ!CW25</f>
        <v>0</v>
      </c>
      <c r="R26" s="318">
        <f>ИТОГ!CV25+ИТОГ!CX25</f>
        <v>0</v>
      </c>
      <c r="S26" s="318">
        <f>ИТОГ!K25</f>
        <v>0</v>
      </c>
      <c r="T26" s="318">
        <f>ИТОГ!L25</f>
        <v>0</v>
      </c>
      <c r="U26" s="318">
        <f>ИТОГ!AQ25</f>
        <v>0</v>
      </c>
      <c r="V26" s="318">
        <f>ИТОГ!AR25</f>
        <v>0</v>
      </c>
      <c r="W26" s="318">
        <f>ИТОГ!BU25</f>
        <v>0</v>
      </c>
      <c r="X26" s="318">
        <f>ИТОГ!BV25</f>
        <v>0</v>
      </c>
      <c r="Y26" s="318">
        <f>ИТОГ!CY25</f>
        <v>0</v>
      </c>
      <c r="Z26" s="318">
        <f>ИТОГ!CZ25</f>
        <v>0</v>
      </c>
      <c r="AA26" s="318">
        <f>ИТОГ!M25+ИТОГ!O25+ИТОГ!Q25</f>
        <v>0</v>
      </c>
      <c r="AB26" s="318">
        <f>ИТОГ!N25+ИТОГ!P25+ИТОГ!R25</f>
        <v>0</v>
      </c>
      <c r="AC26" s="318">
        <f>ИТОГ!AS25+ИТОГ!AU25+ИТОГ!AW25</f>
        <v>0</v>
      </c>
      <c r="AD26" s="318">
        <f>ИТОГ!AT25+ИТОГ!AV25+ИТОГ!AX25</f>
        <v>0</v>
      </c>
      <c r="AE26" s="318">
        <f>ИТОГ!BW25+ИТОГ!BY25+ИТОГ!CA25</f>
        <v>0</v>
      </c>
      <c r="AF26" s="318">
        <f>ИТОГ!BX25+ИТОГ!BZ25+ИТОГ!CB25</f>
        <v>0</v>
      </c>
      <c r="AG26" s="463">
        <f>ИТОГ!DA25+ИТОГ!DC25+ИТОГ!DE25</f>
        <v>0</v>
      </c>
      <c r="AH26" s="463">
        <f>ИТОГ!DB25+ИТОГ!DD25+ИТОГ!DF25</f>
        <v>0</v>
      </c>
      <c r="AI26" s="463">
        <f>ИТОГ!S25</f>
        <v>0</v>
      </c>
      <c r="AJ26" s="463">
        <f>ИТОГ!T25</f>
        <v>0</v>
      </c>
      <c r="AK26" s="463">
        <f>ИТОГ!AY25</f>
        <v>0</v>
      </c>
      <c r="AL26" s="463">
        <f>ИТОГ!AZ25</f>
        <v>0</v>
      </c>
      <c r="AM26" s="463">
        <f>ИТОГ!CC25</f>
        <v>0</v>
      </c>
      <c r="AN26" s="463">
        <f>ИТОГ!CD25</f>
        <v>0</v>
      </c>
      <c r="AO26" s="463">
        <f>ИТОГ!U25+ИТОГ!W25</f>
        <v>0</v>
      </c>
      <c r="AP26" s="463">
        <f>ИТОГ!V25+ИТОГ!X25</f>
        <v>0</v>
      </c>
      <c r="AQ26" s="463">
        <f>ИТОГ!BA25+ИТОГ!BC25</f>
        <v>0</v>
      </c>
      <c r="AR26" s="463">
        <f>ИТОГ!BB25+ИТОГ!BD25</f>
        <v>0</v>
      </c>
      <c r="AS26" s="463">
        <f>ИТОГ!CE25+ИТОГ!CG25</f>
        <v>0</v>
      </c>
      <c r="AT26" s="463">
        <f>ИТОГ!CF25+ИТОГ!CH25</f>
        <v>0</v>
      </c>
      <c r="AU26" s="463">
        <f>ИТОГ!DG25+ИТОГ!DI25</f>
        <v>0</v>
      </c>
      <c r="AV26" s="463">
        <f>ИТОГ!DH25+ИТОГ!DJ25</f>
        <v>0</v>
      </c>
      <c r="AW26" s="463">
        <f>ИТОГ!Y25+ИТОГ!AA25</f>
        <v>0</v>
      </c>
      <c r="AX26" s="463">
        <f>ИТОГ!Z25+ИТОГ!AB25</f>
        <v>0</v>
      </c>
      <c r="AY26" s="463">
        <f>ИТОГ!BE25+ИТОГ!BG25</f>
        <v>0</v>
      </c>
      <c r="AZ26" s="463">
        <f>ИТОГ!BF25+ИТОГ!BH25</f>
        <v>0</v>
      </c>
      <c r="BA26" s="463">
        <f>ИТОГ!CI25+ИТОГ!CK25</f>
        <v>0</v>
      </c>
      <c r="BB26" s="463">
        <f>ИТОГ!CJ25+ИТОГ!CL25</f>
        <v>0</v>
      </c>
      <c r="BC26" s="463">
        <f>ИТОГ!DK25</f>
        <v>0</v>
      </c>
      <c r="BD26" s="463">
        <f>ИТОГ!DL25</f>
        <v>0</v>
      </c>
      <c r="BE26" s="463">
        <f>ИТОГ!AC25</f>
        <v>0</v>
      </c>
      <c r="BF26" s="463">
        <f>ИТОГ!AD25</f>
        <v>0</v>
      </c>
      <c r="BG26" s="463">
        <f>ИТОГ!BI25</f>
        <v>0</v>
      </c>
      <c r="BH26" s="463">
        <f>ИТОГ!BJ25</f>
        <v>0</v>
      </c>
      <c r="BI26" s="463">
        <f>ИТОГ!CM25</f>
        <v>0</v>
      </c>
      <c r="BJ26" s="463">
        <f>ИТОГ!CN25</f>
        <v>0</v>
      </c>
      <c r="BK26" s="463">
        <f>ИТОГ!AE25</f>
        <v>0</v>
      </c>
      <c r="BL26" s="463">
        <f>ИТОГ!AF25</f>
        <v>0</v>
      </c>
      <c r="BM26" s="463">
        <f>ИТОГ!BK25</f>
        <v>0</v>
      </c>
      <c r="BN26" s="463">
        <f>ИТОГ!BL25</f>
        <v>0</v>
      </c>
      <c r="BO26" s="463">
        <f>ИТОГ!CO25</f>
        <v>0</v>
      </c>
      <c r="BP26" s="463">
        <f>ИТОГ!CP25</f>
        <v>0</v>
      </c>
      <c r="BQ26" s="463">
        <f>ИТОГ!DM25</f>
        <v>0</v>
      </c>
      <c r="BR26" s="463">
        <f>ИТОГ!DN25</f>
        <v>0</v>
      </c>
      <c r="BS26" s="463">
        <f>ИТОГ!AG25</f>
        <v>0</v>
      </c>
      <c r="BT26" s="463">
        <f>ИТОГ!AH25</f>
        <v>0</v>
      </c>
      <c r="BU26" s="388">
        <f t="shared" si="2"/>
        <v>0</v>
      </c>
      <c r="BV26" s="508">
        <f t="shared" si="3"/>
        <v>0</v>
      </c>
      <c r="BW26" s="183"/>
      <c r="BX26" s="183"/>
      <c r="BY26" s="183"/>
      <c r="BZ26" s="44"/>
      <c r="CA26" s="318">
        <f>ИТОГ!DU25</f>
        <v>0</v>
      </c>
      <c r="CB26" s="318">
        <f>ИТОГ!DV25</f>
        <v>0</v>
      </c>
      <c r="CC26" s="318">
        <f>ИТОГ!DY25</f>
        <v>0</v>
      </c>
      <c r="CD26" s="318">
        <f>ИТОГ!DZ25</f>
        <v>0</v>
      </c>
      <c r="CE26" s="318">
        <f>ИТОГ!EC25</f>
        <v>0</v>
      </c>
      <c r="CF26" s="318">
        <f>ИТОГ!ED25</f>
        <v>0</v>
      </c>
      <c r="CG26" s="318">
        <f>ИТОГ!EE25</f>
        <v>0</v>
      </c>
      <c r="CH26" s="318">
        <f>ИТОГ!EF25</f>
        <v>0</v>
      </c>
      <c r="CI26" s="318">
        <f>ИТОГ!DS25</f>
        <v>0</v>
      </c>
      <c r="CJ26" s="318">
        <f>ИТОГ!DT25</f>
        <v>0</v>
      </c>
      <c r="CK26" s="318">
        <f>ИТОГ!DW25</f>
        <v>0</v>
      </c>
      <c r="CL26" s="318">
        <f>ИТОГ!DX25</f>
        <v>0</v>
      </c>
      <c r="CM26" s="318">
        <f>ИТОГ!EA25</f>
        <v>0</v>
      </c>
      <c r="CN26" s="318">
        <f>ИТОГ!EB25</f>
        <v>0</v>
      </c>
      <c r="CO26" s="310">
        <f t="shared" si="4"/>
        <v>0</v>
      </c>
      <c r="CP26" s="385">
        <f t="shared" si="5"/>
        <v>0</v>
      </c>
    </row>
    <row r="27" spans="1:94" ht="27.6" thickBot="1" x14ac:dyDescent="0.35">
      <c r="A27" s="509">
        <v>17</v>
      </c>
      <c r="B27" s="724" t="s">
        <v>23</v>
      </c>
      <c r="C27" s="501">
        <f>ИТОГ!C26+ИТОГ!E26</f>
        <v>0</v>
      </c>
      <c r="D27" s="57">
        <f>ИТОГ!D26+ИТОГ!F26</f>
        <v>0</v>
      </c>
      <c r="E27" s="420">
        <f>ИТОГ!AI26+ИТОГ!AK26</f>
        <v>0</v>
      </c>
      <c r="F27" s="518">
        <f>ИТОГ!AJ26+ИТОГ!AL26</f>
        <v>0</v>
      </c>
      <c r="G27" s="518">
        <f>ИТОГ!BM26+ИТОГ!BO26</f>
        <v>0</v>
      </c>
      <c r="H27" s="518">
        <f>ИТОГ!BN26+ИТОГ!BP26</f>
        <v>0</v>
      </c>
      <c r="I27" s="518">
        <f>ИТОГ!CQ26+ИТОГ!CS26</f>
        <v>0</v>
      </c>
      <c r="J27" s="518">
        <f>ИТОГ!CR26+ИТОГ!CT26</f>
        <v>0</v>
      </c>
      <c r="K27" s="518">
        <f>ИТОГ!G26+ИТОГ!I26</f>
        <v>0</v>
      </c>
      <c r="L27" s="518">
        <f>ИТОГ!H26+ИТОГ!J26</f>
        <v>0</v>
      </c>
      <c r="M27" s="318">
        <f>ИТОГ!AM26+ИТОГ!AO26</f>
        <v>0</v>
      </c>
      <c r="N27" s="318">
        <f>ИТОГ!AN26+ИТОГ!AP26</f>
        <v>0</v>
      </c>
      <c r="O27" s="318">
        <f>ИТОГ!BQ26+ИТОГ!BS26</f>
        <v>0</v>
      </c>
      <c r="P27" s="318">
        <f>ИТОГ!BR26+ИТОГ!BT26</f>
        <v>0</v>
      </c>
      <c r="Q27" s="318">
        <f>ИТОГ!CU26+ИТОГ!CW26</f>
        <v>0</v>
      </c>
      <c r="R27" s="318">
        <f>ИТОГ!CV26+ИТОГ!CX26</f>
        <v>0</v>
      </c>
      <c r="S27" s="318">
        <f>ИТОГ!K26</f>
        <v>0</v>
      </c>
      <c r="T27" s="318">
        <f>ИТОГ!L26</f>
        <v>0</v>
      </c>
      <c r="U27" s="318">
        <f>ИТОГ!AQ26</f>
        <v>0</v>
      </c>
      <c r="V27" s="318">
        <f>ИТОГ!AR26</f>
        <v>0</v>
      </c>
      <c r="W27" s="318">
        <f>ИТОГ!BU26</f>
        <v>0</v>
      </c>
      <c r="X27" s="318">
        <f>ИТОГ!BV26</f>
        <v>0</v>
      </c>
      <c r="Y27" s="318">
        <f>ИТОГ!CY26</f>
        <v>0</v>
      </c>
      <c r="Z27" s="318">
        <f>ИТОГ!CZ26</f>
        <v>0</v>
      </c>
      <c r="AA27" s="318">
        <f>ИТОГ!M26+ИТОГ!O26+ИТОГ!Q26</f>
        <v>0</v>
      </c>
      <c r="AB27" s="318">
        <f>ИТОГ!N26+ИТОГ!P26+ИТОГ!R26</f>
        <v>0</v>
      </c>
      <c r="AC27" s="318">
        <f>ИТОГ!AS26+ИТОГ!AU26+ИТОГ!AW26</f>
        <v>0</v>
      </c>
      <c r="AD27" s="318">
        <f>ИТОГ!AT26+ИТОГ!AV26+ИТОГ!AX26</f>
        <v>0</v>
      </c>
      <c r="AE27" s="318">
        <f>ИТОГ!BW26+ИТОГ!BY26+ИТОГ!CA26</f>
        <v>0</v>
      </c>
      <c r="AF27" s="318">
        <f>ИТОГ!BX26+ИТОГ!BZ26+ИТОГ!CB26</f>
        <v>0</v>
      </c>
      <c r="AG27" s="463">
        <f>ИТОГ!DA26+ИТОГ!DC26+ИТОГ!DE26</f>
        <v>0</v>
      </c>
      <c r="AH27" s="463">
        <f>ИТОГ!DB26+ИТОГ!DD26+ИТОГ!DF26</f>
        <v>0</v>
      </c>
      <c r="AI27" s="463">
        <f>ИТОГ!S26</f>
        <v>0</v>
      </c>
      <c r="AJ27" s="463">
        <f>ИТОГ!T26</f>
        <v>0</v>
      </c>
      <c r="AK27" s="463">
        <f>ИТОГ!AY26</f>
        <v>0</v>
      </c>
      <c r="AL27" s="463">
        <f>ИТОГ!AZ26</f>
        <v>0</v>
      </c>
      <c r="AM27" s="463">
        <f>ИТОГ!CC26</f>
        <v>0</v>
      </c>
      <c r="AN27" s="463">
        <f>ИТОГ!CD26</f>
        <v>0</v>
      </c>
      <c r="AO27" s="463">
        <f>ИТОГ!U26+ИТОГ!W26</f>
        <v>0</v>
      </c>
      <c r="AP27" s="463">
        <f>ИТОГ!V26+ИТОГ!X26</f>
        <v>0</v>
      </c>
      <c r="AQ27" s="463">
        <f>ИТОГ!BA26+ИТОГ!BC26</f>
        <v>0</v>
      </c>
      <c r="AR27" s="463">
        <f>ИТОГ!BB26+ИТОГ!BD26</f>
        <v>0</v>
      </c>
      <c r="AS27" s="463">
        <f>ИТОГ!CE26+ИТОГ!CG26</f>
        <v>0</v>
      </c>
      <c r="AT27" s="463">
        <f>ИТОГ!CF26+ИТОГ!CH26</f>
        <v>0</v>
      </c>
      <c r="AU27" s="463">
        <f>ИТОГ!DG26+ИТОГ!DI26</f>
        <v>0</v>
      </c>
      <c r="AV27" s="463">
        <f>ИТОГ!DH26+ИТОГ!DJ26</f>
        <v>0</v>
      </c>
      <c r="AW27" s="463">
        <f>ИТОГ!Y26+ИТОГ!AA26</f>
        <v>0</v>
      </c>
      <c r="AX27" s="463">
        <f>ИТОГ!Z26+ИТОГ!AB26</f>
        <v>0</v>
      </c>
      <c r="AY27" s="463">
        <f>ИТОГ!BE26+ИТОГ!BG26</f>
        <v>0</v>
      </c>
      <c r="AZ27" s="463">
        <f>ИТОГ!BF26+ИТОГ!BH26</f>
        <v>0</v>
      </c>
      <c r="BA27" s="463">
        <f>ИТОГ!CI26+ИТОГ!CK26</f>
        <v>0</v>
      </c>
      <c r="BB27" s="463">
        <f>ИТОГ!CJ26+ИТОГ!CL26</f>
        <v>0</v>
      </c>
      <c r="BC27" s="463">
        <f>ИТОГ!DK26</f>
        <v>0</v>
      </c>
      <c r="BD27" s="463">
        <f>ИТОГ!DL26</f>
        <v>0</v>
      </c>
      <c r="BE27" s="463">
        <f>ИТОГ!AC26</f>
        <v>0</v>
      </c>
      <c r="BF27" s="463">
        <f>ИТОГ!AD26</f>
        <v>0</v>
      </c>
      <c r="BG27" s="463">
        <f>ИТОГ!BI26</f>
        <v>0</v>
      </c>
      <c r="BH27" s="463">
        <f>ИТОГ!BJ26</f>
        <v>0</v>
      </c>
      <c r="BI27" s="463">
        <f>ИТОГ!CM26</f>
        <v>0</v>
      </c>
      <c r="BJ27" s="463">
        <f>ИТОГ!CN26</f>
        <v>0</v>
      </c>
      <c r="BK27" s="463">
        <f>ИТОГ!AE26</f>
        <v>0</v>
      </c>
      <c r="BL27" s="463">
        <f>ИТОГ!AF26</f>
        <v>0</v>
      </c>
      <c r="BM27" s="463">
        <f>ИТОГ!BK26</f>
        <v>0</v>
      </c>
      <c r="BN27" s="463">
        <f>ИТОГ!BL26</f>
        <v>0</v>
      </c>
      <c r="BO27" s="463">
        <f>ИТОГ!CO26</f>
        <v>0</v>
      </c>
      <c r="BP27" s="463">
        <f>ИТОГ!CP26</f>
        <v>0</v>
      </c>
      <c r="BQ27" s="463">
        <f>ИТОГ!DM26</f>
        <v>0</v>
      </c>
      <c r="BR27" s="463">
        <f>ИТОГ!DN26</f>
        <v>0</v>
      </c>
      <c r="BS27" s="463">
        <f>ИТОГ!AG26</f>
        <v>0</v>
      </c>
      <c r="BT27" s="463">
        <f>ИТОГ!AH26</f>
        <v>0</v>
      </c>
      <c r="BU27" s="388">
        <f t="shared" si="2"/>
        <v>0</v>
      </c>
      <c r="BV27" s="508">
        <f t="shared" si="3"/>
        <v>0</v>
      </c>
      <c r="BW27" s="183"/>
      <c r="BX27" s="183"/>
      <c r="BY27" s="183"/>
      <c r="BZ27" s="44"/>
      <c r="CA27" s="318">
        <f>ИТОГ!DU26</f>
        <v>0</v>
      </c>
      <c r="CB27" s="318">
        <f>ИТОГ!DV26</f>
        <v>0</v>
      </c>
      <c r="CC27" s="318">
        <f>ИТОГ!DY26</f>
        <v>0</v>
      </c>
      <c r="CD27" s="318">
        <f>ИТОГ!DZ26</f>
        <v>0</v>
      </c>
      <c r="CE27" s="318">
        <f>ИТОГ!EC26</f>
        <v>0</v>
      </c>
      <c r="CF27" s="318">
        <f>ИТОГ!ED26</f>
        <v>0</v>
      </c>
      <c r="CG27" s="318">
        <f>ИТОГ!EE26</f>
        <v>0</v>
      </c>
      <c r="CH27" s="318">
        <f>ИТОГ!EF26</f>
        <v>0</v>
      </c>
      <c r="CI27" s="318">
        <f>ИТОГ!DS26</f>
        <v>0</v>
      </c>
      <c r="CJ27" s="318">
        <f>ИТОГ!DT26</f>
        <v>0</v>
      </c>
      <c r="CK27" s="318">
        <f>ИТОГ!DW26</f>
        <v>0</v>
      </c>
      <c r="CL27" s="318">
        <f>ИТОГ!DX26</f>
        <v>0</v>
      </c>
      <c r="CM27" s="318">
        <f>ИТОГ!EA26</f>
        <v>0</v>
      </c>
      <c r="CN27" s="318">
        <f>ИТОГ!EB26</f>
        <v>0</v>
      </c>
      <c r="CO27" s="310">
        <f t="shared" si="4"/>
        <v>0</v>
      </c>
      <c r="CP27" s="385">
        <f t="shared" si="5"/>
        <v>0</v>
      </c>
    </row>
    <row r="28" spans="1:94" ht="15" thickBot="1" x14ac:dyDescent="0.35">
      <c r="A28" s="509">
        <v>18</v>
      </c>
      <c r="B28" s="724" t="s">
        <v>24</v>
      </c>
      <c r="C28" s="501">
        <f>ИТОГ!C27+ИТОГ!E27</f>
        <v>0</v>
      </c>
      <c r="D28" s="57">
        <f>ИТОГ!D27+ИТОГ!F27</f>
        <v>0</v>
      </c>
      <c r="E28" s="420">
        <f>ИТОГ!AI27+ИТОГ!AK27</f>
        <v>0</v>
      </c>
      <c r="F28" s="518">
        <f>ИТОГ!AJ27+ИТОГ!AL27</f>
        <v>0</v>
      </c>
      <c r="G28" s="518">
        <f>ИТОГ!BM27+ИТОГ!BO27</f>
        <v>0</v>
      </c>
      <c r="H28" s="518">
        <f>ИТОГ!BN27+ИТОГ!BP27</f>
        <v>0</v>
      </c>
      <c r="I28" s="518">
        <f>ИТОГ!CQ27+ИТОГ!CS27</f>
        <v>0</v>
      </c>
      <c r="J28" s="518">
        <f>ИТОГ!CR27+ИТОГ!CT27</f>
        <v>0</v>
      </c>
      <c r="K28" s="518">
        <f>ИТОГ!G27+ИТОГ!I27</f>
        <v>0</v>
      </c>
      <c r="L28" s="518">
        <f>ИТОГ!H27+ИТОГ!J27</f>
        <v>0</v>
      </c>
      <c r="M28" s="318">
        <f>ИТОГ!AM27+ИТОГ!AO27</f>
        <v>0</v>
      </c>
      <c r="N28" s="318">
        <f>ИТОГ!AN27+ИТОГ!AP27</f>
        <v>0</v>
      </c>
      <c r="O28" s="318">
        <f>ИТОГ!BQ27+ИТОГ!BS27</f>
        <v>0</v>
      </c>
      <c r="P28" s="318">
        <f>ИТОГ!BR27+ИТОГ!BT27</f>
        <v>0</v>
      </c>
      <c r="Q28" s="318">
        <f>ИТОГ!CU27+ИТОГ!CW27</f>
        <v>0</v>
      </c>
      <c r="R28" s="318">
        <f>ИТОГ!CV27+ИТОГ!CX27</f>
        <v>0</v>
      </c>
      <c r="S28" s="318">
        <f>ИТОГ!K27</f>
        <v>0</v>
      </c>
      <c r="T28" s="318">
        <f>ИТОГ!L27</f>
        <v>0</v>
      </c>
      <c r="U28" s="318">
        <f>ИТОГ!AQ27</f>
        <v>0</v>
      </c>
      <c r="V28" s="318">
        <f>ИТОГ!AR27</f>
        <v>0</v>
      </c>
      <c r="W28" s="318">
        <f>ИТОГ!BU27</f>
        <v>0</v>
      </c>
      <c r="X28" s="318">
        <f>ИТОГ!BV27</f>
        <v>0</v>
      </c>
      <c r="Y28" s="318">
        <f>ИТОГ!CY27</f>
        <v>0</v>
      </c>
      <c r="Z28" s="318">
        <f>ИТОГ!CZ27</f>
        <v>0</v>
      </c>
      <c r="AA28" s="318">
        <f>ИТОГ!M27+ИТОГ!O27+ИТОГ!Q27</f>
        <v>0</v>
      </c>
      <c r="AB28" s="318">
        <f>ИТОГ!N27+ИТОГ!P27+ИТОГ!R27</f>
        <v>0</v>
      </c>
      <c r="AC28" s="318">
        <f>ИТОГ!AS27+ИТОГ!AU27+ИТОГ!AW27</f>
        <v>0</v>
      </c>
      <c r="AD28" s="318">
        <f>ИТОГ!AT27+ИТОГ!AV27+ИТОГ!AX27</f>
        <v>0</v>
      </c>
      <c r="AE28" s="318">
        <f>ИТОГ!BW27+ИТОГ!BY27+ИТОГ!CA27</f>
        <v>0</v>
      </c>
      <c r="AF28" s="318">
        <f>ИТОГ!BX27+ИТОГ!BZ27+ИТОГ!CB27</f>
        <v>0</v>
      </c>
      <c r="AG28" s="463">
        <f>ИТОГ!DA27+ИТОГ!DC27+ИТОГ!DE27</f>
        <v>0</v>
      </c>
      <c r="AH28" s="463">
        <f>ИТОГ!DB27+ИТОГ!DD27+ИТОГ!DF27</f>
        <v>0</v>
      </c>
      <c r="AI28" s="463">
        <f>ИТОГ!S27</f>
        <v>0</v>
      </c>
      <c r="AJ28" s="463">
        <f>ИТОГ!T27</f>
        <v>0</v>
      </c>
      <c r="AK28" s="463">
        <f>ИТОГ!AY27</f>
        <v>0</v>
      </c>
      <c r="AL28" s="463">
        <f>ИТОГ!AZ27</f>
        <v>0</v>
      </c>
      <c r="AM28" s="463">
        <f>ИТОГ!CC27</f>
        <v>0</v>
      </c>
      <c r="AN28" s="463">
        <f>ИТОГ!CD27</f>
        <v>0</v>
      </c>
      <c r="AO28" s="463">
        <f>ИТОГ!U27+ИТОГ!W27</f>
        <v>0</v>
      </c>
      <c r="AP28" s="463">
        <f>ИТОГ!V27+ИТОГ!X27</f>
        <v>0</v>
      </c>
      <c r="AQ28" s="463">
        <f>ИТОГ!BA27+ИТОГ!BC27</f>
        <v>0</v>
      </c>
      <c r="AR28" s="463">
        <f>ИТОГ!BB27+ИТОГ!BD27</f>
        <v>0</v>
      </c>
      <c r="AS28" s="463">
        <f>ИТОГ!CE27+ИТОГ!CG27</f>
        <v>0</v>
      </c>
      <c r="AT28" s="463">
        <f>ИТОГ!CF27+ИТОГ!CH27</f>
        <v>0</v>
      </c>
      <c r="AU28" s="463">
        <f>ИТОГ!DG27+ИТОГ!DI27</f>
        <v>0</v>
      </c>
      <c r="AV28" s="463">
        <f>ИТОГ!DH27+ИТОГ!DJ27</f>
        <v>0</v>
      </c>
      <c r="AW28" s="463">
        <f>ИТОГ!Y27+ИТОГ!AA27</f>
        <v>0</v>
      </c>
      <c r="AX28" s="463">
        <f>ИТОГ!Z27+ИТОГ!AB27</f>
        <v>0</v>
      </c>
      <c r="AY28" s="463">
        <f>ИТОГ!BE27+ИТОГ!BG27</f>
        <v>0</v>
      </c>
      <c r="AZ28" s="463">
        <f>ИТОГ!BF27+ИТОГ!BH27</f>
        <v>0</v>
      </c>
      <c r="BA28" s="463">
        <f>ИТОГ!CI27+ИТОГ!CK27</f>
        <v>0</v>
      </c>
      <c r="BB28" s="463">
        <f>ИТОГ!CJ27+ИТОГ!CL27</f>
        <v>0</v>
      </c>
      <c r="BC28" s="463">
        <f>ИТОГ!DK27</f>
        <v>0</v>
      </c>
      <c r="BD28" s="463">
        <f>ИТОГ!DL27</f>
        <v>0</v>
      </c>
      <c r="BE28" s="463">
        <f>ИТОГ!AC27</f>
        <v>0</v>
      </c>
      <c r="BF28" s="463">
        <f>ИТОГ!AD27</f>
        <v>0</v>
      </c>
      <c r="BG28" s="463">
        <f>ИТОГ!BI27</f>
        <v>0</v>
      </c>
      <c r="BH28" s="463">
        <f>ИТОГ!BJ27</f>
        <v>0</v>
      </c>
      <c r="BI28" s="463">
        <f>ИТОГ!CM27</f>
        <v>0</v>
      </c>
      <c r="BJ28" s="463">
        <f>ИТОГ!CN27</f>
        <v>0</v>
      </c>
      <c r="BK28" s="463">
        <f>ИТОГ!AE27</f>
        <v>0</v>
      </c>
      <c r="BL28" s="463">
        <f>ИТОГ!AF27</f>
        <v>0</v>
      </c>
      <c r="BM28" s="463">
        <f>ИТОГ!BK27</f>
        <v>0</v>
      </c>
      <c r="BN28" s="463">
        <f>ИТОГ!BL27</f>
        <v>0</v>
      </c>
      <c r="BO28" s="463">
        <f>ИТОГ!CO27</f>
        <v>0</v>
      </c>
      <c r="BP28" s="463">
        <f>ИТОГ!CP27</f>
        <v>0</v>
      </c>
      <c r="BQ28" s="463">
        <f>ИТОГ!DM27</f>
        <v>0</v>
      </c>
      <c r="BR28" s="463">
        <f>ИТОГ!DN27</f>
        <v>0</v>
      </c>
      <c r="BS28" s="463">
        <f>ИТОГ!AG27</f>
        <v>0</v>
      </c>
      <c r="BT28" s="463">
        <f>ИТОГ!AH27</f>
        <v>0</v>
      </c>
      <c r="BU28" s="388">
        <f t="shared" si="2"/>
        <v>0</v>
      </c>
      <c r="BV28" s="508">
        <f t="shared" si="3"/>
        <v>0</v>
      </c>
      <c r="BW28" s="183"/>
      <c r="BX28" s="183"/>
      <c r="BY28" s="183"/>
      <c r="BZ28" s="44"/>
      <c r="CA28" s="318">
        <f>ИТОГ!DU27</f>
        <v>0</v>
      </c>
      <c r="CB28" s="318">
        <f>ИТОГ!DV27</f>
        <v>0</v>
      </c>
      <c r="CC28" s="318">
        <f>ИТОГ!DY27</f>
        <v>0</v>
      </c>
      <c r="CD28" s="318">
        <f>ИТОГ!DZ27</f>
        <v>0</v>
      </c>
      <c r="CE28" s="318">
        <f>ИТОГ!EC27</f>
        <v>0</v>
      </c>
      <c r="CF28" s="318">
        <f>ИТОГ!ED27</f>
        <v>0</v>
      </c>
      <c r="CG28" s="318">
        <f>ИТОГ!EE27</f>
        <v>0</v>
      </c>
      <c r="CH28" s="318">
        <f>ИТОГ!EF27</f>
        <v>0</v>
      </c>
      <c r="CI28" s="318">
        <f>ИТОГ!DS27</f>
        <v>0</v>
      </c>
      <c r="CJ28" s="318">
        <f>ИТОГ!DT27</f>
        <v>0</v>
      </c>
      <c r="CK28" s="318">
        <f>ИТОГ!DW27</f>
        <v>0</v>
      </c>
      <c r="CL28" s="318">
        <f>ИТОГ!DX27</f>
        <v>0</v>
      </c>
      <c r="CM28" s="318">
        <f>ИТОГ!EA27</f>
        <v>0</v>
      </c>
      <c r="CN28" s="318">
        <f>ИТОГ!EB27</f>
        <v>0</v>
      </c>
      <c r="CO28" s="310">
        <f t="shared" si="4"/>
        <v>0</v>
      </c>
      <c r="CP28" s="385">
        <f t="shared" si="5"/>
        <v>0</v>
      </c>
    </row>
    <row r="29" spans="1:94" ht="27.6" thickBot="1" x14ac:dyDescent="0.35">
      <c r="A29" s="509">
        <v>19</v>
      </c>
      <c r="B29" s="724" t="s">
        <v>25</v>
      </c>
      <c r="C29" s="501">
        <f>ИТОГ!C28+ИТОГ!E28</f>
        <v>0</v>
      </c>
      <c r="D29" s="57">
        <f>ИТОГ!D28+ИТОГ!F28</f>
        <v>0</v>
      </c>
      <c r="E29" s="420">
        <f>ИТОГ!AI28+ИТОГ!AK28</f>
        <v>0</v>
      </c>
      <c r="F29" s="518">
        <f>ИТОГ!AJ28+ИТОГ!AL28</f>
        <v>0</v>
      </c>
      <c r="G29" s="518">
        <f>ИТОГ!BM28+ИТОГ!BO28</f>
        <v>0</v>
      </c>
      <c r="H29" s="518">
        <f>ИТОГ!BN28+ИТОГ!BP28</f>
        <v>0</v>
      </c>
      <c r="I29" s="518">
        <f>ИТОГ!CQ28+ИТОГ!CS28</f>
        <v>0</v>
      </c>
      <c r="J29" s="518">
        <f>ИТОГ!CR28+ИТОГ!CT28</f>
        <v>0</v>
      </c>
      <c r="K29" s="518">
        <f>ИТОГ!G28+ИТОГ!I28</f>
        <v>0</v>
      </c>
      <c r="L29" s="518">
        <f>ИТОГ!H28+ИТОГ!J28</f>
        <v>0</v>
      </c>
      <c r="M29" s="318">
        <f>ИТОГ!AM28+ИТОГ!AO28</f>
        <v>0</v>
      </c>
      <c r="N29" s="318">
        <f>ИТОГ!AN28+ИТОГ!AP28</f>
        <v>0</v>
      </c>
      <c r="O29" s="318">
        <f>ИТОГ!BQ28+ИТОГ!BS28</f>
        <v>0</v>
      </c>
      <c r="P29" s="318">
        <f>ИТОГ!BR28+ИТОГ!BT28</f>
        <v>0</v>
      </c>
      <c r="Q29" s="318">
        <f>ИТОГ!CU28+ИТОГ!CW28</f>
        <v>0</v>
      </c>
      <c r="R29" s="318">
        <f>ИТОГ!CV28+ИТОГ!CX28</f>
        <v>0</v>
      </c>
      <c r="S29" s="318">
        <f>ИТОГ!K28</f>
        <v>0</v>
      </c>
      <c r="T29" s="318">
        <f>ИТОГ!L28</f>
        <v>0</v>
      </c>
      <c r="U29" s="318">
        <f>ИТОГ!AQ28</f>
        <v>0</v>
      </c>
      <c r="V29" s="318">
        <f>ИТОГ!AR28</f>
        <v>0</v>
      </c>
      <c r="W29" s="318">
        <f>ИТОГ!BU28</f>
        <v>0</v>
      </c>
      <c r="X29" s="318">
        <f>ИТОГ!BV28</f>
        <v>0</v>
      </c>
      <c r="Y29" s="318">
        <f>ИТОГ!CY28</f>
        <v>0</v>
      </c>
      <c r="Z29" s="318">
        <f>ИТОГ!CZ28</f>
        <v>0</v>
      </c>
      <c r="AA29" s="318">
        <f>ИТОГ!M28+ИТОГ!O28+ИТОГ!Q28</f>
        <v>0</v>
      </c>
      <c r="AB29" s="318">
        <f>ИТОГ!N28+ИТОГ!P28+ИТОГ!R28</f>
        <v>0</v>
      </c>
      <c r="AC29" s="318">
        <f>ИТОГ!AS28+ИТОГ!AU28+ИТОГ!AW28</f>
        <v>0</v>
      </c>
      <c r="AD29" s="318">
        <f>ИТОГ!AT28+ИТОГ!AV28+ИТОГ!AX28</f>
        <v>0</v>
      </c>
      <c r="AE29" s="318">
        <f>ИТОГ!BW28+ИТОГ!BY28+ИТОГ!CA28</f>
        <v>0</v>
      </c>
      <c r="AF29" s="318">
        <f>ИТОГ!BX28+ИТОГ!BZ28+ИТОГ!CB28</f>
        <v>0</v>
      </c>
      <c r="AG29" s="463">
        <f>ИТОГ!DA28+ИТОГ!DC28+ИТОГ!DE28</f>
        <v>0</v>
      </c>
      <c r="AH29" s="463">
        <f>ИТОГ!DB28+ИТОГ!DD28+ИТОГ!DF28</f>
        <v>0</v>
      </c>
      <c r="AI29" s="463">
        <f>ИТОГ!S28</f>
        <v>0</v>
      </c>
      <c r="AJ29" s="463">
        <f>ИТОГ!T28</f>
        <v>0</v>
      </c>
      <c r="AK29" s="463">
        <f>ИТОГ!AY28</f>
        <v>0</v>
      </c>
      <c r="AL29" s="463">
        <f>ИТОГ!AZ28</f>
        <v>0</v>
      </c>
      <c r="AM29" s="463">
        <f>ИТОГ!CC28</f>
        <v>0</v>
      </c>
      <c r="AN29" s="463">
        <f>ИТОГ!CD28</f>
        <v>0</v>
      </c>
      <c r="AO29" s="463">
        <f>ИТОГ!U28+ИТОГ!W28</f>
        <v>0</v>
      </c>
      <c r="AP29" s="463">
        <f>ИТОГ!V28+ИТОГ!X28</f>
        <v>0</v>
      </c>
      <c r="AQ29" s="463">
        <f>ИТОГ!BA28+ИТОГ!BC28</f>
        <v>0</v>
      </c>
      <c r="AR29" s="463">
        <f>ИТОГ!BB28+ИТОГ!BD28</f>
        <v>0</v>
      </c>
      <c r="AS29" s="463">
        <f>ИТОГ!CE28+ИТОГ!CG28</f>
        <v>0</v>
      </c>
      <c r="AT29" s="463">
        <f>ИТОГ!CF28+ИТОГ!CH28</f>
        <v>0</v>
      </c>
      <c r="AU29" s="463">
        <f>ИТОГ!DG28+ИТОГ!DI28</f>
        <v>0</v>
      </c>
      <c r="AV29" s="463">
        <f>ИТОГ!DH28+ИТОГ!DJ28</f>
        <v>0</v>
      </c>
      <c r="AW29" s="463">
        <f>ИТОГ!Y28+ИТОГ!AA28</f>
        <v>0</v>
      </c>
      <c r="AX29" s="463">
        <f>ИТОГ!Z28+ИТОГ!AB28</f>
        <v>0</v>
      </c>
      <c r="AY29" s="463">
        <f>ИТОГ!BE28+ИТОГ!BG28</f>
        <v>0</v>
      </c>
      <c r="AZ29" s="463">
        <f>ИТОГ!BF28+ИТОГ!BH28</f>
        <v>0</v>
      </c>
      <c r="BA29" s="463">
        <f>ИТОГ!CI28+ИТОГ!CK28</f>
        <v>0</v>
      </c>
      <c r="BB29" s="463">
        <f>ИТОГ!CJ28+ИТОГ!CL28</f>
        <v>0</v>
      </c>
      <c r="BC29" s="463">
        <f>ИТОГ!DK28</f>
        <v>0</v>
      </c>
      <c r="BD29" s="463">
        <f>ИТОГ!DL28</f>
        <v>0</v>
      </c>
      <c r="BE29" s="463">
        <f>ИТОГ!AC28</f>
        <v>0</v>
      </c>
      <c r="BF29" s="463">
        <f>ИТОГ!AD28</f>
        <v>0</v>
      </c>
      <c r="BG29" s="463">
        <f>ИТОГ!BI28</f>
        <v>0</v>
      </c>
      <c r="BH29" s="463">
        <f>ИТОГ!BJ28</f>
        <v>0</v>
      </c>
      <c r="BI29" s="463">
        <f>ИТОГ!CM28</f>
        <v>0</v>
      </c>
      <c r="BJ29" s="463">
        <f>ИТОГ!CN28</f>
        <v>0</v>
      </c>
      <c r="BK29" s="463">
        <f>ИТОГ!AE28</f>
        <v>0</v>
      </c>
      <c r="BL29" s="463">
        <f>ИТОГ!AF28</f>
        <v>0</v>
      </c>
      <c r="BM29" s="463">
        <f>ИТОГ!BK28</f>
        <v>0</v>
      </c>
      <c r="BN29" s="463">
        <f>ИТОГ!BL28</f>
        <v>0</v>
      </c>
      <c r="BO29" s="463">
        <f>ИТОГ!CO28</f>
        <v>0</v>
      </c>
      <c r="BP29" s="463">
        <f>ИТОГ!CP28</f>
        <v>0</v>
      </c>
      <c r="BQ29" s="463">
        <f>ИТОГ!DM28</f>
        <v>0</v>
      </c>
      <c r="BR29" s="463">
        <f>ИТОГ!DN28</f>
        <v>0</v>
      </c>
      <c r="BS29" s="463">
        <f>ИТОГ!AG28</f>
        <v>0</v>
      </c>
      <c r="BT29" s="463">
        <f>ИТОГ!AH28</f>
        <v>0</v>
      </c>
      <c r="BU29" s="388">
        <f t="shared" si="2"/>
        <v>0</v>
      </c>
      <c r="BV29" s="508">
        <f t="shared" si="3"/>
        <v>0</v>
      </c>
      <c r="BW29" s="183"/>
      <c r="BX29" s="183"/>
      <c r="BY29" s="183"/>
      <c r="BZ29" s="44"/>
      <c r="CA29" s="318">
        <f>ИТОГ!DU28</f>
        <v>0</v>
      </c>
      <c r="CB29" s="318">
        <f>ИТОГ!DV28</f>
        <v>0</v>
      </c>
      <c r="CC29" s="318">
        <f>ИТОГ!DY28</f>
        <v>0</v>
      </c>
      <c r="CD29" s="318">
        <f>ИТОГ!DZ28</f>
        <v>0</v>
      </c>
      <c r="CE29" s="318">
        <f>ИТОГ!EC28</f>
        <v>0</v>
      </c>
      <c r="CF29" s="318">
        <f>ИТОГ!ED28</f>
        <v>0</v>
      </c>
      <c r="CG29" s="318">
        <f>ИТОГ!EE28</f>
        <v>0</v>
      </c>
      <c r="CH29" s="318">
        <f>ИТОГ!EF28</f>
        <v>0</v>
      </c>
      <c r="CI29" s="318">
        <f>ИТОГ!DS28</f>
        <v>0</v>
      </c>
      <c r="CJ29" s="318">
        <f>ИТОГ!DT28</f>
        <v>0</v>
      </c>
      <c r="CK29" s="318">
        <f>ИТОГ!DW28</f>
        <v>0</v>
      </c>
      <c r="CL29" s="318">
        <f>ИТОГ!DX28</f>
        <v>0</v>
      </c>
      <c r="CM29" s="318">
        <f>ИТОГ!EA28</f>
        <v>0</v>
      </c>
      <c r="CN29" s="318">
        <f>ИТОГ!EB28</f>
        <v>0</v>
      </c>
      <c r="CO29" s="310">
        <f t="shared" si="4"/>
        <v>0</v>
      </c>
      <c r="CP29" s="385">
        <f t="shared" si="5"/>
        <v>0</v>
      </c>
    </row>
    <row r="30" spans="1:94" ht="15" thickBot="1" x14ac:dyDescent="0.35">
      <c r="A30" s="509">
        <v>20</v>
      </c>
      <c r="B30" s="724" t="s">
        <v>26</v>
      </c>
      <c r="C30" s="501">
        <f>ИТОГ!C29+ИТОГ!E29</f>
        <v>0</v>
      </c>
      <c r="D30" s="57">
        <f>ИТОГ!D29+ИТОГ!F29</f>
        <v>0</v>
      </c>
      <c r="E30" s="420">
        <f>ИТОГ!AI29+ИТОГ!AK29</f>
        <v>0</v>
      </c>
      <c r="F30" s="518">
        <f>ИТОГ!AJ29+ИТОГ!AL29</f>
        <v>0</v>
      </c>
      <c r="G30" s="518">
        <f>ИТОГ!BM29+ИТОГ!BO29</f>
        <v>0</v>
      </c>
      <c r="H30" s="518">
        <f>ИТОГ!BN29+ИТОГ!BP29</f>
        <v>0</v>
      </c>
      <c r="I30" s="518">
        <f>ИТОГ!CQ29+ИТОГ!CS29</f>
        <v>0</v>
      </c>
      <c r="J30" s="518">
        <f>ИТОГ!CR29+ИТОГ!CT29</f>
        <v>0</v>
      </c>
      <c r="K30" s="518">
        <f>ИТОГ!G29+ИТОГ!I29</f>
        <v>0</v>
      </c>
      <c r="L30" s="518">
        <f>ИТОГ!H29+ИТОГ!J29</f>
        <v>0</v>
      </c>
      <c r="M30" s="318">
        <f>ИТОГ!AM29+ИТОГ!AO29</f>
        <v>0</v>
      </c>
      <c r="N30" s="318">
        <f>ИТОГ!AN29+ИТОГ!AP29</f>
        <v>0</v>
      </c>
      <c r="O30" s="318">
        <f>ИТОГ!BQ29+ИТОГ!BS29</f>
        <v>0</v>
      </c>
      <c r="P30" s="318">
        <f>ИТОГ!BR29+ИТОГ!BT29</f>
        <v>0</v>
      </c>
      <c r="Q30" s="318">
        <f>ИТОГ!CU29+ИТОГ!CW29</f>
        <v>0</v>
      </c>
      <c r="R30" s="318">
        <f>ИТОГ!CV29+ИТОГ!CX29</f>
        <v>0</v>
      </c>
      <c r="S30" s="318">
        <f>ИТОГ!K29</f>
        <v>0</v>
      </c>
      <c r="T30" s="318">
        <f>ИТОГ!L29</f>
        <v>0</v>
      </c>
      <c r="U30" s="318">
        <f>ИТОГ!AQ29</f>
        <v>0</v>
      </c>
      <c r="V30" s="318">
        <f>ИТОГ!AR29</f>
        <v>0</v>
      </c>
      <c r="W30" s="318">
        <f>ИТОГ!BU29</f>
        <v>0</v>
      </c>
      <c r="X30" s="318">
        <f>ИТОГ!BV29</f>
        <v>0</v>
      </c>
      <c r="Y30" s="318">
        <f>ИТОГ!CY29</f>
        <v>0</v>
      </c>
      <c r="Z30" s="318">
        <f>ИТОГ!CZ29</f>
        <v>0</v>
      </c>
      <c r="AA30" s="318">
        <f>ИТОГ!M29+ИТОГ!O29+ИТОГ!Q29</f>
        <v>0</v>
      </c>
      <c r="AB30" s="318">
        <f>ИТОГ!N29+ИТОГ!P29+ИТОГ!R29</f>
        <v>0</v>
      </c>
      <c r="AC30" s="318">
        <f>ИТОГ!AS29+ИТОГ!AU29+ИТОГ!AW29</f>
        <v>0</v>
      </c>
      <c r="AD30" s="318">
        <f>ИТОГ!AT29+ИТОГ!AV29+ИТОГ!AX29</f>
        <v>0</v>
      </c>
      <c r="AE30" s="318">
        <f>ИТОГ!BW29+ИТОГ!BY29+ИТОГ!CA29</f>
        <v>0</v>
      </c>
      <c r="AF30" s="318">
        <f>ИТОГ!BX29+ИТОГ!BZ29+ИТОГ!CB29</f>
        <v>0</v>
      </c>
      <c r="AG30" s="463">
        <f>ИТОГ!DA29+ИТОГ!DC29+ИТОГ!DE29</f>
        <v>0</v>
      </c>
      <c r="AH30" s="463">
        <f>ИТОГ!DB29+ИТОГ!DD29+ИТОГ!DF29</f>
        <v>0</v>
      </c>
      <c r="AI30" s="463">
        <f>ИТОГ!S29</f>
        <v>0</v>
      </c>
      <c r="AJ30" s="463">
        <f>ИТОГ!T29</f>
        <v>0</v>
      </c>
      <c r="AK30" s="463">
        <f>ИТОГ!AY29</f>
        <v>0</v>
      </c>
      <c r="AL30" s="463">
        <f>ИТОГ!AZ29</f>
        <v>0</v>
      </c>
      <c r="AM30" s="463">
        <f>ИТОГ!CC29</f>
        <v>0</v>
      </c>
      <c r="AN30" s="463">
        <f>ИТОГ!CD29</f>
        <v>0</v>
      </c>
      <c r="AO30" s="463">
        <f>ИТОГ!U29+ИТОГ!W29</f>
        <v>0</v>
      </c>
      <c r="AP30" s="463">
        <f>ИТОГ!V29+ИТОГ!X29</f>
        <v>0</v>
      </c>
      <c r="AQ30" s="463">
        <f>ИТОГ!BA29+ИТОГ!BC29</f>
        <v>0</v>
      </c>
      <c r="AR30" s="463">
        <f>ИТОГ!BB29+ИТОГ!BD29</f>
        <v>0</v>
      </c>
      <c r="AS30" s="463">
        <f>ИТОГ!CE29+ИТОГ!CG29</f>
        <v>0</v>
      </c>
      <c r="AT30" s="463">
        <f>ИТОГ!CF29+ИТОГ!CH29</f>
        <v>0</v>
      </c>
      <c r="AU30" s="463">
        <f>ИТОГ!DG29+ИТОГ!DI29</f>
        <v>0</v>
      </c>
      <c r="AV30" s="463">
        <f>ИТОГ!DH29+ИТОГ!DJ29</f>
        <v>0</v>
      </c>
      <c r="AW30" s="463">
        <f>ИТОГ!Y29+ИТОГ!AA29</f>
        <v>0</v>
      </c>
      <c r="AX30" s="463">
        <f>ИТОГ!Z29+ИТОГ!AB29</f>
        <v>0</v>
      </c>
      <c r="AY30" s="463">
        <f>ИТОГ!BE29+ИТОГ!BG29</f>
        <v>0</v>
      </c>
      <c r="AZ30" s="463">
        <f>ИТОГ!BF29+ИТОГ!BH29</f>
        <v>0</v>
      </c>
      <c r="BA30" s="463">
        <f>ИТОГ!CI29+ИТОГ!CK29</f>
        <v>0</v>
      </c>
      <c r="BB30" s="463">
        <f>ИТОГ!CJ29+ИТОГ!CL29</f>
        <v>0</v>
      </c>
      <c r="BC30" s="463">
        <f>ИТОГ!DK29</f>
        <v>0</v>
      </c>
      <c r="BD30" s="463">
        <f>ИТОГ!DL29</f>
        <v>0</v>
      </c>
      <c r="BE30" s="463">
        <f>ИТОГ!AC29</f>
        <v>0</v>
      </c>
      <c r="BF30" s="463">
        <f>ИТОГ!AD29</f>
        <v>0</v>
      </c>
      <c r="BG30" s="463">
        <f>ИТОГ!BI29</f>
        <v>0</v>
      </c>
      <c r="BH30" s="463">
        <f>ИТОГ!BJ29</f>
        <v>0</v>
      </c>
      <c r="BI30" s="463">
        <f>ИТОГ!CM29</f>
        <v>0</v>
      </c>
      <c r="BJ30" s="463">
        <f>ИТОГ!CN29</f>
        <v>0</v>
      </c>
      <c r="BK30" s="463">
        <f>ИТОГ!AE29</f>
        <v>0</v>
      </c>
      <c r="BL30" s="463">
        <f>ИТОГ!AF29</f>
        <v>0</v>
      </c>
      <c r="BM30" s="463">
        <f>ИТОГ!BK29</f>
        <v>0</v>
      </c>
      <c r="BN30" s="463">
        <f>ИТОГ!BL29</f>
        <v>0</v>
      </c>
      <c r="BO30" s="463">
        <f>ИТОГ!CO29</f>
        <v>0</v>
      </c>
      <c r="BP30" s="463">
        <f>ИТОГ!CP29</f>
        <v>0</v>
      </c>
      <c r="BQ30" s="463">
        <f>ИТОГ!DM29</f>
        <v>0</v>
      </c>
      <c r="BR30" s="463">
        <f>ИТОГ!DN29</f>
        <v>0</v>
      </c>
      <c r="BS30" s="463">
        <f>ИТОГ!AG29</f>
        <v>0</v>
      </c>
      <c r="BT30" s="463">
        <f>ИТОГ!AH29</f>
        <v>0</v>
      </c>
      <c r="BU30" s="388">
        <f t="shared" si="2"/>
        <v>0</v>
      </c>
      <c r="BV30" s="508">
        <f t="shared" si="3"/>
        <v>0</v>
      </c>
      <c r="BW30" s="183"/>
      <c r="BX30" s="183"/>
      <c r="BY30" s="183"/>
      <c r="BZ30" s="44"/>
      <c r="CA30" s="318">
        <f>ИТОГ!DU29</f>
        <v>0</v>
      </c>
      <c r="CB30" s="318">
        <f>ИТОГ!DV29</f>
        <v>0</v>
      </c>
      <c r="CC30" s="318">
        <f>ИТОГ!DY29</f>
        <v>0</v>
      </c>
      <c r="CD30" s="318">
        <f>ИТОГ!DZ29</f>
        <v>0</v>
      </c>
      <c r="CE30" s="318">
        <f>ИТОГ!EC29</f>
        <v>0</v>
      </c>
      <c r="CF30" s="318">
        <f>ИТОГ!ED29</f>
        <v>0</v>
      </c>
      <c r="CG30" s="318">
        <f>ИТОГ!EE29</f>
        <v>0</v>
      </c>
      <c r="CH30" s="318">
        <f>ИТОГ!EF29</f>
        <v>0</v>
      </c>
      <c r="CI30" s="318">
        <f>ИТОГ!DS29</f>
        <v>0</v>
      </c>
      <c r="CJ30" s="318">
        <f>ИТОГ!DT29</f>
        <v>0</v>
      </c>
      <c r="CK30" s="318">
        <f>ИТОГ!DW29</f>
        <v>0</v>
      </c>
      <c r="CL30" s="318">
        <f>ИТОГ!DX29</f>
        <v>0</v>
      </c>
      <c r="CM30" s="318">
        <f>ИТОГ!EA29</f>
        <v>0</v>
      </c>
      <c r="CN30" s="318">
        <f>ИТОГ!EB29</f>
        <v>0</v>
      </c>
      <c r="CO30" s="310">
        <f t="shared" si="4"/>
        <v>0</v>
      </c>
      <c r="CP30" s="385">
        <f t="shared" si="5"/>
        <v>0</v>
      </c>
    </row>
    <row r="31" spans="1:94" ht="15" thickBot="1" x14ac:dyDescent="0.35">
      <c r="A31" s="509">
        <v>21</v>
      </c>
      <c r="B31" s="724" t="s">
        <v>27</v>
      </c>
      <c r="C31" s="501">
        <f>ИТОГ!C30+ИТОГ!E30</f>
        <v>0</v>
      </c>
      <c r="D31" s="57">
        <f>ИТОГ!D30+ИТОГ!F30</f>
        <v>0</v>
      </c>
      <c r="E31" s="420">
        <f>ИТОГ!AI30+ИТОГ!AK30</f>
        <v>1</v>
      </c>
      <c r="F31" s="518">
        <f>ИТОГ!AJ30+ИТОГ!AL30</f>
        <v>0</v>
      </c>
      <c r="G31" s="518">
        <f>ИТОГ!BM30+ИТОГ!BO30</f>
        <v>0</v>
      </c>
      <c r="H31" s="518">
        <f>ИТОГ!BN30+ИТОГ!BP30</f>
        <v>0</v>
      </c>
      <c r="I31" s="518">
        <f>ИТОГ!CQ30+ИТОГ!CS30</f>
        <v>0</v>
      </c>
      <c r="J31" s="518">
        <f>ИТОГ!CR30+ИТОГ!CT30</f>
        <v>0</v>
      </c>
      <c r="K31" s="518">
        <f>ИТОГ!G30+ИТОГ!I30</f>
        <v>0</v>
      </c>
      <c r="L31" s="518">
        <f>ИТОГ!H30+ИТОГ!J30</f>
        <v>0</v>
      </c>
      <c r="M31" s="318">
        <f>ИТОГ!AM30+ИТОГ!AO30</f>
        <v>0</v>
      </c>
      <c r="N31" s="318">
        <f>ИТОГ!AN30+ИТОГ!AP30</f>
        <v>2</v>
      </c>
      <c r="O31" s="318">
        <f>ИТОГ!BQ30+ИТОГ!BS30</f>
        <v>0</v>
      </c>
      <c r="P31" s="318">
        <f>ИТОГ!BR30+ИТОГ!BT30</f>
        <v>0</v>
      </c>
      <c r="Q31" s="318">
        <f>ИТОГ!CU30+ИТОГ!CW30</f>
        <v>0</v>
      </c>
      <c r="R31" s="318">
        <f>ИТОГ!CV30+ИТОГ!CX30</f>
        <v>1</v>
      </c>
      <c r="S31" s="318">
        <f>ИТОГ!K30</f>
        <v>0</v>
      </c>
      <c r="T31" s="318">
        <f>ИТОГ!L30</f>
        <v>0</v>
      </c>
      <c r="U31" s="318">
        <f>ИТОГ!AQ30</f>
        <v>0</v>
      </c>
      <c r="V31" s="318">
        <f>ИТОГ!AR30</f>
        <v>1</v>
      </c>
      <c r="W31" s="318">
        <f>ИТОГ!BU30</f>
        <v>0</v>
      </c>
      <c r="X31" s="318">
        <f>ИТОГ!BV30</f>
        <v>0</v>
      </c>
      <c r="Y31" s="318">
        <f>ИТОГ!CY30</f>
        <v>0</v>
      </c>
      <c r="Z31" s="318">
        <f>ИТОГ!CZ30</f>
        <v>0</v>
      </c>
      <c r="AA31" s="318">
        <f>ИТОГ!M30+ИТОГ!O30+ИТОГ!Q30</f>
        <v>0</v>
      </c>
      <c r="AB31" s="318">
        <f>ИТОГ!N30+ИТОГ!P30+ИТОГ!R30</f>
        <v>0</v>
      </c>
      <c r="AC31" s="318">
        <f>ИТОГ!AS30+ИТОГ!AU30+ИТОГ!AW30</f>
        <v>2</v>
      </c>
      <c r="AD31" s="318">
        <f>ИТОГ!AT30+ИТОГ!AV30+ИТОГ!AX30</f>
        <v>0</v>
      </c>
      <c r="AE31" s="318">
        <f>ИТОГ!BW30+ИТОГ!BY30+ИТОГ!CA30</f>
        <v>0</v>
      </c>
      <c r="AF31" s="318">
        <f>ИТОГ!BX30+ИТОГ!BZ30+ИТОГ!CB30</f>
        <v>0</v>
      </c>
      <c r="AG31" s="463">
        <f>ИТОГ!DA30+ИТОГ!DC30+ИТОГ!DE30</f>
        <v>0</v>
      </c>
      <c r="AH31" s="463">
        <f>ИТОГ!DB30+ИТОГ!DD30+ИТОГ!DF30</f>
        <v>0</v>
      </c>
      <c r="AI31" s="463">
        <f>ИТОГ!S30</f>
        <v>0</v>
      </c>
      <c r="AJ31" s="463">
        <f>ИТОГ!T30</f>
        <v>0</v>
      </c>
      <c r="AK31" s="463">
        <f>ИТОГ!AY30</f>
        <v>0</v>
      </c>
      <c r="AL31" s="463">
        <f>ИТОГ!AZ30</f>
        <v>0</v>
      </c>
      <c r="AM31" s="463">
        <f>ИТОГ!CC30</f>
        <v>0</v>
      </c>
      <c r="AN31" s="463">
        <f>ИТОГ!CD30</f>
        <v>0</v>
      </c>
      <c r="AO31" s="463">
        <f>ИТОГ!U30+ИТОГ!W30</f>
        <v>0</v>
      </c>
      <c r="AP31" s="463">
        <f>ИТОГ!V30+ИТОГ!X30</f>
        <v>0</v>
      </c>
      <c r="AQ31" s="463">
        <f>ИТОГ!BA30+ИТОГ!BC30</f>
        <v>0</v>
      </c>
      <c r="AR31" s="463">
        <f>ИТОГ!BB30+ИТОГ!BD30</f>
        <v>1</v>
      </c>
      <c r="AS31" s="463">
        <f>ИТОГ!CE30+ИТОГ!CG30</f>
        <v>0</v>
      </c>
      <c r="AT31" s="463">
        <f>ИТОГ!CF30+ИТОГ!CH30</f>
        <v>0</v>
      </c>
      <c r="AU31" s="463">
        <f>ИТОГ!DG30+ИТОГ!DI30</f>
        <v>0</v>
      </c>
      <c r="AV31" s="463">
        <f>ИТОГ!DH30+ИТОГ!DJ30</f>
        <v>0</v>
      </c>
      <c r="AW31" s="463">
        <f>ИТОГ!Y30+ИТОГ!AA30</f>
        <v>0</v>
      </c>
      <c r="AX31" s="463">
        <f>ИТОГ!Z30+ИТОГ!AB30</f>
        <v>0</v>
      </c>
      <c r="AY31" s="463">
        <f>ИТОГ!BE30+ИТОГ!BG30</f>
        <v>0</v>
      </c>
      <c r="AZ31" s="463">
        <f>ИТОГ!BF30+ИТОГ!BH30</f>
        <v>1</v>
      </c>
      <c r="BA31" s="463">
        <f>ИТОГ!CI30+ИТОГ!CK30</f>
        <v>0</v>
      </c>
      <c r="BB31" s="463">
        <f>ИТОГ!CJ30+ИТОГ!CL30</f>
        <v>0</v>
      </c>
      <c r="BC31" s="463">
        <f>ИТОГ!DK30</f>
        <v>0</v>
      </c>
      <c r="BD31" s="463">
        <f>ИТОГ!DL30</f>
        <v>0</v>
      </c>
      <c r="BE31" s="463">
        <f>ИТОГ!AC30</f>
        <v>0</v>
      </c>
      <c r="BF31" s="463">
        <f>ИТОГ!AD30</f>
        <v>0</v>
      </c>
      <c r="BG31" s="463">
        <f>ИТОГ!BI30</f>
        <v>0</v>
      </c>
      <c r="BH31" s="463">
        <f>ИТОГ!BJ30</f>
        <v>0</v>
      </c>
      <c r="BI31" s="463">
        <f>ИТОГ!CM30</f>
        <v>0</v>
      </c>
      <c r="BJ31" s="463">
        <f>ИТОГ!CN30</f>
        <v>0</v>
      </c>
      <c r="BK31" s="463">
        <f>ИТОГ!AE30</f>
        <v>0</v>
      </c>
      <c r="BL31" s="463">
        <f>ИТОГ!AF30</f>
        <v>0</v>
      </c>
      <c r="BM31" s="463">
        <f>ИТОГ!BK30</f>
        <v>0</v>
      </c>
      <c r="BN31" s="463">
        <f>ИТОГ!BL30</f>
        <v>1</v>
      </c>
      <c r="BO31" s="463">
        <f>ИТОГ!CO30</f>
        <v>0</v>
      </c>
      <c r="BP31" s="463">
        <f>ИТОГ!CP30</f>
        <v>0</v>
      </c>
      <c r="BQ31" s="463">
        <f>ИТОГ!DM30</f>
        <v>0</v>
      </c>
      <c r="BR31" s="463">
        <f>ИТОГ!DN30</f>
        <v>0</v>
      </c>
      <c r="BS31" s="463">
        <f>ИТОГ!AG30</f>
        <v>0</v>
      </c>
      <c r="BT31" s="463">
        <f>ИТОГ!AH30</f>
        <v>0</v>
      </c>
      <c r="BU31" s="388">
        <f t="shared" si="2"/>
        <v>3</v>
      </c>
      <c r="BV31" s="508">
        <f t="shared" si="3"/>
        <v>7</v>
      </c>
      <c r="BW31" s="183"/>
      <c r="BX31" s="183"/>
      <c r="BY31" s="183"/>
      <c r="BZ31" s="44"/>
      <c r="CA31" s="318">
        <f>ИТОГ!DU30</f>
        <v>0</v>
      </c>
      <c r="CB31" s="318">
        <f>ИТОГ!DV30</f>
        <v>0</v>
      </c>
      <c r="CC31" s="318">
        <f>ИТОГ!DY30</f>
        <v>0</v>
      </c>
      <c r="CD31" s="318">
        <f>ИТОГ!DZ30</f>
        <v>0</v>
      </c>
      <c r="CE31" s="318">
        <f>ИТОГ!EC30</f>
        <v>0</v>
      </c>
      <c r="CF31" s="318">
        <f>ИТОГ!ED30</f>
        <v>0</v>
      </c>
      <c r="CG31" s="318">
        <f>ИТОГ!EE30</f>
        <v>0</v>
      </c>
      <c r="CH31" s="318">
        <f>ИТОГ!EF30</f>
        <v>0</v>
      </c>
      <c r="CI31" s="318">
        <f>ИТОГ!DS30</f>
        <v>0</v>
      </c>
      <c r="CJ31" s="318">
        <f>ИТОГ!DT30</f>
        <v>0</v>
      </c>
      <c r="CK31" s="318">
        <f>ИТОГ!DW30</f>
        <v>0</v>
      </c>
      <c r="CL31" s="318">
        <f>ИТОГ!DX30</f>
        <v>0</v>
      </c>
      <c r="CM31" s="318">
        <f>ИТОГ!EA30</f>
        <v>0</v>
      </c>
      <c r="CN31" s="318">
        <f>ИТОГ!EB30</f>
        <v>0</v>
      </c>
      <c r="CO31" s="310">
        <f t="shared" si="4"/>
        <v>0</v>
      </c>
      <c r="CP31" s="385">
        <f t="shared" si="5"/>
        <v>0</v>
      </c>
    </row>
    <row r="32" spans="1:94" ht="15" thickBot="1" x14ac:dyDescent="0.35">
      <c r="A32" s="501"/>
      <c r="B32" s="728" t="s">
        <v>28</v>
      </c>
      <c r="C32" s="723">
        <f>ИТОГ!C31+ИТОГ!E31</f>
        <v>50</v>
      </c>
      <c r="D32" s="743">
        <f>ИТОГ!D31+ИТОГ!F31</f>
        <v>35</v>
      </c>
      <c r="E32" s="420">
        <f>ИТОГ!AI31+ИТОГ!AK31</f>
        <v>51</v>
      </c>
      <c r="F32" s="518">
        <f>ИТОГ!AJ31+ИТОГ!AL31</f>
        <v>16</v>
      </c>
      <c r="G32" s="518">
        <f>ИТОГ!BM31+ИТОГ!BO31</f>
        <v>41</v>
      </c>
      <c r="H32" s="518">
        <f>ИТОГ!BN31+ИТОГ!BP31</f>
        <v>14</v>
      </c>
      <c r="I32" s="518">
        <f>ИТОГ!CQ31+ИТОГ!CS31</f>
        <v>41</v>
      </c>
      <c r="J32" s="518">
        <f>ИТОГ!CR31+ИТОГ!CT31</f>
        <v>9</v>
      </c>
      <c r="K32" s="518">
        <f>ИТОГ!G31+ИТОГ!I31</f>
        <v>100</v>
      </c>
      <c r="L32" s="518">
        <f>ИТОГ!H31+ИТОГ!J31</f>
        <v>79</v>
      </c>
      <c r="M32" s="318">
        <f>ИТОГ!AM31+ИТОГ!AO31</f>
        <v>100</v>
      </c>
      <c r="N32" s="318">
        <f>ИТОГ!AN31+ИТОГ!AP31</f>
        <v>79</v>
      </c>
      <c r="O32" s="318">
        <f>ИТОГ!BQ31+ИТОГ!BS31</f>
        <v>120</v>
      </c>
      <c r="P32" s="318">
        <f>ИТОГ!BR31+ИТОГ!BT31</f>
        <v>43</v>
      </c>
      <c r="Q32" s="318">
        <f>ИТОГ!CU31+ИТОГ!CW31</f>
        <v>76</v>
      </c>
      <c r="R32" s="318">
        <f>ИТОГ!CV31+ИТОГ!CX31</f>
        <v>45</v>
      </c>
      <c r="S32" s="318">
        <f>ИТОГ!K31</f>
        <v>50</v>
      </c>
      <c r="T32" s="318">
        <f>ИТОГ!L31</f>
        <v>0</v>
      </c>
      <c r="U32" s="318">
        <f>ИТОГ!AQ31</f>
        <v>50</v>
      </c>
      <c r="V32" s="318">
        <f>ИТОГ!AR31</f>
        <v>12</v>
      </c>
      <c r="W32" s="318">
        <f>ИТОГ!BU31</f>
        <v>47</v>
      </c>
      <c r="X32" s="318">
        <f>ИТОГ!BV31</f>
        <v>2</v>
      </c>
      <c r="Y32" s="318">
        <f>ИТОГ!CY31</f>
        <v>49</v>
      </c>
      <c r="Z32" s="318">
        <f>ИТОГ!CZ31</f>
        <v>1</v>
      </c>
      <c r="AA32" s="318">
        <f>ИТОГ!M31+ИТОГ!O31+ИТОГ!Q31</f>
        <v>100</v>
      </c>
      <c r="AB32" s="318">
        <f>ИТОГ!N31+ИТОГ!P31+ИТОГ!R31</f>
        <v>28</v>
      </c>
      <c r="AC32" s="318">
        <f>ИТОГ!AS31+ИТОГ!AU31+ИТОГ!AW31</f>
        <v>96</v>
      </c>
      <c r="AD32" s="318">
        <f>ИТОГ!AT31+ИТОГ!AV31+ИТОГ!AX31</f>
        <v>35</v>
      </c>
      <c r="AE32" s="318">
        <f>ИТОГ!BW31+ИТОГ!BY31+ИТОГ!CA31</f>
        <v>103</v>
      </c>
      <c r="AF32" s="318">
        <f>ИТОГ!BX31+ИТОГ!BZ31+ИТОГ!CB31</f>
        <v>23</v>
      </c>
      <c r="AG32" s="463">
        <f>ИТОГ!DA31+ИТОГ!DC31+ИТОГ!DE31</f>
        <v>39</v>
      </c>
      <c r="AH32" s="463">
        <f>ИТОГ!DB31+ИТОГ!DD31+ИТОГ!DF31</f>
        <v>41</v>
      </c>
      <c r="AI32" s="463">
        <f>ИТОГ!S31</f>
        <v>0</v>
      </c>
      <c r="AJ32" s="463">
        <f>ИТОГ!T31</f>
        <v>49</v>
      </c>
      <c r="AK32" s="463">
        <f>ИТОГ!AY31</f>
        <v>0</v>
      </c>
      <c r="AL32" s="463">
        <f>ИТОГ!AZ31</f>
        <v>57</v>
      </c>
      <c r="AM32" s="463">
        <f>ИТОГ!CC31</f>
        <v>1</v>
      </c>
      <c r="AN32" s="463">
        <f>ИТОГ!CD31</f>
        <v>24</v>
      </c>
      <c r="AO32" s="463">
        <f>ИТОГ!U31+ИТОГ!W31</f>
        <v>75</v>
      </c>
      <c r="AP32" s="463">
        <f>ИТОГ!V31+ИТОГ!X31</f>
        <v>17</v>
      </c>
      <c r="AQ32" s="463">
        <f>ИТОГ!BA31+ИТОГ!BC31</f>
        <v>73</v>
      </c>
      <c r="AR32" s="463">
        <f>ИТОГ!BB31+ИТОГ!BD31</f>
        <v>33</v>
      </c>
      <c r="AS32" s="463">
        <f>ИТОГ!CE31+ИТОГ!CG31</f>
        <v>54</v>
      </c>
      <c r="AT32" s="463">
        <f>ИТОГ!CF31+ИТОГ!CH31</f>
        <v>34</v>
      </c>
      <c r="AU32" s="463">
        <f>ИТОГ!DG31+ИТОГ!DI31</f>
        <v>59</v>
      </c>
      <c r="AV32" s="463">
        <f>ИТОГ!DH31+ИТОГ!DJ31</f>
        <v>16</v>
      </c>
      <c r="AW32" s="463">
        <f>ИТОГ!Y31+ИТОГ!AA31</f>
        <v>75</v>
      </c>
      <c r="AX32" s="463">
        <f>ИТОГ!Z31+ИТОГ!AB31</f>
        <v>20</v>
      </c>
      <c r="AY32" s="463">
        <f>ИТОГ!BE31+ИТОГ!BG31</f>
        <v>69</v>
      </c>
      <c r="AZ32" s="463">
        <f>ИТОГ!BF31+ИТОГ!BH31</f>
        <v>27</v>
      </c>
      <c r="BA32" s="463">
        <f>ИТОГ!CI31+ИТОГ!CK31</f>
        <v>78</v>
      </c>
      <c r="BB32" s="463">
        <f>ИТОГ!CJ31+ИТОГ!CL31</f>
        <v>8</v>
      </c>
      <c r="BC32" s="463">
        <f>ИТОГ!DK31</f>
        <v>21</v>
      </c>
      <c r="BD32" s="463">
        <f>ИТОГ!DL31</f>
        <v>8</v>
      </c>
      <c r="BE32" s="463">
        <f>ИТОГ!AC31</f>
        <v>0</v>
      </c>
      <c r="BF32" s="463">
        <f>ИТОГ!AD31</f>
        <v>41</v>
      </c>
      <c r="BG32" s="463">
        <f>ИТОГ!BI31</f>
        <v>0</v>
      </c>
      <c r="BH32" s="463">
        <f>ИТОГ!BJ31</f>
        <v>56</v>
      </c>
      <c r="BI32" s="463">
        <f>ИТОГ!CM31</f>
        <v>0</v>
      </c>
      <c r="BJ32" s="463">
        <f>ИТОГ!CN31</f>
        <v>23</v>
      </c>
      <c r="BK32" s="463">
        <f>ИТОГ!AE31</f>
        <v>20</v>
      </c>
      <c r="BL32" s="463">
        <f>ИТОГ!AF31</f>
        <v>11</v>
      </c>
      <c r="BM32" s="463">
        <f>ИТОГ!BK31</f>
        <v>19</v>
      </c>
      <c r="BN32" s="463">
        <f>ИТОГ!BL31</f>
        <v>22</v>
      </c>
      <c r="BO32" s="463">
        <f>ИТОГ!CO31</f>
        <v>20</v>
      </c>
      <c r="BP32" s="463">
        <f>ИТОГ!CP31</f>
        <v>7</v>
      </c>
      <c r="BQ32" s="463">
        <f>ИТОГ!DM31</f>
        <v>18</v>
      </c>
      <c r="BR32" s="463">
        <f>ИТОГ!DN31</f>
        <v>6</v>
      </c>
      <c r="BS32" s="463">
        <f>ИТОГ!AG31</f>
        <v>0</v>
      </c>
      <c r="BT32" s="463">
        <f>ИТОГ!AH31</f>
        <v>18</v>
      </c>
      <c r="BU32" s="388">
        <f t="shared" si="2"/>
        <v>1695</v>
      </c>
      <c r="BV32" s="508">
        <f t="shared" si="3"/>
        <v>939</v>
      </c>
      <c r="BW32" s="183"/>
      <c r="BX32" s="183"/>
      <c r="BY32" s="183"/>
      <c r="BZ32" s="44"/>
      <c r="CA32" s="318">
        <f>ИТОГ!DU31</f>
        <v>0</v>
      </c>
      <c r="CB32" s="318">
        <f>ИТОГ!DV31</f>
        <v>13</v>
      </c>
      <c r="CC32" s="318">
        <f>ИТОГ!DY31</f>
        <v>0</v>
      </c>
      <c r="CD32" s="318">
        <f>ИТОГ!DZ31</f>
        <v>17</v>
      </c>
      <c r="CE32" s="318">
        <f>ИТОГ!EC31</f>
        <v>1</v>
      </c>
      <c r="CF32" s="318">
        <f>ИТОГ!ED31</f>
        <v>1</v>
      </c>
      <c r="CG32" s="318">
        <f>ИТОГ!EE31</f>
        <v>12</v>
      </c>
      <c r="CH32" s="318">
        <f>ИТОГ!EF31</f>
        <v>3</v>
      </c>
      <c r="CI32" s="318">
        <f>ИТОГ!DS31</f>
        <v>0</v>
      </c>
      <c r="CJ32" s="318">
        <f>ИТОГ!DT31</f>
        <v>0</v>
      </c>
      <c r="CK32" s="318">
        <f>ИТОГ!DW31</f>
        <v>0</v>
      </c>
      <c r="CL32" s="318">
        <f>ИТОГ!DX31</f>
        <v>10</v>
      </c>
      <c r="CM32" s="318">
        <f>ИТОГ!EA31</f>
        <v>0</v>
      </c>
      <c r="CN32" s="318">
        <f>ИТОГ!EB31</f>
        <v>11</v>
      </c>
      <c r="CO32" s="386">
        <f t="shared" si="4"/>
        <v>13</v>
      </c>
      <c r="CP32" s="387">
        <f t="shared" si="5"/>
        <v>55</v>
      </c>
    </row>
    <row r="33" spans="1:94" ht="16.2" thickBot="1" x14ac:dyDescent="0.35">
      <c r="A33" s="510"/>
      <c r="B33" s="511"/>
      <c r="C33" s="1504">
        <f>SUM(C32:D32)</f>
        <v>85</v>
      </c>
      <c r="D33" s="1925"/>
      <c r="E33" s="1901">
        <f>SUM(E32:F32)</f>
        <v>67</v>
      </c>
      <c r="F33" s="1902"/>
      <c r="G33" s="1901">
        <f>SUM(G32:H32)</f>
        <v>55</v>
      </c>
      <c r="H33" s="1902"/>
      <c r="I33" s="1901">
        <f>SUM(I32:J32)</f>
        <v>50</v>
      </c>
      <c r="J33" s="1902"/>
      <c r="K33" s="1901">
        <f>SUM(K32:L32)</f>
        <v>179</v>
      </c>
      <c r="L33" s="1902"/>
      <c r="M33" s="1901">
        <f>SUM(M32:N32)</f>
        <v>179</v>
      </c>
      <c r="N33" s="1902"/>
      <c r="O33" s="1901">
        <f>SUM(O32:P32)</f>
        <v>163</v>
      </c>
      <c r="P33" s="1902"/>
      <c r="Q33" s="1901">
        <f>SUM(Q32:R32)</f>
        <v>121</v>
      </c>
      <c r="R33" s="1902"/>
      <c r="S33" s="1387">
        <f>SUM(S32:T32)</f>
        <v>50</v>
      </c>
      <c r="T33" s="1393"/>
      <c r="U33" s="1387">
        <f>SUM(U32:V32)</f>
        <v>62</v>
      </c>
      <c r="V33" s="1393"/>
      <c r="W33" s="1387">
        <f>W32+X32</f>
        <v>49</v>
      </c>
      <c r="X33" s="1272"/>
      <c r="Y33" s="1387">
        <f>SUM(Y32:Z32)</f>
        <v>50</v>
      </c>
      <c r="Z33" s="1393"/>
      <c r="AA33" s="1387">
        <f>SUM(AA32:AB32)</f>
        <v>128</v>
      </c>
      <c r="AB33" s="1393"/>
      <c r="AC33" s="1387">
        <f>SUM(AC32:AD32)</f>
        <v>131</v>
      </c>
      <c r="AD33" s="1272"/>
      <c r="AE33" s="1387">
        <f>SUM(AE32:AF32)</f>
        <v>126</v>
      </c>
      <c r="AF33" s="1393"/>
      <c r="AG33" s="1387">
        <f>SUM(AG32:AH32)</f>
        <v>80</v>
      </c>
      <c r="AH33" s="1393"/>
      <c r="AI33" s="1387">
        <f>SUM(AI32:AJ32)</f>
        <v>49</v>
      </c>
      <c r="AJ33" s="1393"/>
      <c r="AK33" s="1387">
        <f>SUM(AK32:AL32)</f>
        <v>57</v>
      </c>
      <c r="AL33" s="1393"/>
      <c r="AM33" s="1387">
        <f t="shared" ref="AM33" si="6">SUM(AM32:AN32)</f>
        <v>25</v>
      </c>
      <c r="AN33" s="1393"/>
      <c r="AO33" s="1387">
        <f t="shared" ref="AO33" si="7">SUM(AO32:AP32)</f>
        <v>92</v>
      </c>
      <c r="AP33" s="1393"/>
      <c r="AQ33" s="1387">
        <f t="shared" ref="AQ33" si="8">SUM(AQ32:AR32)</f>
        <v>106</v>
      </c>
      <c r="AR33" s="1393"/>
      <c r="AS33" s="1387">
        <f t="shared" ref="AS33" si="9">SUM(AS32:AT32)</f>
        <v>88</v>
      </c>
      <c r="AT33" s="1393"/>
      <c r="AU33" s="1387">
        <f t="shared" ref="AU33" si="10">SUM(AU32:AV32)</f>
        <v>75</v>
      </c>
      <c r="AV33" s="1393"/>
      <c r="AW33" s="1387">
        <f t="shared" ref="AW33" si="11">SUM(AW32:AX32)</f>
        <v>95</v>
      </c>
      <c r="AX33" s="1393"/>
      <c r="AY33" s="1387">
        <f t="shared" ref="AY33" si="12">SUM(AY32:AZ32)</f>
        <v>96</v>
      </c>
      <c r="AZ33" s="1393"/>
      <c r="BA33" s="1387">
        <f t="shared" ref="BA33" si="13">SUM(BA32:BB32)</f>
        <v>86</v>
      </c>
      <c r="BB33" s="1393"/>
      <c r="BC33" s="1387">
        <f t="shared" ref="BC33" si="14">SUM(BC32:BD32)</f>
        <v>29</v>
      </c>
      <c r="BD33" s="1393"/>
      <c r="BE33" s="1387">
        <f t="shared" ref="BE33" si="15">SUM(BE32:BF32)</f>
        <v>41</v>
      </c>
      <c r="BF33" s="1393"/>
      <c r="BG33" s="1387">
        <f t="shared" ref="BG33" si="16">SUM(BG32:BH32)</f>
        <v>56</v>
      </c>
      <c r="BH33" s="1393"/>
      <c r="BI33" s="1387">
        <f t="shared" ref="BI33" si="17">SUM(BI32:BJ32)</f>
        <v>23</v>
      </c>
      <c r="BJ33" s="1393"/>
      <c r="BK33" s="1387">
        <f>SUM(BK32:BL32)</f>
        <v>31</v>
      </c>
      <c r="BL33" s="1272"/>
      <c r="BM33" s="1387">
        <f t="shared" ref="BM33" si="18">SUM(BM32:BN32)</f>
        <v>41</v>
      </c>
      <c r="BN33" s="1393"/>
      <c r="BO33" s="1387">
        <f t="shared" ref="BO33" si="19">SUM(BO32:BP32)</f>
        <v>27</v>
      </c>
      <c r="BP33" s="1393"/>
      <c r="BQ33" s="1901">
        <f t="shared" ref="BQ33" si="20">SUM(BQ32:BR32)</f>
        <v>24</v>
      </c>
      <c r="BR33" s="1902"/>
      <c r="BS33" s="1901">
        <f t="shared" ref="BS33" si="21">SUM(BS32:BT32)</f>
        <v>18</v>
      </c>
      <c r="BT33" s="1903"/>
      <c r="BU33" s="1927">
        <f>BU32+BV32</f>
        <v>2634</v>
      </c>
      <c r="BV33" s="1928" t="e">
        <f>SUM(D33+F33+H33+J33+L33+N33+P33+R33+T33+V33+Z33+#REF!+AB33+#REF!+#REF!+AH33+AJ33+AL33+#REF!+#REF!+AN33+AP33+AR33+AT33+AV33+#REF!+#REF!+AX33+AZ33+BB33+BD33+BF33+BH33+BJ33+#REF!+#REF!+BN33+BP33+#REF!+#REF!+#REF!+BR33+#REF!+BT33)</f>
        <v>#REF!</v>
      </c>
      <c r="BW33" s="524"/>
      <c r="BX33" s="524"/>
      <c r="BY33" s="524"/>
      <c r="BZ33" s="189"/>
      <c r="CA33" s="1387">
        <f>SUM(CA32:CB32)</f>
        <v>13</v>
      </c>
      <c r="CB33" s="1272"/>
      <c r="CC33" s="1387">
        <f t="shared" ref="CC33" si="22">SUM(CC32:CD32)</f>
        <v>17</v>
      </c>
      <c r="CD33" s="1272"/>
      <c r="CE33" s="1387">
        <f>SUM(CE32:CF32)</f>
        <v>2</v>
      </c>
      <c r="CF33" s="1393"/>
      <c r="CG33" s="1387">
        <f>SUM(CG32:CH32)</f>
        <v>15</v>
      </c>
      <c r="CH33" s="1393"/>
      <c r="CI33" s="1387">
        <f>SUM(CI32:CJ32)</f>
        <v>0</v>
      </c>
      <c r="CJ33" s="1393"/>
      <c r="CK33" s="1387">
        <f>SUM(CK32:CL32)</f>
        <v>10</v>
      </c>
      <c r="CL33" s="1393"/>
      <c r="CM33" s="1387">
        <f t="shared" ref="CM33" si="23">SUM(CM32:CN32)</f>
        <v>11</v>
      </c>
      <c r="CN33" s="1393"/>
      <c r="CO33" s="1387">
        <f>SUM(CO32,CP32)</f>
        <v>68</v>
      </c>
      <c r="CP33" s="1393"/>
    </row>
    <row r="34" spans="1:94" ht="15" thickBot="1" x14ac:dyDescent="0.35">
      <c r="A34" s="512"/>
      <c r="B34" s="513" t="s">
        <v>79</v>
      </c>
      <c r="C34" s="1923">
        <f>SUM(C33:J33)</f>
        <v>257</v>
      </c>
      <c r="D34" s="1923"/>
      <c r="E34" s="1923"/>
      <c r="F34" s="1923"/>
      <c r="G34" s="1923"/>
      <c r="H34" s="1923"/>
      <c r="I34" s="1923"/>
      <c r="J34" s="1924"/>
      <c r="K34" s="1511">
        <f>SUM(K33:R33)</f>
        <v>642</v>
      </c>
      <c r="L34" s="1512"/>
      <c r="M34" s="1512"/>
      <c r="N34" s="1512"/>
      <c r="O34" s="1512"/>
      <c r="P34" s="1512"/>
      <c r="Q34" s="1512"/>
      <c r="R34" s="1512"/>
      <c r="S34" s="1511">
        <f>SUM(S33:Z33)</f>
        <v>211</v>
      </c>
      <c r="T34" s="1512"/>
      <c r="U34" s="1512"/>
      <c r="V34" s="1512"/>
      <c r="W34" s="1512"/>
      <c r="X34" s="1512"/>
      <c r="Y34" s="1512"/>
      <c r="Z34" s="1512"/>
      <c r="AA34" s="1511">
        <f>SUM(AA33:AH33)</f>
        <v>465</v>
      </c>
      <c r="AB34" s="1512"/>
      <c r="AC34" s="1512"/>
      <c r="AD34" s="1512"/>
      <c r="AE34" s="1512"/>
      <c r="AF34" s="1512"/>
      <c r="AG34" s="1512"/>
      <c r="AH34" s="1513"/>
      <c r="AI34" s="1511">
        <f>SUM(AI33:AN33)</f>
        <v>131</v>
      </c>
      <c r="AJ34" s="1271"/>
      <c r="AK34" s="1271"/>
      <c r="AL34" s="1271"/>
      <c r="AM34" s="1271"/>
      <c r="AN34" s="1272"/>
      <c r="AO34" s="1511">
        <f>SUM(AO33:AV33)</f>
        <v>361</v>
      </c>
      <c r="AP34" s="1512"/>
      <c r="AQ34" s="1512"/>
      <c r="AR34" s="1512"/>
      <c r="AS34" s="1512"/>
      <c r="AT34" s="1512"/>
      <c r="AU34" s="1512"/>
      <c r="AV34" s="1513"/>
      <c r="AW34" s="1511">
        <f>SUM(AW33:BD33)</f>
        <v>306</v>
      </c>
      <c r="AX34" s="1512"/>
      <c r="AY34" s="1512"/>
      <c r="AZ34" s="1512"/>
      <c r="BA34" s="1512"/>
      <c r="BB34" s="1512"/>
      <c r="BC34" s="1512"/>
      <c r="BD34" s="1513"/>
      <c r="BE34" s="1511">
        <f>SUM(BE33:BJ33)</f>
        <v>120</v>
      </c>
      <c r="BF34" s="1271"/>
      <c r="BG34" s="1271"/>
      <c r="BH34" s="1271"/>
      <c r="BI34" s="1271"/>
      <c r="BJ34" s="1272"/>
      <c r="BK34" s="1511">
        <f>SUM(BK33:BR33)</f>
        <v>123</v>
      </c>
      <c r="BL34" s="1271"/>
      <c r="BM34" s="1271"/>
      <c r="BN34" s="1271"/>
      <c r="BO34" s="1271"/>
      <c r="BP34" s="1271"/>
      <c r="BQ34" s="1271"/>
      <c r="BR34" s="1272"/>
      <c r="BS34" s="1511">
        <f>SUM(BS33)</f>
        <v>18</v>
      </c>
      <c r="BT34" s="1513"/>
      <c r="BU34" s="1934">
        <f>SUM(C34:BT34)</f>
        <v>2634</v>
      </c>
      <c r="BV34" s="1935"/>
      <c r="BW34" s="449"/>
      <c r="BX34" s="449"/>
      <c r="BY34" s="449"/>
      <c r="CA34" s="1511">
        <f>SUM(CA33:CD33)</f>
        <v>30</v>
      </c>
      <c r="CB34" s="1512"/>
      <c r="CC34" s="1512"/>
      <c r="CD34" s="1512"/>
      <c r="CE34" s="1511">
        <f>SUM(CE33:CH33)</f>
        <v>17</v>
      </c>
      <c r="CF34" s="1512"/>
      <c r="CG34" s="1271"/>
      <c r="CH34" s="1272"/>
      <c r="CI34" s="1511">
        <f>SUM(CI33:CN33)</f>
        <v>21</v>
      </c>
      <c r="CJ34" s="1512"/>
      <c r="CK34" s="1512"/>
      <c r="CL34" s="1512"/>
      <c r="CM34" s="1512"/>
      <c r="CN34" s="1512"/>
      <c r="CO34" s="1511">
        <f>SUM(CA34:CN34)</f>
        <v>68</v>
      </c>
      <c r="CP34" s="1513"/>
    </row>
    <row r="35" spans="1:94" ht="15.6" x14ac:dyDescent="0.3">
      <c r="A35" s="21"/>
      <c r="B35" s="21"/>
      <c r="C35" s="21"/>
      <c r="D35" s="21"/>
      <c r="E35" s="21"/>
      <c r="F35" s="21"/>
      <c r="G35" s="21"/>
      <c r="H35" s="21"/>
      <c r="I35" s="21">
        <f>SUM(C9:J9)</f>
        <v>130</v>
      </c>
      <c r="J35" s="21">
        <f>SUM(C10:J10)</f>
        <v>186</v>
      </c>
      <c r="K35" s="21"/>
      <c r="L35" s="21"/>
      <c r="M35" s="21"/>
      <c r="N35" s="21"/>
      <c r="O35" s="21"/>
      <c r="P35" s="21"/>
      <c r="Q35" s="115">
        <f>SUM(K9:R9)</f>
        <v>321</v>
      </c>
      <c r="R35" s="115">
        <f>SUM(K10:R10)</f>
        <v>472</v>
      </c>
      <c r="S35" s="21"/>
      <c r="T35" s="21"/>
      <c r="U35" s="21"/>
      <c r="V35" s="115"/>
      <c r="W35" s="115"/>
      <c r="X35" s="115"/>
      <c r="Y35" s="850">
        <f>SUM(S9:Z9)</f>
        <v>111</v>
      </c>
      <c r="Z35" s="850">
        <f>SUM(S10:Z10)</f>
        <v>188</v>
      </c>
      <c r="AA35" s="68"/>
      <c r="AB35" s="68"/>
      <c r="AC35" s="301"/>
      <c r="AD35" s="301"/>
      <c r="AE35" s="441"/>
      <c r="AF35" s="441"/>
      <c r="AG35" s="68">
        <f>SUM(AA9:AH9)</f>
        <v>247</v>
      </c>
      <c r="AH35" s="68">
        <f>SUM(AA10:AH10)</f>
        <v>432</v>
      </c>
      <c r="AI35" s="68"/>
      <c r="AJ35" s="68"/>
      <c r="AK35" s="68"/>
      <c r="AL35" s="68"/>
      <c r="AM35" s="68">
        <f>SUM(AI9:AN9)</f>
        <v>72</v>
      </c>
      <c r="AN35" s="68">
        <f>SUM(AI10:AN10)</f>
        <v>56</v>
      </c>
      <c r="AO35" s="68"/>
      <c r="AP35" s="68"/>
      <c r="AQ35" s="68"/>
      <c r="AR35" s="68"/>
      <c r="AS35" s="68"/>
      <c r="AT35" s="68"/>
      <c r="AU35" s="68">
        <f>SUM(AO9:AV9)</f>
        <v>185</v>
      </c>
      <c r="AV35" s="68">
        <f>SUM(AO10:AV10)</f>
        <v>311</v>
      </c>
      <c r="AX35" s="51"/>
      <c r="BB35" s="23"/>
      <c r="BC35" s="851">
        <f>SUM(AW9:BD9)</f>
        <v>195</v>
      </c>
      <c r="BD35" s="851">
        <f>SUM(AW10:BD10)</f>
        <v>294</v>
      </c>
      <c r="BE35" s="23"/>
      <c r="BF35" s="23"/>
      <c r="BG35" s="23"/>
      <c r="BH35" s="23"/>
      <c r="BI35" s="23">
        <f>SUM(BE9:BJ9)</f>
        <v>64</v>
      </c>
      <c r="BJ35" s="23">
        <f>BE10+BG10+BI10</f>
        <v>31</v>
      </c>
      <c r="BK35" s="1936"/>
      <c r="BL35" s="1937"/>
      <c r="BQ35" s="6">
        <f>SUM(BK9:BR9)</f>
        <v>70</v>
      </c>
      <c r="BR35" s="6">
        <f>SUM(BK10:BR10)</f>
        <v>34</v>
      </c>
      <c r="BU35" s="1565"/>
      <c r="BV35" s="1565"/>
      <c r="BW35" s="519"/>
      <c r="BX35" s="864"/>
      <c r="BY35" s="864"/>
    </row>
    <row r="36" spans="1:94" ht="15.6" x14ac:dyDescent="0.3">
      <c r="A36" s="275" t="s">
        <v>82</v>
      </c>
      <c r="B36" s="270">
        <f>C33+K33+AA33+AI33+AM33+AS33+AW33+BE33+BM33+BQ33+S33</f>
        <v>805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68"/>
      <c r="AB36" s="68"/>
      <c r="AC36" s="301"/>
      <c r="AD36" s="301"/>
      <c r="AE36" s="441"/>
      <c r="AF36" s="441"/>
      <c r="AG36" s="68"/>
      <c r="AH36" s="7" t="s">
        <v>31</v>
      </c>
      <c r="AI36" s="7"/>
      <c r="AJ36" s="1504">
        <f>BU33</f>
        <v>2634</v>
      </c>
      <c r="AK36" s="1504"/>
      <c r="AL36" s="1504"/>
      <c r="AM36" s="68"/>
      <c r="AN36" s="1933" t="s">
        <v>30</v>
      </c>
      <c r="AO36" s="1932"/>
      <c r="AP36" s="1932"/>
      <c r="AQ36" s="1504">
        <f>BU32+CO32</f>
        <v>1708</v>
      </c>
      <c r="AR36" s="1504"/>
      <c r="AS36" s="1504"/>
      <c r="AT36" s="68"/>
      <c r="AU36" s="68"/>
      <c r="AV36" s="68"/>
      <c r="AX36" s="51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CA36" s="272">
        <v>1</v>
      </c>
      <c r="CB36" s="272" t="e">
        <f>CA33+#REF!+CE33+#REF!+#REF!+CG33+CI33</f>
        <v>#REF!</v>
      </c>
      <c r="CC36" s="272"/>
      <c r="CD36" s="272"/>
    </row>
    <row r="37" spans="1:94" ht="15.6" x14ac:dyDescent="0.3">
      <c r="A37" s="275" t="s">
        <v>83</v>
      </c>
      <c r="B37" s="270" t="e">
        <f>E33+M33+U33+AK33+AO33+AU33+AY33+BG33+BO33+#REF!</f>
        <v>#REF!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68"/>
      <c r="AB37" s="68"/>
      <c r="AC37" s="301"/>
      <c r="AD37" s="301"/>
      <c r="AE37" s="441"/>
      <c r="AF37" s="441"/>
      <c r="AG37" s="68"/>
      <c r="AH37" s="7" t="s">
        <v>32</v>
      </c>
      <c r="AI37" s="7"/>
      <c r="AJ37" s="1504">
        <f>CO33</f>
        <v>68</v>
      </c>
      <c r="AK37" s="1504"/>
      <c r="AL37" s="1504"/>
      <c r="AM37" s="68"/>
      <c r="AN37" s="1933" t="s">
        <v>37</v>
      </c>
      <c r="AO37" s="1933"/>
      <c r="AP37" s="1933"/>
      <c r="AQ37" s="1504">
        <f>BV32+CP32</f>
        <v>994</v>
      </c>
      <c r="AR37" s="1504"/>
      <c r="AS37" s="1504"/>
      <c r="AT37" s="68"/>
      <c r="AU37" s="68"/>
      <c r="AV37" s="68"/>
      <c r="AX37" s="51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CA37" s="272">
        <v>2</v>
      </c>
      <c r="CB37" s="272" t="e">
        <f>#REF!+CK33</f>
        <v>#REF!</v>
      </c>
      <c r="CC37" s="272"/>
      <c r="CD37" s="272"/>
    </row>
    <row r="38" spans="1:94" ht="15.6" x14ac:dyDescent="0.3">
      <c r="A38" s="105" t="s">
        <v>84</v>
      </c>
      <c r="B38" s="271" t="e">
        <f>G33+O33+Y33+#REF!+#REF!+AQ33+#REF!+BA33+BI33+#REF!+BS33</f>
        <v>#REF!</v>
      </c>
      <c r="AH38" s="739" t="s">
        <v>33</v>
      </c>
      <c r="AI38" s="739"/>
      <c r="AJ38" s="1504">
        <f>SUM(AJ36+AJ37)</f>
        <v>2702</v>
      </c>
      <c r="AK38" s="1504"/>
      <c r="AL38" s="1504"/>
      <c r="AN38" s="1932" t="s">
        <v>33</v>
      </c>
      <c r="AO38" s="1932"/>
      <c r="AP38" s="1932"/>
      <c r="AQ38" s="1504">
        <f>AQ36+AQ37</f>
        <v>2702</v>
      </c>
      <c r="AR38" s="1504"/>
      <c r="AS38" s="1504"/>
      <c r="CA38" s="272">
        <v>3</v>
      </c>
      <c r="CB38" s="272" t="e">
        <f>#REF!+#REF!+CM33</f>
        <v>#REF!</v>
      </c>
      <c r="CC38" s="272"/>
      <c r="CD38" s="272"/>
    </row>
    <row r="39" spans="1:94" x14ac:dyDescent="0.3">
      <c r="A39" s="268" t="s">
        <v>86</v>
      </c>
      <c r="B39" s="271" t="e">
        <f>I33+Q33+#REF!+AG33+#REF!+#REF!+BC33+#REF!</f>
        <v>#REF!</v>
      </c>
      <c r="AH39" s="740"/>
      <c r="AI39" s="740"/>
      <c r="CA39" s="272">
        <v>4</v>
      </c>
      <c r="CB39" s="272" t="e">
        <f>#REF!+#REF!+#REF!</f>
        <v>#REF!</v>
      </c>
      <c r="CC39" s="272"/>
      <c r="CD39" s="272"/>
    </row>
    <row r="40" spans="1:94" x14ac:dyDescent="0.3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</row>
    <row r="41" spans="1:94" ht="18" x14ac:dyDescent="0.35">
      <c r="A41" s="15"/>
      <c r="S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W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</row>
    <row r="42" spans="1:94" ht="18" x14ac:dyDescent="0.35">
      <c r="P42" s="1919">
        <v>44440</v>
      </c>
      <c r="Q42" s="1919"/>
      <c r="R42" s="1919"/>
      <c r="S42" s="1919"/>
      <c r="T42" s="1919"/>
      <c r="U42" s="1919"/>
      <c r="V42" s="1919"/>
      <c r="W42" s="1919"/>
      <c r="X42" s="1919"/>
      <c r="Y42" s="1919"/>
      <c r="Z42" s="1919"/>
      <c r="AH42" s="19"/>
      <c r="AI42" s="1283"/>
      <c r="AJ42" s="1279"/>
      <c r="AK42" s="1279"/>
      <c r="AL42" s="1279"/>
      <c r="AM42" s="1279"/>
      <c r="AN42" s="1279"/>
      <c r="AO42" s="980"/>
      <c r="AP42" s="1920"/>
      <c r="AQ42" s="1473"/>
      <c r="AW42" s="20"/>
    </row>
    <row r="43" spans="1:94" ht="16.2" thickBot="1" x14ac:dyDescent="0.35">
      <c r="A43" s="13"/>
      <c r="B43" s="104" t="s">
        <v>31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2"/>
      <c r="AT43" s="12"/>
      <c r="AU43" s="12"/>
      <c r="AV43" s="9"/>
      <c r="AW43" s="70"/>
      <c r="AX43" s="99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CA43" s="1931" t="s">
        <v>32</v>
      </c>
      <c r="CB43" s="1931"/>
      <c r="CC43" s="449"/>
      <c r="CD43" s="449"/>
    </row>
    <row r="44" spans="1:94" ht="15" customHeight="1" thickBot="1" x14ac:dyDescent="0.35">
      <c r="A44" s="1904" t="s">
        <v>1</v>
      </c>
      <c r="B44" s="1907" t="s">
        <v>2</v>
      </c>
      <c r="C44" s="1881" t="s">
        <v>63</v>
      </c>
      <c r="D44" s="1881"/>
      <c r="E44" s="1344"/>
      <c r="F44" s="1344"/>
      <c r="G44" s="1344"/>
      <c r="H44" s="1344"/>
      <c r="I44" s="1344"/>
      <c r="J44" s="1314"/>
      <c r="K44" s="1910" t="s">
        <v>58</v>
      </c>
      <c r="L44" s="1911"/>
      <c r="M44" s="1912"/>
      <c r="N44" s="1912"/>
      <c r="O44" s="1912"/>
      <c r="P44" s="1912"/>
      <c r="Q44" s="1912"/>
      <c r="R44" s="1912"/>
      <c r="S44" s="1880" t="s">
        <v>64</v>
      </c>
      <c r="T44" s="1881"/>
      <c r="U44" s="1344"/>
      <c r="V44" s="1344"/>
      <c r="W44" s="1344"/>
      <c r="X44" s="1344"/>
      <c r="Y44" s="1344"/>
      <c r="Z44" s="1314"/>
      <c r="AA44" s="1881" t="s">
        <v>62</v>
      </c>
      <c r="AB44" s="1881"/>
      <c r="AC44" s="1881"/>
      <c r="AD44" s="1881"/>
      <c r="AE44" s="1881"/>
      <c r="AF44" s="1881"/>
      <c r="AG44" s="1344"/>
      <c r="AH44" s="1314"/>
      <c r="AI44" s="1918" t="s">
        <v>65</v>
      </c>
      <c r="AJ44" s="1483"/>
      <c r="AK44" s="1483"/>
      <c r="AL44" s="1483"/>
      <c r="AM44" s="1483"/>
      <c r="AN44" s="1484"/>
      <c r="AO44" s="1918" t="s">
        <v>66</v>
      </c>
      <c r="AP44" s="1483"/>
      <c r="AQ44" s="1483"/>
      <c r="AR44" s="1483"/>
      <c r="AS44" s="1483"/>
      <c r="AT44" s="1483"/>
      <c r="AU44" s="1483"/>
      <c r="AV44" s="1484"/>
      <c r="AW44" s="1882" t="s">
        <v>67</v>
      </c>
      <c r="AX44" s="1881"/>
      <c r="AY44" s="1344"/>
      <c r="AZ44" s="1344"/>
      <c r="BA44" s="1344"/>
      <c r="BB44" s="1344"/>
      <c r="BC44" s="1344"/>
      <c r="BD44" s="1344"/>
      <c r="BE44" s="1880" t="s">
        <v>68</v>
      </c>
      <c r="BF44" s="1881"/>
      <c r="BG44" s="1881"/>
      <c r="BH44" s="1881"/>
      <c r="BI44" s="1881"/>
      <c r="BJ44" s="1881"/>
      <c r="BK44" s="1880" t="s">
        <v>100</v>
      </c>
      <c r="BL44" s="1372"/>
      <c r="BM44" s="1372"/>
      <c r="BN44" s="1372"/>
      <c r="BO44" s="1372"/>
      <c r="BP44" s="1372"/>
      <c r="BQ44" s="1372"/>
      <c r="BR44" s="1373"/>
      <c r="BS44" s="1880" t="s">
        <v>61</v>
      </c>
      <c r="BT44" s="1373"/>
      <c r="BU44" s="1341" t="s">
        <v>7</v>
      </c>
      <c r="BV44" s="1342"/>
      <c r="BW44" s="965"/>
      <c r="BX44" s="965"/>
      <c r="BY44" s="965"/>
      <c r="BZ44" s="92"/>
      <c r="CA44" s="1880" t="s">
        <v>63</v>
      </c>
      <c r="CB44" s="1271"/>
      <c r="CC44" s="1271"/>
      <c r="CD44" s="1272"/>
      <c r="CE44" s="1926" t="s">
        <v>67</v>
      </c>
      <c r="CF44" s="1372"/>
      <c r="CG44" s="1372"/>
      <c r="CH44" s="1373"/>
      <c r="CI44" s="1880" t="s">
        <v>68</v>
      </c>
      <c r="CJ44" s="1344"/>
      <c r="CK44" s="1344"/>
      <c r="CL44" s="1344"/>
      <c r="CM44" s="1344"/>
      <c r="CN44" s="1344"/>
      <c r="CO44" s="1651" t="s">
        <v>7</v>
      </c>
      <c r="CP44" s="1342"/>
    </row>
    <row r="45" spans="1:94" ht="14.4" customHeight="1" x14ac:dyDescent="0.3">
      <c r="A45" s="1905"/>
      <c r="B45" s="1908"/>
      <c r="C45" s="1917" t="s">
        <v>3</v>
      </c>
      <c r="D45" s="1886"/>
      <c r="E45" s="1885" t="s">
        <v>4</v>
      </c>
      <c r="F45" s="1886"/>
      <c r="G45" s="1885" t="s">
        <v>5</v>
      </c>
      <c r="H45" s="1886"/>
      <c r="I45" s="1885" t="s">
        <v>6</v>
      </c>
      <c r="J45" s="1886"/>
      <c r="K45" s="1916" t="s">
        <v>3</v>
      </c>
      <c r="L45" s="1914"/>
      <c r="M45" s="1916" t="s">
        <v>4</v>
      </c>
      <c r="N45" s="1914"/>
      <c r="O45" s="1916" t="s">
        <v>5</v>
      </c>
      <c r="P45" s="1914"/>
      <c r="Q45" s="1916" t="s">
        <v>6</v>
      </c>
      <c r="R45" s="1914"/>
      <c r="S45" s="1916" t="s">
        <v>3</v>
      </c>
      <c r="T45" s="1914"/>
      <c r="U45" s="1916" t="s">
        <v>4</v>
      </c>
      <c r="V45" s="1914"/>
      <c r="W45" s="1916" t="s">
        <v>5</v>
      </c>
      <c r="X45" s="1914"/>
      <c r="Y45" s="1916" t="s">
        <v>6</v>
      </c>
      <c r="Z45" s="1914"/>
      <c r="AA45" s="1916" t="s">
        <v>3</v>
      </c>
      <c r="AB45" s="1914"/>
      <c r="AC45" s="1916" t="s">
        <v>4</v>
      </c>
      <c r="AD45" s="1914"/>
      <c r="AE45" s="1916" t="s">
        <v>5</v>
      </c>
      <c r="AF45" s="1914"/>
      <c r="AG45" s="1916" t="s">
        <v>6</v>
      </c>
      <c r="AH45" s="1914"/>
      <c r="AI45" s="1885" t="s">
        <v>3</v>
      </c>
      <c r="AJ45" s="1886"/>
      <c r="AK45" s="1885" t="s">
        <v>4</v>
      </c>
      <c r="AL45" s="1886"/>
      <c r="AM45" s="1913" t="s">
        <v>5</v>
      </c>
      <c r="AN45" s="1914"/>
      <c r="AO45" s="1889" t="s">
        <v>3</v>
      </c>
      <c r="AP45" s="1890"/>
      <c r="AQ45" s="1889" t="s">
        <v>4</v>
      </c>
      <c r="AR45" s="1890"/>
      <c r="AS45" s="1885" t="s">
        <v>5</v>
      </c>
      <c r="AT45" s="1886"/>
      <c r="AU45" s="1885" t="s">
        <v>6</v>
      </c>
      <c r="AV45" s="1886"/>
      <c r="AW45" s="1889" t="s">
        <v>3</v>
      </c>
      <c r="AX45" s="1890"/>
      <c r="AY45" s="1889" t="s">
        <v>4</v>
      </c>
      <c r="AZ45" s="1890"/>
      <c r="BA45" s="1889" t="s">
        <v>5</v>
      </c>
      <c r="BB45" s="1890"/>
      <c r="BC45" s="1889" t="s">
        <v>6</v>
      </c>
      <c r="BD45" s="1890"/>
      <c r="BE45" s="1889" t="s">
        <v>3</v>
      </c>
      <c r="BF45" s="1893"/>
      <c r="BG45" s="1889" t="s">
        <v>4</v>
      </c>
      <c r="BH45" s="1893"/>
      <c r="BI45" s="1885" t="s">
        <v>5</v>
      </c>
      <c r="BJ45" s="1886"/>
      <c r="BK45" s="1893" t="s">
        <v>3</v>
      </c>
      <c r="BL45" s="1890"/>
      <c r="BM45" s="1889" t="s">
        <v>4</v>
      </c>
      <c r="BN45" s="1890"/>
      <c r="BO45" s="1889" t="s">
        <v>5</v>
      </c>
      <c r="BP45" s="1890"/>
      <c r="BQ45" s="1889" t="s">
        <v>6</v>
      </c>
      <c r="BR45" s="1890"/>
      <c r="BS45" s="1889" t="s">
        <v>3</v>
      </c>
      <c r="BT45" s="1890"/>
      <c r="BU45" s="1462" t="s">
        <v>30</v>
      </c>
      <c r="BV45" s="1303" t="s">
        <v>8</v>
      </c>
      <c r="BW45" s="969"/>
      <c r="BX45" s="969"/>
      <c r="BY45" s="969"/>
      <c r="BZ45" s="137"/>
      <c r="CA45" s="1895" t="s">
        <v>4</v>
      </c>
      <c r="CB45" s="1896"/>
      <c r="CC45" s="1897" t="s">
        <v>5</v>
      </c>
      <c r="CD45" s="1898"/>
      <c r="CE45" s="1897" t="s">
        <v>6</v>
      </c>
      <c r="CF45" s="1898"/>
      <c r="CG45" s="1889" t="s">
        <v>242</v>
      </c>
      <c r="CH45" s="1890"/>
      <c r="CI45" s="1895" t="s">
        <v>3</v>
      </c>
      <c r="CJ45" s="1896"/>
      <c r="CK45" s="1895" t="s">
        <v>4</v>
      </c>
      <c r="CL45" s="1896"/>
      <c r="CM45" s="1897" t="s">
        <v>5</v>
      </c>
      <c r="CN45" s="1898"/>
      <c r="CO45" s="1303" t="s">
        <v>30</v>
      </c>
      <c r="CP45" s="1303" t="s">
        <v>8</v>
      </c>
    </row>
    <row r="46" spans="1:94" ht="15" customHeight="1" thickBot="1" x14ac:dyDescent="0.35">
      <c r="A46" s="1906"/>
      <c r="B46" s="1909"/>
      <c r="C46" s="1915"/>
      <c r="D46" s="1888"/>
      <c r="E46" s="1887"/>
      <c r="F46" s="1888"/>
      <c r="G46" s="1887"/>
      <c r="H46" s="1888"/>
      <c r="I46" s="1887"/>
      <c r="J46" s="1888"/>
      <c r="K46" s="1887"/>
      <c r="L46" s="1888"/>
      <c r="M46" s="1887"/>
      <c r="N46" s="1888"/>
      <c r="O46" s="1887"/>
      <c r="P46" s="1888"/>
      <c r="Q46" s="1887"/>
      <c r="R46" s="1888"/>
      <c r="S46" s="1887"/>
      <c r="T46" s="1888"/>
      <c r="U46" s="1887"/>
      <c r="V46" s="1888"/>
      <c r="W46" s="1887"/>
      <c r="X46" s="1888"/>
      <c r="Y46" s="1887"/>
      <c r="Z46" s="1888"/>
      <c r="AA46" s="1887"/>
      <c r="AB46" s="1888"/>
      <c r="AC46" s="1887"/>
      <c r="AD46" s="1888"/>
      <c r="AE46" s="1887"/>
      <c r="AF46" s="1888"/>
      <c r="AG46" s="1887"/>
      <c r="AH46" s="1888"/>
      <c r="AI46" s="1887"/>
      <c r="AJ46" s="1888"/>
      <c r="AK46" s="1887"/>
      <c r="AL46" s="1888"/>
      <c r="AM46" s="1915"/>
      <c r="AN46" s="1888"/>
      <c r="AO46" s="1891"/>
      <c r="AP46" s="1892"/>
      <c r="AQ46" s="1891"/>
      <c r="AR46" s="1892"/>
      <c r="AS46" s="1887"/>
      <c r="AT46" s="1888"/>
      <c r="AU46" s="1887"/>
      <c r="AV46" s="1888"/>
      <c r="AW46" s="1891"/>
      <c r="AX46" s="1892"/>
      <c r="AY46" s="1891"/>
      <c r="AZ46" s="1892"/>
      <c r="BA46" s="1891"/>
      <c r="BB46" s="1892"/>
      <c r="BC46" s="1891"/>
      <c r="BD46" s="1892"/>
      <c r="BE46" s="1891"/>
      <c r="BF46" s="1894"/>
      <c r="BG46" s="1891"/>
      <c r="BH46" s="1894"/>
      <c r="BI46" s="1887"/>
      <c r="BJ46" s="1888"/>
      <c r="BK46" s="1894"/>
      <c r="BL46" s="1892"/>
      <c r="BM46" s="1891"/>
      <c r="BN46" s="1892"/>
      <c r="BO46" s="1891"/>
      <c r="BP46" s="1892"/>
      <c r="BQ46" s="1891"/>
      <c r="BR46" s="1892"/>
      <c r="BS46" s="1891"/>
      <c r="BT46" s="1892"/>
      <c r="BU46" s="1463"/>
      <c r="BV46" s="1304"/>
      <c r="BW46" s="969"/>
      <c r="BX46" s="969"/>
      <c r="BY46" s="969"/>
      <c r="BZ46" s="137"/>
      <c r="CA46" s="1891"/>
      <c r="CB46" s="1892"/>
      <c r="CC46" s="1899"/>
      <c r="CD46" s="1900"/>
      <c r="CE46" s="1899"/>
      <c r="CF46" s="1900"/>
      <c r="CG46" s="1891"/>
      <c r="CH46" s="1892"/>
      <c r="CI46" s="1891"/>
      <c r="CJ46" s="1892"/>
      <c r="CK46" s="1891"/>
      <c r="CL46" s="1892"/>
      <c r="CM46" s="1899"/>
      <c r="CN46" s="1900"/>
      <c r="CO46" s="1304"/>
      <c r="CP46" s="1304"/>
    </row>
    <row r="47" spans="1:94" ht="16.2" thickBot="1" x14ac:dyDescent="0.35">
      <c r="A47" s="978"/>
      <c r="B47" s="979"/>
      <c r="C47" s="741" t="s">
        <v>9</v>
      </c>
      <c r="D47" s="172" t="s">
        <v>10</v>
      </c>
      <c r="E47" s="175" t="s">
        <v>9</v>
      </c>
      <c r="F47" s="172" t="s">
        <v>10</v>
      </c>
      <c r="G47" s="175" t="s">
        <v>9</v>
      </c>
      <c r="H47" s="172" t="s">
        <v>10</v>
      </c>
      <c r="I47" s="175" t="s">
        <v>9</v>
      </c>
      <c r="J47" s="172" t="s">
        <v>10</v>
      </c>
      <c r="K47" s="175" t="s">
        <v>9</v>
      </c>
      <c r="L47" s="172" t="s">
        <v>10</v>
      </c>
      <c r="M47" s="175" t="s">
        <v>9</v>
      </c>
      <c r="N47" s="172" t="s">
        <v>10</v>
      </c>
      <c r="O47" s="175" t="s">
        <v>9</v>
      </c>
      <c r="P47" s="172" t="s">
        <v>10</v>
      </c>
      <c r="Q47" s="175" t="s">
        <v>9</v>
      </c>
      <c r="R47" s="172" t="s">
        <v>10</v>
      </c>
      <c r="S47" s="175" t="s">
        <v>9</v>
      </c>
      <c r="T47" s="172" t="s">
        <v>10</v>
      </c>
      <c r="U47" s="175" t="s">
        <v>9</v>
      </c>
      <c r="V47" s="172" t="s">
        <v>10</v>
      </c>
      <c r="W47" s="175" t="s">
        <v>9</v>
      </c>
      <c r="X47" s="172" t="s">
        <v>10</v>
      </c>
      <c r="Y47" s="175" t="s">
        <v>9</v>
      </c>
      <c r="Z47" s="172" t="s">
        <v>10</v>
      </c>
      <c r="AA47" s="175" t="s">
        <v>9</v>
      </c>
      <c r="AB47" s="262" t="s">
        <v>10</v>
      </c>
      <c r="AC47" s="254" t="s">
        <v>9</v>
      </c>
      <c r="AD47" s="960" t="s">
        <v>10</v>
      </c>
      <c r="AE47" s="254" t="s">
        <v>9</v>
      </c>
      <c r="AF47" s="960" t="s">
        <v>10</v>
      </c>
      <c r="AG47" s="175" t="s">
        <v>9</v>
      </c>
      <c r="AH47" s="172" t="s">
        <v>10</v>
      </c>
      <c r="AI47" s="741" t="s">
        <v>9</v>
      </c>
      <c r="AJ47" s="172" t="s">
        <v>10</v>
      </c>
      <c r="AK47" s="175" t="s">
        <v>9</v>
      </c>
      <c r="AL47" s="262" t="s">
        <v>10</v>
      </c>
      <c r="AM47" s="175" t="s">
        <v>9</v>
      </c>
      <c r="AN47" s="262" t="s">
        <v>10</v>
      </c>
      <c r="AO47" s="171" t="s">
        <v>9</v>
      </c>
      <c r="AP47" s="172" t="s">
        <v>10</v>
      </c>
      <c r="AQ47" s="175" t="s">
        <v>9</v>
      </c>
      <c r="AR47" s="172" t="s">
        <v>10</v>
      </c>
      <c r="AS47" s="171" t="s">
        <v>9</v>
      </c>
      <c r="AT47" s="172" t="s">
        <v>10</v>
      </c>
      <c r="AU47" s="171" t="s">
        <v>9</v>
      </c>
      <c r="AV47" s="172" t="s">
        <v>10</v>
      </c>
      <c r="AW47" s="175" t="s">
        <v>9</v>
      </c>
      <c r="AX47" s="172" t="s">
        <v>10</v>
      </c>
      <c r="AY47" s="175" t="s">
        <v>9</v>
      </c>
      <c r="AZ47" s="172" t="s">
        <v>10</v>
      </c>
      <c r="BA47" s="175" t="s">
        <v>9</v>
      </c>
      <c r="BB47" s="172" t="s">
        <v>10</v>
      </c>
      <c r="BC47" s="175" t="s">
        <v>9</v>
      </c>
      <c r="BD47" s="172" t="s">
        <v>10</v>
      </c>
      <c r="BE47" s="175" t="s">
        <v>9</v>
      </c>
      <c r="BF47" s="262" t="s">
        <v>10</v>
      </c>
      <c r="BG47" s="175" t="s">
        <v>9</v>
      </c>
      <c r="BH47" s="262" t="s">
        <v>10</v>
      </c>
      <c r="BI47" s="175" t="s">
        <v>9</v>
      </c>
      <c r="BJ47" s="172" t="s">
        <v>10</v>
      </c>
      <c r="BK47" s="959" t="s">
        <v>9</v>
      </c>
      <c r="BL47" s="264" t="s">
        <v>10</v>
      </c>
      <c r="BM47" s="175" t="s">
        <v>9</v>
      </c>
      <c r="BN47" s="172" t="s">
        <v>10</v>
      </c>
      <c r="BO47" s="175" t="s">
        <v>9</v>
      </c>
      <c r="BP47" s="172" t="s">
        <v>10</v>
      </c>
      <c r="BQ47" s="175" t="s">
        <v>9</v>
      </c>
      <c r="BR47" s="172" t="s">
        <v>10</v>
      </c>
      <c r="BS47" s="175" t="s">
        <v>9</v>
      </c>
      <c r="BT47" s="172" t="s">
        <v>10</v>
      </c>
      <c r="BU47" s="1463"/>
      <c r="BV47" s="1304"/>
      <c r="BW47" s="969"/>
      <c r="BX47" s="969"/>
      <c r="BY47" s="969"/>
      <c r="BZ47" s="971"/>
      <c r="CA47" s="367" t="s">
        <v>9</v>
      </c>
      <c r="CB47" s="77" t="s">
        <v>10</v>
      </c>
      <c r="CC47" s="367" t="s">
        <v>9</v>
      </c>
      <c r="CD47" s="77" t="s">
        <v>10</v>
      </c>
      <c r="CE47" s="258" t="s">
        <v>9</v>
      </c>
      <c r="CF47" s="259" t="s">
        <v>10</v>
      </c>
      <c r="CG47" s="367" t="s">
        <v>9</v>
      </c>
      <c r="CH47" s="77" t="s">
        <v>10</v>
      </c>
      <c r="CI47" s="367" t="s">
        <v>9</v>
      </c>
      <c r="CJ47" s="77" t="s">
        <v>10</v>
      </c>
      <c r="CK47" s="367" t="s">
        <v>9</v>
      </c>
      <c r="CL47" s="77" t="s">
        <v>10</v>
      </c>
      <c r="CM47" s="258" t="s">
        <v>9</v>
      </c>
      <c r="CN47" s="259" t="s">
        <v>10</v>
      </c>
      <c r="CO47" s="1304"/>
      <c r="CP47" s="1304"/>
    </row>
    <row r="48" spans="1:94" ht="15" thickBot="1" x14ac:dyDescent="0.35">
      <c r="A48" s="514">
        <v>1</v>
      </c>
      <c r="B48" s="515" t="s">
        <v>11</v>
      </c>
      <c r="C48" s="1341">
        <f>ИТОГ!C47+ИТОГ!E47</f>
        <v>3</v>
      </c>
      <c r="D48" s="1272"/>
      <c r="E48" s="1341">
        <f>ИТОГ!AI47+ИТОГ!AK47</f>
        <v>3</v>
      </c>
      <c r="F48" s="1272"/>
      <c r="G48" s="1341">
        <f>ИТОГ!BM47+ИТОГ!BO47</f>
        <v>2</v>
      </c>
      <c r="H48" s="1272"/>
      <c r="I48" s="1341">
        <f>ИТОГ!CQ47+ИТОГ!CS47</f>
        <v>2</v>
      </c>
      <c r="J48" s="1272"/>
      <c r="K48" s="1341">
        <f>ИТОГ!G47+ИТОГ!I47</f>
        <v>7</v>
      </c>
      <c r="L48" s="1272"/>
      <c r="M48" s="1341">
        <f>ИТОГ!AM47+ИТОГ!AO47</f>
        <v>6</v>
      </c>
      <c r="N48" s="1272"/>
      <c r="O48" s="1341">
        <f>ИТОГ!BQ47+ИТОГ!BS47</f>
        <v>7</v>
      </c>
      <c r="P48" s="1272"/>
      <c r="Q48" s="1341">
        <f>ИТОГ!CU47+ИТОГ!CW47</f>
        <v>5</v>
      </c>
      <c r="R48" s="1272"/>
      <c r="S48" s="1341">
        <f>ИТОГ!K47</f>
        <v>2</v>
      </c>
      <c r="T48" s="1272"/>
      <c r="U48" s="1341">
        <f>ИТОГ!AQ47</f>
        <v>2</v>
      </c>
      <c r="V48" s="1272"/>
      <c r="W48" s="1596">
        <f>ИТОГ!BU47</f>
        <v>2</v>
      </c>
      <c r="X48" s="1272"/>
      <c r="Y48" s="1341">
        <f>ИТОГ!CY47</f>
        <v>2</v>
      </c>
      <c r="Z48" s="1272"/>
      <c r="AA48" s="1341">
        <f>ИТОГ!M47+ИТОГ!O47+ИТОГ!Q47</f>
        <v>4</v>
      </c>
      <c r="AB48" s="1271"/>
      <c r="AC48" s="1921">
        <f>ИТОГ!AS47+ИТОГ!AU47+ИТОГ!AW47</f>
        <v>5</v>
      </c>
      <c r="AD48" s="1922"/>
      <c r="AE48" s="1921">
        <f>ИТОГ!BW47+ИТОГ!BY47+ИТОГ!CA47</f>
        <v>5</v>
      </c>
      <c r="AF48" s="1272"/>
      <c r="AG48" s="1883">
        <f>ИТОГ!DA47+ИТОГ!DC47+ИТОГ!DE47</f>
        <v>4</v>
      </c>
      <c r="AH48" s="1884"/>
      <c r="AI48" s="1883">
        <f>ИТОГ!S47</f>
        <v>2</v>
      </c>
      <c r="AJ48" s="1378"/>
      <c r="AK48" s="1883">
        <f>ИТОГ!AY47</f>
        <v>2</v>
      </c>
      <c r="AL48" s="1378"/>
      <c r="AM48" s="1883">
        <f>ИТОГ!CC47</f>
        <v>1</v>
      </c>
      <c r="AN48" s="1884"/>
      <c r="AO48" s="1883">
        <f>ИТОГ!U47+ИТОГ!W47</f>
        <v>3</v>
      </c>
      <c r="AP48" s="1378"/>
      <c r="AQ48" s="1883">
        <f>ИТОГ!BA47+ИТОГ!BC47</f>
        <v>3</v>
      </c>
      <c r="AR48" s="1378"/>
      <c r="AS48" s="1883">
        <f>ИТОГ!CE47+ИТОГ!CG47</f>
        <v>3</v>
      </c>
      <c r="AT48" s="1378"/>
      <c r="AU48" s="1883">
        <f>ИТОГ!DG47+ИТОГ!DI47</f>
        <v>3</v>
      </c>
      <c r="AV48" s="1378"/>
      <c r="AW48" s="1883">
        <f>ИТОГ!Y47+ИТОГ!AA47</f>
        <v>3</v>
      </c>
      <c r="AX48" s="1378"/>
      <c r="AY48" s="1883">
        <f>ИТОГ!BE47+ИТОГ!BG47</f>
        <v>4</v>
      </c>
      <c r="AZ48" s="1378"/>
      <c r="BA48" s="1883">
        <f>ИТОГ!CI47+ИТОГ!CK47</f>
        <v>4</v>
      </c>
      <c r="BB48" s="1378"/>
      <c r="BC48" s="1883">
        <f>ИТОГ!DK47</f>
        <v>1</v>
      </c>
      <c r="BD48" s="1378"/>
      <c r="BE48" s="1883">
        <f>ИТОГ!AC47</f>
        <v>2</v>
      </c>
      <c r="BF48" s="1884"/>
      <c r="BG48" s="1883">
        <f>ИТОГ!BI47</f>
        <v>2</v>
      </c>
      <c r="BH48" s="1884"/>
      <c r="BI48" s="1883">
        <f>ИТОГ!CM47</f>
        <v>1</v>
      </c>
      <c r="BJ48" s="1378"/>
      <c r="BK48" s="1883">
        <f>ИТОГ!AE47</f>
        <v>1</v>
      </c>
      <c r="BL48" s="1884"/>
      <c r="BM48" s="1341">
        <f>ИТОГ!BK47</f>
        <v>1</v>
      </c>
      <c r="BN48" s="1342"/>
      <c r="BO48" s="1883">
        <f>ИТОГ!CO47</f>
        <v>1</v>
      </c>
      <c r="BP48" s="1378"/>
      <c r="BQ48" s="1883">
        <f>ИТОГ!DM47</f>
        <v>1</v>
      </c>
      <c r="BR48" s="1378"/>
      <c r="BS48" s="1883">
        <f>ИТОГ!AG47</f>
        <v>1</v>
      </c>
      <c r="BT48" s="1378"/>
      <c r="BU48" s="1929">
        <f>SUM(C48:BT48)</f>
        <v>100</v>
      </c>
      <c r="BV48" s="1930"/>
      <c r="BW48" s="523"/>
      <c r="BX48" s="523"/>
      <c r="BY48" s="523"/>
      <c r="BZ48" s="965"/>
      <c r="CA48" s="1415">
        <f>ИТОГ!DU47</f>
        <v>1</v>
      </c>
      <c r="CB48" s="1416"/>
      <c r="CC48" s="1596">
        <f>ИТОГ!DY47</f>
        <v>1</v>
      </c>
      <c r="CD48" s="1272"/>
      <c r="CE48" s="1341">
        <v>0</v>
      </c>
      <c r="CF48" s="1342"/>
      <c r="CG48" s="1415">
        <f>ИТОГ!EE47</f>
        <v>1</v>
      </c>
      <c r="CH48" s="1416"/>
      <c r="CI48" s="1415">
        <f>ИТОГ!DS47</f>
        <v>1</v>
      </c>
      <c r="CJ48" s="1416"/>
      <c r="CK48" s="1415">
        <f>ИТОГ!DW47</f>
        <v>1</v>
      </c>
      <c r="CL48" s="1416"/>
      <c r="CM48" s="1415">
        <v>1</v>
      </c>
      <c r="CN48" s="1416"/>
      <c r="CO48" s="1415">
        <f>SUM(CA48:CN48)</f>
        <v>6</v>
      </c>
      <c r="CP48" s="1416"/>
    </row>
    <row r="49" spans="1:94" ht="27.6" thickBot="1" x14ac:dyDescent="0.35">
      <c r="A49" s="509">
        <v>2</v>
      </c>
      <c r="B49" s="142" t="s">
        <v>59</v>
      </c>
      <c r="C49" s="1341">
        <f>ИТОГ!C48+ИТОГ!E48</f>
        <v>67</v>
      </c>
      <c r="D49" s="1272"/>
      <c r="E49" s="1341">
        <f>ИТОГ!AI48+ИТОГ!AK48</f>
        <v>52</v>
      </c>
      <c r="F49" s="1272"/>
      <c r="G49" s="1341">
        <f>ИТОГ!BM48+ИТОГ!BO48</f>
        <v>9</v>
      </c>
      <c r="H49" s="1272"/>
      <c r="I49" s="1341">
        <f>ИТОГ!CQ48+ИТОГ!CS48</f>
        <v>0</v>
      </c>
      <c r="J49" s="1272"/>
      <c r="K49" s="1341">
        <f>ИТОГ!G48+ИТОГ!I48</f>
        <v>163</v>
      </c>
      <c r="L49" s="1272"/>
      <c r="M49" s="1341">
        <f>ИТОГ!AM48+ИТОГ!AO48</f>
        <v>128</v>
      </c>
      <c r="N49" s="1272"/>
      <c r="O49" s="1341">
        <f>ИТОГ!BQ48+ИТОГ!BS48</f>
        <v>38</v>
      </c>
      <c r="P49" s="1272"/>
      <c r="Q49" s="1341">
        <f>ИТОГ!CU48+ИТОГ!CW48</f>
        <v>0</v>
      </c>
      <c r="R49" s="1272"/>
      <c r="S49" s="1341">
        <f>ИТОГ!K48</f>
        <v>46</v>
      </c>
      <c r="T49" s="1272"/>
      <c r="U49" s="1341">
        <f>ИТОГ!AQ48</f>
        <v>48</v>
      </c>
      <c r="V49" s="1272"/>
      <c r="W49" s="1596">
        <f>ИТОГ!BU48</f>
        <v>14</v>
      </c>
      <c r="X49" s="1272"/>
      <c r="Y49" s="1341">
        <f>ИТОГ!CY48</f>
        <v>0</v>
      </c>
      <c r="Z49" s="1272"/>
      <c r="AA49" s="1341">
        <f>ИТОГ!M48+ИТОГ!O48+ИТОГ!Q48</f>
        <v>106</v>
      </c>
      <c r="AB49" s="1271"/>
      <c r="AC49" s="1921">
        <f>ИТОГ!AS48+ИТОГ!AU48+ИТОГ!AW48</f>
        <v>104</v>
      </c>
      <c r="AD49" s="1922"/>
      <c r="AE49" s="1921">
        <f>ИТОГ!BW48+ИТОГ!BY48+ИТОГ!CA48</f>
        <v>23</v>
      </c>
      <c r="AF49" s="1272"/>
      <c r="AG49" s="1883">
        <f>ИТОГ!DA48+ИТОГ!DC48+ИТОГ!DE48</f>
        <v>0</v>
      </c>
      <c r="AH49" s="1884"/>
      <c r="AI49" s="1883">
        <f>ИТОГ!S48</f>
        <v>31</v>
      </c>
      <c r="AJ49" s="1378"/>
      <c r="AK49" s="1883">
        <f>ИТОГ!AY48</f>
        <v>31</v>
      </c>
      <c r="AL49" s="1378"/>
      <c r="AM49" s="1883">
        <f>ИТОГ!CC48</f>
        <v>7</v>
      </c>
      <c r="AN49" s="1884"/>
      <c r="AO49" s="1883">
        <f>ИТОГ!U48+ИТОГ!W48</f>
        <v>83</v>
      </c>
      <c r="AP49" s="1378"/>
      <c r="AQ49" s="1883">
        <f>ИТОГ!BA48+ИТОГ!BC48</f>
        <v>84</v>
      </c>
      <c r="AR49" s="1378"/>
      <c r="AS49" s="1883">
        <f>ИТОГ!CE48+ИТОГ!CG48</f>
        <v>13</v>
      </c>
      <c r="AT49" s="1378"/>
      <c r="AU49" s="1883">
        <f>ИТОГ!DG48+ИТОГ!DI48</f>
        <v>0</v>
      </c>
      <c r="AV49" s="1378"/>
      <c r="AW49" s="1883">
        <f>ИТОГ!Y48+ИТОГ!AA48</f>
        <v>87</v>
      </c>
      <c r="AX49" s="1378"/>
      <c r="AY49" s="1883">
        <f>ИТОГ!BE48+ИТОГ!BG48</f>
        <v>79</v>
      </c>
      <c r="AZ49" s="1378"/>
      <c r="BA49" s="1883">
        <f>ИТОГ!CI48+ИТОГ!CK48</f>
        <v>25</v>
      </c>
      <c r="BB49" s="1378"/>
      <c r="BC49" s="1883">
        <f>ИТОГ!DK48</f>
        <v>0</v>
      </c>
      <c r="BD49" s="1378"/>
      <c r="BE49" s="1883">
        <f>ИТОГ!AC48</f>
        <v>30</v>
      </c>
      <c r="BF49" s="1884"/>
      <c r="BG49" s="1883">
        <f>ИТОГ!BI48</f>
        <v>27</v>
      </c>
      <c r="BH49" s="1884"/>
      <c r="BI49" s="1883">
        <f>ИТОГ!CM48</f>
        <v>4</v>
      </c>
      <c r="BJ49" s="1378"/>
      <c r="BK49" s="1883">
        <f>ИТОГ!AE48</f>
        <v>27</v>
      </c>
      <c r="BL49" s="1884"/>
      <c r="BM49" s="1341">
        <f>ИТОГ!BK48</f>
        <v>27</v>
      </c>
      <c r="BN49" s="1342"/>
      <c r="BO49" s="1883">
        <f>ИТОГ!CO48</f>
        <v>8</v>
      </c>
      <c r="BP49" s="1378"/>
      <c r="BQ49" s="1883">
        <f>ИТОГ!DM48</f>
        <v>0</v>
      </c>
      <c r="BR49" s="1378"/>
      <c r="BS49" s="1883">
        <f>ИТОГ!AG48</f>
        <v>17</v>
      </c>
      <c r="BT49" s="1378"/>
      <c r="BU49" s="1929">
        <f t="shared" ref="BU49:BU50" si="24">SUM(C49:BT49)</f>
        <v>1378</v>
      </c>
      <c r="BV49" s="1930"/>
      <c r="BW49" s="523"/>
      <c r="BX49" s="523"/>
      <c r="BY49" s="523"/>
      <c r="BZ49" s="965"/>
      <c r="CA49" s="1415">
        <f>ИТОГ!DU48</f>
        <v>6</v>
      </c>
      <c r="CB49" s="1416"/>
      <c r="CC49" s="1596">
        <f>ИТОГ!DY48</f>
        <v>0</v>
      </c>
      <c r="CD49" s="1272"/>
      <c r="CE49" s="1341">
        <f>ИТОГ!EC48</f>
        <v>0</v>
      </c>
      <c r="CF49" s="1342"/>
      <c r="CG49" s="1415">
        <f>ИТОГ!EE48</f>
        <v>0</v>
      </c>
      <c r="CH49" s="1416"/>
      <c r="CI49" s="1415">
        <f>ИТОГ!DS48</f>
        <v>1</v>
      </c>
      <c r="CJ49" s="1416"/>
      <c r="CK49" s="1415">
        <f>ИТОГ!DW48</f>
        <v>0</v>
      </c>
      <c r="CL49" s="1416"/>
      <c r="CM49" s="1415">
        <f>ИТОГ!EA48</f>
        <v>0</v>
      </c>
      <c r="CN49" s="1416"/>
      <c r="CO49" s="1415">
        <f t="shared" ref="CO49:CO50" si="25">SUM(CA49:CN49)</f>
        <v>7</v>
      </c>
      <c r="CP49" s="1416"/>
    </row>
    <row r="50" spans="1:94" ht="15" thickBot="1" x14ac:dyDescent="0.35">
      <c r="A50" s="509">
        <v>3</v>
      </c>
      <c r="B50" s="966" t="s">
        <v>60</v>
      </c>
      <c r="C50" s="1438">
        <f>ИТОГ!C49+ИТОГ!E49</f>
        <v>64</v>
      </c>
      <c r="D50" s="1383"/>
      <c r="E50" s="1651">
        <f>ИТОГ!AI49+ИТОГ!AK49</f>
        <v>49</v>
      </c>
      <c r="F50" s="1272"/>
      <c r="G50" s="1341">
        <f>ИТОГ!BM49+ИТОГ!BO49</f>
        <v>37</v>
      </c>
      <c r="H50" s="1272"/>
      <c r="I50" s="1341">
        <f>ИТОГ!CQ49+ИТОГ!CS49</f>
        <v>34</v>
      </c>
      <c r="J50" s="1272"/>
      <c r="K50" s="1341">
        <f>ИТОГ!G49+ИТОГ!I49</f>
        <v>124</v>
      </c>
      <c r="L50" s="1272"/>
      <c r="M50" s="1341">
        <f>ИТОГ!AM49+ИТОГ!AO49</f>
        <v>134</v>
      </c>
      <c r="N50" s="1272"/>
      <c r="O50" s="1341">
        <f>ИТОГ!BQ49+ИТОГ!BS49</f>
        <v>128</v>
      </c>
      <c r="P50" s="1272"/>
      <c r="Q50" s="1341">
        <f>ИТОГ!CU49+ИТОГ!CW49</f>
        <v>85</v>
      </c>
      <c r="R50" s="1272"/>
      <c r="S50" s="1341">
        <f>ИТОГ!K49</f>
        <v>93</v>
      </c>
      <c r="T50" s="1272"/>
      <c r="U50" s="1341">
        <f>ИТОГ!AQ49</f>
        <v>57</v>
      </c>
      <c r="V50" s="1272"/>
      <c r="W50" s="1596">
        <f>ИТОГ!BU49</f>
        <v>38</v>
      </c>
      <c r="X50" s="1272"/>
      <c r="Y50" s="1341">
        <f>ИТОГ!CY49</f>
        <v>47</v>
      </c>
      <c r="Z50" s="1272"/>
      <c r="AA50" s="1341">
        <f>ИТОГ!M49+ИТОГ!O49+ИТОГ!Q49</f>
        <v>112</v>
      </c>
      <c r="AB50" s="1271"/>
      <c r="AC50" s="1921">
        <f>ИТОГ!AS49+ИТОГ!AU49+ИТОГ!AW49</f>
        <v>119</v>
      </c>
      <c r="AD50" s="1922"/>
      <c r="AE50" s="1921">
        <f>ИТОГ!BW49+ИТОГ!BY49+ИТОГ!CA49</f>
        <v>113</v>
      </c>
      <c r="AF50" s="1272"/>
      <c r="AG50" s="1883">
        <f>ИТОГ!DA49+ИТОГ!DC49+ИТОГ!DE49</f>
        <v>78</v>
      </c>
      <c r="AH50" s="1884"/>
      <c r="AI50" s="1883">
        <f>ИТОГ!S49</f>
        <v>25</v>
      </c>
      <c r="AJ50" s="1378"/>
      <c r="AK50" s="1883">
        <f>ИТОГ!AY49</f>
        <v>25</v>
      </c>
      <c r="AL50" s="1378"/>
      <c r="AM50" s="1883">
        <f>ИТОГ!CC49</f>
        <v>5</v>
      </c>
      <c r="AN50" s="1884"/>
      <c r="AO50" s="1883">
        <f>ИТОГ!U49+ИТОГ!W49</f>
        <v>74</v>
      </c>
      <c r="AP50" s="1378"/>
      <c r="AQ50" s="1883">
        <f>ИТОГ!BA49+ИТОГ!BC49</f>
        <v>99</v>
      </c>
      <c r="AR50" s="1378"/>
      <c r="AS50" s="1883">
        <f>ИТОГ!CE49+ИТОГ!CG49</f>
        <v>72</v>
      </c>
      <c r="AT50" s="1378"/>
      <c r="AU50" s="1883">
        <f>ИТОГ!DG49+ИТОГ!DI49</f>
        <v>60</v>
      </c>
      <c r="AV50" s="1378"/>
      <c r="AW50" s="1883">
        <f>ИТОГ!Y49+ИТОГ!AA49</f>
        <v>90</v>
      </c>
      <c r="AX50" s="1378"/>
      <c r="AY50" s="1883">
        <f>ИТОГ!BE49+ИТОГ!BG49</f>
        <v>92</v>
      </c>
      <c r="AZ50" s="1378"/>
      <c r="BA50" s="1883">
        <f>ИТОГ!CI49+ИТОГ!CK49</f>
        <v>84</v>
      </c>
      <c r="BB50" s="1378"/>
      <c r="BC50" s="1883">
        <f>ИТОГ!DK49</f>
        <v>26</v>
      </c>
      <c r="BD50" s="1378"/>
      <c r="BE50" s="1883">
        <f>ИТОГ!AC49</f>
        <v>10</v>
      </c>
      <c r="BF50" s="1884"/>
      <c r="BG50" s="1883">
        <f>ИТОГ!BI49</f>
        <v>12</v>
      </c>
      <c r="BH50" s="1884"/>
      <c r="BI50" s="1883">
        <f>ИТОГ!CM49</f>
        <v>3</v>
      </c>
      <c r="BJ50" s="1378"/>
      <c r="BK50" s="1883">
        <f>ИТОГ!AE49</f>
        <v>9</v>
      </c>
      <c r="BL50" s="1884"/>
      <c r="BM50" s="1341">
        <f>ИТОГ!BK49</f>
        <v>11</v>
      </c>
      <c r="BN50" s="1342"/>
      <c r="BO50" s="1883">
        <f>ИТОГ!CO49</f>
        <v>6</v>
      </c>
      <c r="BP50" s="1378"/>
      <c r="BQ50" s="1883">
        <f>ИТОГ!DM49</f>
        <v>5</v>
      </c>
      <c r="BR50" s="1378"/>
      <c r="BS50" s="1883">
        <f>ИТОГ!AG49</f>
        <v>0</v>
      </c>
      <c r="BT50" s="1378"/>
      <c r="BU50" s="1929">
        <f t="shared" si="24"/>
        <v>2020</v>
      </c>
      <c r="BV50" s="1930"/>
      <c r="BW50" s="523"/>
      <c r="BX50" s="523"/>
      <c r="BY50" s="523"/>
      <c r="BZ50" s="965"/>
      <c r="CA50" s="1415">
        <f>ИТОГ!DU49</f>
        <v>12</v>
      </c>
      <c r="CB50" s="1416"/>
      <c r="CC50" s="1596">
        <f>ИТОГ!DY49</f>
        <v>14</v>
      </c>
      <c r="CD50" s="1272"/>
      <c r="CE50" s="1341">
        <f>ИТОГ!EC49</f>
        <v>1</v>
      </c>
      <c r="CF50" s="1342"/>
      <c r="CG50" s="1415">
        <f>ИТОГ!EE49</f>
        <v>12</v>
      </c>
      <c r="CH50" s="1416"/>
      <c r="CI50" s="1415">
        <f>ИТОГ!DS49</f>
        <v>5</v>
      </c>
      <c r="CJ50" s="1416"/>
      <c r="CK50" s="1415">
        <f>ИТОГ!DW49</f>
        <v>3</v>
      </c>
      <c r="CL50" s="1416"/>
      <c r="CM50" s="1415">
        <f>ИТОГ!EA49</f>
        <v>0</v>
      </c>
      <c r="CN50" s="1416"/>
      <c r="CO50" s="1415">
        <f t="shared" si="25"/>
        <v>47</v>
      </c>
      <c r="CP50" s="1416"/>
    </row>
    <row r="51" spans="1:94" ht="15" thickBot="1" x14ac:dyDescent="0.35">
      <c r="A51" s="509">
        <v>4</v>
      </c>
      <c r="B51" s="976" t="s">
        <v>12</v>
      </c>
      <c r="C51" s="501">
        <f>ИТОГ!C50+ИТОГ!E50</f>
        <v>50</v>
      </c>
      <c r="D51" s="57">
        <f>ИТОГ!D50+ИТОГ!F50</f>
        <v>35</v>
      </c>
      <c r="E51" s="420">
        <f>ИТОГ!AI50+ИТОГ!AK50</f>
        <v>51</v>
      </c>
      <c r="F51" s="518">
        <f>ИТОГ!AJ50+ИТОГ!AL50</f>
        <v>16</v>
      </c>
      <c r="G51" s="518">
        <f>ИТОГ!BM50+ИТОГ!BO50</f>
        <v>41</v>
      </c>
      <c r="H51" s="518">
        <f>ИТОГ!BN50+ИТОГ!BP50</f>
        <v>14</v>
      </c>
      <c r="I51" s="518">
        <f>ИТОГ!CQ50+ИТОГ!CS50</f>
        <v>41</v>
      </c>
      <c r="J51" s="518">
        <f>ИТОГ!CR50+ИТОГ!CT50</f>
        <v>9</v>
      </c>
      <c r="K51" s="518">
        <f>ИТОГ!G50+ИТОГ!I50</f>
        <v>100</v>
      </c>
      <c r="L51" s="518">
        <f>ИТОГ!H50+ИТОГ!J50</f>
        <v>79</v>
      </c>
      <c r="M51" s="318">
        <f>ИТОГ!AM50+ИТОГ!AO50</f>
        <v>100</v>
      </c>
      <c r="N51" s="318">
        <f>ИТОГ!AN50+ИТОГ!AP50</f>
        <v>79</v>
      </c>
      <c r="O51" s="318">
        <f>ИТОГ!BQ50+ИТОГ!BS50</f>
        <v>120</v>
      </c>
      <c r="P51" s="318">
        <f>ИТОГ!BR50+ИТОГ!BT50</f>
        <v>43</v>
      </c>
      <c r="Q51" s="318">
        <f>ИТОГ!CU50+ИТОГ!CW50</f>
        <v>76</v>
      </c>
      <c r="R51" s="318">
        <f>ИТОГ!CV50+ИТОГ!CX50</f>
        <v>45</v>
      </c>
      <c r="S51" s="318">
        <f>ИТОГ!K50</f>
        <v>50</v>
      </c>
      <c r="T51" s="318">
        <f>ИТОГ!L50</f>
        <v>0</v>
      </c>
      <c r="U51" s="318">
        <f>ИТОГ!AQ50</f>
        <v>50</v>
      </c>
      <c r="V51" s="318">
        <f>ИТОГ!AR50</f>
        <v>12</v>
      </c>
      <c r="W51" s="318">
        <f>ИТОГ!BU50</f>
        <v>47</v>
      </c>
      <c r="X51" s="318">
        <f>ИТОГ!BV50</f>
        <v>2</v>
      </c>
      <c r="Y51" s="318">
        <f>ИТОГ!CY50</f>
        <v>49</v>
      </c>
      <c r="Z51" s="318">
        <f>ИТОГ!CZ50</f>
        <v>1</v>
      </c>
      <c r="AA51" s="318">
        <f>ИТОГ!M50+ИТОГ!O50+ИТОГ!Q50</f>
        <v>100</v>
      </c>
      <c r="AB51" s="318">
        <f>ИТОГ!N50+ИТОГ!P50+ИТОГ!R50</f>
        <v>28</v>
      </c>
      <c r="AC51" s="318">
        <f>ИТОГ!AS50+ИТОГ!AU50+ИТОГ!AW50</f>
        <v>96</v>
      </c>
      <c r="AD51" s="318">
        <f>ИТОГ!AT50+ИТОГ!AV50+ИТОГ!AX50</f>
        <v>35</v>
      </c>
      <c r="AE51" s="318">
        <f>ИТОГ!BW50+ИТОГ!BY50+ИТОГ!CA50</f>
        <v>103</v>
      </c>
      <c r="AF51" s="318">
        <f>ИТОГ!BX50+ИТОГ!BZ50+ИТОГ!CB50</f>
        <v>23</v>
      </c>
      <c r="AG51" s="463">
        <f>ИТОГ!DA50+ИТОГ!DC50+ИТОГ!DE50</f>
        <v>39</v>
      </c>
      <c r="AH51" s="463">
        <f>ИТОГ!DB50+ИТОГ!DD50+ИТОГ!DF50</f>
        <v>41</v>
      </c>
      <c r="AI51" s="463">
        <f>ИТОГ!S50</f>
        <v>0</v>
      </c>
      <c r="AJ51" s="463">
        <f>ИТОГ!T50</f>
        <v>49</v>
      </c>
      <c r="AK51" s="463">
        <f>ИТОГ!AY50</f>
        <v>0</v>
      </c>
      <c r="AL51" s="463">
        <f>ИТОГ!AZ50</f>
        <v>57</v>
      </c>
      <c r="AM51" s="463">
        <f>ИТОГ!CC50</f>
        <v>1</v>
      </c>
      <c r="AN51" s="463">
        <f>ИТОГ!CD50</f>
        <v>24</v>
      </c>
      <c r="AO51" s="463">
        <f>ИТОГ!U50+ИТОГ!W50</f>
        <v>75</v>
      </c>
      <c r="AP51" s="463">
        <f>ИТОГ!V50+ИТОГ!X50</f>
        <v>17</v>
      </c>
      <c r="AQ51" s="463">
        <f>ИТОГ!BA50+ИТОГ!BC50</f>
        <v>73</v>
      </c>
      <c r="AR51" s="463">
        <f>ИТОГ!BB50+ИТОГ!BD50</f>
        <v>33</v>
      </c>
      <c r="AS51" s="463">
        <f>ИТОГ!CE50+ИТОГ!CG50</f>
        <v>54</v>
      </c>
      <c r="AT51" s="463">
        <f>ИТОГ!CF50+ИТОГ!CH50</f>
        <v>34</v>
      </c>
      <c r="AU51" s="463">
        <f>ИТОГ!DG50+ИТОГ!DI50</f>
        <v>59</v>
      </c>
      <c r="AV51" s="463">
        <f>ИТОГ!DH50+ИТОГ!DJ50</f>
        <v>16</v>
      </c>
      <c r="AW51" s="463">
        <f>ИТОГ!Y50+ИТОГ!AA50</f>
        <v>75</v>
      </c>
      <c r="AX51" s="463">
        <f>ИТОГ!Z50+ИТОГ!AB50</f>
        <v>20</v>
      </c>
      <c r="AY51" s="463">
        <f>ИТОГ!BE50+ИТОГ!BG50</f>
        <v>69</v>
      </c>
      <c r="AZ51" s="463">
        <f>ИТОГ!BF50+ИТОГ!BH50</f>
        <v>27</v>
      </c>
      <c r="BA51" s="463">
        <f>ИТОГ!CI50+ИТОГ!CK50</f>
        <v>78</v>
      </c>
      <c r="BB51" s="463">
        <f>ИТОГ!CJ50+ИТОГ!CL50</f>
        <v>8</v>
      </c>
      <c r="BC51" s="463">
        <f>ИТОГ!DK50</f>
        <v>21</v>
      </c>
      <c r="BD51" s="463">
        <f>ИТОГ!DL50</f>
        <v>8</v>
      </c>
      <c r="BE51" s="463">
        <f>ИТОГ!AC50</f>
        <v>0</v>
      </c>
      <c r="BF51" s="463">
        <f>ИТОГ!AD50</f>
        <v>41</v>
      </c>
      <c r="BG51" s="463">
        <f>ИТОГ!BI50</f>
        <v>0</v>
      </c>
      <c r="BH51" s="463">
        <f>ИТОГ!BJ50</f>
        <v>56</v>
      </c>
      <c r="BI51" s="463">
        <f>ИТОГ!CM50</f>
        <v>0</v>
      </c>
      <c r="BJ51" s="463">
        <f>ИТОГ!CN50</f>
        <v>23</v>
      </c>
      <c r="BK51" s="463">
        <f>ИТОГ!AE50</f>
        <v>20</v>
      </c>
      <c r="BL51" s="463">
        <f>ИТОГ!AF50</f>
        <v>11</v>
      </c>
      <c r="BM51" s="463">
        <f>ИТОГ!BK50</f>
        <v>19</v>
      </c>
      <c r="BN51" s="463">
        <f>ИТОГ!BL50</f>
        <v>22</v>
      </c>
      <c r="BO51" s="463">
        <f>ИТОГ!CO50</f>
        <v>20</v>
      </c>
      <c r="BP51" s="463">
        <f>ИТОГ!CP50</f>
        <v>7</v>
      </c>
      <c r="BQ51" s="463">
        <f>ИТОГ!DM50</f>
        <v>18</v>
      </c>
      <c r="BR51" s="463">
        <f>ИТОГ!DN50</f>
        <v>6</v>
      </c>
      <c r="BS51" s="463">
        <f>ИТОГ!AG50</f>
        <v>0</v>
      </c>
      <c r="BT51" s="463">
        <f>ИТОГ!AH50</f>
        <v>18</v>
      </c>
      <c r="BU51" s="388">
        <f>SUM(C51+E51+G51+I51+K51+M51+O51+Q51+S51+U51+W51+Y51+AA51+AC51+AE51+AG51+AI51+AK51+AM51+AO51+AQ51+AS51+AU51+AW51+AY51+BA51+BC51+BE51+BG51+BI51+BK51+BM51+BO51+BQ51+BS51)</f>
        <v>1695</v>
      </c>
      <c r="BV51" s="508">
        <f>SUM(D51+F51+H51+J51+L51+N51+P51+R51+T51+V51+X51+Z51+AB51+AD51+AF51+AH51+AJ51+AL51+AN51+AP51+AR51+AT51+AV51+AX51+AZ51+BB51+BD51+BF51+BH51+BJ51+BL51+BN51+BP51+BR51+BT51)</f>
        <v>939</v>
      </c>
      <c r="BW51" s="183"/>
      <c r="BX51" s="183"/>
      <c r="BY51" s="183"/>
      <c r="BZ51" s="967"/>
      <c r="CA51" s="318">
        <f>ИТОГ!DU50</f>
        <v>0</v>
      </c>
      <c r="CB51" s="318">
        <f>ИТОГ!DV50</f>
        <v>13</v>
      </c>
      <c r="CC51" s="318">
        <f>ИТОГ!DY50</f>
        <v>0</v>
      </c>
      <c r="CD51" s="318">
        <f>ИТОГ!DZ50</f>
        <v>17</v>
      </c>
      <c r="CE51" s="318">
        <f>ИТОГ!EC50</f>
        <v>1</v>
      </c>
      <c r="CF51" s="318">
        <f>ИТОГ!ED50</f>
        <v>1</v>
      </c>
      <c r="CG51" s="318">
        <f>ИТОГ!EE50</f>
        <v>12</v>
      </c>
      <c r="CH51" s="318">
        <f>ИТОГ!EF50</f>
        <v>3</v>
      </c>
      <c r="CI51" s="318">
        <f>ИТОГ!DS50</f>
        <v>0</v>
      </c>
      <c r="CJ51" s="318">
        <f>ИТОГ!DT50</f>
        <v>0</v>
      </c>
      <c r="CK51" s="318">
        <f>ИТОГ!DW50</f>
        <v>0</v>
      </c>
      <c r="CL51" s="318">
        <f>ИТОГ!DX50</f>
        <v>10</v>
      </c>
      <c r="CM51" s="318">
        <f>ИТОГ!EA50</f>
        <v>0</v>
      </c>
      <c r="CN51" s="318">
        <f>ИТОГ!EB50</f>
        <v>11</v>
      </c>
      <c r="CO51" s="310">
        <f>SUM(CA51+CC51+CE51+CG51+CI51+CK51+CM51)</f>
        <v>13</v>
      </c>
      <c r="CP51" s="385">
        <f>SUM(CB51+CD51+CF51+CH51+CJ51+CL51+CN51)</f>
        <v>55</v>
      </c>
    </row>
    <row r="52" spans="1:94" ht="15" thickBot="1" x14ac:dyDescent="0.35">
      <c r="A52" s="509"/>
      <c r="B52" s="977" t="s">
        <v>13</v>
      </c>
      <c r="C52" s="501">
        <f>ИТОГ!C51+ИТОГ!E51</f>
        <v>0</v>
      </c>
      <c r="D52" s="57">
        <f>ИТОГ!D51+ИТОГ!F51</f>
        <v>0</v>
      </c>
      <c r="E52" s="420">
        <f>ИТОГ!AI51+ИТОГ!AK51</f>
        <v>0</v>
      </c>
      <c r="F52" s="518">
        <f>ИТОГ!AJ51+ИТОГ!AL51</f>
        <v>0</v>
      </c>
      <c r="G52" s="518">
        <f>ИТОГ!BM51+ИТОГ!BO51</f>
        <v>2</v>
      </c>
      <c r="H52" s="518">
        <f>ИТОГ!BN51+ИТОГ!BP51</f>
        <v>1</v>
      </c>
      <c r="I52" s="518">
        <f>ИТОГ!CQ51+ИТОГ!CS51</f>
        <v>2</v>
      </c>
      <c r="J52" s="518">
        <f>ИТОГ!CR51+ИТОГ!CT51</f>
        <v>0</v>
      </c>
      <c r="K52" s="518">
        <f>ИТОГ!G51+ИТОГ!I51</f>
        <v>0</v>
      </c>
      <c r="L52" s="518">
        <f>ИТОГ!H51+ИТОГ!J51</f>
        <v>0</v>
      </c>
      <c r="M52" s="318">
        <f>ИТОГ!AM51+ИТОГ!AO51</f>
        <v>1</v>
      </c>
      <c r="N52" s="318">
        <f>ИТОГ!AN51+ИТОГ!AP51</f>
        <v>0</v>
      </c>
      <c r="O52" s="318">
        <f>ИТОГ!BQ51+ИТОГ!BS51</f>
        <v>5</v>
      </c>
      <c r="P52" s="318">
        <f>ИТОГ!BR51+ИТОГ!BT51</f>
        <v>2</v>
      </c>
      <c r="Q52" s="318">
        <f>ИТОГ!CU51+ИТОГ!CW51</f>
        <v>0</v>
      </c>
      <c r="R52" s="318">
        <f>ИТОГ!CV51+ИТОГ!CX51</f>
        <v>2</v>
      </c>
      <c r="S52" s="318">
        <f>ИТОГ!K51</f>
        <v>0</v>
      </c>
      <c r="T52" s="318">
        <f>ИТОГ!L51</f>
        <v>0</v>
      </c>
      <c r="U52" s="318">
        <f>ИТОГ!AQ51</f>
        <v>1</v>
      </c>
      <c r="V52" s="318">
        <f>ИТОГ!AR51</f>
        <v>0</v>
      </c>
      <c r="W52" s="318">
        <f>ИТОГ!BU51</f>
        <v>1</v>
      </c>
      <c r="X52" s="318">
        <f>ИТОГ!BV51</f>
        <v>0</v>
      </c>
      <c r="Y52" s="318">
        <f>ИТОГ!CY51</f>
        <v>2</v>
      </c>
      <c r="Z52" s="318">
        <f>ИТОГ!CZ51</f>
        <v>0</v>
      </c>
      <c r="AA52" s="318">
        <f>ИТОГ!M51+ИТОГ!O51+ИТОГ!Q51</f>
        <v>0</v>
      </c>
      <c r="AB52" s="318">
        <f>ИТОГ!N51+ИТОГ!P51+ИТОГ!R51</f>
        <v>0</v>
      </c>
      <c r="AC52" s="318">
        <f>ИТОГ!AS51+ИТОГ!AU51+ИТОГ!AW51</f>
        <v>0</v>
      </c>
      <c r="AD52" s="318">
        <f>ИТОГ!AT51+ИТОГ!AV51+ИТОГ!AX51</f>
        <v>0</v>
      </c>
      <c r="AE52" s="318">
        <f>ИТОГ!BW51+ИТОГ!BY51+ИТОГ!CA51</f>
        <v>1</v>
      </c>
      <c r="AF52" s="318">
        <f>ИТОГ!BX51+ИТОГ!BZ51+ИТОГ!CB51</f>
        <v>0</v>
      </c>
      <c r="AG52" s="463">
        <f>ИТОГ!DA51+ИТОГ!DC51+ИТОГ!DE51</f>
        <v>0</v>
      </c>
      <c r="AH52" s="463">
        <f>ИТОГ!DB51+ИТОГ!DD51+ИТОГ!DF51</f>
        <v>0</v>
      </c>
      <c r="AI52" s="463">
        <f>ИТОГ!S51</f>
        <v>0</v>
      </c>
      <c r="AJ52" s="463">
        <f>ИТОГ!T51</f>
        <v>0</v>
      </c>
      <c r="AK52" s="463">
        <f>ИТОГ!AY51</f>
        <v>0</v>
      </c>
      <c r="AL52" s="463">
        <f>ИТОГ!AZ51</f>
        <v>1</v>
      </c>
      <c r="AM52" s="463">
        <f>ИТОГ!CC51</f>
        <v>1</v>
      </c>
      <c r="AN52" s="463">
        <f>ИТОГ!CD51</f>
        <v>1</v>
      </c>
      <c r="AO52" s="463">
        <f>ИТОГ!U51+ИТОГ!W51</f>
        <v>0</v>
      </c>
      <c r="AP52" s="463">
        <f>ИТОГ!V51+ИТОГ!X51</f>
        <v>0</v>
      </c>
      <c r="AQ52" s="463">
        <f>ИТОГ!BA51+ИТОГ!BC51</f>
        <v>0</v>
      </c>
      <c r="AR52" s="463">
        <f>ИТОГ!BB51+ИТОГ!BD51</f>
        <v>0</v>
      </c>
      <c r="AS52" s="463">
        <f>ИТОГ!CE51+ИТОГ!CG51</f>
        <v>0</v>
      </c>
      <c r="AT52" s="463">
        <f>ИТОГ!CF51+ИТОГ!CH51</f>
        <v>1</v>
      </c>
      <c r="AU52" s="463">
        <f>ИТОГ!DG51+ИТОГ!DI51</f>
        <v>1</v>
      </c>
      <c r="AV52" s="463">
        <f>ИТОГ!DH51+ИТОГ!DJ51</f>
        <v>0</v>
      </c>
      <c r="AW52" s="463">
        <f>ИТОГ!Y51+ИТОГ!AA51</f>
        <v>0</v>
      </c>
      <c r="AX52" s="463">
        <f>ИТОГ!Z51+ИТОГ!AB51</f>
        <v>0</v>
      </c>
      <c r="AY52" s="463">
        <f>ИТОГ!BE51+ИТОГ!BG51</f>
        <v>1</v>
      </c>
      <c r="AZ52" s="463">
        <f>ИТОГ!BF51+ИТОГ!BH51</f>
        <v>0</v>
      </c>
      <c r="BA52" s="463">
        <f>ИТОГ!CI51+ИТОГ!CK51</f>
        <v>0</v>
      </c>
      <c r="BB52" s="463">
        <f>ИТОГ!CJ51+ИТОГ!CL51</f>
        <v>0</v>
      </c>
      <c r="BC52" s="463">
        <f>ИТОГ!DK51</f>
        <v>2</v>
      </c>
      <c r="BD52" s="463">
        <f>ИТОГ!DL51</f>
        <v>0</v>
      </c>
      <c r="BE52" s="463">
        <f>ИТОГ!AC51</f>
        <v>0</v>
      </c>
      <c r="BF52" s="463">
        <f>ИТОГ!AD51</f>
        <v>0</v>
      </c>
      <c r="BG52" s="463">
        <f>ИТОГ!BI51</f>
        <v>0</v>
      </c>
      <c r="BH52" s="463">
        <f>ИТОГ!BJ51</f>
        <v>0</v>
      </c>
      <c r="BI52" s="463">
        <f>ИТОГ!CM51</f>
        <v>0</v>
      </c>
      <c r="BJ52" s="463">
        <f>ИТОГ!CN51</f>
        <v>0</v>
      </c>
      <c r="BK52" s="463">
        <f>ИТОГ!AE51</f>
        <v>0</v>
      </c>
      <c r="BL52" s="463">
        <f>ИТОГ!AF51</f>
        <v>0</v>
      </c>
      <c r="BM52" s="463">
        <f>ИТОГ!BK51</f>
        <v>0</v>
      </c>
      <c r="BN52" s="463">
        <f>ИТОГ!BL51</f>
        <v>0</v>
      </c>
      <c r="BO52" s="463">
        <f>ИТОГ!CO51</f>
        <v>0</v>
      </c>
      <c r="BP52" s="463">
        <f>ИТОГ!CP51</f>
        <v>0</v>
      </c>
      <c r="BQ52" s="463">
        <f>ИТОГ!DM51</f>
        <v>1</v>
      </c>
      <c r="BR52" s="463">
        <f>ИТОГ!DN51</f>
        <v>0</v>
      </c>
      <c r="BS52" s="463">
        <f>ИТОГ!AG51</f>
        <v>0</v>
      </c>
      <c r="BT52" s="463">
        <f>ИТОГ!AH51</f>
        <v>0</v>
      </c>
      <c r="BU52" s="388">
        <f t="shared" ref="BU52:BU72" si="26">SUM(C52+E52+G52+I52+K52+M52+O52+Q52+S52+U52+W52+Y52+AA52+AC52+AE52+AG52+AI52+AK52+AM52+AO52+AQ52+AS52+AU52+AW52+AY52+BA52+BC52+BE52+BG52+BI52+BK52+BM52+BO52+BQ52+BS52)</f>
        <v>21</v>
      </c>
      <c r="BV52" s="508">
        <f t="shared" ref="BV52:BV72" si="27">SUM(D52+F52+H52+J52+L52+N52+P52+R52+T52+V52+X52+Z52+AB52+AD52+AF52+AH52+AJ52+AL52+AN52+AP52+AR52+AT52+AV52+AX52+AZ52+BB52+BD52+BF52+BH52+BJ52+BL52+BN52+BP52+BR52+BT52)</f>
        <v>8</v>
      </c>
      <c r="BW52" s="183"/>
      <c r="BX52" s="183"/>
      <c r="BY52" s="183"/>
      <c r="BZ52" s="967"/>
      <c r="CA52" s="318">
        <f>ИТОГ!DU51</f>
        <v>0</v>
      </c>
      <c r="CB52" s="318">
        <f>ИТОГ!DV51</f>
        <v>0</v>
      </c>
      <c r="CC52" s="318">
        <f>ИТОГ!DY51</f>
        <v>0</v>
      </c>
      <c r="CD52" s="318">
        <f>ИТОГ!DZ51</f>
        <v>0</v>
      </c>
      <c r="CE52" s="318">
        <f>ИТОГ!EC51</f>
        <v>0</v>
      </c>
      <c r="CF52" s="318">
        <f>ИТОГ!ED51</f>
        <v>0</v>
      </c>
      <c r="CG52" s="318">
        <f>ИТОГ!EE51</f>
        <v>0</v>
      </c>
      <c r="CH52" s="318">
        <f>ИТОГ!EF51</f>
        <v>0</v>
      </c>
      <c r="CI52" s="318">
        <f>ИТОГ!DS51</f>
        <v>0</v>
      </c>
      <c r="CJ52" s="318">
        <f>ИТОГ!DT51</f>
        <v>0</v>
      </c>
      <c r="CK52" s="318">
        <f>ИТОГ!DW51</f>
        <v>0</v>
      </c>
      <c r="CL52" s="318">
        <f>ИТОГ!DX51</f>
        <v>0</v>
      </c>
      <c r="CM52" s="318">
        <f>ИТОГ!EA51</f>
        <v>0</v>
      </c>
      <c r="CN52" s="318">
        <f>ИТОГ!EB51</f>
        <v>0</v>
      </c>
      <c r="CO52" s="310">
        <f t="shared" ref="CO52:CO72" si="28">SUM(CA52+CC52+CE52+CG52+CI52+CK52+CM52)</f>
        <v>0</v>
      </c>
      <c r="CP52" s="385">
        <f t="shared" ref="CP52:CP72" si="29">SUM(CB52+CD52+CF52+CH52+CJ52+CL52+CN52)</f>
        <v>0</v>
      </c>
    </row>
    <row r="53" spans="1:94" ht="15" thickBot="1" x14ac:dyDescent="0.35">
      <c r="A53" s="509">
        <v>5</v>
      </c>
      <c r="B53" s="966" t="s">
        <v>14</v>
      </c>
      <c r="C53" s="501">
        <f>ИТОГ!C52+ИТОГ!E52</f>
        <v>0</v>
      </c>
      <c r="D53" s="57">
        <f>ИТОГ!D52+ИТОГ!F52</f>
        <v>0</v>
      </c>
      <c r="E53" s="420">
        <f>ИТОГ!AI52+ИТОГ!AK52</f>
        <v>0</v>
      </c>
      <c r="F53" s="518">
        <f>ИТОГ!AJ52+ИТОГ!AL52</f>
        <v>0</v>
      </c>
      <c r="G53" s="518">
        <f>ИТОГ!BM52+ИТОГ!BO52</f>
        <v>0</v>
      </c>
      <c r="H53" s="518">
        <f>ИТОГ!BN52+ИТОГ!BP52</f>
        <v>0</v>
      </c>
      <c r="I53" s="518">
        <f>ИТОГ!CQ52+ИТОГ!CS52</f>
        <v>1</v>
      </c>
      <c r="J53" s="518">
        <f>ИТОГ!CR52+ИТОГ!CT52</f>
        <v>0</v>
      </c>
      <c r="K53" s="518">
        <f>ИТОГ!G52+ИТОГ!I52</f>
        <v>0</v>
      </c>
      <c r="L53" s="518">
        <f>ИТОГ!H52+ИТОГ!J52</f>
        <v>0</v>
      </c>
      <c r="M53" s="318">
        <f>ИТОГ!AM52+ИТОГ!AO52</f>
        <v>0</v>
      </c>
      <c r="N53" s="318">
        <f>ИТОГ!AN52+ИТОГ!AP52</f>
        <v>0</v>
      </c>
      <c r="O53" s="318">
        <f>ИТОГ!BQ52+ИТОГ!BS52</f>
        <v>2</v>
      </c>
      <c r="P53" s="318">
        <f>ИТОГ!BR52+ИТОГ!BT52</f>
        <v>0</v>
      </c>
      <c r="Q53" s="318">
        <f>ИТОГ!CU52+ИТОГ!CW52</f>
        <v>0</v>
      </c>
      <c r="R53" s="318">
        <f>ИТОГ!CV52+ИТОГ!CX52</f>
        <v>1</v>
      </c>
      <c r="S53" s="318">
        <f>ИТОГ!K52</f>
        <v>0</v>
      </c>
      <c r="T53" s="318">
        <f>ИТОГ!L52</f>
        <v>0</v>
      </c>
      <c r="U53" s="318">
        <f>ИТОГ!AQ52</f>
        <v>0</v>
      </c>
      <c r="V53" s="318">
        <f>ИТОГ!AR52</f>
        <v>0</v>
      </c>
      <c r="W53" s="318">
        <f>ИТОГ!BU52</f>
        <v>0</v>
      </c>
      <c r="X53" s="318">
        <f>ИТОГ!BV52</f>
        <v>0</v>
      </c>
      <c r="Y53" s="318">
        <f>ИТОГ!CY52</f>
        <v>0</v>
      </c>
      <c r="Z53" s="318">
        <f>ИТОГ!CZ52</f>
        <v>0</v>
      </c>
      <c r="AA53" s="318">
        <f>ИТОГ!M52+ИТОГ!O52+ИТОГ!Q52</f>
        <v>0</v>
      </c>
      <c r="AB53" s="318">
        <f>ИТОГ!N52+ИТОГ!P52+ИТОГ!R52</f>
        <v>0</v>
      </c>
      <c r="AC53" s="318">
        <f>ИТОГ!AS52+ИТОГ!AU52+ИТОГ!AW52</f>
        <v>0</v>
      </c>
      <c r="AD53" s="318">
        <f>ИТОГ!AT52+ИТОГ!AV52+ИТОГ!AX52</f>
        <v>0</v>
      </c>
      <c r="AE53" s="318">
        <f>ИТОГ!BW52+ИТОГ!BY52+ИТОГ!CA52</f>
        <v>0</v>
      </c>
      <c r="AF53" s="318">
        <f>ИТОГ!BX52+ИТОГ!BZ52+ИТОГ!CB52</f>
        <v>0</v>
      </c>
      <c r="AG53" s="463">
        <f>ИТОГ!DA52+ИТОГ!DC52+ИТОГ!DE52</f>
        <v>0</v>
      </c>
      <c r="AH53" s="463">
        <f>ИТОГ!DB52+ИТОГ!DD52+ИТОГ!DF52</f>
        <v>0</v>
      </c>
      <c r="AI53" s="463">
        <f>ИТОГ!S52</f>
        <v>0</v>
      </c>
      <c r="AJ53" s="463">
        <f>ИТОГ!T52</f>
        <v>0</v>
      </c>
      <c r="AK53" s="463">
        <f>ИТОГ!AY52</f>
        <v>0</v>
      </c>
      <c r="AL53" s="463">
        <f>ИТОГ!AZ52</f>
        <v>0</v>
      </c>
      <c r="AM53" s="463">
        <f>ИТОГ!CC52</f>
        <v>0</v>
      </c>
      <c r="AN53" s="463">
        <f>ИТОГ!CD52</f>
        <v>0</v>
      </c>
      <c r="AO53" s="463">
        <f>ИТОГ!U52+ИТОГ!W52</f>
        <v>0</v>
      </c>
      <c r="AP53" s="463">
        <f>ИТОГ!V52+ИТОГ!X52</f>
        <v>0</v>
      </c>
      <c r="AQ53" s="463">
        <f>ИТОГ!BA52+ИТОГ!BC52</f>
        <v>0</v>
      </c>
      <c r="AR53" s="463">
        <f>ИТОГ!BB52+ИТОГ!BD52</f>
        <v>0</v>
      </c>
      <c r="AS53" s="463">
        <f>ИТОГ!CE52+ИТОГ!CG52</f>
        <v>0</v>
      </c>
      <c r="AT53" s="463">
        <f>ИТОГ!CF52+ИТОГ!CH52</f>
        <v>1</v>
      </c>
      <c r="AU53" s="463">
        <f>ИТОГ!DG52+ИТОГ!DI52</f>
        <v>0</v>
      </c>
      <c r="AV53" s="463">
        <f>ИТОГ!DH52+ИТОГ!DJ52</f>
        <v>0</v>
      </c>
      <c r="AW53" s="463">
        <f>ИТОГ!Y52+ИТОГ!AA52</f>
        <v>0</v>
      </c>
      <c r="AX53" s="463">
        <f>ИТОГ!Z52+ИТОГ!AB52</f>
        <v>0</v>
      </c>
      <c r="AY53" s="463">
        <f>ИТОГ!BE52+ИТОГ!BG52</f>
        <v>0</v>
      </c>
      <c r="AZ53" s="463">
        <f>ИТОГ!BF52+ИТОГ!BH52</f>
        <v>0</v>
      </c>
      <c r="BA53" s="463">
        <f>ИТОГ!CI52+ИТОГ!CK52</f>
        <v>0</v>
      </c>
      <c r="BB53" s="463">
        <f>ИТОГ!CJ52+ИТОГ!CL52</f>
        <v>0</v>
      </c>
      <c r="BC53" s="463">
        <f>ИТОГ!DK52</f>
        <v>0</v>
      </c>
      <c r="BD53" s="463">
        <f>ИТОГ!DL52</f>
        <v>0</v>
      </c>
      <c r="BE53" s="463">
        <f>ИТОГ!AC52</f>
        <v>0</v>
      </c>
      <c r="BF53" s="463">
        <f>ИТОГ!AD52</f>
        <v>0</v>
      </c>
      <c r="BG53" s="463">
        <f>ИТОГ!BI52</f>
        <v>0</v>
      </c>
      <c r="BH53" s="463">
        <f>ИТОГ!BJ52</f>
        <v>0</v>
      </c>
      <c r="BI53" s="463">
        <f>ИТОГ!CM52</f>
        <v>0</v>
      </c>
      <c r="BJ53" s="463">
        <f>ИТОГ!CN52</f>
        <v>0</v>
      </c>
      <c r="BK53" s="463">
        <f>ИТОГ!AE52</f>
        <v>0</v>
      </c>
      <c r="BL53" s="463">
        <f>ИТОГ!AF52</f>
        <v>0</v>
      </c>
      <c r="BM53" s="463">
        <f>ИТОГ!BK52</f>
        <v>0</v>
      </c>
      <c r="BN53" s="463">
        <f>ИТОГ!BL52</f>
        <v>0</v>
      </c>
      <c r="BO53" s="463">
        <f>ИТОГ!CO52</f>
        <v>0</v>
      </c>
      <c r="BP53" s="463">
        <f>ИТОГ!CP52</f>
        <v>0</v>
      </c>
      <c r="BQ53" s="463">
        <f>ИТОГ!DM52</f>
        <v>0</v>
      </c>
      <c r="BR53" s="463">
        <f>ИТОГ!DN52</f>
        <v>0</v>
      </c>
      <c r="BS53" s="463">
        <f>ИТОГ!AG52</f>
        <v>0</v>
      </c>
      <c r="BT53" s="463">
        <f>ИТОГ!AH52</f>
        <v>0</v>
      </c>
      <c r="BU53" s="388">
        <f t="shared" si="26"/>
        <v>3</v>
      </c>
      <c r="BV53" s="508">
        <f t="shared" si="27"/>
        <v>2</v>
      </c>
      <c r="BW53" s="183"/>
      <c r="BX53" s="183"/>
      <c r="BY53" s="183"/>
      <c r="BZ53" s="965"/>
      <c r="CA53" s="318">
        <f>ИТОГ!DU52</f>
        <v>0</v>
      </c>
      <c r="CB53" s="318">
        <f>ИТОГ!DV52</f>
        <v>0</v>
      </c>
      <c r="CC53" s="318">
        <f>ИТОГ!DY52</f>
        <v>0</v>
      </c>
      <c r="CD53" s="318">
        <f>ИТОГ!DZ52</f>
        <v>0</v>
      </c>
      <c r="CE53" s="318">
        <f>ИТОГ!EC52</f>
        <v>0</v>
      </c>
      <c r="CF53" s="318">
        <f>ИТОГ!ED52</f>
        <v>0</v>
      </c>
      <c r="CG53" s="318">
        <f>ИТОГ!EE52</f>
        <v>0</v>
      </c>
      <c r="CH53" s="318">
        <f>ИТОГ!EF52</f>
        <v>0</v>
      </c>
      <c r="CI53" s="318">
        <f>ИТОГ!DS52</f>
        <v>0</v>
      </c>
      <c r="CJ53" s="318">
        <f>ИТОГ!DT52</f>
        <v>0</v>
      </c>
      <c r="CK53" s="318">
        <f>ИТОГ!DW52</f>
        <v>0</v>
      </c>
      <c r="CL53" s="318">
        <f>ИТОГ!DX52</f>
        <v>0</v>
      </c>
      <c r="CM53" s="318">
        <f>ИТОГ!EA52</f>
        <v>0</v>
      </c>
      <c r="CN53" s="318">
        <f>ИТОГ!EB52</f>
        <v>0</v>
      </c>
      <c r="CO53" s="310">
        <f t="shared" si="28"/>
        <v>0</v>
      </c>
      <c r="CP53" s="385">
        <f t="shared" si="29"/>
        <v>0</v>
      </c>
    </row>
    <row r="54" spans="1:94" ht="27.6" thickBot="1" x14ac:dyDescent="0.35">
      <c r="A54" s="509">
        <v>6</v>
      </c>
      <c r="B54" s="966" t="s">
        <v>15</v>
      </c>
      <c r="C54" s="501">
        <f>ИТОГ!C53+ИТОГ!E53</f>
        <v>0</v>
      </c>
      <c r="D54" s="57">
        <f>ИТОГ!D53+ИТОГ!F53</f>
        <v>0</v>
      </c>
      <c r="E54" s="420">
        <f>ИТОГ!AI53+ИТОГ!AK53</f>
        <v>0</v>
      </c>
      <c r="F54" s="518">
        <f>ИТОГ!AJ53+ИТОГ!AL53</f>
        <v>0</v>
      </c>
      <c r="G54" s="518">
        <f>ИТОГ!BM53+ИТОГ!BO53</f>
        <v>2</v>
      </c>
      <c r="H54" s="518">
        <f>ИТОГ!BN53+ИТОГ!BP53</f>
        <v>0</v>
      </c>
      <c r="I54" s="518">
        <f>ИТОГ!CQ53+ИТОГ!CS53</f>
        <v>1</v>
      </c>
      <c r="J54" s="518">
        <f>ИТОГ!CR53+ИТОГ!CT53</f>
        <v>0</v>
      </c>
      <c r="K54" s="518">
        <f>ИТОГ!G53+ИТОГ!I53</f>
        <v>0</v>
      </c>
      <c r="L54" s="518">
        <f>ИТОГ!H53+ИТОГ!J53</f>
        <v>0</v>
      </c>
      <c r="M54" s="318">
        <f>ИТОГ!AM53+ИТОГ!AO53</f>
        <v>1</v>
      </c>
      <c r="N54" s="318">
        <f>ИТОГ!AN53+ИТОГ!AP53</f>
        <v>0</v>
      </c>
      <c r="O54" s="318">
        <f>ИТОГ!BQ53+ИТОГ!BS53</f>
        <v>3</v>
      </c>
      <c r="P54" s="318">
        <f>ИТОГ!BR53+ИТОГ!BT53</f>
        <v>0</v>
      </c>
      <c r="Q54" s="318">
        <f>ИТОГ!CU53+ИТОГ!CW53</f>
        <v>0</v>
      </c>
      <c r="R54" s="318">
        <f>ИТОГ!CV53+ИТОГ!CX53</f>
        <v>0</v>
      </c>
      <c r="S54" s="318">
        <f>ИТОГ!K53</f>
        <v>0</v>
      </c>
      <c r="T54" s="318">
        <f>ИТОГ!L53</f>
        <v>0</v>
      </c>
      <c r="U54" s="318">
        <f>ИТОГ!AQ53</f>
        <v>0</v>
      </c>
      <c r="V54" s="318">
        <f>ИТОГ!AR53</f>
        <v>0</v>
      </c>
      <c r="W54" s="318">
        <f>ИТОГ!BU53</f>
        <v>0</v>
      </c>
      <c r="X54" s="318">
        <f>ИТОГ!BV53</f>
        <v>0</v>
      </c>
      <c r="Y54" s="318">
        <f>ИТОГ!CY53</f>
        <v>2</v>
      </c>
      <c r="Z54" s="318">
        <f>ИТОГ!CZ53</f>
        <v>0</v>
      </c>
      <c r="AA54" s="318">
        <f>ИТОГ!M53+ИТОГ!O53+ИТОГ!Q53</f>
        <v>0</v>
      </c>
      <c r="AB54" s="318">
        <f>ИТОГ!N53+ИТОГ!P53+ИТОГ!R53</f>
        <v>0</v>
      </c>
      <c r="AC54" s="318">
        <f>ИТОГ!AS53+ИТОГ!AU53+ИТОГ!AW53</f>
        <v>0</v>
      </c>
      <c r="AD54" s="318">
        <f>ИТОГ!AT53+ИТОГ!AV53+ИТОГ!AX53</f>
        <v>0</v>
      </c>
      <c r="AE54" s="318">
        <f>ИТОГ!BW53+ИТОГ!BY53+ИТОГ!CA53</f>
        <v>1</v>
      </c>
      <c r="AF54" s="318">
        <f>ИТОГ!BX53+ИТОГ!BZ53+ИТОГ!CB53</f>
        <v>0</v>
      </c>
      <c r="AG54" s="463">
        <f>ИТОГ!DA53+ИТОГ!DC53+ИТОГ!DE53</f>
        <v>0</v>
      </c>
      <c r="AH54" s="463">
        <f>ИТОГ!DB53+ИТОГ!DD53+ИТОГ!DF53</f>
        <v>0</v>
      </c>
      <c r="AI54" s="463">
        <f>ИТОГ!S53</f>
        <v>0</v>
      </c>
      <c r="AJ54" s="463">
        <f>ИТОГ!T53</f>
        <v>0</v>
      </c>
      <c r="AK54" s="463">
        <f>ИТОГ!AY53</f>
        <v>0</v>
      </c>
      <c r="AL54" s="463">
        <f>ИТОГ!AZ53</f>
        <v>1</v>
      </c>
      <c r="AM54" s="463">
        <f>ИТОГ!CC53</f>
        <v>1</v>
      </c>
      <c r="AN54" s="463">
        <f>ИТОГ!CD53</f>
        <v>1</v>
      </c>
      <c r="AO54" s="463">
        <f>ИТОГ!U53+ИТОГ!W53</f>
        <v>0</v>
      </c>
      <c r="AP54" s="463">
        <f>ИТОГ!V53+ИТОГ!X53</f>
        <v>0</v>
      </c>
      <c r="AQ54" s="463">
        <f>ИТОГ!BA53+ИТОГ!BC53</f>
        <v>0</v>
      </c>
      <c r="AR54" s="463">
        <f>ИТОГ!BB53+ИТОГ!BD53</f>
        <v>0</v>
      </c>
      <c r="AS54" s="463">
        <f>ИТОГ!CE53+ИТОГ!CG53</f>
        <v>0</v>
      </c>
      <c r="AT54" s="463">
        <f>ИТОГ!CF53+ИТОГ!CH53</f>
        <v>0</v>
      </c>
      <c r="AU54" s="463">
        <f>ИТОГ!DG53+ИТОГ!DI53</f>
        <v>0</v>
      </c>
      <c r="AV54" s="463">
        <f>ИТОГ!DH53+ИТОГ!DJ53</f>
        <v>0</v>
      </c>
      <c r="AW54" s="463">
        <f>ИТОГ!Y53+ИТОГ!AA53</f>
        <v>0</v>
      </c>
      <c r="AX54" s="463">
        <f>ИТОГ!Z53+ИТОГ!AB53</f>
        <v>0</v>
      </c>
      <c r="AY54" s="463">
        <f>ИТОГ!BE53+ИТОГ!BG53</f>
        <v>0</v>
      </c>
      <c r="AZ54" s="463">
        <f>ИТОГ!BF53+ИТОГ!BH53</f>
        <v>0</v>
      </c>
      <c r="BA54" s="463">
        <f>ИТОГ!CI53+ИТОГ!CK53</f>
        <v>0</v>
      </c>
      <c r="BB54" s="463">
        <f>ИТОГ!CJ53+ИТОГ!CL53</f>
        <v>0</v>
      </c>
      <c r="BC54" s="463">
        <f>ИТОГ!DK53</f>
        <v>0</v>
      </c>
      <c r="BD54" s="463">
        <f>ИТОГ!DL53</f>
        <v>0</v>
      </c>
      <c r="BE54" s="463">
        <f>ИТОГ!AC53</f>
        <v>0</v>
      </c>
      <c r="BF54" s="463">
        <f>ИТОГ!AD53</f>
        <v>0</v>
      </c>
      <c r="BG54" s="463">
        <f>ИТОГ!BI53</f>
        <v>0</v>
      </c>
      <c r="BH54" s="463">
        <f>ИТОГ!BJ53</f>
        <v>0</v>
      </c>
      <c r="BI54" s="463">
        <f>ИТОГ!CM53</f>
        <v>0</v>
      </c>
      <c r="BJ54" s="463">
        <f>ИТОГ!CN53</f>
        <v>0</v>
      </c>
      <c r="BK54" s="463">
        <f>ИТОГ!AE53</f>
        <v>0</v>
      </c>
      <c r="BL54" s="463">
        <f>ИТОГ!AF53</f>
        <v>0</v>
      </c>
      <c r="BM54" s="463">
        <f>ИТОГ!BK53</f>
        <v>0</v>
      </c>
      <c r="BN54" s="463">
        <f>ИТОГ!BL53</f>
        <v>0</v>
      </c>
      <c r="BO54" s="463">
        <f>ИТОГ!CO53</f>
        <v>0</v>
      </c>
      <c r="BP54" s="463">
        <f>ИТОГ!CP53</f>
        <v>0</v>
      </c>
      <c r="BQ54" s="463">
        <f>ИТОГ!DM53</f>
        <v>1</v>
      </c>
      <c r="BR54" s="463">
        <f>ИТОГ!DN53</f>
        <v>0</v>
      </c>
      <c r="BS54" s="463">
        <f>ИТОГ!AG53</f>
        <v>0</v>
      </c>
      <c r="BT54" s="463">
        <f>ИТОГ!AH53</f>
        <v>0</v>
      </c>
      <c r="BU54" s="388">
        <f t="shared" si="26"/>
        <v>12</v>
      </c>
      <c r="BV54" s="508">
        <f t="shared" si="27"/>
        <v>2</v>
      </c>
      <c r="BW54" s="183"/>
      <c r="BX54" s="183"/>
      <c r="BY54" s="183"/>
      <c r="BZ54" s="965"/>
      <c r="CA54" s="318">
        <f>ИТОГ!DU53</f>
        <v>0</v>
      </c>
      <c r="CB54" s="318">
        <f>ИТОГ!DV53</f>
        <v>0</v>
      </c>
      <c r="CC54" s="318">
        <f>ИТОГ!DY53</f>
        <v>0</v>
      </c>
      <c r="CD54" s="318">
        <f>ИТОГ!DZ53</f>
        <v>0</v>
      </c>
      <c r="CE54" s="318">
        <f>ИТОГ!EC53</f>
        <v>0</v>
      </c>
      <c r="CF54" s="318">
        <f>ИТОГ!ED53</f>
        <v>0</v>
      </c>
      <c r="CG54" s="318">
        <f>ИТОГ!EE53</f>
        <v>0</v>
      </c>
      <c r="CH54" s="318">
        <f>ИТОГ!EF53</f>
        <v>0</v>
      </c>
      <c r="CI54" s="318">
        <f>ИТОГ!DS53</f>
        <v>0</v>
      </c>
      <c r="CJ54" s="318">
        <f>ИТОГ!DT53</f>
        <v>0</v>
      </c>
      <c r="CK54" s="318">
        <f>ИТОГ!DW53</f>
        <v>0</v>
      </c>
      <c r="CL54" s="318">
        <f>ИТОГ!DX53</f>
        <v>0</v>
      </c>
      <c r="CM54" s="318">
        <f>ИТОГ!EA53</f>
        <v>0</v>
      </c>
      <c r="CN54" s="318">
        <f>ИТОГ!EB53</f>
        <v>0</v>
      </c>
      <c r="CO54" s="310">
        <f t="shared" si="28"/>
        <v>0</v>
      </c>
      <c r="CP54" s="385">
        <f t="shared" si="29"/>
        <v>0</v>
      </c>
    </row>
    <row r="55" spans="1:94" ht="15" thickBot="1" x14ac:dyDescent="0.35">
      <c r="A55" s="509">
        <v>7</v>
      </c>
      <c r="B55" s="966" t="s">
        <v>22</v>
      </c>
      <c r="C55" s="501">
        <f>ИТОГ!C54+ИТОГ!E54</f>
        <v>0</v>
      </c>
      <c r="D55" s="57">
        <f>ИТОГ!D54+ИТОГ!F54</f>
        <v>0</v>
      </c>
      <c r="E55" s="420">
        <f>ИТОГ!AI54+ИТОГ!AK54</f>
        <v>0</v>
      </c>
      <c r="F55" s="518">
        <f>ИТОГ!AJ54+ИТОГ!AL54</f>
        <v>0</v>
      </c>
      <c r="G55" s="518">
        <f>ИТОГ!BM54+ИТОГ!BO54</f>
        <v>0</v>
      </c>
      <c r="H55" s="518">
        <f>ИТОГ!BN54+ИТОГ!BP54</f>
        <v>1</v>
      </c>
      <c r="I55" s="518">
        <f>ИТОГ!CQ54+ИТОГ!CS54</f>
        <v>0</v>
      </c>
      <c r="J55" s="518">
        <f>ИТОГ!CR54+ИТОГ!CT54</f>
        <v>0</v>
      </c>
      <c r="K55" s="518">
        <f>ИТОГ!G54+ИТОГ!I54</f>
        <v>0</v>
      </c>
      <c r="L55" s="518">
        <f>ИТОГ!H54+ИТОГ!J54</f>
        <v>0</v>
      </c>
      <c r="M55" s="318">
        <f>ИТОГ!AM54+ИТОГ!AO54</f>
        <v>0</v>
      </c>
      <c r="N55" s="318">
        <f>ИТОГ!AN54+ИТОГ!AP54</f>
        <v>0</v>
      </c>
      <c r="O55" s="318">
        <f>ИТОГ!BQ54+ИТОГ!BS54</f>
        <v>0</v>
      </c>
      <c r="P55" s="318">
        <f>ИТОГ!BR54+ИТОГ!BT54</f>
        <v>2</v>
      </c>
      <c r="Q55" s="318">
        <f>ИТОГ!CU54+ИТОГ!CW54</f>
        <v>0</v>
      </c>
      <c r="R55" s="318">
        <f>ИТОГ!CV54+ИТОГ!CX54</f>
        <v>1</v>
      </c>
      <c r="S55" s="318">
        <f>ИТОГ!K54</f>
        <v>0</v>
      </c>
      <c r="T55" s="318">
        <f>ИТОГ!L54</f>
        <v>0</v>
      </c>
      <c r="U55" s="318">
        <f>ИТОГ!AQ54</f>
        <v>1</v>
      </c>
      <c r="V55" s="318">
        <f>ИТОГ!AR54</f>
        <v>0</v>
      </c>
      <c r="W55" s="318">
        <f>ИТОГ!BU54</f>
        <v>1</v>
      </c>
      <c r="X55" s="318">
        <f>ИТОГ!BV54</f>
        <v>0</v>
      </c>
      <c r="Y55" s="318">
        <f>ИТОГ!CY54</f>
        <v>0</v>
      </c>
      <c r="Z55" s="318">
        <f>ИТОГ!CZ54</f>
        <v>0</v>
      </c>
      <c r="AA55" s="318">
        <f>ИТОГ!M54+ИТОГ!O54+ИТОГ!Q54</f>
        <v>0</v>
      </c>
      <c r="AB55" s="318">
        <f>ИТОГ!N54+ИТОГ!P54+ИТОГ!R54</f>
        <v>0</v>
      </c>
      <c r="AC55" s="318">
        <f>ИТОГ!AS54+ИТОГ!AU54+ИТОГ!AW54</f>
        <v>0</v>
      </c>
      <c r="AD55" s="318">
        <f>ИТОГ!AT54+ИТОГ!AV54+ИТОГ!AX54</f>
        <v>0</v>
      </c>
      <c r="AE55" s="318">
        <f>ИТОГ!BW54+ИТОГ!BY54+ИТОГ!CA54</f>
        <v>0</v>
      </c>
      <c r="AF55" s="318">
        <f>ИТОГ!BX54+ИТОГ!BZ54+ИТОГ!CB54</f>
        <v>0</v>
      </c>
      <c r="AG55" s="463">
        <f>ИТОГ!DA54+ИТОГ!DC54+ИТОГ!DE54</f>
        <v>0</v>
      </c>
      <c r="AH55" s="463">
        <f>ИТОГ!DB54+ИТОГ!DD54+ИТОГ!DF54</f>
        <v>0</v>
      </c>
      <c r="AI55" s="463">
        <f>ИТОГ!S54</f>
        <v>0</v>
      </c>
      <c r="AJ55" s="463">
        <f>ИТОГ!T54</f>
        <v>0</v>
      </c>
      <c r="AK55" s="463">
        <f>ИТОГ!AY54</f>
        <v>0</v>
      </c>
      <c r="AL55" s="463">
        <f>ИТОГ!AZ54</f>
        <v>0</v>
      </c>
      <c r="AM55" s="463">
        <f>ИТОГ!CC54</f>
        <v>0</v>
      </c>
      <c r="AN55" s="463">
        <f>ИТОГ!CD54</f>
        <v>0</v>
      </c>
      <c r="AO55" s="463">
        <f>ИТОГ!U54+ИТОГ!W54</f>
        <v>0</v>
      </c>
      <c r="AP55" s="463">
        <f>ИТОГ!V54+ИТОГ!X54</f>
        <v>0</v>
      </c>
      <c r="AQ55" s="463">
        <f>ИТОГ!BA54+ИТОГ!BC54</f>
        <v>0</v>
      </c>
      <c r="AR55" s="463">
        <f>ИТОГ!BB54+ИТОГ!BD54</f>
        <v>0</v>
      </c>
      <c r="AS55" s="463">
        <f>ИТОГ!CE54+ИТОГ!CG54</f>
        <v>0</v>
      </c>
      <c r="AT55" s="463">
        <f>ИТОГ!CF54+ИТОГ!CH54</f>
        <v>0</v>
      </c>
      <c r="AU55" s="463">
        <f>ИТОГ!DG54+ИТОГ!DI54</f>
        <v>1</v>
      </c>
      <c r="AV55" s="463">
        <f>ИТОГ!DH54+ИТОГ!DJ54</f>
        <v>0</v>
      </c>
      <c r="AW55" s="463">
        <f>ИТОГ!Y54+ИТОГ!AA54</f>
        <v>0</v>
      </c>
      <c r="AX55" s="463">
        <f>ИТОГ!Z54+ИТОГ!AB54</f>
        <v>0</v>
      </c>
      <c r="AY55" s="463">
        <f>ИТОГ!BE54+ИТОГ!BG54</f>
        <v>1</v>
      </c>
      <c r="AZ55" s="463">
        <f>ИТОГ!BF54+ИТОГ!BH54</f>
        <v>0</v>
      </c>
      <c r="BA55" s="463">
        <f>ИТОГ!CI54+ИТОГ!CK54</f>
        <v>0</v>
      </c>
      <c r="BB55" s="463">
        <f>ИТОГ!CJ54+ИТОГ!CL54</f>
        <v>0</v>
      </c>
      <c r="BC55" s="463">
        <f>ИТОГ!DK54</f>
        <v>2</v>
      </c>
      <c r="BD55" s="463">
        <f>ИТОГ!DL54</f>
        <v>0</v>
      </c>
      <c r="BE55" s="463">
        <f>ИТОГ!AC54</f>
        <v>0</v>
      </c>
      <c r="BF55" s="463">
        <f>ИТОГ!AD54</f>
        <v>0</v>
      </c>
      <c r="BG55" s="463">
        <f>ИТОГ!BI54</f>
        <v>0</v>
      </c>
      <c r="BH55" s="463">
        <f>ИТОГ!BJ54</f>
        <v>0</v>
      </c>
      <c r="BI55" s="463">
        <f>ИТОГ!CM54</f>
        <v>0</v>
      </c>
      <c r="BJ55" s="463">
        <f>ИТОГ!CN54</f>
        <v>0</v>
      </c>
      <c r="BK55" s="463">
        <f>ИТОГ!AE54</f>
        <v>0</v>
      </c>
      <c r="BL55" s="463">
        <f>ИТОГ!AF54</f>
        <v>0</v>
      </c>
      <c r="BM55" s="463">
        <f>ИТОГ!BK54</f>
        <v>0</v>
      </c>
      <c r="BN55" s="463">
        <f>ИТОГ!BL54</f>
        <v>0</v>
      </c>
      <c r="BO55" s="463">
        <f>ИТОГ!CO54</f>
        <v>0</v>
      </c>
      <c r="BP55" s="463">
        <f>ИТОГ!CP54</f>
        <v>0</v>
      </c>
      <c r="BQ55" s="463">
        <f>ИТОГ!DM54</f>
        <v>0</v>
      </c>
      <c r="BR55" s="463">
        <f>ИТОГ!DN54</f>
        <v>0</v>
      </c>
      <c r="BS55" s="463">
        <f>ИТОГ!AG54</f>
        <v>0</v>
      </c>
      <c r="BT55" s="463">
        <f>ИТОГ!AH54</f>
        <v>0</v>
      </c>
      <c r="BU55" s="388">
        <f t="shared" si="26"/>
        <v>6</v>
      </c>
      <c r="BV55" s="508">
        <f t="shared" si="27"/>
        <v>4</v>
      </c>
      <c r="BW55" s="183"/>
      <c r="BX55" s="183"/>
      <c r="BY55" s="183"/>
      <c r="BZ55" s="965"/>
      <c r="CA55" s="318">
        <f>ИТОГ!DU54</f>
        <v>0</v>
      </c>
      <c r="CB55" s="318">
        <f>ИТОГ!DV54</f>
        <v>0</v>
      </c>
      <c r="CC55" s="318">
        <f>ИТОГ!DY54</f>
        <v>0</v>
      </c>
      <c r="CD55" s="318">
        <f>ИТОГ!DZ54</f>
        <v>0</v>
      </c>
      <c r="CE55" s="318">
        <f>ИТОГ!EC54</f>
        <v>0</v>
      </c>
      <c r="CF55" s="318">
        <f>ИТОГ!ED54</f>
        <v>0</v>
      </c>
      <c r="CG55" s="318">
        <f>ИТОГ!EE54</f>
        <v>0</v>
      </c>
      <c r="CH55" s="318">
        <f>ИТОГ!EF54</f>
        <v>0</v>
      </c>
      <c r="CI55" s="318">
        <f>ИТОГ!DS54</f>
        <v>0</v>
      </c>
      <c r="CJ55" s="318">
        <f>ИТОГ!DT54</f>
        <v>0</v>
      </c>
      <c r="CK55" s="318">
        <f>ИТОГ!DW54</f>
        <v>0</v>
      </c>
      <c r="CL55" s="318">
        <f>ИТОГ!DX54</f>
        <v>0</v>
      </c>
      <c r="CM55" s="318">
        <f>ИТОГ!EA54</f>
        <v>0</v>
      </c>
      <c r="CN55" s="318">
        <f>ИТОГ!EB54</f>
        <v>0</v>
      </c>
      <c r="CO55" s="310">
        <f t="shared" si="28"/>
        <v>0</v>
      </c>
      <c r="CP55" s="385">
        <f t="shared" si="29"/>
        <v>0</v>
      </c>
    </row>
    <row r="56" spans="1:94" ht="15" thickBot="1" x14ac:dyDescent="0.35">
      <c r="A56" s="509">
        <v>8</v>
      </c>
      <c r="B56" s="976" t="s">
        <v>16</v>
      </c>
      <c r="C56" s="501">
        <f>ИТОГ!C55+ИТОГ!E55</f>
        <v>0</v>
      </c>
      <c r="D56" s="57">
        <f>ИТОГ!D55+ИТОГ!F55</f>
        <v>0</v>
      </c>
      <c r="E56" s="420">
        <f>ИТОГ!AI55+ИТОГ!AK55</f>
        <v>0</v>
      </c>
      <c r="F56" s="518">
        <f>ИТОГ!AJ55+ИТОГ!AL55</f>
        <v>0</v>
      </c>
      <c r="G56" s="518">
        <f>ИТОГ!BM55+ИТОГ!BO55</f>
        <v>0</v>
      </c>
      <c r="H56" s="518">
        <f>ИТОГ!BN55+ИТОГ!BP55</f>
        <v>0</v>
      </c>
      <c r="I56" s="518">
        <f>ИТОГ!CQ55+ИТОГ!CS55</f>
        <v>0</v>
      </c>
      <c r="J56" s="518">
        <f>ИТОГ!CR55+ИТОГ!CT55</f>
        <v>0</v>
      </c>
      <c r="K56" s="518">
        <f>ИТОГ!G55+ИТОГ!I55</f>
        <v>0</v>
      </c>
      <c r="L56" s="518">
        <f>ИТОГ!H55+ИТОГ!J55</f>
        <v>0</v>
      </c>
      <c r="M56" s="318">
        <f>ИТОГ!AM55+ИТОГ!AO55</f>
        <v>0</v>
      </c>
      <c r="N56" s="318">
        <f>ИТОГ!AN55+ИТОГ!AP55</f>
        <v>0</v>
      </c>
      <c r="O56" s="318">
        <f>ИТОГ!BQ55+ИТОГ!BS55</f>
        <v>0</v>
      </c>
      <c r="P56" s="318">
        <f>ИТОГ!BR55+ИТОГ!BT55</f>
        <v>0</v>
      </c>
      <c r="Q56" s="318">
        <f>ИТОГ!CU55+ИТОГ!CW55</f>
        <v>0</v>
      </c>
      <c r="R56" s="318">
        <f>ИТОГ!CV55+ИТОГ!CX55</f>
        <v>0</v>
      </c>
      <c r="S56" s="318">
        <f>ИТОГ!K55</f>
        <v>0</v>
      </c>
      <c r="T56" s="318">
        <f>ИТОГ!L55</f>
        <v>0</v>
      </c>
      <c r="U56" s="318">
        <f>ИТОГ!AQ55</f>
        <v>0</v>
      </c>
      <c r="V56" s="318">
        <f>ИТОГ!AR55</f>
        <v>0</v>
      </c>
      <c r="W56" s="318">
        <f>ИТОГ!BU55</f>
        <v>0</v>
      </c>
      <c r="X56" s="318">
        <f>ИТОГ!BV55</f>
        <v>0</v>
      </c>
      <c r="Y56" s="318">
        <f>ИТОГ!CY55</f>
        <v>0</v>
      </c>
      <c r="Z56" s="318">
        <f>ИТОГ!CZ55</f>
        <v>0</v>
      </c>
      <c r="AA56" s="318">
        <f>ИТОГ!M55+ИТОГ!O55+ИТОГ!Q55</f>
        <v>0</v>
      </c>
      <c r="AB56" s="318">
        <f>ИТОГ!N55+ИТОГ!P55+ИТОГ!R55</f>
        <v>0</v>
      </c>
      <c r="AC56" s="318">
        <f>ИТОГ!AS55+ИТОГ!AU55+ИТОГ!AW55</f>
        <v>0</v>
      </c>
      <c r="AD56" s="318">
        <f>ИТОГ!AT55+ИТОГ!AV55+ИТОГ!AX55</f>
        <v>0</v>
      </c>
      <c r="AE56" s="318">
        <f>ИТОГ!BW55+ИТОГ!BY55+ИТОГ!CA55</f>
        <v>0</v>
      </c>
      <c r="AF56" s="318">
        <f>ИТОГ!BX55+ИТОГ!BZ55+ИТОГ!CB55</f>
        <v>0</v>
      </c>
      <c r="AG56" s="463">
        <f>ИТОГ!DA55+ИТОГ!DC55+ИТОГ!DE55</f>
        <v>0</v>
      </c>
      <c r="AH56" s="463">
        <f>ИТОГ!DB55+ИТОГ!DD55+ИТОГ!DF55</f>
        <v>0</v>
      </c>
      <c r="AI56" s="463">
        <f>ИТОГ!S55</f>
        <v>0</v>
      </c>
      <c r="AJ56" s="463">
        <f>ИТОГ!T55</f>
        <v>0</v>
      </c>
      <c r="AK56" s="463">
        <f>ИТОГ!AY55</f>
        <v>0</v>
      </c>
      <c r="AL56" s="463">
        <f>ИТОГ!AZ55</f>
        <v>0</v>
      </c>
      <c r="AM56" s="463">
        <f>ИТОГ!CC55</f>
        <v>0</v>
      </c>
      <c r="AN56" s="463">
        <f>ИТОГ!CD55</f>
        <v>0</v>
      </c>
      <c r="AO56" s="463">
        <f>ИТОГ!U55+ИТОГ!W55</f>
        <v>0</v>
      </c>
      <c r="AP56" s="463">
        <f>ИТОГ!V55+ИТОГ!X55</f>
        <v>0</v>
      </c>
      <c r="AQ56" s="463">
        <f>ИТОГ!BA55+ИТОГ!BC55</f>
        <v>0</v>
      </c>
      <c r="AR56" s="463">
        <f>ИТОГ!BB55+ИТОГ!BD55</f>
        <v>0</v>
      </c>
      <c r="AS56" s="463">
        <f>ИТОГ!CE55+ИТОГ!CG55</f>
        <v>0</v>
      </c>
      <c r="AT56" s="463">
        <f>ИТОГ!CF55+ИТОГ!CH55</f>
        <v>0</v>
      </c>
      <c r="AU56" s="463">
        <f>ИТОГ!DG55+ИТОГ!DI55</f>
        <v>0</v>
      </c>
      <c r="AV56" s="463">
        <f>ИТОГ!DH55+ИТОГ!DJ55</f>
        <v>0</v>
      </c>
      <c r="AW56" s="463">
        <f>ИТОГ!Y55+ИТОГ!AA55</f>
        <v>0</v>
      </c>
      <c r="AX56" s="463">
        <f>ИТОГ!Z55+ИТОГ!AB55</f>
        <v>0</v>
      </c>
      <c r="AY56" s="463">
        <f>ИТОГ!BE55+ИТОГ!BG55</f>
        <v>0</v>
      </c>
      <c r="AZ56" s="463">
        <f>ИТОГ!BF55+ИТОГ!BH55</f>
        <v>0</v>
      </c>
      <c r="BA56" s="463">
        <f>ИТОГ!CI55+ИТОГ!CK55</f>
        <v>0</v>
      </c>
      <c r="BB56" s="463">
        <f>ИТОГ!CJ55+ИТОГ!CL55</f>
        <v>0</v>
      </c>
      <c r="BC56" s="463">
        <f>ИТОГ!DK55</f>
        <v>0</v>
      </c>
      <c r="BD56" s="463">
        <f>ИТОГ!DL55</f>
        <v>0</v>
      </c>
      <c r="BE56" s="463">
        <f>ИТОГ!AC55</f>
        <v>0</v>
      </c>
      <c r="BF56" s="463">
        <f>ИТОГ!AD55</f>
        <v>0</v>
      </c>
      <c r="BG56" s="463">
        <f>ИТОГ!BI55</f>
        <v>0</v>
      </c>
      <c r="BH56" s="463">
        <f>ИТОГ!BJ55</f>
        <v>0</v>
      </c>
      <c r="BI56" s="463">
        <f>ИТОГ!CM55</f>
        <v>0</v>
      </c>
      <c r="BJ56" s="463">
        <f>ИТОГ!CN55</f>
        <v>0</v>
      </c>
      <c r="BK56" s="463">
        <f>ИТОГ!AE55</f>
        <v>0</v>
      </c>
      <c r="BL56" s="463">
        <f>ИТОГ!AF55</f>
        <v>0</v>
      </c>
      <c r="BM56" s="463">
        <f>ИТОГ!BK55</f>
        <v>0</v>
      </c>
      <c r="BN56" s="463">
        <f>ИТОГ!BL55</f>
        <v>0</v>
      </c>
      <c r="BO56" s="463">
        <f>ИТОГ!CO55</f>
        <v>0</v>
      </c>
      <c r="BP56" s="463">
        <f>ИТОГ!CP55</f>
        <v>0</v>
      </c>
      <c r="BQ56" s="463">
        <f>ИТОГ!DM55</f>
        <v>0</v>
      </c>
      <c r="BR56" s="463">
        <f>ИТОГ!DN55</f>
        <v>0</v>
      </c>
      <c r="BS56" s="463">
        <f>ИТОГ!AG55</f>
        <v>0</v>
      </c>
      <c r="BT56" s="463">
        <f>ИТОГ!AH55</f>
        <v>0</v>
      </c>
      <c r="BU56" s="388">
        <f t="shared" si="26"/>
        <v>0</v>
      </c>
      <c r="BV56" s="508">
        <f t="shared" si="27"/>
        <v>0</v>
      </c>
      <c r="BW56" s="183"/>
      <c r="BX56" s="183"/>
      <c r="BY56" s="183"/>
      <c r="BZ56" s="965"/>
      <c r="CA56" s="318">
        <f>ИТОГ!DU55</f>
        <v>0</v>
      </c>
      <c r="CB56" s="318">
        <f>ИТОГ!DV55</f>
        <v>0</v>
      </c>
      <c r="CC56" s="318">
        <f>ИТОГ!DY55</f>
        <v>0</v>
      </c>
      <c r="CD56" s="318">
        <f>ИТОГ!DZ55</f>
        <v>0</v>
      </c>
      <c r="CE56" s="318">
        <f>ИТОГ!EC55</f>
        <v>0</v>
      </c>
      <c r="CF56" s="318">
        <f>ИТОГ!ED55</f>
        <v>0</v>
      </c>
      <c r="CG56" s="318">
        <f>ИТОГ!EE55</f>
        <v>0</v>
      </c>
      <c r="CH56" s="318">
        <f>ИТОГ!EF55</f>
        <v>0</v>
      </c>
      <c r="CI56" s="318">
        <f>ИТОГ!DS55</f>
        <v>0</v>
      </c>
      <c r="CJ56" s="318">
        <f>ИТОГ!DT55</f>
        <v>0</v>
      </c>
      <c r="CK56" s="318">
        <f>ИТОГ!DW55</f>
        <v>0</v>
      </c>
      <c r="CL56" s="318">
        <f>ИТОГ!DX55</f>
        <v>0</v>
      </c>
      <c r="CM56" s="318">
        <f>ИТОГ!EA55</f>
        <v>0</v>
      </c>
      <c r="CN56" s="318">
        <f>ИТОГ!EB55</f>
        <v>0</v>
      </c>
      <c r="CO56" s="310">
        <f t="shared" si="28"/>
        <v>0</v>
      </c>
      <c r="CP56" s="385">
        <f t="shared" si="29"/>
        <v>0</v>
      </c>
    </row>
    <row r="57" spans="1:94" ht="15" thickBot="1" x14ac:dyDescent="0.35">
      <c r="A57" s="509"/>
      <c r="B57" s="977" t="s">
        <v>13</v>
      </c>
      <c r="C57" s="501">
        <f>ИТОГ!C56+ИТОГ!E56</f>
        <v>0</v>
      </c>
      <c r="D57" s="57">
        <f>ИТОГ!D56+ИТОГ!F56</f>
        <v>0</v>
      </c>
      <c r="E57" s="420">
        <f>ИТОГ!AI56+ИТОГ!AK56</f>
        <v>0</v>
      </c>
      <c r="F57" s="518">
        <f>ИТОГ!AJ56+ИТОГ!AL56</f>
        <v>2</v>
      </c>
      <c r="G57" s="518">
        <f>ИТОГ!BM56+ИТОГ!BO56</f>
        <v>1</v>
      </c>
      <c r="H57" s="518">
        <f>ИТОГ!BN56+ИТОГ!BP56</f>
        <v>1</v>
      </c>
      <c r="I57" s="518">
        <f>ИТОГ!CQ56+ИТОГ!CS56</f>
        <v>0</v>
      </c>
      <c r="J57" s="518">
        <f>ИТОГ!CR56+ИТОГ!CT56</f>
        <v>0</v>
      </c>
      <c r="K57" s="518">
        <f>ИТОГ!G56+ИТОГ!I56</f>
        <v>0</v>
      </c>
      <c r="L57" s="518">
        <f>ИТОГ!H56+ИТОГ!J56</f>
        <v>0</v>
      </c>
      <c r="M57" s="318">
        <f>ИТОГ!AM56+ИТОГ!AO56</f>
        <v>64</v>
      </c>
      <c r="N57" s="318">
        <f>ИТОГ!AN56+ИТОГ!AP56</f>
        <v>11</v>
      </c>
      <c r="O57" s="318">
        <f>ИТОГ!BQ56+ИТОГ!BS56</f>
        <v>1</v>
      </c>
      <c r="P57" s="318">
        <f>ИТОГ!BR56+ИТОГ!BT56</f>
        <v>1</v>
      </c>
      <c r="Q57" s="318">
        <f>ИТОГ!CU56+ИТОГ!CW56</f>
        <v>6</v>
      </c>
      <c r="R57" s="318">
        <f>ИТОГ!CV56+ИТОГ!CX56</f>
        <v>10</v>
      </c>
      <c r="S57" s="318">
        <f>ИТОГ!K56</f>
        <v>0</v>
      </c>
      <c r="T57" s="318">
        <f>ИТОГ!L56</f>
        <v>0</v>
      </c>
      <c r="U57" s="318">
        <f>ИТОГ!AQ56</f>
        <v>0</v>
      </c>
      <c r="V57" s="318">
        <f>ИТОГ!AR56</f>
        <v>0</v>
      </c>
      <c r="W57" s="318">
        <f>ИТОГ!BU56</f>
        <v>1</v>
      </c>
      <c r="X57" s="318">
        <f>ИТОГ!BV56</f>
        <v>0</v>
      </c>
      <c r="Y57" s="318">
        <f>ИТОГ!CY56</f>
        <v>0</v>
      </c>
      <c r="Z57" s="318">
        <f>ИТОГ!CZ56</f>
        <v>0</v>
      </c>
      <c r="AA57" s="318">
        <f>ИТОГ!M56+ИТОГ!O56+ИТОГ!Q56</f>
        <v>0</v>
      </c>
      <c r="AB57" s="318">
        <f>ИТОГ!N56+ИТОГ!P56+ИТОГ!R56</f>
        <v>0</v>
      </c>
      <c r="AC57" s="318">
        <f>ИТОГ!AS56+ИТОГ!AU56+ИТОГ!AW56</f>
        <v>1</v>
      </c>
      <c r="AD57" s="318">
        <f>ИТОГ!AT56+ИТОГ!AV56+ИТОГ!AX56</f>
        <v>2</v>
      </c>
      <c r="AE57" s="318">
        <f>ИТОГ!BW56+ИТОГ!BY56+ИТОГ!CA56</f>
        <v>0</v>
      </c>
      <c r="AF57" s="318">
        <f>ИТОГ!BX56+ИТОГ!BZ56+ИТОГ!CB56</f>
        <v>0</v>
      </c>
      <c r="AG57" s="463">
        <f>ИТОГ!DA56+ИТОГ!DC56+ИТОГ!DE56</f>
        <v>0</v>
      </c>
      <c r="AH57" s="463">
        <f>ИТОГ!DB56+ИТОГ!DD56+ИТОГ!DF56</f>
        <v>0</v>
      </c>
      <c r="AI57" s="463">
        <f>ИТОГ!S56</f>
        <v>0</v>
      </c>
      <c r="AJ57" s="463">
        <f>ИТОГ!T56</f>
        <v>0</v>
      </c>
      <c r="AK57" s="463">
        <f>ИТОГ!AY56</f>
        <v>0</v>
      </c>
      <c r="AL57" s="463">
        <f>ИТОГ!AZ56</f>
        <v>1</v>
      </c>
      <c r="AM57" s="463">
        <f>ИТОГ!CC56</f>
        <v>0</v>
      </c>
      <c r="AN57" s="463">
        <f>ИТОГ!CD56</f>
        <v>0</v>
      </c>
      <c r="AO57" s="463">
        <f>ИТОГ!U56+ИТОГ!W56</f>
        <v>0</v>
      </c>
      <c r="AP57" s="463">
        <f>ИТОГ!V56+ИТОГ!X56</f>
        <v>0</v>
      </c>
      <c r="AQ57" s="463">
        <f>ИТОГ!BA56+ИТОГ!BC56</f>
        <v>1</v>
      </c>
      <c r="AR57" s="463">
        <f>ИТОГ!BB56+ИТОГ!BD56</f>
        <v>0</v>
      </c>
      <c r="AS57" s="463">
        <f>ИТОГ!CE56+ИТОГ!CG56</f>
        <v>1</v>
      </c>
      <c r="AT57" s="463">
        <f>ИТОГ!CF56+ИТОГ!CH56</f>
        <v>0</v>
      </c>
      <c r="AU57" s="463">
        <f>ИТОГ!DG56+ИТОГ!DI56</f>
        <v>6</v>
      </c>
      <c r="AV57" s="463">
        <f>ИТОГ!DH56+ИТОГ!DJ56</f>
        <v>0</v>
      </c>
      <c r="AW57" s="463">
        <f>ИТОГ!Y56+ИТОГ!AA56</f>
        <v>0</v>
      </c>
      <c r="AX57" s="463">
        <f>ИТОГ!Z56+ИТОГ!AB56</f>
        <v>0</v>
      </c>
      <c r="AY57" s="463">
        <f>ИТОГ!BE56+ИТОГ!BG56</f>
        <v>4</v>
      </c>
      <c r="AZ57" s="463">
        <f>ИТОГ!BF56+ИТОГ!BH56</f>
        <v>2</v>
      </c>
      <c r="BA57" s="463">
        <f>ИТОГ!CI56+ИТОГ!CK56</f>
        <v>2</v>
      </c>
      <c r="BB57" s="463">
        <f>ИТОГ!CJ56+ИТОГ!CL56</f>
        <v>0</v>
      </c>
      <c r="BC57" s="463">
        <f>ИТОГ!DK56</f>
        <v>0</v>
      </c>
      <c r="BD57" s="463">
        <f>ИТОГ!DL56</f>
        <v>0</v>
      </c>
      <c r="BE57" s="463">
        <f>ИТОГ!AC56</f>
        <v>0</v>
      </c>
      <c r="BF57" s="463">
        <f>ИТОГ!AD56</f>
        <v>0</v>
      </c>
      <c r="BG57" s="463">
        <f>ИТОГ!BI56</f>
        <v>0</v>
      </c>
      <c r="BH57" s="463">
        <f>ИТОГ!BJ56</f>
        <v>0</v>
      </c>
      <c r="BI57" s="463">
        <f>ИТОГ!CM56</f>
        <v>0</v>
      </c>
      <c r="BJ57" s="463">
        <f>ИТОГ!CN56</f>
        <v>0</v>
      </c>
      <c r="BK57" s="463">
        <f>ИТОГ!AE56</f>
        <v>0</v>
      </c>
      <c r="BL57" s="463">
        <f>ИТОГ!AF56</f>
        <v>0</v>
      </c>
      <c r="BM57" s="463">
        <f>ИТОГ!BK56</f>
        <v>1</v>
      </c>
      <c r="BN57" s="463">
        <f>ИТОГ!BL56</f>
        <v>0</v>
      </c>
      <c r="BO57" s="463">
        <f>ИТОГ!CO56</f>
        <v>0</v>
      </c>
      <c r="BP57" s="463">
        <f>ИТОГ!CP56</f>
        <v>0</v>
      </c>
      <c r="BQ57" s="463">
        <f>ИТОГ!DM56</f>
        <v>0</v>
      </c>
      <c r="BR57" s="463">
        <f>ИТОГ!DN56</f>
        <v>0</v>
      </c>
      <c r="BS57" s="463">
        <f>ИТОГ!AG56</f>
        <v>0</v>
      </c>
      <c r="BT57" s="463">
        <f>ИТОГ!AH56</f>
        <v>0</v>
      </c>
      <c r="BU57" s="388">
        <f t="shared" si="26"/>
        <v>89</v>
      </c>
      <c r="BV57" s="508">
        <f t="shared" si="27"/>
        <v>30</v>
      </c>
      <c r="BW57" s="183"/>
      <c r="BX57" s="183"/>
      <c r="BY57" s="183"/>
      <c r="BZ57" s="965"/>
      <c r="CA57" s="318">
        <f>ИТОГ!DU56</f>
        <v>0</v>
      </c>
      <c r="CB57" s="318">
        <f>ИТОГ!DV56</f>
        <v>3</v>
      </c>
      <c r="CC57" s="318">
        <f>ИТОГ!DY56</f>
        <v>0</v>
      </c>
      <c r="CD57" s="318">
        <f>ИТОГ!DZ56</f>
        <v>1</v>
      </c>
      <c r="CE57" s="318">
        <f>ИТОГ!EC56</f>
        <v>0</v>
      </c>
      <c r="CF57" s="318">
        <f>ИТОГ!ED56</f>
        <v>0</v>
      </c>
      <c r="CG57" s="318">
        <f>ИТОГ!EE56</f>
        <v>0</v>
      </c>
      <c r="CH57" s="318">
        <f>ИТОГ!EF56</f>
        <v>0</v>
      </c>
      <c r="CI57" s="318">
        <f>ИТОГ!DS56</f>
        <v>0</v>
      </c>
      <c r="CJ57" s="318">
        <f>ИТОГ!DT56</f>
        <v>14</v>
      </c>
      <c r="CK57" s="318">
        <f>ИТОГ!DW56</f>
        <v>0</v>
      </c>
      <c r="CL57" s="318">
        <f>ИТОГ!DX56</f>
        <v>1</v>
      </c>
      <c r="CM57" s="318">
        <f>ИТОГ!EA56</f>
        <v>0</v>
      </c>
      <c r="CN57" s="318">
        <f>ИТОГ!EB56</f>
        <v>0</v>
      </c>
      <c r="CO57" s="310">
        <f t="shared" si="28"/>
        <v>0</v>
      </c>
      <c r="CP57" s="385">
        <f t="shared" si="29"/>
        <v>19</v>
      </c>
    </row>
    <row r="58" spans="1:94" ht="15" thickBot="1" x14ac:dyDescent="0.35">
      <c r="A58" s="509">
        <v>9</v>
      </c>
      <c r="B58" s="966" t="s">
        <v>17</v>
      </c>
      <c r="C58" s="501">
        <f>ИТОГ!C57+ИТОГ!E57</f>
        <v>0</v>
      </c>
      <c r="D58" s="57">
        <f>ИТОГ!D57+ИТОГ!F57</f>
        <v>0</v>
      </c>
      <c r="E58" s="420">
        <f>ИТОГ!AI57+ИТОГ!AK57</f>
        <v>0</v>
      </c>
      <c r="F58" s="518">
        <f>ИТОГ!AJ57+ИТОГ!AL57</f>
        <v>0</v>
      </c>
      <c r="G58" s="518">
        <f>ИТОГ!BM57+ИТОГ!BO57</f>
        <v>0</v>
      </c>
      <c r="H58" s="518">
        <f>ИТОГ!BN57+ИТОГ!BP57</f>
        <v>0</v>
      </c>
      <c r="I58" s="518">
        <f>ИТОГ!CQ57+ИТОГ!CS57</f>
        <v>0</v>
      </c>
      <c r="J58" s="518">
        <f>ИТОГ!CR57+ИТОГ!CT57</f>
        <v>0</v>
      </c>
      <c r="K58" s="518">
        <f>ИТОГ!G57+ИТОГ!I57</f>
        <v>0</v>
      </c>
      <c r="L58" s="518">
        <f>ИТОГ!H57+ИТОГ!J57</f>
        <v>0</v>
      </c>
      <c r="M58" s="318">
        <f>ИТОГ!AM57+ИТОГ!AO57</f>
        <v>0</v>
      </c>
      <c r="N58" s="318">
        <f>ИТОГ!AN57+ИТОГ!AP57</f>
        <v>0</v>
      </c>
      <c r="O58" s="318">
        <f>ИТОГ!BQ57+ИТОГ!BS57</f>
        <v>0</v>
      </c>
      <c r="P58" s="318">
        <f>ИТОГ!BR57+ИТОГ!BT57</f>
        <v>0</v>
      </c>
      <c r="Q58" s="318">
        <f>ИТОГ!CU57+ИТОГ!CW57</f>
        <v>0</v>
      </c>
      <c r="R58" s="318">
        <f>ИТОГ!CV57+ИТОГ!CX57</f>
        <v>0</v>
      </c>
      <c r="S58" s="318">
        <f>ИТОГ!K57</f>
        <v>0</v>
      </c>
      <c r="T58" s="318">
        <f>ИТОГ!L57</f>
        <v>0</v>
      </c>
      <c r="U58" s="318">
        <f>ИТОГ!AQ57</f>
        <v>0</v>
      </c>
      <c r="V58" s="318">
        <f>ИТОГ!AR57</f>
        <v>0</v>
      </c>
      <c r="W58" s="318">
        <f>ИТОГ!BU57</f>
        <v>0</v>
      </c>
      <c r="X58" s="318">
        <f>ИТОГ!BV57</f>
        <v>0</v>
      </c>
      <c r="Y58" s="318">
        <f>ИТОГ!CY57</f>
        <v>0</v>
      </c>
      <c r="Z58" s="318">
        <f>ИТОГ!CZ57</f>
        <v>0</v>
      </c>
      <c r="AA58" s="318">
        <f>ИТОГ!M57+ИТОГ!O57+ИТОГ!Q57</f>
        <v>0</v>
      </c>
      <c r="AB58" s="318">
        <f>ИТОГ!N57+ИТОГ!P57+ИТОГ!R57</f>
        <v>0</v>
      </c>
      <c r="AC58" s="318">
        <f>ИТОГ!AS57+ИТОГ!AU57+ИТОГ!AW57</f>
        <v>0</v>
      </c>
      <c r="AD58" s="318">
        <f>ИТОГ!AT57+ИТОГ!AV57+ИТОГ!AX57</f>
        <v>0</v>
      </c>
      <c r="AE58" s="318">
        <f>ИТОГ!BW57+ИТОГ!BY57+ИТОГ!CA57</f>
        <v>0</v>
      </c>
      <c r="AF58" s="318">
        <f>ИТОГ!BX57+ИТОГ!BZ57+ИТОГ!CB57</f>
        <v>0</v>
      </c>
      <c r="AG58" s="463">
        <f>ИТОГ!DA57+ИТОГ!DC57+ИТОГ!DE57</f>
        <v>0</v>
      </c>
      <c r="AH58" s="463">
        <f>ИТОГ!DB57+ИТОГ!DD57+ИТОГ!DF57</f>
        <v>0</v>
      </c>
      <c r="AI58" s="463">
        <f>ИТОГ!S57</f>
        <v>0</v>
      </c>
      <c r="AJ58" s="463">
        <f>ИТОГ!T57</f>
        <v>0</v>
      </c>
      <c r="AK58" s="463">
        <f>ИТОГ!AY57</f>
        <v>0</v>
      </c>
      <c r="AL58" s="463">
        <f>ИТОГ!AZ57</f>
        <v>0</v>
      </c>
      <c r="AM58" s="463">
        <f>ИТОГ!CC57</f>
        <v>0</v>
      </c>
      <c r="AN58" s="463">
        <f>ИТОГ!CD57</f>
        <v>0</v>
      </c>
      <c r="AO58" s="463">
        <f>ИТОГ!U57+ИТОГ!W57</f>
        <v>0</v>
      </c>
      <c r="AP58" s="463">
        <f>ИТОГ!V57+ИТОГ!X57</f>
        <v>0</v>
      </c>
      <c r="AQ58" s="463">
        <f>ИТОГ!BA57+ИТОГ!BC57</f>
        <v>0</v>
      </c>
      <c r="AR58" s="463">
        <f>ИТОГ!BB57+ИТОГ!BD57</f>
        <v>0</v>
      </c>
      <c r="AS58" s="463">
        <f>ИТОГ!CE57+ИТОГ!CG57</f>
        <v>0</v>
      </c>
      <c r="AT58" s="463">
        <f>ИТОГ!CF57+ИТОГ!CH57</f>
        <v>0</v>
      </c>
      <c r="AU58" s="463">
        <f>ИТОГ!DG57+ИТОГ!DI57</f>
        <v>0</v>
      </c>
      <c r="AV58" s="463">
        <f>ИТОГ!DH57+ИТОГ!DJ57</f>
        <v>0</v>
      </c>
      <c r="AW58" s="463">
        <f>ИТОГ!Y57+ИТОГ!AA57</f>
        <v>0</v>
      </c>
      <c r="AX58" s="463">
        <f>ИТОГ!Z57+ИТОГ!AB57</f>
        <v>0</v>
      </c>
      <c r="AY58" s="463">
        <f>ИТОГ!BE57+ИТОГ!BG57</f>
        <v>0</v>
      </c>
      <c r="AZ58" s="463">
        <f>ИТОГ!BF57+ИТОГ!BH57</f>
        <v>0</v>
      </c>
      <c r="BA58" s="463">
        <f>ИТОГ!CI57+ИТОГ!CK57</f>
        <v>0</v>
      </c>
      <c r="BB58" s="463">
        <f>ИТОГ!CJ57+ИТОГ!CL57</f>
        <v>0</v>
      </c>
      <c r="BC58" s="463">
        <f>ИТОГ!DK57</f>
        <v>0</v>
      </c>
      <c r="BD58" s="463">
        <f>ИТОГ!DL57</f>
        <v>0</v>
      </c>
      <c r="BE58" s="463">
        <f>ИТОГ!AC57</f>
        <v>0</v>
      </c>
      <c r="BF58" s="463">
        <f>ИТОГ!AD57</f>
        <v>0</v>
      </c>
      <c r="BG58" s="463">
        <f>ИТОГ!BI57</f>
        <v>0</v>
      </c>
      <c r="BH58" s="463">
        <f>ИТОГ!BJ57</f>
        <v>0</v>
      </c>
      <c r="BI58" s="463">
        <f>ИТОГ!CM57</f>
        <v>0</v>
      </c>
      <c r="BJ58" s="463">
        <f>ИТОГ!CN57</f>
        <v>0</v>
      </c>
      <c r="BK58" s="463">
        <f>ИТОГ!AE57</f>
        <v>0</v>
      </c>
      <c r="BL58" s="463">
        <f>ИТОГ!AF57</f>
        <v>0</v>
      </c>
      <c r="BM58" s="463">
        <f>ИТОГ!BK57</f>
        <v>0</v>
      </c>
      <c r="BN58" s="463">
        <f>ИТОГ!BL57</f>
        <v>0</v>
      </c>
      <c r="BO58" s="463">
        <f>ИТОГ!CO57</f>
        <v>0</v>
      </c>
      <c r="BP58" s="463">
        <f>ИТОГ!CP57</f>
        <v>0</v>
      </c>
      <c r="BQ58" s="463">
        <f>ИТОГ!DM57</f>
        <v>0</v>
      </c>
      <c r="BR58" s="463">
        <f>ИТОГ!DN57</f>
        <v>0</v>
      </c>
      <c r="BS58" s="463">
        <f>ИТОГ!AG57</f>
        <v>0</v>
      </c>
      <c r="BT58" s="463">
        <f>ИТОГ!AH57</f>
        <v>0</v>
      </c>
      <c r="BU58" s="388">
        <f t="shared" si="26"/>
        <v>0</v>
      </c>
      <c r="BV58" s="508">
        <f t="shared" si="27"/>
        <v>0</v>
      </c>
      <c r="BW58" s="183"/>
      <c r="BX58" s="183"/>
      <c r="BY58" s="183"/>
      <c r="BZ58" s="965"/>
      <c r="CA58" s="318">
        <f>ИТОГ!DU57</f>
        <v>0</v>
      </c>
      <c r="CB58" s="318">
        <f>ИТОГ!DV57</f>
        <v>0</v>
      </c>
      <c r="CC58" s="318">
        <f>ИТОГ!DY57</f>
        <v>0</v>
      </c>
      <c r="CD58" s="318">
        <f>ИТОГ!DZ57</f>
        <v>0</v>
      </c>
      <c r="CE58" s="318">
        <f>ИТОГ!EC57</f>
        <v>0</v>
      </c>
      <c r="CF58" s="318">
        <f>ИТОГ!ED57</f>
        <v>0</v>
      </c>
      <c r="CG58" s="318">
        <f>ИТОГ!EE57</f>
        <v>0</v>
      </c>
      <c r="CH58" s="318">
        <f>ИТОГ!EF57</f>
        <v>0</v>
      </c>
      <c r="CI58" s="318">
        <f>ИТОГ!DS57</f>
        <v>0</v>
      </c>
      <c r="CJ58" s="318">
        <f>ИТОГ!DT57</f>
        <v>14</v>
      </c>
      <c r="CK58" s="318">
        <f>ИТОГ!DW57</f>
        <v>0</v>
      </c>
      <c r="CL58" s="318">
        <f>ИТОГ!DX57</f>
        <v>0</v>
      </c>
      <c r="CM58" s="318">
        <f>ИТОГ!EA57</f>
        <v>0</v>
      </c>
      <c r="CN58" s="318">
        <f>ИТОГ!EB57</f>
        <v>0</v>
      </c>
      <c r="CO58" s="310">
        <f t="shared" si="28"/>
        <v>0</v>
      </c>
      <c r="CP58" s="385">
        <f t="shared" si="29"/>
        <v>14</v>
      </c>
    </row>
    <row r="59" spans="1:94" ht="27.6" thickBot="1" x14ac:dyDescent="0.35">
      <c r="A59" s="509">
        <v>10</v>
      </c>
      <c r="B59" s="966" t="s">
        <v>18</v>
      </c>
      <c r="C59" s="501">
        <f>ИТОГ!C58+ИТОГ!E58</f>
        <v>0</v>
      </c>
      <c r="D59" s="57">
        <f>ИТОГ!D58+ИТОГ!F58</f>
        <v>0</v>
      </c>
      <c r="E59" s="420">
        <f>ИТОГ!AI58+ИТОГ!AK58</f>
        <v>0</v>
      </c>
      <c r="F59" s="518">
        <f>ИТОГ!AJ58+ИТОГ!AL58</f>
        <v>1</v>
      </c>
      <c r="G59" s="518">
        <f>ИТОГ!BM58+ИТОГ!BO58</f>
        <v>1</v>
      </c>
      <c r="H59" s="518">
        <f>ИТОГ!BN58+ИТОГ!BP58</f>
        <v>0</v>
      </c>
      <c r="I59" s="518">
        <f>ИТОГ!CQ58+ИТОГ!CS58</f>
        <v>0</v>
      </c>
      <c r="J59" s="518">
        <f>ИТОГ!CR58+ИТОГ!CT58</f>
        <v>0</v>
      </c>
      <c r="K59" s="518">
        <f>ИТОГ!G58+ИТОГ!I58</f>
        <v>0</v>
      </c>
      <c r="L59" s="518">
        <f>ИТОГ!H58+ИТОГ!J58</f>
        <v>0</v>
      </c>
      <c r="M59" s="318">
        <f>ИТОГ!AM58+ИТОГ!AO58</f>
        <v>0</v>
      </c>
      <c r="N59" s="318">
        <f>ИТОГ!AN58+ИТОГ!AP58</f>
        <v>2</v>
      </c>
      <c r="O59" s="318">
        <f>ИТОГ!BQ58+ИТОГ!BS58</f>
        <v>0</v>
      </c>
      <c r="P59" s="318">
        <f>ИТОГ!BR58+ИТОГ!BT58</f>
        <v>0</v>
      </c>
      <c r="Q59" s="318">
        <f>ИТОГ!CU58+ИТОГ!CW58</f>
        <v>0</v>
      </c>
      <c r="R59" s="318">
        <f>ИТОГ!CV58+ИТОГ!CX58</f>
        <v>0</v>
      </c>
      <c r="S59" s="318">
        <f>ИТОГ!K58</f>
        <v>0</v>
      </c>
      <c r="T59" s="318">
        <f>ИТОГ!L58</f>
        <v>0</v>
      </c>
      <c r="U59" s="318">
        <f>ИТОГ!AQ58</f>
        <v>0</v>
      </c>
      <c r="V59" s="318">
        <f>ИТОГ!AR58</f>
        <v>0</v>
      </c>
      <c r="W59" s="318">
        <f>ИТОГ!BU58</f>
        <v>0</v>
      </c>
      <c r="X59" s="318">
        <f>ИТОГ!BV58</f>
        <v>0</v>
      </c>
      <c r="Y59" s="318">
        <f>ИТОГ!CY58</f>
        <v>0</v>
      </c>
      <c r="Z59" s="318">
        <f>ИТОГ!CZ58</f>
        <v>0</v>
      </c>
      <c r="AA59" s="318">
        <f>ИТОГ!M58+ИТОГ!O58+ИТОГ!Q58</f>
        <v>0</v>
      </c>
      <c r="AB59" s="318">
        <f>ИТОГ!N58+ИТОГ!P58+ИТОГ!R58</f>
        <v>0</v>
      </c>
      <c r="AC59" s="318">
        <f>ИТОГ!AS58+ИТОГ!AU58+ИТОГ!AW58</f>
        <v>0</v>
      </c>
      <c r="AD59" s="318">
        <f>ИТОГ!AT58+ИТОГ!AV58+ИТОГ!AX58</f>
        <v>1</v>
      </c>
      <c r="AE59" s="318">
        <f>ИТОГ!BW58+ИТОГ!BY58+ИТОГ!CA58</f>
        <v>0</v>
      </c>
      <c r="AF59" s="318">
        <f>ИТОГ!BX58+ИТОГ!BZ58+ИТОГ!CB58</f>
        <v>0</v>
      </c>
      <c r="AG59" s="463">
        <f>ИТОГ!DA58+ИТОГ!DC58+ИТОГ!DE58</f>
        <v>0</v>
      </c>
      <c r="AH59" s="463">
        <f>ИТОГ!DB58+ИТОГ!DD58+ИТОГ!DF58</f>
        <v>0</v>
      </c>
      <c r="AI59" s="463">
        <f>ИТОГ!S58</f>
        <v>0</v>
      </c>
      <c r="AJ59" s="463">
        <f>ИТОГ!T58</f>
        <v>0</v>
      </c>
      <c r="AK59" s="463">
        <f>ИТОГ!AY58</f>
        <v>0</v>
      </c>
      <c r="AL59" s="463">
        <f>ИТОГ!AZ58</f>
        <v>0</v>
      </c>
      <c r="AM59" s="463">
        <f>ИТОГ!CC58</f>
        <v>0</v>
      </c>
      <c r="AN59" s="463">
        <f>ИТОГ!CD58</f>
        <v>0</v>
      </c>
      <c r="AO59" s="463">
        <f>ИТОГ!U58+ИТОГ!W58</f>
        <v>0</v>
      </c>
      <c r="AP59" s="463">
        <f>ИТОГ!V58+ИТОГ!X58</f>
        <v>0</v>
      </c>
      <c r="AQ59" s="463">
        <f>ИТОГ!BA58+ИТОГ!BC58</f>
        <v>1</v>
      </c>
      <c r="AR59" s="463">
        <f>ИТОГ!BB58+ИТОГ!BD58</f>
        <v>0</v>
      </c>
      <c r="AS59" s="463">
        <f>ИТОГ!CE58+ИТОГ!CG58</f>
        <v>0</v>
      </c>
      <c r="AT59" s="463">
        <f>ИТОГ!CF58+ИТОГ!CH58</f>
        <v>0</v>
      </c>
      <c r="AU59" s="463">
        <f>ИТОГ!DG58+ИТОГ!DI58</f>
        <v>0</v>
      </c>
      <c r="AV59" s="463">
        <f>ИТОГ!DH58+ИТОГ!DJ58</f>
        <v>0</v>
      </c>
      <c r="AW59" s="463">
        <f>ИТОГ!Y58+ИТОГ!AA58</f>
        <v>0</v>
      </c>
      <c r="AX59" s="463">
        <f>ИТОГ!Z58+ИТОГ!AB58</f>
        <v>0</v>
      </c>
      <c r="AY59" s="463">
        <f>ИТОГ!BE58+ИТОГ!BG58</f>
        <v>0</v>
      </c>
      <c r="AZ59" s="463">
        <f>ИТОГ!BF58+ИТОГ!BH58</f>
        <v>0</v>
      </c>
      <c r="BA59" s="463">
        <f>ИТОГ!CI58+ИТОГ!CK58</f>
        <v>1</v>
      </c>
      <c r="BB59" s="463">
        <f>ИТОГ!CJ58+ИТОГ!CL58</f>
        <v>0</v>
      </c>
      <c r="BC59" s="463">
        <f>ИТОГ!DK58</f>
        <v>0</v>
      </c>
      <c r="BD59" s="463">
        <f>ИТОГ!DL58</f>
        <v>0</v>
      </c>
      <c r="BE59" s="463">
        <f>ИТОГ!AC58</f>
        <v>0</v>
      </c>
      <c r="BF59" s="463">
        <f>ИТОГ!AD58</f>
        <v>0</v>
      </c>
      <c r="BG59" s="463">
        <f>ИТОГ!BI58</f>
        <v>0</v>
      </c>
      <c r="BH59" s="463">
        <f>ИТОГ!BJ58</f>
        <v>0</v>
      </c>
      <c r="BI59" s="463">
        <f>ИТОГ!CM58</f>
        <v>0</v>
      </c>
      <c r="BJ59" s="463">
        <f>ИТОГ!CN58</f>
        <v>0</v>
      </c>
      <c r="BK59" s="463">
        <f>ИТОГ!AE58</f>
        <v>0</v>
      </c>
      <c r="BL59" s="463">
        <f>ИТОГ!AF58</f>
        <v>0</v>
      </c>
      <c r="BM59" s="463">
        <f>ИТОГ!BK58</f>
        <v>1</v>
      </c>
      <c r="BN59" s="463">
        <f>ИТОГ!BL58</f>
        <v>0</v>
      </c>
      <c r="BO59" s="463">
        <f>ИТОГ!CO58</f>
        <v>0</v>
      </c>
      <c r="BP59" s="463">
        <f>ИТОГ!CP58</f>
        <v>0</v>
      </c>
      <c r="BQ59" s="463">
        <f>ИТОГ!DM58</f>
        <v>0</v>
      </c>
      <c r="BR59" s="463">
        <f>ИТОГ!DN58</f>
        <v>0</v>
      </c>
      <c r="BS59" s="463">
        <f>ИТОГ!AG58</f>
        <v>0</v>
      </c>
      <c r="BT59" s="463">
        <f>ИТОГ!AH58</f>
        <v>0</v>
      </c>
      <c r="BU59" s="388">
        <f t="shared" si="26"/>
        <v>4</v>
      </c>
      <c r="BV59" s="508">
        <f t="shared" si="27"/>
        <v>4</v>
      </c>
      <c r="BW59" s="183"/>
      <c r="BX59" s="183"/>
      <c r="BY59" s="183"/>
      <c r="BZ59" s="965"/>
      <c r="CA59" s="318">
        <f>ИТОГ!DU58</f>
        <v>0</v>
      </c>
      <c r="CB59" s="318">
        <f>ИТОГ!DV58</f>
        <v>0</v>
      </c>
      <c r="CC59" s="318">
        <f>ИТОГ!DY58</f>
        <v>0</v>
      </c>
      <c r="CD59" s="318">
        <f>ИТОГ!DZ58</f>
        <v>0</v>
      </c>
      <c r="CE59" s="318">
        <f>ИТОГ!EC58</f>
        <v>0</v>
      </c>
      <c r="CF59" s="318">
        <f>ИТОГ!ED58</f>
        <v>0</v>
      </c>
      <c r="CG59" s="318">
        <f>ИТОГ!EE58</f>
        <v>0</v>
      </c>
      <c r="CH59" s="318">
        <f>ИТОГ!EF58</f>
        <v>0</v>
      </c>
      <c r="CI59" s="318">
        <f>ИТОГ!DS58</f>
        <v>0</v>
      </c>
      <c r="CJ59" s="318">
        <f>ИТОГ!DT58</f>
        <v>0</v>
      </c>
      <c r="CK59" s="318">
        <f>ИТОГ!DW58</f>
        <v>0</v>
      </c>
      <c r="CL59" s="318">
        <f>ИТОГ!DX58</f>
        <v>0</v>
      </c>
      <c r="CM59" s="318">
        <f>ИТОГ!EA58</f>
        <v>0</v>
      </c>
      <c r="CN59" s="318">
        <f>ИТОГ!EB58</f>
        <v>0</v>
      </c>
      <c r="CO59" s="310">
        <f t="shared" si="28"/>
        <v>0</v>
      </c>
      <c r="CP59" s="385">
        <f t="shared" si="29"/>
        <v>0</v>
      </c>
    </row>
    <row r="60" spans="1:94" ht="27.6" thickBot="1" x14ac:dyDescent="0.35">
      <c r="A60" s="509">
        <v>11</v>
      </c>
      <c r="B60" s="966" t="s">
        <v>19</v>
      </c>
      <c r="C60" s="501">
        <f>ИТОГ!C59+ИТОГ!E59</f>
        <v>0</v>
      </c>
      <c r="D60" s="57">
        <f>ИТОГ!D59+ИТОГ!F59</f>
        <v>0</v>
      </c>
      <c r="E60" s="420">
        <f>ИТОГ!AI59+ИТОГ!AK59</f>
        <v>0</v>
      </c>
      <c r="F60" s="518">
        <f>ИТОГ!AJ59+ИТОГ!AL59</f>
        <v>0</v>
      </c>
      <c r="G60" s="518">
        <f>ИТОГ!BM59+ИТОГ!BO59</f>
        <v>0</v>
      </c>
      <c r="H60" s="518">
        <f>ИТОГ!BN59+ИТОГ!BP59</f>
        <v>0</v>
      </c>
      <c r="I60" s="518">
        <f>ИТОГ!CQ59+ИТОГ!CS59</f>
        <v>0</v>
      </c>
      <c r="J60" s="518">
        <f>ИТОГ!CR59+ИТОГ!CT59</f>
        <v>0</v>
      </c>
      <c r="K60" s="518">
        <f>ИТОГ!G59+ИТОГ!I59</f>
        <v>0</v>
      </c>
      <c r="L60" s="518">
        <f>ИТОГ!H59+ИТОГ!J59</f>
        <v>0</v>
      </c>
      <c r="M60" s="318">
        <f>ИТОГ!AM59+ИТОГ!AO59</f>
        <v>64</v>
      </c>
      <c r="N60" s="318">
        <f>ИТОГ!AN59+ИТОГ!AP59</f>
        <v>9</v>
      </c>
      <c r="O60" s="318">
        <f>ИТОГ!BQ59+ИТОГ!BS59</f>
        <v>1</v>
      </c>
      <c r="P60" s="318">
        <f>ИТОГ!BR59+ИТОГ!BT59</f>
        <v>1</v>
      </c>
      <c r="Q60" s="318">
        <f>ИТОГ!CU59+ИТОГ!CW59</f>
        <v>6</v>
      </c>
      <c r="R60" s="318">
        <f>ИТОГ!CV59+ИТОГ!CX59</f>
        <v>10</v>
      </c>
      <c r="S60" s="318">
        <f>ИТОГ!K59</f>
        <v>0</v>
      </c>
      <c r="T60" s="318">
        <f>ИТОГ!L59</f>
        <v>0</v>
      </c>
      <c r="U60" s="318">
        <f>ИТОГ!AQ59</f>
        <v>0</v>
      </c>
      <c r="V60" s="318">
        <f>ИТОГ!AR59</f>
        <v>0</v>
      </c>
      <c r="W60" s="318">
        <f>ИТОГ!BU59</f>
        <v>0</v>
      </c>
      <c r="X60" s="318">
        <f>ИТОГ!BV59</f>
        <v>0</v>
      </c>
      <c r="Y60" s="318">
        <f>ИТОГ!CY59</f>
        <v>0</v>
      </c>
      <c r="Z60" s="318">
        <f>ИТОГ!CZ59</f>
        <v>0</v>
      </c>
      <c r="AA60" s="318">
        <f>ИТОГ!M59+ИТОГ!O59+ИТОГ!Q59</f>
        <v>0</v>
      </c>
      <c r="AB60" s="318">
        <f>ИТОГ!N59+ИТОГ!P59+ИТОГ!R59</f>
        <v>0</v>
      </c>
      <c r="AC60" s="318">
        <f>ИТОГ!AS59+ИТОГ!AU59+ИТОГ!AW59</f>
        <v>0</v>
      </c>
      <c r="AD60" s="318">
        <f>ИТОГ!AT59+ИТОГ!AV59+ИТОГ!AX59</f>
        <v>1</v>
      </c>
      <c r="AE60" s="318">
        <f>ИТОГ!BW59+ИТОГ!BY59+ИТОГ!CA59</f>
        <v>0</v>
      </c>
      <c r="AF60" s="318">
        <f>ИТОГ!BX59+ИТОГ!BZ59+ИТОГ!CB59</f>
        <v>0</v>
      </c>
      <c r="AG60" s="463">
        <f>ИТОГ!DA59+ИТОГ!DC59+ИТОГ!DE59</f>
        <v>0</v>
      </c>
      <c r="AH60" s="463">
        <f>ИТОГ!DB59+ИТОГ!DD59+ИТОГ!DF59</f>
        <v>0</v>
      </c>
      <c r="AI60" s="463">
        <f>ИТОГ!S59</f>
        <v>0</v>
      </c>
      <c r="AJ60" s="463">
        <f>ИТОГ!T59</f>
        <v>0</v>
      </c>
      <c r="AK60" s="463">
        <f>ИТОГ!AY59</f>
        <v>0</v>
      </c>
      <c r="AL60" s="463">
        <f>ИТОГ!AZ59</f>
        <v>0</v>
      </c>
      <c r="AM60" s="463">
        <f>ИТОГ!CC59</f>
        <v>0</v>
      </c>
      <c r="AN60" s="463">
        <f>ИТОГ!CD59</f>
        <v>0</v>
      </c>
      <c r="AO60" s="463">
        <f>ИТОГ!U59+ИТОГ!W59</f>
        <v>0</v>
      </c>
      <c r="AP60" s="463">
        <f>ИТОГ!V59+ИТОГ!X59</f>
        <v>0</v>
      </c>
      <c r="AQ60" s="463">
        <f>ИТОГ!BA59+ИТОГ!BC59</f>
        <v>0</v>
      </c>
      <c r="AR60" s="463">
        <f>ИТОГ!BB59+ИТОГ!BD59</f>
        <v>0</v>
      </c>
      <c r="AS60" s="463">
        <f>ИТОГ!CE59+ИТОГ!CG59</f>
        <v>1</v>
      </c>
      <c r="AT60" s="463">
        <f>ИТОГ!CF59+ИТОГ!CH59</f>
        <v>0</v>
      </c>
      <c r="AU60" s="463">
        <f>ИТОГ!DG59+ИТОГ!DI59</f>
        <v>6</v>
      </c>
      <c r="AV60" s="463">
        <f>ИТОГ!DH59+ИТОГ!DJ59</f>
        <v>0</v>
      </c>
      <c r="AW60" s="463">
        <f>ИТОГ!Y59+ИТОГ!AA59</f>
        <v>0</v>
      </c>
      <c r="AX60" s="463">
        <f>ИТОГ!Z59+ИТОГ!AB59</f>
        <v>0</v>
      </c>
      <c r="AY60" s="463">
        <f>ИТОГ!BE59+ИТОГ!BG59</f>
        <v>3</v>
      </c>
      <c r="AZ60" s="463">
        <f>ИТОГ!BF59+ИТОГ!BH59</f>
        <v>2</v>
      </c>
      <c r="BA60" s="463">
        <f>ИТОГ!CI59+ИТОГ!CK59</f>
        <v>1</v>
      </c>
      <c r="BB60" s="463">
        <f>ИТОГ!CJ59+ИТОГ!CL59</f>
        <v>0</v>
      </c>
      <c r="BC60" s="463">
        <f>ИТОГ!DK59</f>
        <v>0</v>
      </c>
      <c r="BD60" s="463">
        <f>ИТОГ!DL59</f>
        <v>0</v>
      </c>
      <c r="BE60" s="463">
        <f>ИТОГ!AC59</f>
        <v>0</v>
      </c>
      <c r="BF60" s="463">
        <f>ИТОГ!AD59</f>
        <v>0</v>
      </c>
      <c r="BG60" s="463">
        <f>ИТОГ!BI59</f>
        <v>0</v>
      </c>
      <c r="BH60" s="463">
        <f>ИТОГ!BJ59</f>
        <v>0</v>
      </c>
      <c r="BI60" s="463">
        <f>ИТОГ!CM59</f>
        <v>0</v>
      </c>
      <c r="BJ60" s="463">
        <f>ИТОГ!CN59</f>
        <v>0</v>
      </c>
      <c r="BK60" s="463">
        <f>ИТОГ!AE59</f>
        <v>0</v>
      </c>
      <c r="BL60" s="463">
        <f>ИТОГ!AF59</f>
        <v>0</v>
      </c>
      <c r="BM60" s="463">
        <f>ИТОГ!BK59</f>
        <v>0</v>
      </c>
      <c r="BN60" s="463">
        <f>ИТОГ!BL59</f>
        <v>0</v>
      </c>
      <c r="BO60" s="463">
        <f>ИТОГ!CO59</f>
        <v>0</v>
      </c>
      <c r="BP60" s="463">
        <f>ИТОГ!CP59</f>
        <v>0</v>
      </c>
      <c r="BQ60" s="463">
        <f>ИТОГ!DM59</f>
        <v>0</v>
      </c>
      <c r="BR60" s="463">
        <f>ИТОГ!DN59</f>
        <v>0</v>
      </c>
      <c r="BS60" s="463">
        <f>ИТОГ!AG59</f>
        <v>0</v>
      </c>
      <c r="BT60" s="463">
        <f>ИТОГ!AH59</f>
        <v>0</v>
      </c>
      <c r="BU60" s="388">
        <f t="shared" si="26"/>
        <v>82</v>
      </c>
      <c r="BV60" s="508">
        <f t="shared" si="27"/>
        <v>23</v>
      </c>
      <c r="BW60" s="183"/>
      <c r="BX60" s="183"/>
      <c r="BY60" s="183"/>
      <c r="BZ60" s="965"/>
      <c r="CA60" s="318">
        <f>ИТОГ!DU59</f>
        <v>0</v>
      </c>
      <c r="CB60" s="318">
        <f>ИТОГ!DV59</f>
        <v>3</v>
      </c>
      <c r="CC60" s="318">
        <f>ИТОГ!DY59</f>
        <v>0</v>
      </c>
      <c r="CD60" s="318">
        <f>ИТОГ!DZ59</f>
        <v>1</v>
      </c>
      <c r="CE60" s="318">
        <f>ИТОГ!EC59</f>
        <v>0</v>
      </c>
      <c r="CF60" s="318">
        <f>ИТОГ!ED59</f>
        <v>0</v>
      </c>
      <c r="CG60" s="318">
        <f>ИТОГ!EE59</f>
        <v>0</v>
      </c>
      <c r="CH60" s="318">
        <f>ИТОГ!EF59</f>
        <v>0</v>
      </c>
      <c r="CI60" s="318">
        <f>ИТОГ!DS59</f>
        <v>0</v>
      </c>
      <c r="CJ60" s="318">
        <f>ИТОГ!DT59</f>
        <v>0</v>
      </c>
      <c r="CK60" s="318">
        <f>ИТОГ!DW59</f>
        <v>0</v>
      </c>
      <c r="CL60" s="318">
        <f>ИТОГ!DX59</f>
        <v>0</v>
      </c>
      <c r="CM60" s="318">
        <f>ИТОГ!EA59</f>
        <v>0</v>
      </c>
      <c r="CN60" s="318">
        <f>ИТОГ!EB59</f>
        <v>0</v>
      </c>
      <c r="CO60" s="310">
        <f t="shared" si="28"/>
        <v>0</v>
      </c>
      <c r="CP60" s="385">
        <f t="shared" si="29"/>
        <v>4</v>
      </c>
    </row>
    <row r="61" spans="1:94" ht="15" thickBot="1" x14ac:dyDescent="0.35">
      <c r="A61" s="509">
        <v>12</v>
      </c>
      <c r="B61" s="966" t="s">
        <v>38</v>
      </c>
      <c r="C61" s="501">
        <f>ИТОГ!C60+ИТОГ!E60</f>
        <v>0</v>
      </c>
      <c r="D61" s="57">
        <f>ИТОГ!D60+ИТОГ!F60</f>
        <v>0</v>
      </c>
      <c r="E61" s="420">
        <f>ИТОГ!AI60+ИТОГ!AK60</f>
        <v>0</v>
      </c>
      <c r="F61" s="518">
        <f>ИТОГ!AJ60+ИТОГ!AL60</f>
        <v>1</v>
      </c>
      <c r="G61" s="518">
        <f>ИТОГ!BM60+ИТОГ!BO60</f>
        <v>0</v>
      </c>
      <c r="H61" s="518">
        <f>ИТОГ!BN60+ИТОГ!BP60</f>
        <v>1</v>
      </c>
      <c r="I61" s="518">
        <f>ИТОГ!CQ60+ИТОГ!CS60</f>
        <v>0</v>
      </c>
      <c r="J61" s="518">
        <f>ИТОГ!CR60+ИТОГ!CT60</f>
        <v>0</v>
      </c>
      <c r="K61" s="518">
        <f>ИТОГ!G60+ИТОГ!I60</f>
        <v>0</v>
      </c>
      <c r="L61" s="518">
        <f>ИТОГ!H60+ИТОГ!J60</f>
        <v>0</v>
      </c>
      <c r="M61" s="318">
        <f>ИТОГ!AM60+ИТОГ!AO60</f>
        <v>0</v>
      </c>
      <c r="N61" s="318">
        <f>ИТОГ!AN60+ИТОГ!AP60</f>
        <v>0</v>
      </c>
      <c r="O61" s="318">
        <f>ИТОГ!BQ60+ИТОГ!BS60</f>
        <v>0</v>
      </c>
      <c r="P61" s="318">
        <f>ИТОГ!BR60+ИТОГ!BT60</f>
        <v>0</v>
      </c>
      <c r="Q61" s="318">
        <f>ИТОГ!CU60+ИТОГ!CW60</f>
        <v>0</v>
      </c>
      <c r="R61" s="318">
        <f>ИТОГ!CV60+ИТОГ!CX60</f>
        <v>0</v>
      </c>
      <c r="S61" s="318">
        <f>ИТОГ!K60</f>
        <v>0</v>
      </c>
      <c r="T61" s="318">
        <f>ИТОГ!L60</f>
        <v>0</v>
      </c>
      <c r="U61" s="318">
        <f>ИТОГ!AQ60</f>
        <v>0</v>
      </c>
      <c r="V61" s="318">
        <f>ИТОГ!AR60</f>
        <v>0</v>
      </c>
      <c r="W61" s="318">
        <f>ИТОГ!BU60</f>
        <v>1</v>
      </c>
      <c r="X61" s="318">
        <f>ИТОГ!BV60</f>
        <v>0</v>
      </c>
      <c r="Y61" s="318">
        <f>ИТОГ!CY60</f>
        <v>0</v>
      </c>
      <c r="Z61" s="318">
        <f>ИТОГ!CZ60</f>
        <v>0</v>
      </c>
      <c r="AA61" s="318">
        <f>ИТОГ!M60+ИТОГ!O60+ИТОГ!Q60</f>
        <v>0</v>
      </c>
      <c r="AB61" s="318">
        <f>ИТОГ!N60+ИТОГ!P60+ИТОГ!R60</f>
        <v>0</v>
      </c>
      <c r="AC61" s="318">
        <f>ИТОГ!AS60+ИТОГ!AU60+ИТОГ!AW60</f>
        <v>1</v>
      </c>
      <c r="AD61" s="318">
        <f>ИТОГ!AT60+ИТОГ!AV60+ИТОГ!AX60</f>
        <v>0</v>
      </c>
      <c r="AE61" s="318">
        <f>ИТОГ!BW60+ИТОГ!BY60+ИТОГ!CA60</f>
        <v>0</v>
      </c>
      <c r="AF61" s="318">
        <f>ИТОГ!BX60+ИТОГ!BZ60+ИТОГ!CB60</f>
        <v>0</v>
      </c>
      <c r="AG61" s="463">
        <f>ИТОГ!DA60+ИТОГ!DC60+ИТОГ!DE60</f>
        <v>0</v>
      </c>
      <c r="AH61" s="463">
        <f>ИТОГ!DB60+ИТОГ!DD60+ИТОГ!DF60</f>
        <v>0</v>
      </c>
      <c r="AI61" s="463">
        <f>ИТОГ!S60</f>
        <v>0</v>
      </c>
      <c r="AJ61" s="463">
        <f>ИТОГ!T60</f>
        <v>0</v>
      </c>
      <c r="AK61" s="463">
        <f>ИТОГ!AY60</f>
        <v>0</v>
      </c>
      <c r="AL61" s="463">
        <f>ИТОГ!AZ60</f>
        <v>1</v>
      </c>
      <c r="AM61" s="463">
        <f>ИТОГ!CC60</f>
        <v>0</v>
      </c>
      <c r="AN61" s="463">
        <f>ИТОГ!CD60</f>
        <v>0</v>
      </c>
      <c r="AO61" s="463">
        <f>ИТОГ!U60+ИТОГ!W60</f>
        <v>0</v>
      </c>
      <c r="AP61" s="463">
        <f>ИТОГ!V60+ИТОГ!X60</f>
        <v>0</v>
      </c>
      <c r="AQ61" s="463">
        <f>ИТОГ!BA60+ИТОГ!BC60</f>
        <v>0</v>
      </c>
      <c r="AR61" s="463">
        <f>ИТОГ!BB60+ИТОГ!BD60</f>
        <v>0</v>
      </c>
      <c r="AS61" s="463">
        <f>ИТОГ!CE60+ИТОГ!CG60</f>
        <v>0</v>
      </c>
      <c r="AT61" s="463">
        <f>ИТОГ!CF60+ИТОГ!CH60</f>
        <v>0</v>
      </c>
      <c r="AU61" s="463">
        <f>ИТОГ!DG60+ИТОГ!DI60</f>
        <v>0</v>
      </c>
      <c r="AV61" s="463">
        <f>ИТОГ!DH60+ИТОГ!DJ60</f>
        <v>0</v>
      </c>
      <c r="AW61" s="463">
        <f>ИТОГ!Y60+ИТОГ!AA60</f>
        <v>0</v>
      </c>
      <c r="AX61" s="463">
        <f>ИТОГ!Z60+ИТОГ!AB60</f>
        <v>0</v>
      </c>
      <c r="AY61" s="463">
        <f>ИТОГ!BE60+ИТОГ!BG60</f>
        <v>1</v>
      </c>
      <c r="AZ61" s="463">
        <f>ИТОГ!BF60+ИТОГ!BH60</f>
        <v>0</v>
      </c>
      <c r="BA61" s="463">
        <f>ИТОГ!CI60+ИТОГ!CK60</f>
        <v>0</v>
      </c>
      <c r="BB61" s="463">
        <f>ИТОГ!CJ60+ИТОГ!CL60</f>
        <v>0</v>
      </c>
      <c r="BC61" s="463">
        <f>ИТОГ!DK60</f>
        <v>0</v>
      </c>
      <c r="BD61" s="463">
        <f>ИТОГ!DL60</f>
        <v>0</v>
      </c>
      <c r="BE61" s="463">
        <f>ИТОГ!AC60</f>
        <v>0</v>
      </c>
      <c r="BF61" s="463">
        <f>ИТОГ!AD60</f>
        <v>0</v>
      </c>
      <c r="BG61" s="463">
        <f>ИТОГ!BI60</f>
        <v>0</v>
      </c>
      <c r="BH61" s="463">
        <f>ИТОГ!BJ60</f>
        <v>0</v>
      </c>
      <c r="BI61" s="463">
        <f>ИТОГ!CM60</f>
        <v>0</v>
      </c>
      <c r="BJ61" s="463">
        <f>ИТОГ!CN60</f>
        <v>0</v>
      </c>
      <c r="BK61" s="463">
        <f>ИТОГ!AE60</f>
        <v>0</v>
      </c>
      <c r="BL61" s="463">
        <f>ИТОГ!AF60</f>
        <v>0</v>
      </c>
      <c r="BM61" s="463">
        <f>ИТОГ!BK60</f>
        <v>0</v>
      </c>
      <c r="BN61" s="463">
        <f>ИТОГ!BL60</f>
        <v>0</v>
      </c>
      <c r="BO61" s="463">
        <f>ИТОГ!CO60</f>
        <v>0</v>
      </c>
      <c r="BP61" s="463">
        <f>ИТОГ!CP60</f>
        <v>0</v>
      </c>
      <c r="BQ61" s="463">
        <f>ИТОГ!DM60</f>
        <v>0</v>
      </c>
      <c r="BR61" s="463">
        <f>ИТОГ!DN60</f>
        <v>0</v>
      </c>
      <c r="BS61" s="463">
        <f>ИТОГ!AG60</f>
        <v>0</v>
      </c>
      <c r="BT61" s="463">
        <f>ИТОГ!AH60</f>
        <v>0</v>
      </c>
      <c r="BU61" s="388">
        <f t="shared" si="26"/>
        <v>3</v>
      </c>
      <c r="BV61" s="508">
        <f t="shared" si="27"/>
        <v>3</v>
      </c>
      <c r="BW61" s="183"/>
      <c r="BX61" s="183"/>
      <c r="BY61" s="183"/>
      <c r="BZ61" s="965"/>
      <c r="CA61" s="318">
        <f>ИТОГ!DU60</f>
        <v>0</v>
      </c>
      <c r="CB61" s="318">
        <f>ИТОГ!DV60</f>
        <v>0</v>
      </c>
      <c r="CC61" s="318">
        <f>ИТОГ!DY60</f>
        <v>0</v>
      </c>
      <c r="CD61" s="318">
        <f>ИТОГ!DZ60</f>
        <v>0</v>
      </c>
      <c r="CE61" s="318">
        <f>ИТОГ!EC60</f>
        <v>0</v>
      </c>
      <c r="CF61" s="318">
        <f>ИТОГ!ED60</f>
        <v>0</v>
      </c>
      <c r="CG61" s="318">
        <f>ИТОГ!EE60</f>
        <v>0</v>
      </c>
      <c r="CH61" s="318">
        <f>ИТОГ!EF60</f>
        <v>0</v>
      </c>
      <c r="CI61" s="318">
        <f>ИТОГ!DS60</f>
        <v>0</v>
      </c>
      <c r="CJ61" s="318">
        <f>ИТОГ!DT60</f>
        <v>0</v>
      </c>
      <c r="CK61" s="318">
        <f>ИТОГ!DW60</f>
        <v>0</v>
      </c>
      <c r="CL61" s="318">
        <f>ИТОГ!DX60</f>
        <v>1</v>
      </c>
      <c r="CM61" s="318">
        <f>ИТОГ!EA60</f>
        <v>0</v>
      </c>
      <c r="CN61" s="318">
        <f>ИТОГ!EB60</f>
        <v>0</v>
      </c>
      <c r="CO61" s="310">
        <f t="shared" si="28"/>
        <v>0</v>
      </c>
      <c r="CP61" s="385">
        <f t="shared" si="29"/>
        <v>1</v>
      </c>
    </row>
    <row r="62" spans="1:94" ht="15" thickBot="1" x14ac:dyDescent="0.35">
      <c r="A62" s="509">
        <v>13</v>
      </c>
      <c r="B62" s="976" t="s">
        <v>20</v>
      </c>
      <c r="C62" s="501">
        <f>ИТОГ!C61+ИТОГ!E61</f>
        <v>0</v>
      </c>
      <c r="D62" s="57">
        <f>ИТОГ!D61+ИТОГ!F61</f>
        <v>0</v>
      </c>
      <c r="E62" s="420">
        <f>ИТОГ!AI61+ИТОГ!AK61</f>
        <v>0</v>
      </c>
      <c r="F62" s="518">
        <f>ИТОГ!AJ61+ИТОГ!AL61</f>
        <v>0</v>
      </c>
      <c r="G62" s="518">
        <f>ИТОГ!BM61+ИТОГ!BO61</f>
        <v>0</v>
      </c>
      <c r="H62" s="518">
        <f>ИТОГ!BN61+ИТОГ!BP61</f>
        <v>0</v>
      </c>
      <c r="I62" s="518">
        <f>ИТОГ!CQ61+ИТОГ!CS61</f>
        <v>0</v>
      </c>
      <c r="J62" s="518">
        <f>ИТОГ!CR61+ИТОГ!CT61</f>
        <v>0</v>
      </c>
      <c r="K62" s="518">
        <f>ИТОГ!G61+ИТОГ!I61</f>
        <v>0</v>
      </c>
      <c r="L62" s="518">
        <f>ИТОГ!H61+ИТОГ!J61</f>
        <v>0</v>
      </c>
      <c r="M62" s="318">
        <f>ИТОГ!AM61+ИТОГ!AO61</f>
        <v>0</v>
      </c>
      <c r="N62" s="318">
        <f>ИТОГ!AN61+ИТОГ!AP61</f>
        <v>0</v>
      </c>
      <c r="O62" s="318">
        <f>ИТОГ!BQ61+ИТОГ!BS61</f>
        <v>0</v>
      </c>
      <c r="P62" s="318">
        <f>ИТОГ!BR61+ИТОГ!BT61</f>
        <v>0</v>
      </c>
      <c r="Q62" s="318">
        <f>ИТОГ!CU61+ИТОГ!CW61</f>
        <v>0</v>
      </c>
      <c r="R62" s="318">
        <f>ИТОГ!CV61+ИТОГ!CX61</f>
        <v>0</v>
      </c>
      <c r="S62" s="318">
        <f>ИТОГ!K61</f>
        <v>0</v>
      </c>
      <c r="T62" s="318">
        <f>ИТОГ!L61</f>
        <v>0</v>
      </c>
      <c r="U62" s="318">
        <f>ИТОГ!AQ61</f>
        <v>0</v>
      </c>
      <c r="V62" s="318">
        <f>ИТОГ!AR61</f>
        <v>0</v>
      </c>
      <c r="W62" s="318">
        <f>ИТОГ!BU61</f>
        <v>0</v>
      </c>
      <c r="X62" s="318">
        <f>ИТОГ!BV61</f>
        <v>0</v>
      </c>
      <c r="Y62" s="318">
        <f>ИТОГ!CY61</f>
        <v>0</v>
      </c>
      <c r="Z62" s="318">
        <f>ИТОГ!CZ61</f>
        <v>0</v>
      </c>
      <c r="AA62" s="318">
        <f>ИТОГ!M61+ИТОГ!O61+ИТОГ!Q61</f>
        <v>0</v>
      </c>
      <c r="AB62" s="318">
        <f>ИТОГ!N61+ИТОГ!P61+ИТОГ!R61</f>
        <v>0</v>
      </c>
      <c r="AC62" s="318">
        <f>ИТОГ!AS61+ИТОГ!AU61+ИТОГ!AW61</f>
        <v>0</v>
      </c>
      <c r="AD62" s="318">
        <f>ИТОГ!AT61+ИТОГ!AV61+ИТОГ!AX61</f>
        <v>0</v>
      </c>
      <c r="AE62" s="318">
        <f>ИТОГ!BW61+ИТОГ!BY61+ИТОГ!CA61</f>
        <v>0</v>
      </c>
      <c r="AF62" s="318">
        <f>ИТОГ!BX61+ИТОГ!BZ61+ИТОГ!CB61</f>
        <v>0</v>
      </c>
      <c r="AG62" s="463">
        <f>ИТОГ!DA61+ИТОГ!DC61+ИТОГ!DE61</f>
        <v>0</v>
      </c>
      <c r="AH62" s="463">
        <f>ИТОГ!DB61+ИТОГ!DD61+ИТОГ!DF61</f>
        <v>0</v>
      </c>
      <c r="AI62" s="463">
        <f>ИТОГ!S61</f>
        <v>0</v>
      </c>
      <c r="AJ62" s="463">
        <f>ИТОГ!T61</f>
        <v>0</v>
      </c>
      <c r="AK62" s="463">
        <f>ИТОГ!AY61</f>
        <v>0</v>
      </c>
      <c r="AL62" s="463">
        <f>ИТОГ!AZ61</f>
        <v>0</v>
      </c>
      <c r="AM62" s="463">
        <f>ИТОГ!CC61</f>
        <v>0</v>
      </c>
      <c r="AN62" s="463">
        <f>ИТОГ!CD61</f>
        <v>0</v>
      </c>
      <c r="AO62" s="463">
        <f>ИТОГ!U61+ИТОГ!W61</f>
        <v>0</v>
      </c>
      <c r="AP62" s="463">
        <f>ИТОГ!V61+ИТОГ!X61</f>
        <v>0</v>
      </c>
      <c r="AQ62" s="463">
        <f>ИТОГ!BA61+ИТОГ!BC61</f>
        <v>0</v>
      </c>
      <c r="AR62" s="463">
        <f>ИТОГ!BB61+ИТОГ!BD61</f>
        <v>0</v>
      </c>
      <c r="AS62" s="463">
        <f>ИТОГ!CE61+ИТОГ!CG61</f>
        <v>0</v>
      </c>
      <c r="AT62" s="463">
        <f>ИТОГ!CF61+ИТОГ!CH61</f>
        <v>0</v>
      </c>
      <c r="AU62" s="463">
        <f>ИТОГ!DG61+ИТОГ!DI61</f>
        <v>0</v>
      </c>
      <c r="AV62" s="463">
        <f>ИТОГ!DH61+ИТОГ!DJ61</f>
        <v>0</v>
      </c>
      <c r="AW62" s="463">
        <f>ИТОГ!Y61+ИТОГ!AA61</f>
        <v>0</v>
      </c>
      <c r="AX62" s="463">
        <f>ИТОГ!Z61+ИТОГ!AB61</f>
        <v>0</v>
      </c>
      <c r="AY62" s="463">
        <f>ИТОГ!BE61+ИТОГ!BG61</f>
        <v>0</v>
      </c>
      <c r="AZ62" s="463">
        <f>ИТОГ!BF61+ИТОГ!BH61</f>
        <v>0</v>
      </c>
      <c r="BA62" s="463">
        <f>ИТОГ!CI61+ИТОГ!CK61</f>
        <v>0</v>
      </c>
      <c r="BB62" s="463">
        <f>ИТОГ!CJ61+ИТОГ!CL61</f>
        <v>0</v>
      </c>
      <c r="BC62" s="463">
        <f>ИТОГ!DK61</f>
        <v>0</v>
      </c>
      <c r="BD62" s="463">
        <f>ИТОГ!DL61</f>
        <v>0</v>
      </c>
      <c r="BE62" s="463">
        <f>ИТОГ!AC61</f>
        <v>0</v>
      </c>
      <c r="BF62" s="463">
        <f>ИТОГ!AD61</f>
        <v>0</v>
      </c>
      <c r="BG62" s="463">
        <f>ИТОГ!BI61</f>
        <v>0</v>
      </c>
      <c r="BH62" s="463">
        <f>ИТОГ!BJ61</f>
        <v>0</v>
      </c>
      <c r="BI62" s="463">
        <f>ИТОГ!CM61</f>
        <v>0</v>
      </c>
      <c r="BJ62" s="463">
        <f>ИТОГ!CN61</f>
        <v>0</v>
      </c>
      <c r="BK62" s="463">
        <f>ИТОГ!AE61</f>
        <v>0</v>
      </c>
      <c r="BL62" s="463">
        <f>ИТОГ!AF61</f>
        <v>0</v>
      </c>
      <c r="BM62" s="463">
        <f>ИТОГ!BK61</f>
        <v>0</v>
      </c>
      <c r="BN62" s="463">
        <f>ИТОГ!BL61</f>
        <v>0</v>
      </c>
      <c r="BO62" s="463">
        <f>ИТОГ!CO61</f>
        <v>0</v>
      </c>
      <c r="BP62" s="463">
        <f>ИТОГ!CP61</f>
        <v>0</v>
      </c>
      <c r="BQ62" s="463">
        <f>ИТОГ!DM61</f>
        <v>0</v>
      </c>
      <c r="BR62" s="463">
        <f>ИТОГ!DN61</f>
        <v>0</v>
      </c>
      <c r="BS62" s="463">
        <f>ИТОГ!AG61</f>
        <v>0</v>
      </c>
      <c r="BT62" s="463">
        <f>ИТОГ!AH61</f>
        <v>0</v>
      </c>
      <c r="BU62" s="388">
        <f t="shared" si="26"/>
        <v>0</v>
      </c>
      <c r="BV62" s="508">
        <f t="shared" si="27"/>
        <v>0</v>
      </c>
      <c r="BW62" s="183"/>
      <c r="BX62" s="183"/>
      <c r="BY62" s="183"/>
      <c r="BZ62" s="965"/>
      <c r="CA62" s="318">
        <f>ИТОГ!DU61</f>
        <v>0</v>
      </c>
      <c r="CB62" s="318">
        <f>ИТОГ!DV61</f>
        <v>0</v>
      </c>
      <c r="CC62" s="318">
        <f>ИТОГ!DY61</f>
        <v>0</v>
      </c>
      <c r="CD62" s="318">
        <f>ИТОГ!DZ61</f>
        <v>0</v>
      </c>
      <c r="CE62" s="318">
        <f>ИТОГ!EC61</f>
        <v>0</v>
      </c>
      <c r="CF62" s="318">
        <f>ИТОГ!ED61</f>
        <v>0</v>
      </c>
      <c r="CG62" s="318">
        <f>ИТОГ!EE61</f>
        <v>0</v>
      </c>
      <c r="CH62" s="318">
        <f>ИТОГ!EF61</f>
        <v>0</v>
      </c>
      <c r="CI62" s="318">
        <f>ИТОГ!DS61</f>
        <v>0</v>
      </c>
      <c r="CJ62" s="318">
        <f>ИТОГ!DT61</f>
        <v>0</v>
      </c>
      <c r="CK62" s="318">
        <f>ИТОГ!DW61</f>
        <v>0</v>
      </c>
      <c r="CL62" s="318">
        <f>ИТОГ!DX61</f>
        <v>0</v>
      </c>
      <c r="CM62" s="318">
        <f>ИТОГ!EA61</f>
        <v>0</v>
      </c>
      <c r="CN62" s="318">
        <f>ИТОГ!EB61</f>
        <v>0</v>
      </c>
      <c r="CO62" s="310">
        <f t="shared" si="28"/>
        <v>0</v>
      </c>
      <c r="CP62" s="385">
        <f t="shared" si="29"/>
        <v>0</v>
      </c>
    </row>
    <row r="63" spans="1:94" ht="15" thickBot="1" x14ac:dyDescent="0.35">
      <c r="A63" s="509"/>
      <c r="B63" s="977" t="s">
        <v>13</v>
      </c>
      <c r="C63" s="501">
        <f>ИТОГ!C62+ИТОГ!E62</f>
        <v>0</v>
      </c>
      <c r="D63" s="57">
        <f>ИТОГ!D62+ИТОГ!F62</f>
        <v>2</v>
      </c>
      <c r="E63" s="420">
        <f>ИТОГ!AI62+ИТОГ!AK62</f>
        <v>2</v>
      </c>
      <c r="F63" s="518">
        <f>ИТОГ!AJ62+ИТОГ!AL62</f>
        <v>0</v>
      </c>
      <c r="G63" s="518">
        <f>ИТОГ!BM62+ИТОГ!BO62</f>
        <v>0</v>
      </c>
      <c r="H63" s="518">
        <f>ИТОГ!BN62+ИТОГ!BP62</f>
        <v>1</v>
      </c>
      <c r="I63" s="518">
        <f>ИТОГ!CQ62+ИТОГ!CS62</f>
        <v>0</v>
      </c>
      <c r="J63" s="518">
        <f>ИТОГ!CR62+ИТОГ!CT62</f>
        <v>1</v>
      </c>
      <c r="K63" s="518">
        <f>ИТОГ!G62+ИТОГ!I62</f>
        <v>0</v>
      </c>
      <c r="L63" s="518">
        <f>ИТОГ!H62+ИТОГ!J62</f>
        <v>3</v>
      </c>
      <c r="M63" s="318">
        <f>ИТОГ!AM62+ИТОГ!AO62</f>
        <v>66</v>
      </c>
      <c r="N63" s="318">
        <f>ИТОГ!AN62+ИТОГ!AP62</f>
        <v>7</v>
      </c>
      <c r="O63" s="318">
        <f>ИТОГ!BQ62+ИТОГ!BS62</f>
        <v>2</v>
      </c>
      <c r="P63" s="318">
        <f>ИТОГ!BR62+ИТОГ!BT62</f>
        <v>2</v>
      </c>
      <c r="Q63" s="318">
        <f>ИТОГ!CU62+ИТОГ!CW62</f>
        <v>9</v>
      </c>
      <c r="R63" s="318">
        <f>ИТОГ!CV62+ИТОГ!CX62</f>
        <v>13</v>
      </c>
      <c r="S63" s="318">
        <f>ИТОГ!K62</f>
        <v>0</v>
      </c>
      <c r="T63" s="318">
        <f>ИТОГ!L62</f>
        <v>0</v>
      </c>
      <c r="U63" s="318">
        <f>ИТОГ!AQ62</f>
        <v>0</v>
      </c>
      <c r="V63" s="318">
        <f>ИТОГ!AR62</f>
        <v>1</v>
      </c>
      <c r="W63" s="318">
        <f>ИТОГ!BU62</f>
        <v>3</v>
      </c>
      <c r="X63" s="318">
        <f>ИТОГ!BV62</f>
        <v>1</v>
      </c>
      <c r="Y63" s="318">
        <f>ИТОГ!CY62</f>
        <v>1</v>
      </c>
      <c r="Z63" s="318">
        <f>ИТОГ!CZ62</f>
        <v>0</v>
      </c>
      <c r="AA63" s="318">
        <f>ИТОГ!M62+ИТОГ!O62+ИТОГ!Q62</f>
        <v>0</v>
      </c>
      <c r="AB63" s="318">
        <f>ИТОГ!N62+ИТОГ!P62+ИТОГ!R62</f>
        <v>0</v>
      </c>
      <c r="AC63" s="318">
        <f>ИТОГ!AS62+ИТОГ!AU62+ИТОГ!AW62</f>
        <v>3</v>
      </c>
      <c r="AD63" s="318">
        <f>ИТОГ!AT62+ИТОГ!AV62+ИТОГ!AX62</f>
        <v>1</v>
      </c>
      <c r="AE63" s="318">
        <f>ИТОГ!BW62+ИТОГ!BY62+ИТОГ!CA62</f>
        <v>4</v>
      </c>
      <c r="AF63" s="318">
        <f>ИТОГ!BX62+ИТОГ!BZ62+ИТОГ!CB62</f>
        <v>1</v>
      </c>
      <c r="AG63" s="463">
        <f>ИТОГ!DA62+ИТОГ!DC62+ИТОГ!DE62</f>
        <v>1</v>
      </c>
      <c r="AH63" s="463">
        <f>ИТОГ!DB62+ИТОГ!DD62+ИТОГ!DF62</f>
        <v>0</v>
      </c>
      <c r="AI63" s="463">
        <f>ИТОГ!S62</f>
        <v>0</v>
      </c>
      <c r="AJ63" s="463">
        <f>ИТОГ!T62</f>
        <v>0</v>
      </c>
      <c r="AK63" s="463">
        <f>ИТОГ!AY62</f>
        <v>0</v>
      </c>
      <c r="AL63" s="463">
        <f>ИТОГ!AZ62</f>
        <v>2</v>
      </c>
      <c r="AM63" s="463">
        <f>ИТОГ!CC62</f>
        <v>0</v>
      </c>
      <c r="AN63" s="463">
        <f>ИТОГ!CD62</f>
        <v>0</v>
      </c>
      <c r="AO63" s="463">
        <f>ИТОГ!U62+ИТОГ!W62</f>
        <v>0</v>
      </c>
      <c r="AP63" s="463">
        <f>ИТОГ!V62+ИТОГ!X62</f>
        <v>0</v>
      </c>
      <c r="AQ63" s="463">
        <f>ИТОГ!BA62+ИТОГ!BC62</f>
        <v>0</v>
      </c>
      <c r="AR63" s="463">
        <f>ИТОГ!BB62+ИТОГ!BD62</f>
        <v>3</v>
      </c>
      <c r="AS63" s="463">
        <f>ИТОГ!CE62+ИТОГ!CG62</f>
        <v>2</v>
      </c>
      <c r="AT63" s="463">
        <f>ИТОГ!CF62+ИТОГ!CH62</f>
        <v>2</v>
      </c>
      <c r="AU63" s="463">
        <f>ИТОГ!DG62+ИТОГ!DI62</f>
        <v>9</v>
      </c>
      <c r="AV63" s="463">
        <f>ИТОГ!DH62+ИТОГ!DJ62</f>
        <v>2</v>
      </c>
      <c r="AW63" s="463">
        <f>ИТОГ!Y62+ИТОГ!AA62</f>
        <v>0</v>
      </c>
      <c r="AX63" s="463">
        <f>ИТОГ!Z62+ИТОГ!AB62</f>
        <v>2</v>
      </c>
      <c r="AY63" s="463">
        <f>ИТОГ!BE62+ИТОГ!BG62</f>
        <v>2</v>
      </c>
      <c r="AZ63" s="463">
        <f>ИТОГ!BF62+ИТОГ!BH62</f>
        <v>3</v>
      </c>
      <c r="BA63" s="463">
        <f>ИТОГ!CI62+ИТОГ!CK62</f>
        <v>1</v>
      </c>
      <c r="BB63" s="463">
        <f>ИТОГ!CJ62+ИТОГ!CL62</f>
        <v>1</v>
      </c>
      <c r="BC63" s="463">
        <f>ИТОГ!DK62</f>
        <v>0</v>
      </c>
      <c r="BD63" s="463">
        <f>ИТОГ!DL62</f>
        <v>0</v>
      </c>
      <c r="BE63" s="463">
        <f>ИТОГ!AC62</f>
        <v>0</v>
      </c>
      <c r="BF63" s="463">
        <f>ИТОГ!AD62</f>
        <v>0</v>
      </c>
      <c r="BG63" s="463">
        <f>ИТОГ!BI62</f>
        <v>0</v>
      </c>
      <c r="BH63" s="463">
        <f>ИТОГ!BJ62</f>
        <v>0</v>
      </c>
      <c r="BI63" s="463">
        <f>ИТОГ!CM62</f>
        <v>0</v>
      </c>
      <c r="BJ63" s="463">
        <f>ИТОГ!CN62</f>
        <v>1</v>
      </c>
      <c r="BK63" s="463">
        <f>ИТОГ!AE62</f>
        <v>0</v>
      </c>
      <c r="BL63" s="463">
        <f>ИТОГ!AF62</f>
        <v>1</v>
      </c>
      <c r="BM63" s="463">
        <f>ИТОГ!BK62</f>
        <v>1</v>
      </c>
      <c r="BN63" s="463">
        <f>ИТОГ!BL62</f>
        <v>3</v>
      </c>
      <c r="BO63" s="463">
        <f>ИТОГ!CO62</f>
        <v>3</v>
      </c>
      <c r="BP63" s="463">
        <f>ИТОГ!CP62</f>
        <v>0</v>
      </c>
      <c r="BQ63" s="463">
        <f>ИТОГ!DM62</f>
        <v>1</v>
      </c>
      <c r="BR63" s="463">
        <f>ИТОГ!DN62</f>
        <v>0</v>
      </c>
      <c r="BS63" s="463">
        <f>ИТОГ!AG62</f>
        <v>0</v>
      </c>
      <c r="BT63" s="463">
        <f>ИТОГ!AH62</f>
        <v>1</v>
      </c>
      <c r="BU63" s="388">
        <f t="shared" si="26"/>
        <v>110</v>
      </c>
      <c r="BV63" s="508">
        <f t="shared" si="27"/>
        <v>54</v>
      </c>
      <c r="BW63" s="183"/>
      <c r="BX63" s="183"/>
      <c r="BY63" s="183"/>
      <c r="BZ63" s="965"/>
      <c r="CA63" s="318">
        <f>ИТОГ!DU62</f>
        <v>0</v>
      </c>
      <c r="CB63" s="318">
        <f>ИТОГ!DV62</f>
        <v>1</v>
      </c>
      <c r="CC63" s="318">
        <f>ИТОГ!DY62</f>
        <v>0</v>
      </c>
      <c r="CD63" s="318">
        <f>ИТОГ!DZ62</f>
        <v>3</v>
      </c>
      <c r="CE63" s="318">
        <f>ИТОГ!EC62</f>
        <v>0</v>
      </c>
      <c r="CF63" s="318">
        <f>ИТОГ!ED62</f>
        <v>0</v>
      </c>
      <c r="CG63" s="318">
        <f>ИТОГ!EE62</f>
        <v>0</v>
      </c>
      <c r="CH63" s="318">
        <f>ИТОГ!EF62</f>
        <v>0</v>
      </c>
      <c r="CI63" s="318">
        <f>ИТОГ!DS62</f>
        <v>0</v>
      </c>
      <c r="CJ63" s="318">
        <f>ИТОГ!DT62</f>
        <v>0</v>
      </c>
      <c r="CK63" s="318">
        <f>ИТОГ!DW62</f>
        <v>0</v>
      </c>
      <c r="CL63" s="318">
        <f>ИТОГ!DX62</f>
        <v>3</v>
      </c>
      <c r="CM63" s="318">
        <f>ИТОГ!EA62</f>
        <v>0</v>
      </c>
      <c r="CN63" s="318">
        <f>ИТОГ!EB62</f>
        <v>0</v>
      </c>
      <c r="CO63" s="310">
        <f t="shared" si="28"/>
        <v>0</v>
      </c>
      <c r="CP63" s="385">
        <f t="shared" si="29"/>
        <v>7</v>
      </c>
    </row>
    <row r="64" spans="1:94" ht="27.6" thickBot="1" x14ac:dyDescent="0.35">
      <c r="A64" s="509">
        <v>14</v>
      </c>
      <c r="B64" s="966" t="s">
        <v>21</v>
      </c>
      <c r="C64" s="501">
        <f>ИТОГ!C63+ИТОГ!E63</f>
        <v>0</v>
      </c>
      <c r="D64" s="57">
        <f>ИТОГ!D63+ИТОГ!F63</f>
        <v>0</v>
      </c>
      <c r="E64" s="420">
        <f>ИТОГ!AI63+ИТОГ!AK63</f>
        <v>0</v>
      </c>
      <c r="F64" s="518">
        <f>ИТОГ!AJ63+ИТОГ!AL63</f>
        <v>0</v>
      </c>
      <c r="G64" s="518">
        <f>ИТОГ!BM63+ИТОГ!BO63</f>
        <v>0</v>
      </c>
      <c r="H64" s="518">
        <f>ИТОГ!BN63+ИТОГ!BP63</f>
        <v>0</v>
      </c>
      <c r="I64" s="518">
        <f>ИТОГ!CQ63+ИТОГ!CS63</f>
        <v>0</v>
      </c>
      <c r="J64" s="518">
        <f>ИТОГ!CR63+ИТОГ!CT63</f>
        <v>0</v>
      </c>
      <c r="K64" s="518">
        <f>ИТОГ!G63+ИТОГ!I63</f>
        <v>0</v>
      </c>
      <c r="L64" s="518">
        <f>ИТОГ!H63+ИТОГ!J63</f>
        <v>0</v>
      </c>
      <c r="M64" s="318">
        <f>ИТОГ!AM63+ИТОГ!AO63</f>
        <v>2</v>
      </c>
      <c r="N64" s="318">
        <f>ИТОГ!AN63+ИТОГ!AP63</f>
        <v>1</v>
      </c>
      <c r="O64" s="318">
        <f>ИТОГ!BQ63+ИТОГ!BS63</f>
        <v>0</v>
      </c>
      <c r="P64" s="318">
        <f>ИТОГ!BR63+ИТОГ!BT63</f>
        <v>0</v>
      </c>
      <c r="Q64" s="318">
        <f>ИТОГ!CU63+ИТОГ!CW63</f>
        <v>0</v>
      </c>
      <c r="R64" s="318">
        <f>ИТОГ!CV63+ИТОГ!CX63</f>
        <v>0</v>
      </c>
      <c r="S64" s="318">
        <f>ИТОГ!K63</f>
        <v>0</v>
      </c>
      <c r="T64" s="318">
        <f>ИТОГ!L63</f>
        <v>0</v>
      </c>
      <c r="U64" s="318">
        <f>ИТОГ!AQ63</f>
        <v>0</v>
      </c>
      <c r="V64" s="318">
        <f>ИТОГ!AR63</f>
        <v>0</v>
      </c>
      <c r="W64" s="318">
        <f>ИТОГ!BU63</f>
        <v>1</v>
      </c>
      <c r="X64" s="318">
        <f>ИТОГ!BV63</f>
        <v>0</v>
      </c>
      <c r="Y64" s="318">
        <f>ИТОГ!CY63</f>
        <v>0</v>
      </c>
      <c r="Z64" s="318">
        <f>ИТОГ!CZ63</f>
        <v>0</v>
      </c>
      <c r="AA64" s="318">
        <f>ИТОГ!M63+ИТОГ!O63+ИТОГ!Q63</f>
        <v>0</v>
      </c>
      <c r="AB64" s="318">
        <f>ИТОГ!N63+ИТОГ!P63+ИТОГ!R63</f>
        <v>0</v>
      </c>
      <c r="AC64" s="318">
        <f>ИТОГ!AS63+ИТОГ!AU63+ИТОГ!AW63</f>
        <v>1</v>
      </c>
      <c r="AD64" s="318">
        <f>ИТОГ!AT63+ИТОГ!AV63+ИТОГ!AX63</f>
        <v>1</v>
      </c>
      <c r="AE64" s="318">
        <f>ИТОГ!BW63+ИТОГ!BY63+ИТОГ!CA63</f>
        <v>0</v>
      </c>
      <c r="AF64" s="318">
        <f>ИТОГ!BX63+ИТОГ!BZ63+ИТОГ!CB63</f>
        <v>0</v>
      </c>
      <c r="AG64" s="463">
        <f>ИТОГ!DA63+ИТОГ!DC63+ИТОГ!DE63</f>
        <v>0</v>
      </c>
      <c r="AH64" s="463">
        <f>ИТОГ!DB63+ИТОГ!DD63+ИТОГ!DF63</f>
        <v>0</v>
      </c>
      <c r="AI64" s="463">
        <f>ИТОГ!S63</f>
        <v>0</v>
      </c>
      <c r="AJ64" s="463">
        <f>ИТОГ!T63</f>
        <v>0</v>
      </c>
      <c r="AK64" s="463">
        <f>ИТОГ!AY63</f>
        <v>0</v>
      </c>
      <c r="AL64" s="463">
        <f>ИТОГ!AZ63</f>
        <v>1</v>
      </c>
      <c r="AM64" s="463">
        <f>ИТОГ!CC63</f>
        <v>0</v>
      </c>
      <c r="AN64" s="463">
        <f>ИТОГ!CD63</f>
        <v>0</v>
      </c>
      <c r="AO64" s="463">
        <f>ИТОГ!U63+ИТОГ!W63</f>
        <v>0</v>
      </c>
      <c r="AP64" s="463">
        <f>ИТОГ!V63+ИТОГ!X63</f>
        <v>0</v>
      </c>
      <c r="AQ64" s="463">
        <f>ИТОГ!BA63+ИТОГ!BC63</f>
        <v>0</v>
      </c>
      <c r="AR64" s="463">
        <f>ИТОГ!BB63+ИТОГ!BD63</f>
        <v>0</v>
      </c>
      <c r="AS64" s="463">
        <f>ИТОГ!CE63+ИТОГ!CG63</f>
        <v>0</v>
      </c>
      <c r="AT64" s="463">
        <f>ИТОГ!CF63+ИТОГ!CH63</f>
        <v>0</v>
      </c>
      <c r="AU64" s="463">
        <f>ИТОГ!DG63+ИТОГ!DI63</f>
        <v>0</v>
      </c>
      <c r="AV64" s="463">
        <f>ИТОГ!DH63+ИТОГ!DJ63</f>
        <v>0</v>
      </c>
      <c r="AW64" s="463">
        <f>ИТОГ!Y63+ИТОГ!AA63</f>
        <v>0</v>
      </c>
      <c r="AX64" s="463">
        <f>ИТОГ!Z63+ИТОГ!AB63</f>
        <v>0</v>
      </c>
      <c r="AY64" s="463">
        <f>ИТОГ!BE63+ИТОГ!BG63</f>
        <v>1</v>
      </c>
      <c r="AZ64" s="463">
        <f>ИТОГ!BF63+ИТОГ!BH63</f>
        <v>1</v>
      </c>
      <c r="BA64" s="463">
        <f>ИТОГ!CI63+ИТОГ!CK63</f>
        <v>0</v>
      </c>
      <c r="BB64" s="463">
        <f>ИТОГ!CJ63+ИТОГ!CL63</f>
        <v>0</v>
      </c>
      <c r="BC64" s="463">
        <f>ИТОГ!DK63</f>
        <v>0</v>
      </c>
      <c r="BD64" s="463">
        <f>ИТОГ!DL63</f>
        <v>0</v>
      </c>
      <c r="BE64" s="463">
        <f>ИТОГ!AC63</f>
        <v>0</v>
      </c>
      <c r="BF64" s="463">
        <f>ИТОГ!AD63</f>
        <v>0</v>
      </c>
      <c r="BG64" s="463">
        <f>ИТОГ!BI63</f>
        <v>0</v>
      </c>
      <c r="BH64" s="463">
        <f>ИТОГ!BJ63</f>
        <v>0</v>
      </c>
      <c r="BI64" s="463">
        <f>ИТОГ!CM63</f>
        <v>0</v>
      </c>
      <c r="BJ64" s="463">
        <f>ИТОГ!CN63</f>
        <v>0</v>
      </c>
      <c r="BK64" s="463">
        <f>ИТОГ!AE63</f>
        <v>0</v>
      </c>
      <c r="BL64" s="463">
        <f>ИТОГ!AF63</f>
        <v>0</v>
      </c>
      <c r="BM64" s="463">
        <f>ИТОГ!BK63</f>
        <v>0</v>
      </c>
      <c r="BN64" s="463">
        <f>ИТОГ!BL63</f>
        <v>0</v>
      </c>
      <c r="BO64" s="463">
        <f>ИТОГ!CO63</f>
        <v>2</v>
      </c>
      <c r="BP64" s="463">
        <f>ИТОГ!CP63</f>
        <v>0</v>
      </c>
      <c r="BQ64" s="463">
        <f>ИТОГ!DM63</f>
        <v>0</v>
      </c>
      <c r="BR64" s="463">
        <f>ИТОГ!DN63</f>
        <v>0</v>
      </c>
      <c r="BS64" s="463">
        <f>ИТОГ!AG63</f>
        <v>0</v>
      </c>
      <c r="BT64" s="463">
        <f>ИТОГ!AH63</f>
        <v>0</v>
      </c>
      <c r="BU64" s="388">
        <f t="shared" si="26"/>
        <v>7</v>
      </c>
      <c r="BV64" s="508">
        <f t="shared" si="27"/>
        <v>4</v>
      </c>
      <c r="BW64" s="183"/>
      <c r="BX64" s="183"/>
      <c r="BY64" s="183"/>
      <c r="BZ64" s="967"/>
      <c r="CA64" s="318">
        <f>ИТОГ!DU63</f>
        <v>0</v>
      </c>
      <c r="CB64" s="318">
        <f>ИТОГ!DV63</f>
        <v>0</v>
      </c>
      <c r="CC64" s="318">
        <f>ИТОГ!DY63</f>
        <v>0</v>
      </c>
      <c r="CD64" s="318">
        <f>ИТОГ!DZ63</f>
        <v>0</v>
      </c>
      <c r="CE64" s="318">
        <f>ИТОГ!EC63</f>
        <v>0</v>
      </c>
      <c r="CF64" s="318">
        <f>ИТОГ!ED63</f>
        <v>0</v>
      </c>
      <c r="CG64" s="318">
        <f>ИТОГ!EE63</f>
        <v>0</v>
      </c>
      <c r="CH64" s="318">
        <f>ИТОГ!EF63</f>
        <v>0</v>
      </c>
      <c r="CI64" s="318">
        <f>ИТОГ!DS63</f>
        <v>0</v>
      </c>
      <c r="CJ64" s="318">
        <f>ИТОГ!DT63</f>
        <v>0</v>
      </c>
      <c r="CK64" s="318">
        <f>ИТОГ!DW63</f>
        <v>0</v>
      </c>
      <c r="CL64" s="318">
        <f>ИТОГ!DX63</f>
        <v>0</v>
      </c>
      <c r="CM64" s="318">
        <f>ИТОГ!EA63</f>
        <v>0</v>
      </c>
      <c r="CN64" s="318">
        <f>ИТОГ!EB63</f>
        <v>0</v>
      </c>
      <c r="CO64" s="310">
        <f t="shared" si="28"/>
        <v>0</v>
      </c>
      <c r="CP64" s="385">
        <f t="shared" si="29"/>
        <v>0</v>
      </c>
    </row>
    <row r="65" spans="1:94" ht="27" thickBot="1" x14ac:dyDescent="0.35">
      <c r="A65" s="509">
        <v>15</v>
      </c>
      <c r="B65" s="742" t="s">
        <v>51</v>
      </c>
      <c r="C65" s="501">
        <f>ИТОГ!C64+ИТОГ!E64</f>
        <v>0</v>
      </c>
      <c r="D65" s="57">
        <f>ИТОГ!D64+ИТОГ!F64</f>
        <v>0</v>
      </c>
      <c r="E65" s="420">
        <f>ИТОГ!AI64+ИТОГ!AK64</f>
        <v>1</v>
      </c>
      <c r="F65" s="518">
        <f>ИТОГ!AJ64+ИТОГ!AL64</f>
        <v>0</v>
      </c>
      <c r="G65" s="518">
        <f>ИТОГ!BM64+ИТОГ!BO64</f>
        <v>0</v>
      </c>
      <c r="H65" s="518">
        <f>ИТОГ!BN64+ИТОГ!BP64</f>
        <v>1</v>
      </c>
      <c r="I65" s="518">
        <f>ИТОГ!CQ64+ИТОГ!CS64</f>
        <v>0</v>
      </c>
      <c r="J65" s="518">
        <f>ИТОГ!CR64+ИТОГ!CT64</f>
        <v>0</v>
      </c>
      <c r="K65" s="518">
        <f>ИТОГ!G64+ИТОГ!I64</f>
        <v>0</v>
      </c>
      <c r="L65" s="518">
        <f>ИТОГ!H64+ИТОГ!J64</f>
        <v>0</v>
      </c>
      <c r="M65" s="318">
        <f>ИТОГ!AM64+ИТОГ!AO64</f>
        <v>63</v>
      </c>
      <c r="N65" s="318">
        <f>ИТОГ!AN64+ИТОГ!AP64</f>
        <v>6</v>
      </c>
      <c r="O65" s="318">
        <f>ИТОГ!BQ64+ИТОГ!BS64</f>
        <v>1</v>
      </c>
      <c r="P65" s="318">
        <f>ИТОГ!BR64+ИТОГ!BT64</f>
        <v>2</v>
      </c>
      <c r="Q65" s="318">
        <f>ИТОГ!CU64+ИТОГ!CW64</f>
        <v>7</v>
      </c>
      <c r="R65" s="318">
        <f>ИТОГ!CV64+ИТОГ!CX64</f>
        <v>11</v>
      </c>
      <c r="S65" s="318">
        <f>ИТОГ!K64</f>
        <v>0</v>
      </c>
      <c r="T65" s="318">
        <f>ИТОГ!L64</f>
        <v>0</v>
      </c>
      <c r="U65" s="318">
        <f>ИТОГ!AQ64</f>
        <v>0</v>
      </c>
      <c r="V65" s="318">
        <f>ИТОГ!AR64</f>
        <v>0</v>
      </c>
      <c r="W65" s="318">
        <f>ИТОГ!BU64</f>
        <v>0</v>
      </c>
      <c r="X65" s="318">
        <f>ИТОГ!BV64</f>
        <v>0</v>
      </c>
      <c r="Y65" s="318">
        <f>ИТОГ!CY64</f>
        <v>0</v>
      </c>
      <c r="Z65" s="318">
        <f>ИТОГ!CZ64</f>
        <v>0</v>
      </c>
      <c r="AA65" s="318">
        <f>ИТОГ!M64+ИТОГ!O64+ИТОГ!Q64</f>
        <v>0</v>
      </c>
      <c r="AB65" s="318">
        <f>ИТОГ!N64+ИТОГ!P64+ИТОГ!R64</f>
        <v>0</v>
      </c>
      <c r="AC65" s="318">
        <f>ИТОГ!AS64+ИТОГ!AU64+ИТОГ!AW64</f>
        <v>1</v>
      </c>
      <c r="AD65" s="318">
        <f>ИТОГ!AT64+ИТОГ!AV64+ИТОГ!AX64</f>
        <v>0</v>
      </c>
      <c r="AE65" s="318">
        <f>ИТОГ!BW64+ИТОГ!BY64+ИТОГ!CA64</f>
        <v>1</v>
      </c>
      <c r="AF65" s="318">
        <f>ИТОГ!BX64+ИТОГ!BZ64+ИТОГ!CB64</f>
        <v>1</v>
      </c>
      <c r="AG65" s="463">
        <f>ИТОГ!DA64+ИТОГ!DC64+ИТОГ!DE64</f>
        <v>0</v>
      </c>
      <c r="AH65" s="463">
        <f>ИТОГ!DB64+ИТОГ!DD64+ИТОГ!DF64</f>
        <v>0</v>
      </c>
      <c r="AI65" s="463">
        <f>ИТОГ!S64</f>
        <v>0</v>
      </c>
      <c r="AJ65" s="463">
        <f>ИТОГ!T64</f>
        <v>0</v>
      </c>
      <c r="AK65" s="463">
        <f>ИТОГ!AY64</f>
        <v>0</v>
      </c>
      <c r="AL65" s="463">
        <f>ИТОГ!AZ64</f>
        <v>0</v>
      </c>
      <c r="AM65" s="463">
        <f>ИТОГ!CC64</f>
        <v>0</v>
      </c>
      <c r="AN65" s="463">
        <f>ИТОГ!CD64</f>
        <v>0</v>
      </c>
      <c r="AO65" s="463">
        <f>ИТОГ!U64+ИТОГ!W64</f>
        <v>0</v>
      </c>
      <c r="AP65" s="463">
        <f>ИТОГ!V64+ИТОГ!X64</f>
        <v>0</v>
      </c>
      <c r="AQ65" s="463">
        <f>ИТОГ!BA64+ИТОГ!BC64</f>
        <v>0</v>
      </c>
      <c r="AR65" s="463">
        <f>ИТОГ!BB64+ИТОГ!BD64</f>
        <v>0</v>
      </c>
      <c r="AS65" s="463">
        <f>ИТОГ!CE64+ИТОГ!CG64</f>
        <v>0</v>
      </c>
      <c r="AT65" s="463">
        <f>ИТОГ!CF64+ИТОГ!CH64</f>
        <v>2</v>
      </c>
      <c r="AU65" s="463">
        <f>ИТОГ!DG64+ИТОГ!DI64</f>
        <v>7</v>
      </c>
      <c r="AV65" s="463">
        <f>ИТОГ!DH64+ИТОГ!DJ64</f>
        <v>0</v>
      </c>
      <c r="AW65" s="463">
        <f>ИТОГ!Y64+ИТОГ!AA64</f>
        <v>0</v>
      </c>
      <c r="AX65" s="463">
        <f>ИТОГ!Z64+ИТОГ!AB64</f>
        <v>0</v>
      </c>
      <c r="AY65" s="463">
        <f>ИТОГ!BE64+ИТОГ!BG64</f>
        <v>1</v>
      </c>
      <c r="AZ65" s="463">
        <f>ИТОГ!BF64+ИТОГ!BH64</f>
        <v>2</v>
      </c>
      <c r="BA65" s="463">
        <f>ИТОГ!CI64+ИТОГ!CK64</f>
        <v>1</v>
      </c>
      <c r="BB65" s="463">
        <f>ИТОГ!CJ64+ИТОГ!CL64</f>
        <v>1</v>
      </c>
      <c r="BC65" s="463">
        <f>ИТОГ!DK64</f>
        <v>0</v>
      </c>
      <c r="BD65" s="463">
        <f>ИТОГ!DL64</f>
        <v>0</v>
      </c>
      <c r="BE65" s="463">
        <f>ИТОГ!AC64</f>
        <v>0</v>
      </c>
      <c r="BF65" s="463">
        <f>ИТОГ!AD64</f>
        <v>0</v>
      </c>
      <c r="BG65" s="463">
        <f>ИТОГ!BI64</f>
        <v>0</v>
      </c>
      <c r="BH65" s="463">
        <f>ИТОГ!BJ64</f>
        <v>0</v>
      </c>
      <c r="BI65" s="463">
        <f>ИТОГ!CM64</f>
        <v>0</v>
      </c>
      <c r="BJ65" s="463">
        <f>ИТОГ!CN64</f>
        <v>0</v>
      </c>
      <c r="BK65" s="463">
        <f>ИТОГ!AE64</f>
        <v>0</v>
      </c>
      <c r="BL65" s="463">
        <f>ИТОГ!AF64</f>
        <v>0</v>
      </c>
      <c r="BM65" s="463">
        <f>ИТОГ!BK64</f>
        <v>0</v>
      </c>
      <c r="BN65" s="463">
        <f>ИТОГ!BL64</f>
        <v>0</v>
      </c>
      <c r="BO65" s="463">
        <f>ИТОГ!CO64</f>
        <v>0</v>
      </c>
      <c r="BP65" s="463">
        <f>ИТОГ!CP64</f>
        <v>0</v>
      </c>
      <c r="BQ65" s="463">
        <f>ИТОГ!DM64</f>
        <v>0</v>
      </c>
      <c r="BR65" s="463">
        <f>ИТОГ!DN64</f>
        <v>0</v>
      </c>
      <c r="BS65" s="463">
        <f>ИТОГ!AG64</f>
        <v>0</v>
      </c>
      <c r="BT65" s="463">
        <f>ИТОГ!AH64</f>
        <v>0</v>
      </c>
      <c r="BU65" s="388">
        <f t="shared" si="26"/>
        <v>83</v>
      </c>
      <c r="BV65" s="508">
        <f t="shared" si="27"/>
        <v>26</v>
      </c>
      <c r="BW65" s="183"/>
      <c r="BX65" s="183"/>
      <c r="BY65" s="183"/>
      <c r="BZ65" s="967"/>
      <c r="CA65" s="318">
        <f>ИТОГ!DU64</f>
        <v>0</v>
      </c>
      <c r="CB65" s="318">
        <f>ИТОГ!DV64</f>
        <v>0</v>
      </c>
      <c r="CC65" s="318">
        <f>ИТОГ!DY64</f>
        <v>0</v>
      </c>
      <c r="CD65" s="318">
        <f>ИТОГ!DZ64</f>
        <v>0</v>
      </c>
      <c r="CE65" s="318">
        <f>ИТОГ!EC64</f>
        <v>0</v>
      </c>
      <c r="CF65" s="318">
        <f>ИТОГ!ED64</f>
        <v>0</v>
      </c>
      <c r="CG65" s="318">
        <f>ИТОГ!EE64</f>
        <v>0</v>
      </c>
      <c r="CH65" s="318">
        <f>ИТОГ!EF64</f>
        <v>0</v>
      </c>
      <c r="CI65" s="318">
        <f>ИТОГ!DS64</f>
        <v>0</v>
      </c>
      <c r="CJ65" s="318">
        <f>ИТОГ!DT64</f>
        <v>0</v>
      </c>
      <c r="CK65" s="318">
        <f>ИТОГ!DW64</f>
        <v>0</v>
      </c>
      <c r="CL65" s="318">
        <f>ИТОГ!DX64</f>
        <v>0</v>
      </c>
      <c r="CM65" s="318">
        <f>ИТОГ!EA64</f>
        <v>0</v>
      </c>
      <c r="CN65" s="318">
        <f>ИТОГ!EB64</f>
        <v>0</v>
      </c>
      <c r="CO65" s="310">
        <f t="shared" si="28"/>
        <v>0</v>
      </c>
      <c r="CP65" s="385">
        <f t="shared" si="29"/>
        <v>0</v>
      </c>
    </row>
    <row r="66" spans="1:94" ht="15" thickBot="1" x14ac:dyDescent="0.35">
      <c r="A66" s="509">
        <v>16</v>
      </c>
      <c r="B66" s="966" t="s">
        <v>22</v>
      </c>
      <c r="C66" s="501">
        <f>ИТОГ!C65+ИТОГ!E65</f>
        <v>0</v>
      </c>
      <c r="D66" s="57">
        <f>ИТОГ!D65+ИТОГ!F65</f>
        <v>0</v>
      </c>
      <c r="E66" s="420">
        <f>ИТОГ!AI65+ИТОГ!AK65</f>
        <v>0</v>
      </c>
      <c r="F66" s="518">
        <f>ИТОГ!AJ65+ИТОГ!AL65</f>
        <v>0</v>
      </c>
      <c r="G66" s="518">
        <f>ИТОГ!BM65+ИТОГ!BO65</f>
        <v>0</v>
      </c>
      <c r="H66" s="518">
        <f>ИТОГ!BN65+ИТОГ!BP65</f>
        <v>0</v>
      </c>
      <c r="I66" s="518">
        <f>ИТОГ!CQ65+ИТОГ!CS65</f>
        <v>0</v>
      </c>
      <c r="J66" s="518">
        <f>ИТОГ!CR65+ИТОГ!CT65</f>
        <v>0</v>
      </c>
      <c r="K66" s="518">
        <f>ИТОГ!G65+ИТОГ!I65</f>
        <v>0</v>
      </c>
      <c r="L66" s="518">
        <f>ИТОГ!H65+ИТОГ!J65</f>
        <v>0</v>
      </c>
      <c r="M66" s="318">
        <f>ИТОГ!AM65+ИТОГ!AO65</f>
        <v>0</v>
      </c>
      <c r="N66" s="318">
        <f>ИТОГ!AN65+ИТОГ!AP65</f>
        <v>0</v>
      </c>
      <c r="O66" s="318">
        <f>ИТОГ!BQ65+ИТОГ!BS65</f>
        <v>0</v>
      </c>
      <c r="P66" s="318">
        <f>ИТОГ!BR65+ИТОГ!BT65</f>
        <v>0</v>
      </c>
      <c r="Q66" s="318">
        <f>ИТОГ!CU65+ИТОГ!CW65</f>
        <v>0</v>
      </c>
      <c r="R66" s="318">
        <f>ИТОГ!CV65+ИТОГ!CX65</f>
        <v>0</v>
      </c>
      <c r="S66" s="318">
        <f>ИТОГ!K65</f>
        <v>0</v>
      </c>
      <c r="T66" s="318">
        <f>ИТОГ!L65</f>
        <v>0</v>
      </c>
      <c r="U66" s="318">
        <f>ИТОГ!AQ65</f>
        <v>0</v>
      </c>
      <c r="V66" s="318">
        <f>ИТОГ!AR65</f>
        <v>0</v>
      </c>
      <c r="W66" s="318">
        <f>ИТОГ!BU65</f>
        <v>0</v>
      </c>
      <c r="X66" s="318">
        <f>ИТОГ!BV65</f>
        <v>0</v>
      </c>
      <c r="Y66" s="318">
        <f>ИТОГ!CY65</f>
        <v>0</v>
      </c>
      <c r="Z66" s="318">
        <f>ИТОГ!CZ65</f>
        <v>0</v>
      </c>
      <c r="AA66" s="318">
        <f>ИТОГ!M65+ИТОГ!O65+ИТОГ!Q65</f>
        <v>0</v>
      </c>
      <c r="AB66" s="318">
        <f>ИТОГ!N65+ИТОГ!P65+ИТОГ!R65</f>
        <v>0</v>
      </c>
      <c r="AC66" s="318">
        <f>ИТОГ!AS65+ИТОГ!AU65+ИТОГ!AW65</f>
        <v>0</v>
      </c>
      <c r="AD66" s="318">
        <f>ИТОГ!AT65+ИТОГ!AV65+ИТОГ!AX65</f>
        <v>0</v>
      </c>
      <c r="AE66" s="318">
        <f>ИТОГ!BW65+ИТОГ!BY65+ИТОГ!CA65</f>
        <v>0</v>
      </c>
      <c r="AF66" s="318">
        <f>ИТОГ!BX65+ИТОГ!BZ65+ИТОГ!CB65</f>
        <v>0</v>
      </c>
      <c r="AG66" s="463">
        <f>ИТОГ!DA65+ИТОГ!DC65+ИТОГ!DE65</f>
        <v>0</v>
      </c>
      <c r="AH66" s="463">
        <f>ИТОГ!DB65+ИТОГ!DD65+ИТОГ!DF65</f>
        <v>0</v>
      </c>
      <c r="AI66" s="463">
        <f>ИТОГ!S65</f>
        <v>0</v>
      </c>
      <c r="AJ66" s="463">
        <f>ИТОГ!T65</f>
        <v>0</v>
      </c>
      <c r="AK66" s="463">
        <f>ИТОГ!AY65</f>
        <v>0</v>
      </c>
      <c r="AL66" s="463">
        <f>ИТОГ!AZ65</f>
        <v>0</v>
      </c>
      <c r="AM66" s="463">
        <f>ИТОГ!CC65</f>
        <v>0</v>
      </c>
      <c r="AN66" s="463">
        <f>ИТОГ!CD65</f>
        <v>0</v>
      </c>
      <c r="AO66" s="463">
        <f>ИТОГ!U65+ИТОГ!W65</f>
        <v>0</v>
      </c>
      <c r="AP66" s="463">
        <f>ИТОГ!V65+ИТОГ!X65</f>
        <v>0</v>
      </c>
      <c r="AQ66" s="463">
        <f>ИТОГ!BA65+ИТОГ!BC65</f>
        <v>0</v>
      </c>
      <c r="AR66" s="463">
        <f>ИТОГ!BB65+ИТОГ!BD65</f>
        <v>0</v>
      </c>
      <c r="AS66" s="463">
        <f>ИТОГ!CE65+ИТОГ!CG65</f>
        <v>0</v>
      </c>
      <c r="AT66" s="463">
        <f>ИТОГ!CF65+ИТОГ!CH65</f>
        <v>0</v>
      </c>
      <c r="AU66" s="463">
        <f>ИТОГ!DG65+ИТОГ!DI65</f>
        <v>0</v>
      </c>
      <c r="AV66" s="463">
        <f>ИТОГ!DH65+ИТОГ!DJ65</f>
        <v>0</v>
      </c>
      <c r="AW66" s="463">
        <f>ИТОГ!Y65+ИТОГ!AA65</f>
        <v>0</v>
      </c>
      <c r="AX66" s="463">
        <f>ИТОГ!Z65+ИТОГ!AB65</f>
        <v>0</v>
      </c>
      <c r="AY66" s="463">
        <f>ИТОГ!BE65+ИТОГ!BG65</f>
        <v>0</v>
      </c>
      <c r="AZ66" s="463">
        <f>ИТОГ!BF65+ИТОГ!BH65</f>
        <v>0</v>
      </c>
      <c r="BA66" s="463">
        <f>ИТОГ!CI65+ИТОГ!CK65</f>
        <v>0</v>
      </c>
      <c r="BB66" s="463">
        <f>ИТОГ!CJ65+ИТОГ!CL65</f>
        <v>0</v>
      </c>
      <c r="BC66" s="463">
        <f>ИТОГ!DK65</f>
        <v>0</v>
      </c>
      <c r="BD66" s="463">
        <f>ИТОГ!DL65</f>
        <v>0</v>
      </c>
      <c r="BE66" s="463">
        <f>ИТОГ!AC65</f>
        <v>0</v>
      </c>
      <c r="BF66" s="463">
        <f>ИТОГ!AD65</f>
        <v>0</v>
      </c>
      <c r="BG66" s="463">
        <f>ИТОГ!BI65</f>
        <v>0</v>
      </c>
      <c r="BH66" s="463">
        <f>ИТОГ!BJ65</f>
        <v>0</v>
      </c>
      <c r="BI66" s="463">
        <f>ИТОГ!CM65</f>
        <v>0</v>
      </c>
      <c r="BJ66" s="463">
        <f>ИТОГ!CN65</f>
        <v>0</v>
      </c>
      <c r="BK66" s="463">
        <f>ИТОГ!AE65</f>
        <v>0</v>
      </c>
      <c r="BL66" s="463">
        <f>ИТОГ!AF65</f>
        <v>0</v>
      </c>
      <c r="BM66" s="463">
        <f>ИТОГ!BK65</f>
        <v>0</v>
      </c>
      <c r="BN66" s="463">
        <f>ИТОГ!BL65</f>
        <v>0</v>
      </c>
      <c r="BO66" s="463">
        <f>ИТОГ!CO65</f>
        <v>0</v>
      </c>
      <c r="BP66" s="463">
        <f>ИТОГ!CP65</f>
        <v>0</v>
      </c>
      <c r="BQ66" s="463">
        <f>ИТОГ!DM65</f>
        <v>0</v>
      </c>
      <c r="BR66" s="463">
        <f>ИТОГ!DN65</f>
        <v>0</v>
      </c>
      <c r="BS66" s="463">
        <f>ИТОГ!AG65</f>
        <v>0</v>
      </c>
      <c r="BT66" s="463">
        <f>ИТОГ!AH65</f>
        <v>0</v>
      </c>
      <c r="BU66" s="388">
        <f t="shared" si="26"/>
        <v>0</v>
      </c>
      <c r="BV66" s="508">
        <f t="shared" si="27"/>
        <v>0</v>
      </c>
      <c r="BW66" s="183"/>
      <c r="BX66" s="183"/>
      <c r="BY66" s="183"/>
      <c r="BZ66" s="965"/>
      <c r="CA66" s="318">
        <f>ИТОГ!DU65</f>
        <v>0</v>
      </c>
      <c r="CB66" s="318">
        <f>ИТОГ!DV65</f>
        <v>0</v>
      </c>
      <c r="CC66" s="318">
        <f>ИТОГ!DY65</f>
        <v>0</v>
      </c>
      <c r="CD66" s="318">
        <f>ИТОГ!DZ65</f>
        <v>0</v>
      </c>
      <c r="CE66" s="318">
        <f>ИТОГ!EC65</f>
        <v>0</v>
      </c>
      <c r="CF66" s="318">
        <f>ИТОГ!ED65</f>
        <v>0</v>
      </c>
      <c r="CG66" s="318">
        <f>ИТОГ!EE65</f>
        <v>0</v>
      </c>
      <c r="CH66" s="318">
        <f>ИТОГ!EF65</f>
        <v>0</v>
      </c>
      <c r="CI66" s="318">
        <f>ИТОГ!DS65</f>
        <v>0</v>
      </c>
      <c r="CJ66" s="318">
        <f>ИТОГ!DT65</f>
        <v>0</v>
      </c>
      <c r="CK66" s="318">
        <f>ИТОГ!DW65</f>
        <v>0</v>
      </c>
      <c r="CL66" s="318">
        <f>ИТОГ!DX65</f>
        <v>0</v>
      </c>
      <c r="CM66" s="318">
        <f>ИТОГ!EA65</f>
        <v>0</v>
      </c>
      <c r="CN66" s="318">
        <f>ИТОГ!EB65</f>
        <v>0</v>
      </c>
      <c r="CO66" s="310">
        <f t="shared" si="28"/>
        <v>0</v>
      </c>
      <c r="CP66" s="385">
        <f t="shared" si="29"/>
        <v>0</v>
      </c>
    </row>
    <row r="67" spans="1:94" ht="27.6" thickBot="1" x14ac:dyDescent="0.35">
      <c r="A67" s="509">
        <v>17</v>
      </c>
      <c r="B67" s="966" t="s">
        <v>23</v>
      </c>
      <c r="C67" s="501">
        <f>ИТОГ!C66+ИТОГ!E66</f>
        <v>0</v>
      </c>
      <c r="D67" s="57">
        <f>ИТОГ!D66+ИТОГ!F66</f>
        <v>0</v>
      </c>
      <c r="E67" s="420">
        <f>ИТОГ!AI66+ИТОГ!AK66</f>
        <v>0</v>
      </c>
      <c r="F67" s="518">
        <f>ИТОГ!AJ66+ИТОГ!AL66</f>
        <v>0</v>
      </c>
      <c r="G67" s="518">
        <f>ИТОГ!BM66+ИТОГ!BO66</f>
        <v>0</v>
      </c>
      <c r="H67" s="518">
        <f>ИТОГ!BN66+ИТОГ!BP66</f>
        <v>0</v>
      </c>
      <c r="I67" s="518">
        <f>ИТОГ!CQ66+ИТОГ!CS66</f>
        <v>0</v>
      </c>
      <c r="J67" s="518">
        <f>ИТОГ!CR66+ИТОГ!CT66</f>
        <v>1</v>
      </c>
      <c r="K67" s="518">
        <f>ИТОГ!G66+ИТОГ!I66</f>
        <v>0</v>
      </c>
      <c r="L67" s="518">
        <f>ИТОГ!H66+ИТОГ!J66</f>
        <v>0</v>
      </c>
      <c r="M67" s="318">
        <f>ИТОГ!AM66+ИТОГ!AO66</f>
        <v>0</v>
      </c>
      <c r="N67" s="318">
        <f>ИТОГ!AN66+ИТОГ!AP66</f>
        <v>0</v>
      </c>
      <c r="O67" s="318">
        <f>ИТОГ!BQ66+ИТОГ!BS66</f>
        <v>0</v>
      </c>
      <c r="P67" s="318">
        <f>ИТОГ!BR66+ИТОГ!BT66</f>
        <v>0</v>
      </c>
      <c r="Q67" s="318">
        <f>ИТОГ!CU66+ИТОГ!CW66</f>
        <v>0</v>
      </c>
      <c r="R67" s="318">
        <f>ИТОГ!CV66+ИТОГ!CX66</f>
        <v>1</v>
      </c>
      <c r="S67" s="318">
        <f>ИТОГ!K66</f>
        <v>0</v>
      </c>
      <c r="T67" s="318">
        <f>ИТОГ!L66</f>
        <v>0</v>
      </c>
      <c r="U67" s="318">
        <f>ИТОГ!AQ66</f>
        <v>0</v>
      </c>
      <c r="V67" s="318">
        <f>ИТОГ!AR66</f>
        <v>1</v>
      </c>
      <c r="W67" s="318">
        <f>ИТОГ!BU66</f>
        <v>0</v>
      </c>
      <c r="X67" s="318">
        <f>ИТОГ!BV66</f>
        <v>0</v>
      </c>
      <c r="Y67" s="318">
        <f>ИТОГ!CY66</f>
        <v>0</v>
      </c>
      <c r="Z67" s="318">
        <f>ИТОГ!CZ66</f>
        <v>0</v>
      </c>
      <c r="AA67" s="318">
        <f>ИТОГ!M66+ИТОГ!O66+ИТОГ!Q66</f>
        <v>0</v>
      </c>
      <c r="AB67" s="318">
        <f>ИТОГ!N66+ИТОГ!P66+ИТОГ!R66</f>
        <v>0</v>
      </c>
      <c r="AC67" s="318">
        <f>ИТОГ!AS66+ИТОГ!AU66+ИТОГ!AW66</f>
        <v>0</v>
      </c>
      <c r="AD67" s="318">
        <f>ИТОГ!AT66+ИТОГ!AV66+ИТОГ!AX66</f>
        <v>0</v>
      </c>
      <c r="AE67" s="318">
        <f>ИТОГ!BW66+ИТОГ!BY66+ИТОГ!CA66</f>
        <v>0</v>
      </c>
      <c r="AF67" s="318">
        <f>ИТОГ!BX66+ИТОГ!BZ66+ИТОГ!CB66</f>
        <v>0</v>
      </c>
      <c r="AG67" s="463">
        <f>ИТОГ!DA66+ИТОГ!DC66+ИТОГ!DE66</f>
        <v>0</v>
      </c>
      <c r="AH67" s="463">
        <f>ИТОГ!DB66+ИТОГ!DD66+ИТОГ!DF66</f>
        <v>0</v>
      </c>
      <c r="AI67" s="463">
        <f>ИТОГ!S66</f>
        <v>0</v>
      </c>
      <c r="AJ67" s="463">
        <f>ИТОГ!T66</f>
        <v>0</v>
      </c>
      <c r="AK67" s="463">
        <f>ИТОГ!AY66</f>
        <v>0</v>
      </c>
      <c r="AL67" s="463">
        <f>ИТОГ!AZ66</f>
        <v>1</v>
      </c>
      <c r="AM67" s="463">
        <f>ИТОГ!CC66</f>
        <v>0</v>
      </c>
      <c r="AN67" s="463">
        <f>ИТОГ!CD66</f>
        <v>0</v>
      </c>
      <c r="AO67" s="463">
        <f>ИТОГ!U66+ИТОГ!W66</f>
        <v>0</v>
      </c>
      <c r="AP67" s="463">
        <f>ИТОГ!V66+ИТОГ!X66</f>
        <v>0</v>
      </c>
      <c r="AQ67" s="463">
        <f>ИТОГ!BA66+ИТОГ!BC66</f>
        <v>0</v>
      </c>
      <c r="AR67" s="463">
        <f>ИТОГ!BB66+ИТОГ!BD66</f>
        <v>2</v>
      </c>
      <c r="AS67" s="463">
        <f>ИТОГ!CE66+ИТОГ!CG66</f>
        <v>0</v>
      </c>
      <c r="AT67" s="463">
        <f>ИТОГ!CF66+ИТОГ!CH66</f>
        <v>0</v>
      </c>
      <c r="AU67" s="463">
        <f>ИТОГ!DG66+ИТОГ!DI66</f>
        <v>0</v>
      </c>
      <c r="AV67" s="463">
        <f>ИТОГ!DH66+ИТОГ!DJ66</f>
        <v>1</v>
      </c>
      <c r="AW67" s="463">
        <f>ИТОГ!Y66+ИТОГ!AA66</f>
        <v>0</v>
      </c>
      <c r="AX67" s="463">
        <f>ИТОГ!Z66+ИТОГ!AB66</f>
        <v>0</v>
      </c>
      <c r="AY67" s="463">
        <f>ИТОГ!BE66+ИТОГ!BG66</f>
        <v>0</v>
      </c>
      <c r="AZ67" s="463">
        <f>ИТОГ!BF66+ИТОГ!BH66</f>
        <v>0</v>
      </c>
      <c r="BA67" s="463">
        <f>ИТОГ!CI66+ИТОГ!CK66</f>
        <v>0</v>
      </c>
      <c r="BB67" s="463">
        <f>ИТОГ!CJ66+ИТОГ!CL66</f>
        <v>0</v>
      </c>
      <c r="BC67" s="463">
        <f>ИТОГ!DK66</f>
        <v>0</v>
      </c>
      <c r="BD67" s="463">
        <f>ИТОГ!DL66</f>
        <v>0</v>
      </c>
      <c r="BE67" s="463">
        <f>ИТОГ!AC66</f>
        <v>0</v>
      </c>
      <c r="BF67" s="463">
        <f>ИТОГ!AD66</f>
        <v>0</v>
      </c>
      <c r="BG67" s="463">
        <f>ИТОГ!BI66</f>
        <v>0</v>
      </c>
      <c r="BH67" s="463">
        <f>ИТОГ!BJ66</f>
        <v>0</v>
      </c>
      <c r="BI67" s="463">
        <f>ИТОГ!CM66</f>
        <v>0</v>
      </c>
      <c r="BJ67" s="463">
        <f>ИТОГ!CN66</f>
        <v>0</v>
      </c>
      <c r="BK67" s="463">
        <f>ИТОГ!AE66</f>
        <v>0</v>
      </c>
      <c r="BL67" s="463">
        <f>ИТОГ!AF66</f>
        <v>0</v>
      </c>
      <c r="BM67" s="463">
        <f>ИТОГ!BK66</f>
        <v>0</v>
      </c>
      <c r="BN67" s="463">
        <f>ИТОГ!BL66</f>
        <v>3</v>
      </c>
      <c r="BO67" s="463">
        <f>ИТОГ!CO66</f>
        <v>0</v>
      </c>
      <c r="BP67" s="463">
        <f>ИТОГ!CP66</f>
        <v>0</v>
      </c>
      <c r="BQ67" s="463">
        <f>ИТОГ!DM66</f>
        <v>0</v>
      </c>
      <c r="BR67" s="463">
        <f>ИТОГ!DN66</f>
        <v>0</v>
      </c>
      <c r="BS67" s="463">
        <f>ИТОГ!AG66</f>
        <v>0</v>
      </c>
      <c r="BT67" s="463">
        <f>ИТОГ!AH66</f>
        <v>0</v>
      </c>
      <c r="BU67" s="388">
        <f t="shared" si="26"/>
        <v>0</v>
      </c>
      <c r="BV67" s="508">
        <f t="shared" si="27"/>
        <v>10</v>
      </c>
      <c r="BW67" s="183"/>
      <c r="BX67" s="183"/>
      <c r="BY67" s="183"/>
      <c r="BZ67" s="965"/>
      <c r="CA67" s="318">
        <f>ИТОГ!DU66</f>
        <v>0</v>
      </c>
      <c r="CB67" s="318">
        <f>ИТОГ!DV66</f>
        <v>1</v>
      </c>
      <c r="CC67" s="318">
        <f>ИТОГ!DY66</f>
        <v>0</v>
      </c>
      <c r="CD67" s="318">
        <f>ИТОГ!DZ66</f>
        <v>3</v>
      </c>
      <c r="CE67" s="318">
        <f>ИТОГ!EC66</f>
        <v>0</v>
      </c>
      <c r="CF67" s="318">
        <f>ИТОГ!ED66</f>
        <v>0</v>
      </c>
      <c r="CG67" s="318">
        <f>ИТОГ!EE66</f>
        <v>0</v>
      </c>
      <c r="CH67" s="318">
        <f>ИТОГ!EF66</f>
        <v>0</v>
      </c>
      <c r="CI67" s="318">
        <f>ИТОГ!DS66</f>
        <v>0</v>
      </c>
      <c r="CJ67" s="318">
        <f>ИТОГ!DT66</f>
        <v>0</v>
      </c>
      <c r="CK67" s="318">
        <f>ИТОГ!DW66</f>
        <v>0</v>
      </c>
      <c r="CL67" s="318">
        <f>ИТОГ!DX66</f>
        <v>3</v>
      </c>
      <c r="CM67" s="318">
        <f>ИТОГ!EA66</f>
        <v>0</v>
      </c>
      <c r="CN67" s="318">
        <f>ИТОГ!EB66</f>
        <v>0</v>
      </c>
      <c r="CO67" s="310">
        <f t="shared" si="28"/>
        <v>0</v>
      </c>
      <c r="CP67" s="385">
        <f t="shared" si="29"/>
        <v>7</v>
      </c>
    </row>
    <row r="68" spans="1:94" ht="15" thickBot="1" x14ac:dyDescent="0.35">
      <c r="A68" s="509">
        <v>18</v>
      </c>
      <c r="B68" s="966" t="s">
        <v>24</v>
      </c>
      <c r="C68" s="501">
        <f>ИТОГ!C67+ИТОГ!E67</f>
        <v>0</v>
      </c>
      <c r="D68" s="57">
        <f>ИТОГ!D67+ИТОГ!F67</f>
        <v>0</v>
      </c>
      <c r="E68" s="420">
        <f>ИТОГ!AI67+ИТОГ!AK67</f>
        <v>0</v>
      </c>
      <c r="F68" s="518">
        <f>ИТОГ!AJ67+ИТОГ!AL67</f>
        <v>0</v>
      </c>
      <c r="G68" s="518">
        <f>ИТОГ!BM67+ИТОГ!BO67</f>
        <v>0</v>
      </c>
      <c r="H68" s="518">
        <f>ИТОГ!BN67+ИТОГ!BP67</f>
        <v>0</v>
      </c>
      <c r="I68" s="518">
        <f>ИТОГ!CQ67+ИТОГ!CS67</f>
        <v>0</v>
      </c>
      <c r="J68" s="518">
        <f>ИТОГ!CR67+ИТОГ!CT67</f>
        <v>0</v>
      </c>
      <c r="K68" s="518">
        <f>ИТОГ!G67+ИТОГ!I67</f>
        <v>0</v>
      </c>
      <c r="L68" s="518">
        <f>ИТОГ!H67+ИТОГ!J67</f>
        <v>0</v>
      </c>
      <c r="M68" s="318">
        <f>ИТОГ!AM67+ИТОГ!AO67</f>
        <v>0</v>
      </c>
      <c r="N68" s="318">
        <f>ИТОГ!AN67+ИТОГ!AP67</f>
        <v>0</v>
      </c>
      <c r="O68" s="318">
        <f>ИТОГ!BQ67+ИТОГ!BS67</f>
        <v>0</v>
      </c>
      <c r="P68" s="318">
        <f>ИТОГ!BR67+ИТОГ!BT67</f>
        <v>0</v>
      </c>
      <c r="Q68" s="318">
        <f>ИТОГ!CU67+ИТОГ!CW67</f>
        <v>1</v>
      </c>
      <c r="R68" s="318">
        <f>ИТОГ!CV67+ИТОГ!CX67</f>
        <v>1</v>
      </c>
      <c r="S68" s="318">
        <f>ИТОГ!K67</f>
        <v>0</v>
      </c>
      <c r="T68" s="318">
        <f>ИТОГ!L67</f>
        <v>0</v>
      </c>
      <c r="U68" s="318">
        <f>ИТОГ!AQ67</f>
        <v>0</v>
      </c>
      <c r="V68" s="318">
        <f>ИТОГ!AR67</f>
        <v>0</v>
      </c>
      <c r="W68" s="318">
        <f>ИТОГ!BU67</f>
        <v>1</v>
      </c>
      <c r="X68" s="318">
        <f>ИТОГ!BV67</f>
        <v>0</v>
      </c>
      <c r="Y68" s="318">
        <f>ИТОГ!CY67</f>
        <v>1</v>
      </c>
      <c r="Z68" s="318">
        <f>ИТОГ!CZ67</f>
        <v>0</v>
      </c>
      <c r="AA68" s="318">
        <f>ИТОГ!M67+ИТОГ!O67+ИТОГ!Q67</f>
        <v>0</v>
      </c>
      <c r="AB68" s="318">
        <f>ИТОГ!N67+ИТОГ!P67+ИТОГ!R67</f>
        <v>0</v>
      </c>
      <c r="AC68" s="318">
        <f>ИТОГ!AS67+ИТОГ!AU67+ИТОГ!AW67</f>
        <v>0</v>
      </c>
      <c r="AD68" s="318">
        <f>ИТОГ!AT67+ИТОГ!AV67+ИТОГ!AX67</f>
        <v>0</v>
      </c>
      <c r="AE68" s="318">
        <f>ИТОГ!BW67+ИТОГ!BY67+ИТОГ!CA67</f>
        <v>0</v>
      </c>
      <c r="AF68" s="318">
        <f>ИТОГ!BX67+ИТОГ!BZ67+ИТОГ!CB67</f>
        <v>0</v>
      </c>
      <c r="AG68" s="463">
        <f>ИТОГ!DA67+ИТОГ!DC67+ИТОГ!DE67</f>
        <v>0</v>
      </c>
      <c r="AH68" s="463">
        <f>ИТОГ!DB67+ИТОГ!DD67+ИТОГ!DF67</f>
        <v>0</v>
      </c>
      <c r="AI68" s="463">
        <f>ИТОГ!S67</f>
        <v>0</v>
      </c>
      <c r="AJ68" s="463">
        <f>ИТОГ!T67</f>
        <v>0</v>
      </c>
      <c r="AK68" s="463">
        <f>ИТОГ!AY67</f>
        <v>0</v>
      </c>
      <c r="AL68" s="463">
        <f>ИТОГ!AZ67</f>
        <v>0</v>
      </c>
      <c r="AM68" s="463">
        <f>ИТОГ!CC67</f>
        <v>0</v>
      </c>
      <c r="AN68" s="463">
        <f>ИТОГ!CD67</f>
        <v>0</v>
      </c>
      <c r="AO68" s="463">
        <f>ИТОГ!U67+ИТОГ!W67</f>
        <v>0</v>
      </c>
      <c r="AP68" s="463">
        <f>ИТОГ!V67+ИТОГ!X67</f>
        <v>0</v>
      </c>
      <c r="AQ68" s="463">
        <f>ИТОГ!BA67+ИТОГ!BC67</f>
        <v>0</v>
      </c>
      <c r="AR68" s="463">
        <f>ИТОГ!BB67+ИТОГ!BD67</f>
        <v>0</v>
      </c>
      <c r="AS68" s="463">
        <f>ИТОГ!CE67+ИТОГ!CG67</f>
        <v>2</v>
      </c>
      <c r="AT68" s="463">
        <f>ИТОГ!CF67+ИТОГ!CH67</f>
        <v>0</v>
      </c>
      <c r="AU68" s="463">
        <f>ИТОГ!DG67+ИТОГ!DI67</f>
        <v>0</v>
      </c>
      <c r="AV68" s="463">
        <f>ИТОГ!DH67+ИТОГ!DJ67</f>
        <v>0</v>
      </c>
      <c r="AW68" s="463">
        <f>ИТОГ!Y67+ИТОГ!AA67</f>
        <v>0</v>
      </c>
      <c r="AX68" s="463">
        <f>ИТОГ!Z67+ИТОГ!AB67</f>
        <v>0</v>
      </c>
      <c r="AY68" s="463">
        <f>ИТОГ!BE67+ИТОГ!BG67</f>
        <v>0</v>
      </c>
      <c r="AZ68" s="463">
        <f>ИТОГ!BF67+ИТОГ!BH67</f>
        <v>0</v>
      </c>
      <c r="BA68" s="463">
        <f>ИТОГ!CI67+ИТОГ!CK67</f>
        <v>0</v>
      </c>
      <c r="BB68" s="463">
        <f>ИТОГ!CJ67+ИТОГ!CL67</f>
        <v>0</v>
      </c>
      <c r="BC68" s="463">
        <f>ИТОГ!DK67</f>
        <v>0</v>
      </c>
      <c r="BD68" s="463">
        <f>ИТОГ!DL67</f>
        <v>0</v>
      </c>
      <c r="BE68" s="463">
        <f>ИТОГ!AC67</f>
        <v>0</v>
      </c>
      <c r="BF68" s="463">
        <f>ИТОГ!AD67</f>
        <v>0</v>
      </c>
      <c r="BG68" s="463">
        <f>ИТОГ!BI67</f>
        <v>0</v>
      </c>
      <c r="BH68" s="463">
        <f>ИТОГ!BJ67</f>
        <v>0</v>
      </c>
      <c r="BI68" s="463">
        <f>ИТОГ!CM67</f>
        <v>0</v>
      </c>
      <c r="BJ68" s="463">
        <f>ИТОГ!CN67</f>
        <v>1</v>
      </c>
      <c r="BK68" s="463">
        <f>ИТОГ!AE67</f>
        <v>0</v>
      </c>
      <c r="BL68" s="463">
        <f>ИТОГ!AF67</f>
        <v>0</v>
      </c>
      <c r="BM68" s="463">
        <f>ИТОГ!BK67</f>
        <v>1</v>
      </c>
      <c r="BN68" s="463">
        <f>ИТОГ!BL67</f>
        <v>0</v>
      </c>
      <c r="BO68" s="463">
        <f>ИТОГ!CO67</f>
        <v>0</v>
      </c>
      <c r="BP68" s="463">
        <f>ИТОГ!CP67</f>
        <v>0</v>
      </c>
      <c r="BQ68" s="463">
        <f>ИТОГ!DM67</f>
        <v>1</v>
      </c>
      <c r="BR68" s="463">
        <f>ИТОГ!DN67</f>
        <v>0</v>
      </c>
      <c r="BS68" s="463">
        <f>ИТОГ!AG67</f>
        <v>0</v>
      </c>
      <c r="BT68" s="463">
        <f>ИТОГ!AH67</f>
        <v>0</v>
      </c>
      <c r="BU68" s="388">
        <f t="shared" si="26"/>
        <v>7</v>
      </c>
      <c r="BV68" s="508">
        <f t="shared" si="27"/>
        <v>2</v>
      </c>
      <c r="BW68" s="183"/>
      <c r="BX68" s="183"/>
      <c r="BY68" s="183"/>
      <c r="BZ68" s="965"/>
      <c r="CA68" s="318">
        <f>ИТОГ!DU67</f>
        <v>0</v>
      </c>
      <c r="CB68" s="318">
        <f>ИТОГ!DV67</f>
        <v>0</v>
      </c>
      <c r="CC68" s="318">
        <f>ИТОГ!DY67</f>
        <v>0</v>
      </c>
      <c r="CD68" s="318">
        <f>ИТОГ!DZ67</f>
        <v>0</v>
      </c>
      <c r="CE68" s="318">
        <f>ИТОГ!EC67</f>
        <v>0</v>
      </c>
      <c r="CF68" s="318">
        <f>ИТОГ!ED67</f>
        <v>0</v>
      </c>
      <c r="CG68" s="318">
        <f>ИТОГ!EE67</f>
        <v>0</v>
      </c>
      <c r="CH68" s="318">
        <f>ИТОГ!EF67</f>
        <v>0</v>
      </c>
      <c r="CI68" s="318">
        <f>ИТОГ!DS67</f>
        <v>0</v>
      </c>
      <c r="CJ68" s="318">
        <f>ИТОГ!DT67</f>
        <v>0</v>
      </c>
      <c r="CK68" s="318">
        <f>ИТОГ!DW67</f>
        <v>0</v>
      </c>
      <c r="CL68" s="318">
        <f>ИТОГ!DX67</f>
        <v>0</v>
      </c>
      <c r="CM68" s="318">
        <f>ИТОГ!EA67</f>
        <v>0</v>
      </c>
      <c r="CN68" s="318">
        <f>ИТОГ!EB67</f>
        <v>0</v>
      </c>
      <c r="CO68" s="310">
        <f t="shared" si="28"/>
        <v>0</v>
      </c>
      <c r="CP68" s="385">
        <f t="shared" si="29"/>
        <v>0</v>
      </c>
    </row>
    <row r="69" spans="1:94" ht="27.6" thickBot="1" x14ac:dyDescent="0.35">
      <c r="A69" s="509">
        <v>19</v>
      </c>
      <c r="B69" s="966" t="s">
        <v>25</v>
      </c>
      <c r="C69" s="501">
        <f>ИТОГ!C68+ИТОГ!E68</f>
        <v>0</v>
      </c>
      <c r="D69" s="57">
        <f>ИТОГ!D68+ИТОГ!F68</f>
        <v>0</v>
      </c>
      <c r="E69" s="420">
        <f>ИТОГ!AI68+ИТОГ!AK68</f>
        <v>0</v>
      </c>
      <c r="F69" s="518">
        <f>ИТОГ!AJ68+ИТОГ!AL68</f>
        <v>0</v>
      </c>
      <c r="G69" s="518">
        <f>ИТОГ!BM68+ИТОГ!BO68</f>
        <v>0</v>
      </c>
      <c r="H69" s="518">
        <f>ИТОГ!BN68+ИТОГ!BP68</f>
        <v>0</v>
      </c>
      <c r="I69" s="518">
        <f>ИТОГ!CQ68+ИТОГ!CS68</f>
        <v>0</v>
      </c>
      <c r="J69" s="518">
        <f>ИТОГ!CR68+ИТОГ!CT68</f>
        <v>0</v>
      </c>
      <c r="K69" s="518">
        <f>ИТОГ!G68+ИТОГ!I68</f>
        <v>0</v>
      </c>
      <c r="L69" s="518">
        <f>ИТОГ!H68+ИТОГ!J68</f>
        <v>0</v>
      </c>
      <c r="M69" s="318">
        <f>ИТОГ!AM68+ИТОГ!AO68</f>
        <v>0</v>
      </c>
      <c r="N69" s="318">
        <f>ИТОГ!AN68+ИТОГ!AP68</f>
        <v>0</v>
      </c>
      <c r="O69" s="318">
        <f>ИТОГ!BQ68+ИТОГ!BS68</f>
        <v>0</v>
      </c>
      <c r="P69" s="318">
        <f>ИТОГ!BR68+ИТОГ!BT68</f>
        <v>0</v>
      </c>
      <c r="Q69" s="318">
        <f>ИТОГ!CU68+ИТОГ!CW68</f>
        <v>0</v>
      </c>
      <c r="R69" s="318">
        <f>ИТОГ!CV68+ИТОГ!CX68</f>
        <v>0</v>
      </c>
      <c r="S69" s="318">
        <f>ИТОГ!K68</f>
        <v>0</v>
      </c>
      <c r="T69" s="318">
        <f>ИТОГ!L68</f>
        <v>0</v>
      </c>
      <c r="U69" s="318">
        <f>ИТОГ!AQ68</f>
        <v>0</v>
      </c>
      <c r="V69" s="318">
        <f>ИТОГ!AR68</f>
        <v>0</v>
      </c>
      <c r="W69" s="318">
        <f>ИТОГ!BU68</f>
        <v>0</v>
      </c>
      <c r="X69" s="318">
        <f>ИТОГ!BV68</f>
        <v>0</v>
      </c>
      <c r="Y69" s="318">
        <f>ИТОГ!CY68</f>
        <v>0</v>
      </c>
      <c r="Z69" s="318">
        <f>ИТОГ!CZ68</f>
        <v>0</v>
      </c>
      <c r="AA69" s="318">
        <f>ИТОГ!M68+ИТОГ!O68+ИТОГ!Q68</f>
        <v>0</v>
      </c>
      <c r="AB69" s="318">
        <f>ИТОГ!N68+ИТОГ!P68+ИТОГ!R68</f>
        <v>0</v>
      </c>
      <c r="AC69" s="318">
        <f>ИТОГ!AS68+ИТОГ!AU68+ИТОГ!AW68</f>
        <v>0</v>
      </c>
      <c r="AD69" s="318">
        <f>ИТОГ!AT68+ИТОГ!AV68+ИТОГ!AX68</f>
        <v>0</v>
      </c>
      <c r="AE69" s="318">
        <f>ИТОГ!BW68+ИТОГ!BY68+ИТОГ!CA68</f>
        <v>0</v>
      </c>
      <c r="AF69" s="318">
        <f>ИТОГ!BX68+ИТОГ!BZ68+ИТОГ!CB68</f>
        <v>0</v>
      </c>
      <c r="AG69" s="463">
        <f>ИТОГ!DA68+ИТОГ!DC68+ИТОГ!DE68</f>
        <v>0</v>
      </c>
      <c r="AH69" s="463">
        <f>ИТОГ!DB68+ИТОГ!DD68+ИТОГ!DF68</f>
        <v>0</v>
      </c>
      <c r="AI69" s="463">
        <f>ИТОГ!S68</f>
        <v>0</v>
      </c>
      <c r="AJ69" s="463">
        <f>ИТОГ!T68</f>
        <v>0</v>
      </c>
      <c r="AK69" s="463">
        <f>ИТОГ!AY68</f>
        <v>0</v>
      </c>
      <c r="AL69" s="463">
        <f>ИТОГ!AZ68</f>
        <v>0</v>
      </c>
      <c r="AM69" s="463">
        <f>ИТОГ!CC68</f>
        <v>0</v>
      </c>
      <c r="AN69" s="463">
        <f>ИТОГ!CD68</f>
        <v>0</v>
      </c>
      <c r="AO69" s="463">
        <f>ИТОГ!U68+ИТОГ!W68</f>
        <v>0</v>
      </c>
      <c r="AP69" s="463">
        <f>ИТОГ!V68+ИТОГ!X68</f>
        <v>0</v>
      </c>
      <c r="AQ69" s="463">
        <f>ИТОГ!BA68+ИТОГ!BC68</f>
        <v>0</v>
      </c>
      <c r="AR69" s="463">
        <f>ИТОГ!BB68+ИТОГ!BD68</f>
        <v>0</v>
      </c>
      <c r="AS69" s="463">
        <f>ИТОГ!CE68+ИТОГ!CG68</f>
        <v>0</v>
      </c>
      <c r="AT69" s="463">
        <f>ИТОГ!CF68+ИТОГ!CH68</f>
        <v>0</v>
      </c>
      <c r="AU69" s="463">
        <f>ИТОГ!DG68+ИТОГ!DI68</f>
        <v>0</v>
      </c>
      <c r="AV69" s="463">
        <f>ИТОГ!DH68+ИТОГ!DJ68</f>
        <v>0</v>
      </c>
      <c r="AW69" s="463">
        <f>ИТОГ!Y68+ИТОГ!AA68</f>
        <v>0</v>
      </c>
      <c r="AX69" s="463">
        <f>ИТОГ!Z68+ИТОГ!AB68</f>
        <v>0</v>
      </c>
      <c r="AY69" s="463">
        <f>ИТОГ!BE68+ИТОГ!BG68</f>
        <v>0</v>
      </c>
      <c r="AZ69" s="463">
        <f>ИТОГ!BF68+ИТОГ!BH68</f>
        <v>0</v>
      </c>
      <c r="BA69" s="463">
        <f>ИТОГ!CI68+ИТОГ!CK68</f>
        <v>0</v>
      </c>
      <c r="BB69" s="463">
        <f>ИТОГ!CJ68+ИТОГ!CL68</f>
        <v>0</v>
      </c>
      <c r="BC69" s="463">
        <f>ИТОГ!DK68</f>
        <v>0</v>
      </c>
      <c r="BD69" s="463">
        <f>ИТОГ!DL68</f>
        <v>0</v>
      </c>
      <c r="BE69" s="463">
        <f>ИТОГ!AC68</f>
        <v>0</v>
      </c>
      <c r="BF69" s="463">
        <f>ИТОГ!AD68</f>
        <v>0</v>
      </c>
      <c r="BG69" s="463">
        <f>ИТОГ!BI68</f>
        <v>0</v>
      </c>
      <c r="BH69" s="463">
        <f>ИТОГ!BJ68</f>
        <v>0</v>
      </c>
      <c r="BI69" s="463">
        <f>ИТОГ!CM68</f>
        <v>0</v>
      </c>
      <c r="BJ69" s="463">
        <f>ИТОГ!CN68</f>
        <v>0</v>
      </c>
      <c r="BK69" s="463">
        <f>ИТОГ!AE68</f>
        <v>0</v>
      </c>
      <c r="BL69" s="463">
        <f>ИТОГ!AF68</f>
        <v>0</v>
      </c>
      <c r="BM69" s="463">
        <f>ИТОГ!BK68</f>
        <v>0</v>
      </c>
      <c r="BN69" s="463">
        <f>ИТОГ!BL68</f>
        <v>0</v>
      </c>
      <c r="BO69" s="463">
        <f>ИТОГ!CO68</f>
        <v>0</v>
      </c>
      <c r="BP69" s="463">
        <f>ИТОГ!CP68</f>
        <v>0</v>
      </c>
      <c r="BQ69" s="463">
        <f>ИТОГ!DM68</f>
        <v>0</v>
      </c>
      <c r="BR69" s="463">
        <f>ИТОГ!DN68</f>
        <v>0</v>
      </c>
      <c r="BS69" s="463">
        <f>ИТОГ!AG68</f>
        <v>0</v>
      </c>
      <c r="BT69" s="463">
        <f>ИТОГ!AH68</f>
        <v>0</v>
      </c>
      <c r="BU69" s="388">
        <f t="shared" si="26"/>
        <v>0</v>
      </c>
      <c r="BV69" s="508">
        <f t="shared" si="27"/>
        <v>0</v>
      </c>
      <c r="BW69" s="183"/>
      <c r="BX69" s="183"/>
      <c r="BY69" s="183"/>
      <c r="BZ69" s="965"/>
      <c r="CA69" s="318">
        <f>ИТОГ!DU68</f>
        <v>0</v>
      </c>
      <c r="CB69" s="318">
        <f>ИТОГ!DV68</f>
        <v>0</v>
      </c>
      <c r="CC69" s="318">
        <f>ИТОГ!DY68</f>
        <v>0</v>
      </c>
      <c r="CD69" s="318">
        <f>ИТОГ!DZ68</f>
        <v>0</v>
      </c>
      <c r="CE69" s="318">
        <f>ИТОГ!EC68</f>
        <v>0</v>
      </c>
      <c r="CF69" s="318">
        <f>ИТОГ!ED68</f>
        <v>0</v>
      </c>
      <c r="CG69" s="318">
        <f>ИТОГ!EE68</f>
        <v>0</v>
      </c>
      <c r="CH69" s="318">
        <f>ИТОГ!EF68</f>
        <v>0</v>
      </c>
      <c r="CI69" s="318">
        <f>ИТОГ!DS68</f>
        <v>0</v>
      </c>
      <c r="CJ69" s="318">
        <f>ИТОГ!DT68</f>
        <v>0</v>
      </c>
      <c r="CK69" s="318">
        <f>ИТОГ!DW68</f>
        <v>0</v>
      </c>
      <c r="CL69" s="318">
        <f>ИТОГ!DX68</f>
        <v>0</v>
      </c>
      <c r="CM69" s="318">
        <f>ИТОГ!EA68</f>
        <v>0</v>
      </c>
      <c r="CN69" s="318">
        <f>ИТОГ!EB68</f>
        <v>0</v>
      </c>
      <c r="CO69" s="310">
        <f t="shared" si="28"/>
        <v>0</v>
      </c>
      <c r="CP69" s="385">
        <f t="shared" si="29"/>
        <v>0</v>
      </c>
    </row>
    <row r="70" spans="1:94" ht="15" thickBot="1" x14ac:dyDescent="0.35">
      <c r="A70" s="509">
        <v>20</v>
      </c>
      <c r="B70" s="966" t="s">
        <v>26</v>
      </c>
      <c r="C70" s="501">
        <f>ИТОГ!C69+ИТОГ!E69</f>
        <v>0</v>
      </c>
      <c r="D70" s="57">
        <f>ИТОГ!D69+ИТОГ!F69</f>
        <v>0</v>
      </c>
      <c r="E70" s="420">
        <f>ИТОГ!AI69+ИТОГ!AK69</f>
        <v>0</v>
      </c>
      <c r="F70" s="518">
        <f>ИТОГ!AJ69+ИТОГ!AL69</f>
        <v>0</v>
      </c>
      <c r="G70" s="518">
        <f>ИТОГ!BM69+ИТОГ!BO69</f>
        <v>0</v>
      </c>
      <c r="H70" s="518">
        <f>ИТОГ!BN69+ИТОГ!BP69</f>
        <v>0</v>
      </c>
      <c r="I70" s="518">
        <f>ИТОГ!CQ69+ИТОГ!CS69</f>
        <v>0</v>
      </c>
      <c r="J70" s="518">
        <f>ИТОГ!CR69+ИТОГ!CT69</f>
        <v>0</v>
      </c>
      <c r="K70" s="518">
        <f>ИТОГ!G69+ИТОГ!I69</f>
        <v>0</v>
      </c>
      <c r="L70" s="518">
        <f>ИТОГ!H69+ИТОГ!J69</f>
        <v>0</v>
      </c>
      <c r="M70" s="318">
        <f>ИТОГ!AM69+ИТОГ!AO69</f>
        <v>0</v>
      </c>
      <c r="N70" s="318">
        <f>ИТОГ!AN69+ИТОГ!AP69</f>
        <v>0</v>
      </c>
      <c r="O70" s="318">
        <f>ИТОГ!BQ69+ИТОГ!BS69</f>
        <v>0</v>
      </c>
      <c r="P70" s="318">
        <f>ИТОГ!BR69+ИТОГ!BT69</f>
        <v>0</v>
      </c>
      <c r="Q70" s="318">
        <f>ИТОГ!CU69+ИТОГ!CW69</f>
        <v>0</v>
      </c>
      <c r="R70" s="318">
        <f>ИТОГ!CV69+ИТОГ!CX69</f>
        <v>0</v>
      </c>
      <c r="S70" s="318">
        <f>ИТОГ!K69</f>
        <v>0</v>
      </c>
      <c r="T70" s="318">
        <f>ИТОГ!L69</f>
        <v>0</v>
      </c>
      <c r="U70" s="318">
        <f>ИТОГ!AQ69</f>
        <v>0</v>
      </c>
      <c r="V70" s="318">
        <f>ИТОГ!AR69</f>
        <v>0</v>
      </c>
      <c r="W70" s="318">
        <f>ИТОГ!BU69</f>
        <v>0</v>
      </c>
      <c r="X70" s="318">
        <f>ИТОГ!BV69</f>
        <v>0</v>
      </c>
      <c r="Y70" s="318">
        <f>ИТОГ!CY69</f>
        <v>0</v>
      </c>
      <c r="Z70" s="318">
        <f>ИТОГ!CZ69</f>
        <v>0</v>
      </c>
      <c r="AA70" s="318">
        <f>ИТОГ!M69+ИТОГ!O69+ИТОГ!Q69</f>
        <v>0</v>
      </c>
      <c r="AB70" s="318">
        <f>ИТОГ!N69+ИТОГ!P69+ИТОГ!R69</f>
        <v>0</v>
      </c>
      <c r="AC70" s="318">
        <f>ИТОГ!AS69+ИТОГ!AU69+ИТОГ!AW69</f>
        <v>0</v>
      </c>
      <c r="AD70" s="318">
        <f>ИТОГ!AT69+ИТОГ!AV69+ИТОГ!AX69</f>
        <v>0</v>
      </c>
      <c r="AE70" s="318">
        <f>ИТОГ!BW69+ИТОГ!BY69+ИТОГ!CA69</f>
        <v>0</v>
      </c>
      <c r="AF70" s="318">
        <f>ИТОГ!BX69+ИТОГ!BZ69+ИТОГ!CB69</f>
        <v>0</v>
      </c>
      <c r="AG70" s="463">
        <f>ИТОГ!DA69+ИТОГ!DC69+ИТОГ!DE69</f>
        <v>0</v>
      </c>
      <c r="AH70" s="463">
        <f>ИТОГ!DB69+ИТОГ!DD69+ИТОГ!DF69</f>
        <v>0</v>
      </c>
      <c r="AI70" s="463">
        <f>ИТОГ!S69</f>
        <v>0</v>
      </c>
      <c r="AJ70" s="463">
        <f>ИТОГ!T69</f>
        <v>0</v>
      </c>
      <c r="AK70" s="463">
        <f>ИТОГ!AY69</f>
        <v>0</v>
      </c>
      <c r="AL70" s="463">
        <f>ИТОГ!AZ69</f>
        <v>0</v>
      </c>
      <c r="AM70" s="463">
        <f>ИТОГ!CC69</f>
        <v>0</v>
      </c>
      <c r="AN70" s="463">
        <f>ИТОГ!CD69</f>
        <v>0</v>
      </c>
      <c r="AO70" s="463">
        <f>ИТОГ!U69+ИТОГ!W69</f>
        <v>0</v>
      </c>
      <c r="AP70" s="463">
        <f>ИТОГ!V69+ИТОГ!X69</f>
        <v>0</v>
      </c>
      <c r="AQ70" s="463">
        <f>ИТОГ!BA69+ИТОГ!BC69</f>
        <v>0</v>
      </c>
      <c r="AR70" s="463">
        <f>ИТОГ!BB69+ИТОГ!BD69</f>
        <v>0</v>
      </c>
      <c r="AS70" s="463">
        <f>ИТОГ!CE69+ИТОГ!CG69</f>
        <v>0</v>
      </c>
      <c r="AT70" s="463">
        <f>ИТОГ!CF69+ИТОГ!CH69</f>
        <v>0</v>
      </c>
      <c r="AU70" s="463">
        <f>ИТОГ!DG69+ИТОГ!DI69</f>
        <v>0</v>
      </c>
      <c r="AV70" s="463">
        <f>ИТОГ!DH69+ИТОГ!DJ69</f>
        <v>0</v>
      </c>
      <c r="AW70" s="463">
        <f>ИТОГ!Y69+ИТОГ!AA69</f>
        <v>0</v>
      </c>
      <c r="AX70" s="463">
        <f>ИТОГ!Z69+ИТОГ!AB69</f>
        <v>0</v>
      </c>
      <c r="AY70" s="463">
        <f>ИТОГ!BE69+ИТОГ!BG69</f>
        <v>0</v>
      </c>
      <c r="AZ70" s="463">
        <f>ИТОГ!BF69+ИТОГ!BH69</f>
        <v>0</v>
      </c>
      <c r="BA70" s="463">
        <f>ИТОГ!CI69+ИТОГ!CK69</f>
        <v>0</v>
      </c>
      <c r="BB70" s="463">
        <f>ИТОГ!CJ69+ИТОГ!CL69</f>
        <v>0</v>
      </c>
      <c r="BC70" s="463">
        <f>ИТОГ!DK69</f>
        <v>0</v>
      </c>
      <c r="BD70" s="463">
        <f>ИТОГ!DL69</f>
        <v>0</v>
      </c>
      <c r="BE70" s="463">
        <f>ИТОГ!AC69</f>
        <v>0</v>
      </c>
      <c r="BF70" s="463">
        <f>ИТОГ!AD69</f>
        <v>0</v>
      </c>
      <c r="BG70" s="463">
        <f>ИТОГ!BI69</f>
        <v>0</v>
      </c>
      <c r="BH70" s="463">
        <f>ИТОГ!BJ69</f>
        <v>0</v>
      </c>
      <c r="BI70" s="463">
        <f>ИТОГ!CM69</f>
        <v>0</v>
      </c>
      <c r="BJ70" s="463">
        <f>ИТОГ!CN69</f>
        <v>0</v>
      </c>
      <c r="BK70" s="463">
        <f>ИТОГ!AE69</f>
        <v>0</v>
      </c>
      <c r="BL70" s="463">
        <f>ИТОГ!AF69</f>
        <v>0</v>
      </c>
      <c r="BM70" s="463">
        <f>ИТОГ!BK69</f>
        <v>0</v>
      </c>
      <c r="BN70" s="463">
        <f>ИТОГ!BL69</f>
        <v>0</v>
      </c>
      <c r="BO70" s="463">
        <f>ИТОГ!CO69</f>
        <v>0</v>
      </c>
      <c r="BP70" s="463">
        <f>ИТОГ!CP69</f>
        <v>0</v>
      </c>
      <c r="BQ70" s="463">
        <f>ИТОГ!DM69</f>
        <v>0</v>
      </c>
      <c r="BR70" s="463">
        <f>ИТОГ!DN69</f>
        <v>0</v>
      </c>
      <c r="BS70" s="463">
        <f>ИТОГ!AG69</f>
        <v>0</v>
      </c>
      <c r="BT70" s="463">
        <f>ИТОГ!AH69</f>
        <v>0</v>
      </c>
      <c r="BU70" s="388">
        <f t="shared" si="26"/>
        <v>0</v>
      </c>
      <c r="BV70" s="508">
        <f t="shared" si="27"/>
        <v>0</v>
      </c>
      <c r="BW70" s="183"/>
      <c r="BX70" s="183"/>
      <c r="BY70" s="183"/>
      <c r="BZ70" s="965"/>
      <c r="CA70" s="318">
        <f>ИТОГ!DU69</f>
        <v>0</v>
      </c>
      <c r="CB70" s="318">
        <f>ИТОГ!DV69</f>
        <v>0</v>
      </c>
      <c r="CC70" s="318">
        <f>ИТОГ!DY69</f>
        <v>0</v>
      </c>
      <c r="CD70" s="318">
        <f>ИТОГ!DZ69</f>
        <v>0</v>
      </c>
      <c r="CE70" s="318">
        <f>ИТОГ!EC69</f>
        <v>0</v>
      </c>
      <c r="CF70" s="318">
        <f>ИТОГ!ED69</f>
        <v>0</v>
      </c>
      <c r="CG70" s="318">
        <f>ИТОГ!EE69</f>
        <v>0</v>
      </c>
      <c r="CH70" s="318">
        <f>ИТОГ!EF69</f>
        <v>0</v>
      </c>
      <c r="CI70" s="318">
        <f>ИТОГ!DS69</f>
        <v>0</v>
      </c>
      <c r="CJ70" s="318">
        <f>ИТОГ!DT69</f>
        <v>0</v>
      </c>
      <c r="CK70" s="318">
        <f>ИТОГ!DW69</f>
        <v>0</v>
      </c>
      <c r="CL70" s="318">
        <f>ИТОГ!DX69</f>
        <v>0</v>
      </c>
      <c r="CM70" s="318">
        <f>ИТОГ!EA69</f>
        <v>0</v>
      </c>
      <c r="CN70" s="318">
        <f>ИТОГ!EB69</f>
        <v>0</v>
      </c>
      <c r="CO70" s="310">
        <f t="shared" si="28"/>
        <v>0</v>
      </c>
      <c r="CP70" s="385">
        <f t="shared" si="29"/>
        <v>0</v>
      </c>
    </row>
    <row r="71" spans="1:94" ht="15" thickBot="1" x14ac:dyDescent="0.35">
      <c r="A71" s="509">
        <v>21</v>
      </c>
      <c r="B71" s="966" t="s">
        <v>27</v>
      </c>
      <c r="C71" s="501">
        <f>ИТОГ!C70+ИТОГ!E70</f>
        <v>0</v>
      </c>
      <c r="D71" s="57">
        <f>ИТОГ!D70+ИТОГ!F70</f>
        <v>2</v>
      </c>
      <c r="E71" s="420">
        <f>ИТОГ!AI70+ИТОГ!AK70</f>
        <v>1</v>
      </c>
      <c r="F71" s="518">
        <f>ИТОГ!AJ70+ИТОГ!AL70</f>
        <v>0</v>
      </c>
      <c r="G71" s="518">
        <f>ИТОГ!BM70+ИТОГ!BO70</f>
        <v>0</v>
      </c>
      <c r="H71" s="518">
        <f>ИТОГ!BN70+ИТОГ!BP70</f>
        <v>0</v>
      </c>
      <c r="I71" s="518">
        <f>ИТОГ!CQ70+ИТОГ!CS70</f>
        <v>0</v>
      </c>
      <c r="J71" s="518">
        <f>ИТОГ!CR70+ИТОГ!CT70</f>
        <v>0</v>
      </c>
      <c r="K71" s="518">
        <f>ИТОГ!G70+ИТОГ!I70</f>
        <v>0</v>
      </c>
      <c r="L71" s="518">
        <f>ИТОГ!H70+ИТОГ!J70</f>
        <v>3</v>
      </c>
      <c r="M71" s="318">
        <f>ИТОГ!AM70+ИТОГ!AO70</f>
        <v>1</v>
      </c>
      <c r="N71" s="318">
        <f>ИТОГ!AN70+ИТОГ!AP70</f>
        <v>0</v>
      </c>
      <c r="O71" s="318">
        <f>ИТОГ!BQ70+ИТОГ!BS70</f>
        <v>1</v>
      </c>
      <c r="P71" s="318">
        <f>ИТОГ!BR70+ИТОГ!BT70</f>
        <v>0</v>
      </c>
      <c r="Q71" s="318">
        <f>ИТОГ!CU70+ИТОГ!CW70</f>
        <v>1</v>
      </c>
      <c r="R71" s="318">
        <f>ИТОГ!CV70+ИТОГ!CX70</f>
        <v>0</v>
      </c>
      <c r="S71" s="318">
        <f>ИТОГ!K70</f>
        <v>0</v>
      </c>
      <c r="T71" s="318">
        <f>ИТОГ!L70</f>
        <v>0</v>
      </c>
      <c r="U71" s="318">
        <f>ИТОГ!AQ70</f>
        <v>0</v>
      </c>
      <c r="V71" s="318">
        <f>ИТОГ!AR70</f>
        <v>0</v>
      </c>
      <c r="W71" s="318">
        <f>ИТОГ!BU70</f>
        <v>1</v>
      </c>
      <c r="X71" s="318">
        <f>ИТОГ!BV70</f>
        <v>1</v>
      </c>
      <c r="Y71" s="318">
        <f>ИТОГ!CY70</f>
        <v>0</v>
      </c>
      <c r="Z71" s="318">
        <f>ИТОГ!CZ70</f>
        <v>0</v>
      </c>
      <c r="AA71" s="318">
        <f>ИТОГ!M70+ИТОГ!O70+ИТОГ!Q70</f>
        <v>0</v>
      </c>
      <c r="AB71" s="318">
        <f>ИТОГ!N70+ИТОГ!P70+ИТОГ!R70</f>
        <v>0</v>
      </c>
      <c r="AC71" s="318">
        <f>ИТОГ!AS70+ИТОГ!AU70+ИТОГ!AW70</f>
        <v>1</v>
      </c>
      <c r="AD71" s="318">
        <f>ИТОГ!AT70+ИТОГ!AV70+ИТОГ!AX70</f>
        <v>0</v>
      </c>
      <c r="AE71" s="318">
        <f>ИТОГ!BW70+ИТОГ!BY70+ИТОГ!CA70</f>
        <v>3</v>
      </c>
      <c r="AF71" s="318">
        <f>ИТОГ!BX70+ИТОГ!BZ70+ИТОГ!CB70</f>
        <v>0</v>
      </c>
      <c r="AG71" s="463">
        <f>ИТОГ!DA70+ИТОГ!DC70+ИТОГ!DE70</f>
        <v>1</v>
      </c>
      <c r="AH71" s="463">
        <f>ИТОГ!DB70+ИТОГ!DD70+ИТОГ!DF70</f>
        <v>0</v>
      </c>
      <c r="AI71" s="463">
        <f>ИТОГ!S70</f>
        <v>0</v>
      </c>
      <c r="AJ71" s="463">
        <f>ИТОГ!T70</f>
        <v>0</v>
      </c>
      <c r="AK71" s="463">
        <f>ИТОГ!AY70</f>
        <v>0</v>
      </c>
      <c r="AL71" s="463">
        <f>ИТОГ!AZ70</f>
        <v>0</v>
      </c>
      <c r="AM71" s="463">
        <f>ИТОГ!CC70</f>
        <v>0</v>
      </c>
      <c r="AN71" s="463">
        <f>ИТОГ!CD70</f>
        <v>0</v>
      </c>
      <c r="AO71" s="463">
        <f>ИТОГ!U70+ИТОГ!W70</f>
        <v>0</v>
      </c>
      <c r="AP71" s="463">
        <f>ИТОГ!V70+ИТОГ!X70</f>
        <v>0</v>
      </c>
      <c r="AQ71" s="463">
        <f>ИТОГ!BA70+ИТОГ!BC70</f>
        <v>0</v>
      </c>
      <c r="AR71" s="463">
        <f>ИТОГ!BB70+ИТОГ!BD70</f>
        <v>1</v>
      </c>
      <c r="AS71" s="463">
        <f>ИТОГ!CE70+ИТОГ!CG70</f>
        <v>0</v>
      </c>
      <c r="AT71" s="463">
        <f>ИТОГ!CF70+ИТОГ!CH70</f>
        <v>0</v>
      </c>
      <c r="AU71" s="463">
        <f>ИТОГ!DG70+ИТОГ!DI70</f>
        <v>2</v>
      </c>
      <c r="AV71" s="463">
        <f>ИТОГ!DH70+ИТОГ!DJ70</f>
        <v>1</v>
      </c>
      <c r="AW71" s="463">
        <f>ИТОГ!Y70+ИТОГ!AA70</f>
        <v>0</v>
      </c>
      <c r="AX71" s="463">
        <f>ИТОГ!Z70+ИТОГ!AB70</f>
        <v>2</v>
      </c>
      <c r="AY71" s="463">
        <f>ИТОГ!BE70+ИТОГ!BG70</f>
        <v>0</v>
      </c>
      <c r="AZ71" s="463">
        <f>ИТОГ!BF70+ИТОГ!BH70</f>
        <v>0</v>
      </c>
      <c r="BA71" s="463">
        <f>ИТОГ!CI70+ИТОГ!CK70</f>
        <v>0</v>
      </c>
      <c r="BB71" s="463">
        <f>ИТОГ!CJ70+ИТОГ!CL70</f>
        <v>0</v>
      </c>
      <c r="BC71" s="463">
        <f>ИТОГ!DK70</f>
        <v>0</v>
      </c>
      <c r="BD71" s="463">
        <f>ИТОГ!DL70</f>
        <v>0</v>
      </c>
      <c r="BE71" s="463">
        <f>ИТОГ!AC70</f>
        <v>0</v>
      </c>
      <c r="BF71" s="463">
        <f>ИТОГ!AD70</f>
        <v>0</v>
      </c>
      <c r="BG71" s="463">
        <f>ИТОГ!BI70</f>
        <v>0</v>
      </c>
      <c r="BH71" s="463">
        <f>ИТОГ!BJ70</f>
        <v>0</v>
      </c>
      <c r="BI71" s="463">
        <f>ИТОГ!CM70</f>
        <v>0</v>
      </c>
      <c r="BJ71" s="463">
        <f>ИТОГ!CN70</f>
        <v>0</v>
      </c>
      <c r="BK71" s="463">
        <f>ИТОГ!AE70</f>
        <v>0</v>
      </c>
      <c r="BL71" s="463">
        <f>ИТОГ!AF70</f>
        <v>1</v>
      </c>
      <c r="BM71" s="463">
        <f>ИТОГ!BK70</f>
        <v>0</v>
      </c>
      <c r="BN71" s="463">
        <f>ИТОГ!BL70</f>
        <v>0</v>
      </c>
      <c r="BO71" s="463">
        <f>ИТОГ!CO70</f>
        <v>1</v>
      </c>
      <c r="BP71" s="463">
        <f>ИТОГ!CP70</f>
        <v>0</v>
      </c>
      <c r="BQ71" s="463">
        <f>ИТОГ!DM70</f>
        <v>0</v>
      </c>
      <c r="BR71" s="463">
        <f>ИТОГ!DN70</f>
        <v>0</v>
      </c>
      <c r="BS71" s="463">
        <f>ИТОГ!AG70</f>
        <v>0</v>
      </c>
      <c r="BT71" s="463">
        <f>ИТОГ!AH70</f>
        <v>1</v>
      </c>
      <c r="BU71" s="388">
        <f t="shared" si="26"/>
        <v>13</v>
      </c>
      <c r="BV71" s="508">
        <f t="shared" si="27"/>
        <v>12</v>
      </c>
      <c r="BW71" s="183"/>
      <c r="BX71" s="183"/>
      <c r="BY71" s="183"/>
      <c r="BZ71" s="965"/>
      <c r="CA71" s="318">
        <f>ИТОГ!DU70</f>
        <v>0</v>
      </c>
      <c r="CB71" s="318">
        <f>ИТОГ!DV70</f>
        <v>0</v>
      </c>
      <c r="CC71" s="318">
        <f>ИТОГ!DY70</f>
        <v>0</v>
      </c>
      <c r="CD71" s="318">
        <f>ИТОГ!DZ70</f>
        <v>0</v>
      </c>
      <c r="CE71" s="318">
        <f>ИТОГ!EC70</f>
        <v>0</v>
      </c>
      <c r="CF71" s="318">
        <f>ИТОГ!ED70</f>
        <v>0</v>
      </c>
      <c r="CG71" s="318">
        <f>ИТОГ!EE70</f>
        <v>0</v>
      </c>
      <c r="CH71" s="318">
        <f>ИТОГ!EF70</f>
        <v>0</v>
      </c>
      <c r="CI71" s="318">
        <f>ИТОГ!DS70</f>
        <v>0</v>
      </c>
      <c r="CJ71" s="318">
        <f>ИТОГ!DT70</f>
        <v>0</v>
      </c>
      <c r="CK71" s="318">
        <f>ИТОГ!DW70</f>
        <v>0</v>
      </c>
      <c r="CL71" s="318">
        <f>ИТОГ!DX70</f>
        <v>0</v>
      </c>
      <c r="CM71" s="318">
        <f>ИТОГ!EA70</f>
        <v>0</v>
      </c>
      <c r="CN71" s="318">
        <f>ИТОГ!EB70</f>
        <v>0</v>
      </c>
      <c r="CO71" s="310">
        <f t="shared" si="28"/>
        <v>0</v>
      </c>
      <c r="CP71" s="385">
        <f t="shared" si="29"/>
        <v>0</v>
      </c>
    </row>
    <row r="72" spans="1:94" ht="15" thickBot="1" x14ac:dyDescent="0.35">
      <c r="A72" s="501"/>
      <c r="B72" s="976" t="s">
        <v>28</v>
      </c>
      <c r="C72" s="723">
        <f>ИТОГ!C71+ИТОГ!E71</f>
        <v>50</v>
      </c>
      <c r="D72" s="743">
        <f>ИТОГ!D71+ИТОГ!F71</f>
        <v>33</v>
      </c>
      <c r="E72" s="420">
        <f>ИТОГ!AI71+ИТОГ!AK71</f>
        <v>49</v>
      </c>
      <c r="F72" s="518">
        <f>ИТОГ!AJ71+ИТОГ!AL71</f>
        <v>18</v>
      </c>
      <c r="G72" s="518">
        <f>ИТОГ!BM71+ИТОГ!BO71</f>
        <v>42</v>
      </c>
      <c r="H72" s="518">
        <f>ИТОГ!BN71+ИТОГ!BP71</f>
        <v>14</v>
      </c>
      <c r="I72" s="518">
        <f>ИТОГ!CQ71+ИТОГ!CS71</f>
        <v>41</v>
      </c>
      <c r="J72" s="518">
        <f>ИТОГ!CR71+ИТОГ!CT71</f>
        <v>8</v>
      </c>
      <c r="K72" s="518">
        <f>ИТОГ!G71+ИТОГ!I71</f>
        <v>100</v>
      </c>
      <c r="L72" s="518">
        <f>ИТОГ!H71+ИТОГ!J71</f>
        <v>76</v>
      </c>
      <c r="M72" s="318">
        <f>ИТОГ!AM71+ИТОГ!AO71</f>
        <v>98</v>
      </c>
      <c r="N72" s="318">
        <f>ИТОГ!AN71+ИТОГ!AP71</f>
        <v>83</v>
      </c>
      <c r="O72" s="318">
        <f>ИТОГ!BQ71+ИТОГ!BS71</f>
        <v>119</v>
      </c>
      <c r="P72" s="318">
        <f>ИТОГ!BR71+ИТОГ!BT71</f>
        <v>42</v>
      </c>
      <c r="Q72" s="318">
        <f>ИТОГ!CU71+ИТОГ!CW71</f>
        <v>73</v>
      </c>
      <c r="R72" s="318">
        <f>ИТОГ!CV71+ИТОГ!CX71</f>
        <v>42</v>
      </c>
      <c r="S72" s="318">
        <f>ИТОГ!K71</f>
        <v>50</v>
      </c>
      <c r="T72" s="318">
        <f>ИТОГ!L71</f>
        <v>0</v>
      </c>
      <c r="U72" s="318">
        <f>ИТОГ!AQ71</f>
        <v>50</v>
      </c>
      <c r="V72" s="318">
        <f>ИТОГ!AR71</f>
        <v>11</v>
      </c>
      <c r="W72" s="318">
        <f>ИТОГ!BU71</f>
        <v>45</v>
      </c>
      <c r="X72" s="318">
        <f>ИТОГ!BV71</f>
        <v>1</v>
      </c>
      <c r="Y72" s="318">
        <f>ИТОГ!CY71</f>
        <v>48</v>
      </c>
      <c r="Z72" s="318">
        <f>ИТОГ!CZ71</f>
        <v>1</v>
      </c>
      <c r="AA72" s="318">
        <f>ИТОГ!M71+ИТОГ!O71+ИТОГ!Q71</f>
        <v>100</v>
      </c>
      <c r="AB72" s="318">
        <f>ИТОГ!N71+ИТОГ!P71+ИТОГ!R71</f>
        <v>28</v>
      </c>
      <c r="AC72" s="318">
        <f>ИТОГ!AS71+ИТОГ!AU71+ИТОГ!AW71</f>
        <v>94</v>
      </c>
      <c r="AD72" s="318">
        <f>ИТОГ!AT71+ИТОГ!AV71+ИТОГ!AX71</f>
        <v>36</v>
      </c>
      <c r="AE72" s="318">
        <f>ИТОГ!BW71+ИТОГ!BY71+ИТОГ!CA71</f>
        <v>99</v>
      </c>
      <c r="AF72" s="318">
        <f>ИТОГ!BX71+ИТОГ!BZ71+ИТОГ!CB71</f>
        <v>22</v>
      </c>
      <c r="AG72" s="463">
        <f>ИТОГ!DA71+ИТОГ!DC71+ИТОГ!DE71</f>
        <v>38</v>
      </c>
      <c r="AH72" s="463">
        <f>ИТОГ!DB71+ИТОГ!DD71+ИТОГ!DF71</f>
        <v>41</v>
      </c>
      <c r="AI72" s="463">
        <f>ИТОГ!S71</f>
        <v>0</v>
      </c>
      <c r="AJ72" s="463">
        <f>ИТОГ!T71</f>
        <v>49</v>
      </c>
      <c r="AK72" s="463">
        <f>ИТОГ!AY71</f>
        <v>0</v>
      </c>
      <c r="AL72" s="463">
        <f>ИТОГ!AZ71</f>
        <v>56</v>
      </c>
      <c r="AM72" s="463">
        <f>ИТОГ!CC71</f>
        <v>1</v>
      </c>
      <c r="AN72" s="463">
        <f>ИТОГ!CD71</f>
        <v>24</v>
      </c>
      <c r="AO72" s="463">
        <f>ИТОГ!U71+ИТОГ!W71</f>
        <v>75</v>
      </c>
      <c r="AP72" s="463">
        <f>ИТОГ!V71+ИТОГ!X71</f>
        <v>17</v>
      </c>
      <c r="AQ72" s="463">
        <f>ИТОГ!BA71+ИТОГ!BC71</f>
        <v>74</v>
      </c>
      <c r="AR72" s="463">
        <f>ИТОГ!BB71+ИТОГ!BD71</f>
        <v>30</v>
      </c>
      <c r="AS72" s="463">
        <f>ИТОГ!CE71+ИТОГ!CG71</f>
        <v>53</v>
      </c>
      <c r="AT72" s="463">
        <f>ИТОГ!CF71+ИТОГ!CH71</f>
        <v>32</v>
      </c>
      <c r="AU72" s="463">
        <f>ИТОГ!DG71+ИТОГ!DI71</f>
        <v>56</v>
      </c>
      <c r="AV72" s="463">
        <f>ИТОГ!DH71+ИТОГ!DJ71</f>
        <v>14</v>
      </c>
      <c r="AW72" s="463">
        <f>ИТОГ!Y71+ИТОГ!AA71</f>
        <v>75</v>
      </c>
      <c r="AX72" s="463">
        <f>ИТОГ!Z71+ИТОГ!AB71</f>
        <v>18</v>
      </c>
      <c r="AY72" s="463">
        <f>ИТОГ!BE71+ИТОГ!BG71</f>
        <v>71</v>
      </c>
      <c r="AZ72" s="463">
        <f>ИТОГ!BF71+ИТОГ!BH71</f>
        <v>26</v>
      </c>
      <c r="BA72" s="463">
        <f>ИТОГ!CI71+ИТОГ!CK71</f>
        <v>79</v>
      </c>
      <c r="BB72" s="463">
        <f>ИТОГ!CJ71+ИТОГ!CL71</f>
        <v>7</v>
      </c>
      <c r="BC72" s="463">
        <f>ИТОГ!DK71</f>
        <v>21</v>
      </c>
      <c r="BD72" s="463">
        <f>ИТОГ!DL71</f>
        <v>8</v>
      </c>
      <c r="BE72" s="463">
        <f>ИТОГ!AC71</f>
        <v>0</v>
      </c>
      <c r="BF72" s="463">
        <f>ИТОГ!AD71</f>
        <v>41</v>
      </c>
      <c r="BG72" s="463">
        <f>ИТОГ!BI71</f>
        <v>0</v>
      </c>
      <c r="BH72" s="463">
        <f>ИТОГ!BJ71</f>
        <v>56</v>
      </c>
      <c r="BI72" s="463">
        <f>ИТОГ!CM71</f>
        <v>0</v>
      </c>
      <c r="BJ72" s="463">
        <f>ИТОГ!CN71</f>
        <v>22</v>
      </c>
      <c r="BK72" s="463">
        <f>ИТОГ!AE71</f>
        <v>20</v>
      </c>
      <c r="BL72" s="463">
        <f>ИТОГ!AF71</f>
        <v>10</v>
      </c>
      <c r="BM72" s="463">
        <f>ИТОГ!BK71</f>
        <v>19</v>
      </c>
      <c r="BN72" s="463">
        <f>ИТОГ!BL71</f>
        <v>19</v>
      </c>
      <c r="BO72" s="463">
        <f>ИТОГ!CO71</f>
        <v>17</v>
      </c>
      <c r="BP72" s="463">
        <f>ИТОГ!CP71</f>
        <v>7</v>
      </c>
      <c r="BQ72" s="463">
        <f>ИТОГ!DM71</f>
        <v>17</v>
      </c>
      <c r="BR72" s="463">
        <f>ИТОГ!DN71</f>
        <v>6</v>
      </c>
      <c r="BS72" s="463">
        <f>ИТОГ!AG71</f>
        <v>0</v>
      </c>
      <c r="BT72" s="463">
        <f>ИТОГ!AH71</f>
        <v>17</v>
      </c>
      <c r="BU72" s="388">
        <f t="shared" si="26"/>
        <v>1674</v>
      </c>
      <c r="BV72" s="508">
        <f t="shared" si="27"/>
        <v>915</v>
      </c>
      <c r="BW72" s="183"/>
      <c r="BX72" s="183"/>
      <c r="BY72" s="183"/>
      <c r="BZ72" s="965"/>
      <c r="CA72" s="318">
        <f>ИТОГ!DU71</f>
        <v>0</v>
      </c>
      <c r="CB72" s="318">
        <f>ИТОГ!DV71</f>
        <v>15</v>
      </c>
      <c r="CC72" s="318">
        <f>ИТОГ!DY71</f>
        <v>0</v>
      </c>
      <c r="CD72" s="318">
        <f>ИТОГ!DZ71</f>
        <v>15</v>
      </c>
      <c r="CE72" s="318">
        <f>ИТОГ!EC71</f>
        <v>1</v>
      </c>
      <c r="CF72" s="318">
        <f>ИТОГ!ED71</f>
        <v>1</v>
      </c>
      <c r="CG72" s="318">
        <f>ИТОГ!EE71</f>
        <v>12</v>
      </c>
      <c r="CH72" s="318">
        <f>ИТОГ!EF71</f>
        <v>3</v>
      </c>
      <c r="CI72" s="318">
        <f>ИТОГ!DS71</f>
        <v>0</v>
      </c>
      <c r="CJ72" s="318">
        <f>ИТОГ!DT71</f>
        <v>14</v>
      </c>
      <c r="CK72" s="318">
        <f>ИТОГ!DW71</f>
        <v>0</v>
      </c>
      <c r="CL72" s="318">
        <f>ИТОГ!DX71</f>
        <v>8</v>
      </c>
      <c r="CM72" s="318">
        <f>ИТОГ!EA71</f>
        <v>0</v>
      </c>
      <c r="CN72" s="318">
        <f>ИТОГ!EB71</f>
        <v>11</v>
      </c>
      <c r="CO72" s="386">
        <f t="shared" si="28"/>
        <v>13</v>
      </c>
      <c r="CP72" s="387">
        <f t="shared" si="29"/>
        <v>67</v>
      </c>
    </row>
    <row r="73" spans="1:94" ht="16.2" thickBot="1" x14ac:dyDescent="0.35">
      <c r="A73" s="510"/>
      <c r="B73" s="511"/>
      <c r="C73" s="1504">
        <f>SUM(C72:D72)</f>
        <v>83</v>
      </c>
      <c r="D73" s="1925"/>
      <c r="E73" s="1901">
        <f>SUM(E72:F72)</f>
        <v>67</v>
      </c>
      <c r="F73" s="1902"/>
      <c r="G73" s="1901">
        <f>SUM(G72:H72)</f>
        <v>56</v>
      </c>
      <c r="H73" s="1902"/>
      <c r="I73" s="1901">
        <f>SUM(I72:J72)</f>
        <v>49</v>
      </c>
      <c r="J73" s="1902"/>
      <c r="K73" s="1901">
        <f>SUM(K72:L72)</f>
        <v>176</v>
      </c>
      <c r="L73" s="1902"/>
      <c r="M73" s="1901">
        <f>SUM(M72:N72)</f>
        <v>181</v>
      </c>
      <c r="N73" s="1902"/>
      <c r="O73" s="1901">
        <f>SUM(O72:P72)</f>
        <v>161</v>
      </c>
      <c r="P73" s="1902"/>
      <c r="Q73" s="1901">
        <f>SUM(Q72:R72)</f>
        <v>115</v>
      </c>
      <c r="R73" s="1902"/>
      <c r="S73" s="1387">
        <f>SUM(S72:T72)</f>
        <v>50</v>
      </c>
      <c r="T73" s="1393"/>
      <c r="U73" s="1387">
        <f>SUM(U72:V72)</f>
        <v>61</v>
      </c>
      <c r="V73" s="1393"/>
      <c r="W73" s="1387">
        <f>W72+X72</f>
        <v>46</v>
      </c>
      <c r="X73" s="1272"/>
      <c r="Y73" s="1387">
        <f>SUM(Y72:Z72)</f>
        <v>49</v>
      </c>
      <c r="Z73" s="1393"/>
      <c r="AA73" s="1387">
        <f>SUM(AA72:AB72)</f>
        <v>128</v>
      </c>
      <c r="AB73" s="1393"/>
      <c r="AC73" s="1387">
        <f>SUM(AC72:AD72)</f>
        <v>130</v>
      </c>
      <c r="AD73" s="1272"/>
      <c r="AE73" s="1387">
        <f>SUM(AE72:AF72)</f>
        <v>121</v>
      </c>
      <c r="AF73" s="1393"/>
      <c r="AG73" s="1387">
        <f>SUM(AG72:AH72)</f>
        <v>79</v>
      </c>
      <c r="AH73" s="1393"/>
      <c r="AI73" s="1387">
        <f>SUM(AI72:AJ72)</f>
        <v>49</v>
      </c>
      <c r="AJ73" s="1393"/>
      <c r="AK73" s="1387">
        <f>SUM(AK72:AL72)</f>
        <v>56</v>
      </c>
      <c r="AL73" s="1393"/>
      <c r="AM73" s="1387">
        <f t="shared" ref="AM73" si="30">SUM(AM72:AN72)</f>
        <v>25</v>
      </c>
      <c r="AN73" s="1393"/>
      <c r="AO73" s="1387">
        <f t="shared" ref="AO73" si="31">SUM(AO72:AP72)</f>
        <v>92</v>
      </c>
      <c r="AP73" s="1393"/>
      <c r="AQ73" s="1387">
        <f t="shared" ref="AQ73" si="32">SUM(AQ72:AR72)</f>
        <v>104</v>
      </c>
      <c r="AR73" s="1393"/>
      <c r="AS73" s="1387">
        <f t="shared" ref="AS73" si="33">SUM(AS72:AT72)</f>
        <v>85</v>
      </c>
      <c r="AT73" s="1393"/>
      <c r="AU73" s="1387">
        <f t="shared" ref="AU73" si="34">SUM(AU72:AV72)</f>
        <v>70</v>
      </c>
      <c r="AV73" s="1393"/>
      <c r="AW73" s="1387">
        <f t="shared" ref="AW73" si="35">SUM(AW72:AX72)</f>
        <v>93</v>
      </c>
      <c r="AX73" s="1393"/>
      <c r="AY73" s="1387">
        <f t="shared" ref="AY73" si="36">SUM(AY72:AZ72)</f>
        <v>97</v>
      </c>
      <c r="AZ73" s="1393"/>
      <c r="BA73" s="1387">
        <f t="shared" ref="BA73" si="37">SUM(BA72:BB72)</f>
        <v>86</v>
      </c>
      <c r="BB73" s="1393"/>
      <c r="BC73" s="1387">
        <f t="shared" ref="BC73" si="38">SUM(BC72:BD72)</f>
        <v>29</v>
      </c>
      <c r="BD73" s="1393"/>
      <c r="BE73" s="1387">
        <f t="shared" ref="BE73" si="39">SUM(BE72:BF72)</f>
        <v>41</v>
      </c>
      <c r="BF73" s="1393"/>
      <c r="BG73" s="1387">
        <f t="shared" ref="BG73" si="40">SUM(BG72:BH72)</f>
        <v>56</v>
      </c>
      <c r="BH73" s="1393"/>
      <c r="BI73" s="1387">
        <f t="shared" ref="BI73" si="41">SUM(BI72:BJ72)</f>
        <v>22</v>
      </c>
      <c r="BJ73" s="1393"/>
      <c r="BK73" s="1387">
        <f>SUM(BK72:BL72)</f>
        <v>30</v>
      </c>
      <c r="BL73" s="1272"/>
      <c r="BM73" s="1387">
        <f t="shared" ref="BM73" si="42">SUM(BM72:BN72)</f>
        <v>38</v>
      </c>
      <c r="BN73" s="1393"/>
      <c r="BO73" s="1387">
        <f t="shared" ref="BO73" si="43">SUM(BO72:BP72)</f>
        <v>24</v>
      </c>
      <c r="BP73" s="1393"/>
      <c r="BQ73" s="1901">
        <f t="shared" ref="BQ73" si="44">SUM(BQ72:BR72)</f>
        <v>23</v>
      </c>
      <c r="BR73" s="1902"/>
      <c r="BS73" s="1901">
        <f t="shared" ref="BS73" si="45">SUM(BS72:BT72)</f>
        <v>17</v>
      </c>
      <c r="BT73" s="1903"/>
      <c r="BU73" s="1927">
        <f>BU72+BV72</f>
        <v>2589</v>
      </c>
      <c r="BV73" s="1928" t="e">
        <f>SUM(D73+F73+H73+J73+L73+N73+P73+R73+T73+V73+Z73+#REF!+AB73+#REF!+#REF!+AH73+AJ73+AL73+#REF!+#REF!+AN73+AP73+AR73+AT73+AV73+#REF!+#REF!+AX73+AZ73+BB73+BD73+BF73+BH73+BJ73+#REF!+#REF!+BN73+BP73+#REF!+#REF!+#REF!+BR73+#REF!+BT73)</f>
        <v>#REF!</v>
      </c>
      <c r="BW73" s="524"/>
      <c r="BX73" s="524"/>
      <c r="BY73" s="524"/>
      <c r="BZ73" s="963"/>
      <c r="CA73" s="1387">
        <f>SUM(CA72:CB72)</f>
        <v>15</v>
      </c>
      <c r="CB73" s="1272"/>
      <c r="CC73" s="1387">
        <f t="shared" ref="CC73" si="46">SUM(CC72:CD72)</f>
        <v>15</v>
      </c>
      <c r="CD73" s="1272"/>
      <c r="CE73" s="1387">
        <f>SUM(CE72:CF72)</f>
        <v>2</v>
      </c>
      <c r="CF73" s="1393"/>
      <c r="CG73" s="1387">
        <f>SUM(CG72:CH72)</f>
        <v>15</v>
      </c>
      <c r="CH73" s="1393"/>
      <c r="CI73" s="1387">
        <f>SUM(CI72:CJ72)</f>
        <v>14</v>
      </c>
      <c r="CJ73" s="1393"/>
      <c r="CK73" s="1387">
        <f>SUM(CK72:CL72)</f>
        <v>8</v>
      </c>
      <c r="CL73" s="1393"/>
      <c r="CM73" s="1387">
        <f t="shared" ref="CM73" si="47">SUM(CM72:CN72)</f>
        <v>11</v>
      </c>
      <c r="CN73" s="1393"/>
      <c r="CO73" s="1387">
        <f>SUM(CO72,CP72)</f>
        <v>80</v>
      </c>
      <c r="CP73" s="1393"/>
    </row>
    <row r="74" spans="1:94" ht="15" thickBot="1" x14ac:dyDescent="0.35">
      <c r="A74" s="512"/>
      <c r="B74" s="513" t="s">
        <v>79</v>
      </c>
      <c r="C74" s="1923">
        <f>SUM(C73:J73)</f>
        <v>255</v>
      </c>
      <c r="D74" s="1923"/>
      <c r="E74" s="1923"/>
      <c r="F74" s="1923"/>
      <c r="G74" s="1923"/>
      <c r="H74" s="1923"/>
      <c r="I74" s="1923"/>
      <c r="J74" s="1924"/>
      <c r="K74" s="1511">
        <f>SUM(K73:R73)</f>
        <v>633</v>
      </c>
      <c r="L74" s="1512"/>
      <c r="M74" s="1512"/>
      <c r="N74" s="1512"/>
      <c r="O74" s="1512"/>
      <c r="P74" s="1512"/>
      <c r="Q74" s="1512"/>
      <c r="R74" s="1512"/>
      <c r="S74" s="1511">
        <f>SUM(S73:Z73)</f>
        <v>206</v>
      </c>
      <c r="T74" s="1512"/>
      <c r="U74" s="1512"/>
      <c r="V74" s="1512"/>
      <c r="W74" s="1512"/>
      <c r="X74" s="1512"/>
      <c r="Y74" s="1512"/>
      <c r="Z74" s="1512"/>
      <c r="AA74" s="1511">
        <f>SUM(AA73:AH73)</f>
        <v>458</v>
      </c>
      <c r="AB74" s="1512"/>
      <c r="AC74" s="1512"/>
      <c r="AD74" s="1512"/>
      <c r="AE74" s="1512"/>
      <c r="AF74" s="1512"/>
      <c r="AG74" s="1512"/>
      <c r="AH74" s="1513"/>
      <c r="AI74" s="1511">
        <f>SUM(AI73:AN73)</f>
        <v>130</v>
      </c>
      <c r="AJ74" s="1271"/>
      <c r="AK74" s="1271"/>
      <c r="AL74" s="1271"/>
      <c r="AM74" s="1271"/>
      <c r="AN74" s="1272"/>
      <c r="AO74" s="1511">
        <f>SUM(AO73:AV73)</f>
        <v>351</v>
      </c>
      <c r="AP74" s="1512"/>
      <c r="AQ74" s="1512"/>
      <c r="AR74" s="1512"/>
      <c r="AS74" s="1512"/>
      <c r="AT74" s="1512"/>
      <c r="AU74" s="1512"/>
      <c r="AV74" s="1513"/>
      <c r="AW74" s="1511">
        <f>SUM(AW73:BD73)</f>
        <v>305</v>
      </c>
      <c r="AX74" s="1512"/>
      <c r="AY74" s="1512"/>
      <c r="AZ74" s="1512"/>
      <c r="BA74" s="1512"/>
      <c r="BB74" s="1512"/>
      <c r="BC74" s="1512"/>
      <c r="BD74" s="1513"/>
      <c r="BE74" s="1511">
        <f>SUM(BE73:BJ73)</f>
        <v>119</v>
      </c>
      <c r="BF74" s="1271"/>
      <c r="BG74" s="1271"/>
      <c r="BH74" s="1271"/>
      <c r="BI74" s="1271"/>
      <c r="BJ74" s="1272"/>
      <c r="BK74" s="1511">
        <f>SUM(BK73:BR73)</f>
        <v>115</v>
      </c>
      <c r="BL74" s="1271"/>
      <c r="BM74" s="1271"/>
      <c r="BN74" s="1271"/>
      <c r="BO74" s="1271"/>
      <c r="BP74" s="1271"/>
      <c r="BQ74" s="1271"/>
      <c r="BR74" s="1272"/>
      <c r="BS74" s="1511">
        <f>SUM(BS73)</f>
        <v>17</v>
      </c>
      <c r="BT74" s="1513"/>
      <c r="BU74" s="1934">
        <f>SUM(C74:BT74)</f>
        <v>2589</v>
      </c>
      <c r="BV74" s="1935"/>
      <c r="BW74" s="449"/>
      <c r="BX74" s="449"/>
      <c r="BY74" s="449"/>
      <c r="CA74" s="1511">
        <f>SUM(CA73:CD73)</f>
        <v>30</v>
      </c>
      <c r="CB74" s="1512"/>
      <c r="CC74" s="1512"/>
      <c r="CD74" s="1512"/>
      <c r="CE74" s="1511">
        <f>SUM(CE73:CH73)</f>
        <v>17</v>
      </c>
      <c r="CF74" s="1512"/>
      <c r="CG74" s="1271"/>
      <c r="CH74" s="1272"/>
      <c r="CI74" s="1511">
        <f>SUM(CI73:CN73)</f>
        <v>33</v>
      </c>
      <c r="CJ74" s="1512"/>
      <c r="CK74" s="1512"/>
      <c r="CL74" s="1512"/>
      <c r="CM74" s="1512"/>
      <c r="CN74" s="1512"/>
      <c r="CO74" s="1511">
        <f>SUM(CA74:CN74)</f>
        <v>80</v>
      </c>
      <c r="CP74" s="1513"/>
    </row>
    <row r="75" spans="1:94" ht="15.6" x14ac:dyDescent="0.3">
      <c r="A75" s="21"/>
      <c r="B75" s="21"/>
      <c r="C75" s="21"/>
      <c r="D75" s="21"/>
      <c r="E75" s="21"/>
      <c r="F75" s="21"/>
      <c r="G75" s="21"/>
      <c r="H75" s="21"/>
      <c r="I75" s="21">
        <f>SUM(C49:J49)</f>
        <v>128</v>
      </c>
      <c r="J75" s="21">
        <f>SUM(C50:J50)</f>
        <v>184</v>
      </c>
      <c r="K75" s="21"/>
      <c r="L75" s="21"/>
      <c r="M75" s="21"/>
      <c r="N75" s="21"/>
      <c r="O75" s="21"/>
      <c r="P75" s="21"/>
      <c r="Q75" s="115">
        <f>SUM(K49:R49)</f>
        <v>329</v>
      </c>
      <c r="R75" s="115">
        <f>SUM(K50:R50)</f>
        <v>471</v>
      </c>
      <c r="S75" s="21"/>
      <c r="T75" s="21"/>
      <c r="U75" s="21"/>
      <c r="V75" s="115"/>
      <c r="W75" s="115"/>
      <c r="X75" s="115"/>
      <c r="Y75" s="850">
        <f>SUM(S49:Z49)</f>
        <v>108</v>
      </c>
      <c r="Z75" s="850">
        <f>SUM(S50:Z50)</f>
        <v>235</v>
      </c>
      <c r="AA75" s="961"/>
      <c r="AB75" s="961"/>
      <c r="AC75" s="961"/>
      <c r="AD75" s="961"/>
      <c r="AE75" s="961"/>
      <c r="AF75" s="961"/>
      <c r="AG75" s="961">
        <f>SUM(AA49:AH49)</f>
        <v>233</v>
      </c>
      <c r="AH75" s="961">
        <f>SUM(AA50:AH50)</f>
        <v>422</v>
      </c>
      <c r="AI75" s="961"/>
      <c r="AJ75" s="961"/>
      <c r="AK75" s="961"/>
      <c r="AL75" s="961"/>
      <c r="AM75" s="961">
        <f>SUM(AI49:AN49)</f>
        <v>69</v>
      </c>
      <c r="AN75" s="961">
        <f>SUM(AI50:AN50)</f>
        <v>55</v>
      </c>
      <c r="AO75" s="961"/>
      <c r="AP75" s="961"/>
      <c r="AQ75" s="961"/>
      <c r="AR75" s="961"/>
      <c r="AS75" s="961"/>
      <c r="AT75" s="961"/>
      <c r="AU75" s="961">
        <f>SUM(AO49:AV49)</f>
        <v>180</v>
      </c>
      <c r="AV75" s="961">
        <f>SUM(AO50:AV50)</f>
        <v>305</v>
      </c>
      <c r="AX75" s="51"/>
      <c r="BB75" s="23"/>
      <c r="BC75" s="851">
        <f>SUM(AW49:BD49)</f>
        <v>191</v>
      </c>
      <c r="BD75" s="851">
        <f>SUM(AW50:BD50)</f>
        <v>292</v>
      </c>
      <c r="BE75" s="23"/>
      <c r="BF75" s="23"/>
      <c r="BG75" s="23"/>
      <c r="BH75" s="23"/>
      <c r="BI75" s="23">
        <f>SUM(BE49:BJ49)</f>
        <v>61</v>
      </c>
      <c r="BJ75" s="23">
        <f>BE50+BG50+BI50</f>
        <v>25</v>
      </c>
      <c r="BK75" s="1936"/>
      <c r="BL75" s="1937"/>
      <c r="BQ75" s="6">
        <f>SUM(BK49:BR49)</f>
        <v>62</v>
      </c>
      <c r="BR75" s="6">
        <f>SUM(BK50:BR50)</f>
        <v>31</v>
      </c>
      <c r="BU75" s="1565"/>
      <c r="BV75" s="1565"/>
      <c r="BW75" s="970"/>
      <c r="BX75" s="970"/>
      <c r="BY75" s="970"/>
    </row>
    <row r="76" spans="1:94" ht="15.6" x14ac:dyDescent="0.3">
      <c r="A76" s="275" t="s">
        <v>82</v>
      </c>
      <c r="B76" s="270">
        <f>C73+K73+AA73+AI73+AM73+AS73+AW73+BE73+BM73+BQ73+S73</f>
        <v>791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961"/>
      <c r="AB76" s="961"/>
      <c r="AC76" s="961"/>
      <c r="AD76" s="961"/>
      <c r="AE76" s="961"/>
      <c r="AF76" s="961"/>
      <c r="AG76" s="961"/>
      <c r="AH76" s="7" t="s">
        <v>31</v>
      </c>
      <c r="AI76" s="7"/>
      <c r="AJ76" s="1504">
        <f>BU73</f>
        <v>2589</v>
      </c>
      <c r="AK76" s="1504"/>
      <c r="AL76" s="1504"/>
      <c r="AM76" s="961"/>
      <c r="AN76" s="1933" t="s">
        <v>30</v>
      </c>
      <c r="AO76" s="1932"/>
      <c r="AP76" s="1932"/>
      <c r="AQ76" s="1504">
        <f>BU72+CO72</f>
        <v>1687</v>
      </c>
      <c r="AR76" s="1504"/>
      <c r="AS76" s="1504"/>
      <c r="AT76" s="961"/>
      <c r="AU76" s="961"/>
      <c r="AV76" s="961"/>
      <c r="AX76" s="51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CA76" s="272">
        <v>1</v>
      </c>
      <c r="CB76" s="272" t="e">
        <f>CA73+#REF!+CE73+#REF!+#REF!+CG73+CI73</f>
        <v>#REF!</v>
      </c>
      <c r="CC76" s="272"/>
      <c r="CD76" s="272"/>
    </row>
    <row r="77" spans="1:94" ht="15.6" x14ac:dyDescent="0.3">
      <c r="A77" s="275" t="s">
        <v>83</v>
      </c>
      <c r="B77" s="270" t="e">
        <f>E73+M73+U73+AK73+AO73+AU73+AY73+BG73+BO73+#REF!</f>
        <v>#REF!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961"/>
      <c r="AB77" s="961"/>
      <c r="AC77" s="961"/>
      <c r="AD77" s="961"/>
      <c r="AE77" s="961"/>
      <c r="AF77" s="961"/>
      <c r="AG77" s="961"/>
      <c r="AH77" s="7" t="s">
        <v>32</v>
      </c>
      <c r="AI77" s="7"/>
      <c r="AJ77" s="1504">
        <f>CO73</f>
        <v>80</v>
      </c>
      <c r="AK77" s="1504"/>
      <c r="AL77" s="1504"/>
      <c r="AM77" s="961"/>
      <c r="AN77" s="1933" t="s">
        <v>37</v>
      </c>
      <c r="AO77" s="1933"/>
      <c r="AP77" s="1933"/>
      <c r="AQ77" s="1504">
        <f>BV72+CP72</f>
        <v>982</v>
      </c>
      <c r="AR77" s="1504"/>
      <c r="AS77" s="1504"/>
      <c r="AT77" s="961"/>
      <c r="AU77" s="961"/>
      <c r="AV77" s="961"/>
      <c r="AX77" s="51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CA77" s="272">
        <v>2</v>
      </c>
      <c r="CB77" s="272" t="e">
        <f>#REF!+CK73</f>
        <v>#REF!</v>
      </c>
      <c r="CC77" s="272"/>
      <c r="CD77" s="272"/>
    </row>
    <row r="78" spans="1:94" ht="15.6" x14ac:dyDescent="0.3">
      <c r="A78" s="105" t="s">
        <v>84</v>
      </c>
      <c r="B78" s="271" t="e">
        <f>G73+O73+Y73+#REF!+#REF!+AQ73+#REF!+BA73+BI73+#REF!+BS73</f>
        <v>#REF!</v>
      </c>
      <c r="AH78" s="739" t="s">
        <v>33</v>
      </c>
      <c r="AI78" s="739"/>
      <c r="AJ78" s="1504">
        <f>SUM(AJ76+AJ77)</f>
        <v>2669</v>
      </c>
      <c r="AK78" s="1504"/>
      <c r="AL78" s="1504"/>
      <c r="AN78" s="1932" t="s">
        <v>33</v>
      </c>
      <c r="AO78" s="1932"/>
      <c r="AP78" s="1932"/>
      <c r="AQ78" s="1504">
        <f>AQ76+AQ77</f>
        <v>2669</v>
      </c>
      <c r="AR78" s="1504"/>
      <c r="AS78" s="1504"/>
      <c r="CA78" s="272">
        <v>3</v>
      </c>
      <c r="CB78" s="272" t="e">
        <f>#REF!+#REF!+CM73</f>
        <v>#REF!</v>
      </c>
      <c r="CC78" s="272"/>
      <c r="CD78" s="272"/>
    </row>
    <row r="79" spans="1:94" x14ac:dyDescent="0.3">
      <c r="A79" s="268" t="s">
        <v>86</v>
      </c>
      <c r="B79" s="271" t="e">
        <f>I73+Q73+#REF!+AG73+#REF!+#REF!+BC73+#REF!</f>
        <v>#REF!</v>
      </c>
      <c r="AH79" s="740"/>
      <c r="AI79" s="740"/>
      <c r="CA79" s="272">
        <v>4</v>
      </c>
      <c r="CB79" s="272" t="e">
        <f>#REF!+#REF!+#REF!</f>
        <v>#REF!</v>
      </c>
      <c r="CC79" s="272"/>
      <c r="CD79" s="272"/>
    </row>
    <row r="80" spans="1:94" x14ac:dyDescent="0.3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  <c r="CP80" s="49"/>
    </row>
    <row r="81" spans="1:94" ht="18" x14ac:dyDescent="0.35">
      <c r="A81" s="15"/>
      <c r="S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W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</row>
    <row r="82" spans="1:94" ht="18" x14ac:dyDescent="0.35">
      <c r="P82" s="1919">
        <v>44470</v>
      </c>
      <c r="Q82" s="1919"/>
      <c r="R82" s="1919"/>
      <c r="S82" s="1919"/>
      <c r="T82" s="1919"/>
      <c r="U82" s="1919"/>
      <c r="V82" s="1919"/>
      <c r="W82" s="1919"/>
      <c r="X82" s="1919"/>
      <c r="Y82" s="1919"/>
      <c r="Z82" s="1919"/>
      <c r="AH82" s="19"/>
      <c r="AI82" s="1283"/>
      <c r="AJ82" s="1279"/>
      <c r="AK82" s="1279"/>
      <c r="AL82" s="1279"/>
      <c r="AM82" s="1279"/>
      <c r="AN82" s="1279"/>
      <c r="AO82" s="1079"/>
      <c r="AP82" s="1920"/>
      <c r="AQ82" s="1473"/>
      <c r="AW82" s="20"/>
    </row>
    <row r="83" spans="1:94" ht="16.2" thickBot="1" x14ac:dyDescent="0.35">
      <c r="A83" s="13"/>
      <c r="B83" s="104" t="s">
        <v>31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2"/>
      <c r="AT83" s="12"/>
      <c r="AU83" s="12"/>
      <c r="AV83" s="9"/>
      <c r="AW83" s="70"/>
      <c r="AX83" s="99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CA83" s="1931" t="s">
        <v>32</v>
      </c>
      <c r="CB83" s="1931"/>
      <c r="CC83" s="449"/>
      <c r="CD83" s="449"/>
    </row>
    <row r="84" spans="1:94" ht="15" thickBot="1" x14ac:dyDescent="0.35">
      <c r="A84" s="1904" t="s">
        <v>1</v>
      </c>
      <c r="B84" s="1907" t="s">
        <v>2</v>
      </c>
      <c r="C84" s="1881" t="s">
        <v>63</v>
      </c>
      <c r="D84" s="1881"/>
      <c r="E84" s="1344"/>
      <c r="F84" s="1344"/>
      <c r="G84" s="1344"/>
      <c r="H84" s="1344"/>
      <c r="I84" s="1344"/>
      <c r="J84" s="1314"/>
      <c r="K84" s="1910" t="s">
        <v>58</v>
      </c>
      <c r="L84" s="1911"/>
      <c r="M84" s="1912"/>
      <c r="N84" s="1912"/>
      <c r="O84" s="1912"/>
      <c r="P84" s="1912"/>
      <c r="Q84" s="1912"/>
      <c r="R84" s="1912"/>
      <c r="S84" s="1880" t="s">
        <v>64</v>
      </c>
      <c r="T84" s="1881"/>
      <c r="U84" s="1344"/>
      <c r="V84" s="1344"/>
      <c r="W84" s="1344"/>
      <c r="X84" s="1344"/>
      <c r="Y84" s="1344"/>
      <c r="Z84" s="1314"/>
      <c r="AA84" s="1881" t="s">
        <v>62</v>
      </c>
      <c r="AB84" s="1881"/>
      <c r="AC84" s="1881"/>
      <c r="AD84" s="1881"/>
      <c r="AE84" s="1881"/>
      <c r="AF84" s="1881"/>
      <c r="AG84" s="1344"/>
      <c r="AH84" s="1314"/>
      <c r="AI84" s="1918" t="s">
        <v>65</v>
      </c>
      <c r="AJ84" s="1483"/>
      <c r="AK84" s="1483"/>
      <c r="AL84" s="1483"/>
      <c r="AM84" s="1483"/>
      <c r="AN84" s="1484"/>
      <c r="AO84" s="1918" t="s">
        <v>66</v>
      </c>
      <c r="AP84" s="1483"/>
      <c r="AQ84" s="1483"/>
      <c r="AR84" s="1483"/>
      <c r="AS84" s="1483"/>
      <c r="AT84" s="1483"/>
      <c r="AU84" s="1483"/>
      <c r="AV84" s="1484"/>
      <c r="AW84" s="1882" t="s">
        <v>67</v>
      </c>
      <c r="AX84" s="1881"/>
      <c r="AY84" s="1344"/>
      <c r="AZ84" s="1344"/>
      <c r="BA84" s="1344"/>
      <c r="BB84" s="1344"/>
      <c r="BC84" s="1344"/>
      <c r="BD84" s="1344"/>
      <c r="BE84" s="1880" t="s">
        <v>68</v>
      </c>
      <c r="BF84" s="1881"/>
      <c r="BG84" s="1881"/>
      <c r="BH84" s="1881"/>
      <c r="BI84" s="1881"/>
      <c r="BJ84" s="1881"/>
      <c r="BK84" s="1880" t="s">
        <v>100</v>
      </c>
      <c r="BL84" s="1372"/>
      <c r="BM84" s="1372"/>
      <c r="BN84" s="1372"/>
      <c r="BO84" s="1372"/>
      <c r="BP84" s="1372"/>
      <c r="BQ84" s="1372"/>
      <c r="BR84" s="1373"/>
      <c r="BS84" s="1880" t="s">
        <v>61</v>
      </c>
      <c r="BT84" s="1373"/>
      <c r="BU84" s="1341" t="s">
        <v>7</v>
      </c>
      <c r="BV84" s="1342"/>
      <c r="BW84" s="1057"/>
      <c r="BX84" s="1057"/>
      <c r="BY84" s="1057"/>
      <c r="BZ84" s="92"/>
      <c r="CA84" s="1880" t="s">
        <v>63</v>
      </c>
      <c r="CB84" s="1271"/>
      <c r="CC84" s="1271"/>
      <c r="CD84" s="1272"/>
      <c r="CE84" s="1926" t="s">
        <v>67</v>
      </c>
      <c r="CF84" s="1372"/>
      <c r="CG84" s="1372"/>
      <c r="CH84" s="1373"/>
      <c r="CI84" s="1880" t="s">
        <v>68</v>
      </c>
      <c r="CJ84" s="1344"/>
      <c r="CK84" s="1344"/>
      <c r="CL84" s="1344"/>
      <c r="CM84" s="1344"/>
      <c r="CN84" s="1344"/>
      <c r="CO84" s="1651" t="s">
        <v>7</v>
      </c>
      <c r="CP84" s="1342"/>
    </row>
    <row r="85" spans="1:94" x14ac:dyDescent="0.3">
      <c r="A85" s="1905"/>
      <c r="B85" s="1908"/>
      <c r="C85" s="1917" t="s">
        <v>3</v>
      </c>
      <c r="D85" s="1886"/>
      <c r="E85" s="1885" t="s">
        <v>4</v>
      </c>
      <c r="F85" s="1886"/>
      <c r="G85" s="1885" t="s">
        <v>5</v>
      </c>
      <c r="H85" s="1886"/>
      <c r="I85" s="1885" t="s">
        <v>6</v>
      </c>
      <c r="J85" s="1886"/>
      <c r="K85" s="1916" t="s">
        <v>3</v>
      </c>
      <c r="L85" s="1914"/>
      <c r="M85" s="1916" t="s">
        <v>4</v>
      </c>
      <c r="N85" s="1914"/>
      <c r="O85" s="1916" t="s">
        <v>5</v>
      </c>
      <c r="P85" s="1914"/>
      <c r="Q85" s="1916" t="s">
        <v>6</v>
      </c>
      <c r="R85" s="1914"/>
      <c r="S85" s="1916" t="s">
        <v>3</v>
      </c>
      <c r="T85" s="1914"/>
      <c r="U85" s="1916" t="s">
        <v>4</v>
      </c>
      <c r="V85" s="1914"/>
      <c r="W85" s="1916" t="s">
        <v>5</v>
      </c>
      <c r="X85" s="1914"/>
      <c r="Y85" s="1916" t="s">
        <v>6</v>
      </c>
      <c r="Z85" s="1914"/>
      <c r="AA85" s="1916" t="s">
        <v>3</v>
      </c>
      <c r="AB85" s="1914"/>
      <c r="AC85" s="1916" t="s">
        <v>4</v>
      </c>
      <c r="AD85" s="1914"/>
      <c r="AE85" s="1916" t="s">
        <v>5</v>
      </c>
      <c r="AF85" s="1914"/>
      <c r="AG85" s="1916" t="s">
        <v>6</v>
      </c>
      <c r="AH85" s="1914"/>
      <c r="AI85" s="1885" t="s">
        <v>3</v>
      </c>
      <c r="AJ85" s="1886"/>
      <c r="AK85" s="1885" t="s">
        <v>4</v>
      </c>
      <c r="AL85" s="1886"/>
      <c r="AM85" s="1913" t="s">
        <v>5</v>
      </c>
      <c r="AN85" s="1914"/>
      <c r="AO85" s="1889" t="s">
        <v>3</v>
      </c>
      <c r="AP85" s="1890"/>
      <c r="AQ85" s="1889" t="s">
        <v>4</v>
      </c>
      <c r="AR85" s="1890"/>
      <c r="AS85" s="1885" t="s">
        <v>5</v>
      </c>
      <c r="AT85" s="1886"/>
      <c r="AU85" s="1885" t="s">
        <v>6</v>
      </c>
      <c r="AV85" s="1886"/>
      <c r="AW85" s="1889" t="s">
        <v>3</v>
      </c>
      <c r="AX85" s="1890"/>
      <c r="AY85" s="1889" t="s">
        <v>4</v>
      </c>
      <c r="AZ85" s="1890"/>
      <c r="BA85" s="1889" t="s">
        <v>5</v>
      </c>
      <c r="BB85" s="1890"/>
      <c r="BC85" s="1889" t="s">
        <v>6</v>
      </c>
      <c r="BD85" s="1890"/>
      <c r="BE85" s="1889" t="s">
        <v>3</v>
      </c>
      <c r="BF85" s="1893"/>
      <c r="BG85" s="1889" t="s">
        <v>4</v>
      </c>
      <c r="BH85" s="1893"/>
      <c r="BI85" s="1885" t="s">
        <v>5</v>
      </c>
      <c r="BJ85" s="1886"/>
      <c r="BK85" s="1893" t="s">
        <v>3</v>
      </c>
      <c r="BL85" s="1890"/>
      <c r="BM85" s="1889" t="s">
        <v>4</v>
      </c>
      <c r="BN85" s="1890"/>
      <c r="BO85" s="1889" t="s">
        <v>5</v>
      </c>
      <c r="BP85" s="1890"/>
      <c r="BQ85" s="1889" t="s">
        <v>6</v>
      </c>
      <c r="BR85" s="1890"/>
      <c r="BS85" s="1889" t="s">
        <v>3</v>
      </c>
      <c r="BT85" s="1890"/>
      <c r="BU85" s="1462" t="s">
        <v>30</v>
      </c>
      <c r="BV85" s="1303" t="s">
        <v>8</v>
      </c>
      <c r="BW85" s="1051"/>
      <c r="BX85" s="1051"/>
      <c r="BY85" s="1051"/>
      <c r="BZ85" s="137"/>
      <c r="CA85" s="1895" t="s">
        <v>4</v>
      </c>
      <c r="CB85" s="1896"/>
      <c r="CC85" s="1897" t="s">
        <v>5</v>
      </c>
      <c r="CD85" s="1898"/>
      <c r="CE85" s="1897" t="s">
        <v>6</v>
      </c>
      <c r="CF85" s="1898"/>
      <c r="CG85" s="1889" t="s">
        <v>242</v>
      </c>
      <c r="CH85" s="1890"/>
      <c r="CI85" s="1895" t="s">
        <v>3</v>
      </c>
      <c r="CJ85" s="1896"/>
      <c r="CK85" s="1895" t="s">
        <v>4</v>
      </c>
      <c r="CL85" s="1896"/>
      <c r="CM85" s="1897" t="s">
        <v>5</v>
      </c>
      <c r="CN85" s="1898"/>
      <c r="CO85" s="1303" t="s">
        <v>30</v>
      </c>
      <c r="CP85" s="1303" t="s">
        <v>8</v>
      </c>
    </row>
    <row r="86" spans="1:94" ht="15" thickBot="1" x14ac:dyDescent="0.35">
      <c r="A86" s="1906"/>
      <c r="B86" s="1909"/>
      <c r="C86" s="1915"/>
      <c r="D86" s="1888"/>
      <c r="E86" s="1887"/>
      <c r="F86" s="1888"/>
      <c r="G86" s="1887"/>
      <c r="H86" s="1888"/>
      <c r="I86" s="1887"/>
      <c r="J86" s="1888"/>
      <c r="K86" s="1887"/>
      <c r="L86" s="1888"/>
      <c r="M86" s="1887"/>
      <c r="N86" s="1888"/>
      <c r="O86" s="1887"/>
      <c r="P86" s="1888"/>
      <c r="Q86" s="1887"/>
      <c r="R86" s="1888"/>
      <c r="S86" s="1887"/>
      <c r="T86" s="1888"/>
      <c r="U86" s="1887"/>
      <c r="V86" s="1888"/>
      <c r="W86" s="1887"/>
      <c r="X86" s="1888"/>
      <c r="Y86" s="1887"/>
      <c r="Z86" s="1888"/>
      <c r="AA86" s="1887"/>
      <c r="AB86" s="1888"/>
      <c r="AC86" s="1887"/>
      <c r="AD86" s="1888"/>
      <c r="AE86" s="1887"/>
      <c r="AF86" s="1888"/>
      <c r="AG86" s="1887"/>
      <c r="AH86" s="1888"/>
      <c r="AI86" s="1887"/>
      <c r="AJ86" s="1888"/>
      <c r="AK86" s="1887"/>
      <c r="AL86" s="1888"/>
      <c r="AM86" s="1915"/>
      <c r="AN86" s="1888"/>
      <c r="AO86" s="1891"/>
      <c r="AP86" s="1892"/>
      <c r="AQ86" s="1891"/>
      <c r="AR86" s="1892"/>
      <c r="AS86" s="1887"/>
      <c r="AT86" s="1888"/>
      <c r="AU86" s="1887"/>
      <c r="AV86" s="1888"/>
      <c r="AW86" s="1891"/>
      <c r="AX86" s="1892"/>
      <c r="AY86" s="1891"/>
      <c r="AZ86" s="1892"/>
      <c r="BA86" s="1891"/>
      <c r="BB86" s="1892"/>
      <c r="BC86" s="1891"/>
      <c r="BD86" s="1892"/>
      <c r="BE86" s="1891"/>
      <c r="BF86" s="1894"/>
      <c r="BG86" s="1891"/>
      <c r="BH86" s="1894"/>
      <c r="BI86" s="1887"/>
      <c r="BJ86" s="1888"/>
      <c r="BK86" s="1894"/>
      <c r="BL86" s="1892"/>
      <c r="BM86" s="1891"/>
      <c r="BN86" s="1892"/>
      <c r="BO86" s="1891"/>
      <c r="BP86" s="1892"/>
      <c r="BQ86" s="1891"/>
      <c r="BR86" s="1892"/>
      <c r="BS86" s="1891"/>
      <c r="BT86" s="1892"/>
      <c r="BU86" s="1463"/>
      <c r="BV86" s="1304"/>
      <c r="BW86" s="1051"/>
      <c r="BX86" s="1051"/>
      <c r="BY86" s="1051"/>
      <c r="BZ86" s="137"/>
      <c r="CA86" s="1891"/>
      <c r="CB86" s="1892"/>
      <c r="CC86" s="1899"/>
      <c r="CD86" s="1900"/>
      <c r="CE86" s="1899"/>
      <c r="CF86" s="1900"/>
      <c r="CG86" s="1891"/>
      <c r="CH86" s="1892"/>
      <c r="CI86" s="1891"/>
      <c r="CJ86" s="1892"/>
      <c r="CK86" s="1891"/>
      <c r="CL86" s="1892"/>
      <c r="CM86" s="1899"/>
      <c r="CN86" s="1900"/>
      <c r="CO86" s="1304"/>
      <c r="CP86" s="1304"/>
    </row>
    <row r="87" spans="1:94" ht="16.2" thickBot="1" x14ac:dyDescent="0.35">
      <c r="A87" s="1080"/>
      <c r="B87" s="1081"/>
      <c r="C87" s="741" t="s">
        <v>9</v>
      </c>
      <c r="D87" s="172" t="s">
        <v>10</v>
      </c>
      <c r="E87" s="175" t="s">
        <v>9</v>
      </c>
      <c r="F87" s="172" t="s">
        <v>10</v>
      </c>
      <c r="G87" s="175" t="s">
        <v>9</v>
      </c>
      <c r="H87" s="172" t="s">
        <v>10</v>
      </c>
      <c r="I87" s="175" t="s">
        <v>9</v>
      </c>
      <c r="J87" s="172" t="s">
        <v>10</v>
      </c>
      <c r="K87" s="175" t="s">
        <v>9</v>
      </c>
      <c r="L87" s="172" t="s">
        <v>10</v>
      </c>
      <c r="M87" s="175" t="s">
        <v>9</v>
      </c>
      <c r="N87" s="172" t="s">
        <v>10</v>
      </c>
      <c r="O87" s="175" t="s">
        <v>9</v>
      </c>
      <c r="P87" s="172" t="s">
        <v>10</v>
      </c>
      <c r="Q87" s="175" t="s">
        <v>9</v>
      </c>
      <c r="R87" s="172" t="s">
        <v>10</v>
      </c>
      <c r="S87" s="175" t="s">
        <v>9</v>
      </c>
      <c r="T87" s="172" t="s">
        <v>10</v>
      </c>
      <c r="U87" s="175" t="s">
        <v>9</v>
      </c>
      <c r="V87" s="172" t="s">
        <v>10</v>
      </c>
      <c r="W87" s="175" t="s">
        <v>9</v>
      </c>
      <c r="X87" s="172" t="s">
        <v>10</v>
      </c>
      <c r="Y87" s="175" t="s">
        <v>9</v>
      </c>
      <c r="Z87" s="172" t="s">
        <v>10</v>
      </c>
      <c r="AA87" s="175" t="s">
        <v>9</v>
      </c>
      <c r="AB87" s="262" t="s">
        <v>10</v>
      </c>
      <c r="AC87" s="254" t="s">
        <v>9</v>
      </c>
      <c r="AD87" s="1046" t="s">
        <v>10</v>
      </c>
      <c r="AE87" s="254" t="s">
        <v>9</v>
      </c>
      <c r="AF87" s="1046" t="s">
        <v>10</v>
      </c>
      <c r="AG87" s="175" t="s">
        <v>9</v>
      </c>
      <c r="AH87" s="172" t="s">
        <v>10</v>
      </c>
      <c r="AI87" s="741" t="s">
        <v>9</v>
      </c>
      <c r="AJ87" s="172" t="s">
        <v>10</v>
      </c>
      <c r="AK87" s="175" t="s">
        <v>9</v>
      </c>
      <c r="AL87" s="262" t="s">
        <v>10</v>
      </c>
      <c r="AM87" s="175" t="s">
        <v>9</v>
      </c>
      <c r="AN87" s="262" t="s">
        <v>10</v>
      </c>
      <c r="AO87" s="171" t="s">
        <v>9</v>
      </c>
      <c r="AP87" s="172" t="s">
        <v>10</v>
      </c>
      <c r="AQ87" s="175" t="s">
        <v>9</v>
      </c>
      <c r="AR87" s="172" t="s">
        <v>10</v>
      </c>
      <c r="AS87" s="171" t="s">
        <v>9</v>
      </c>
      <c r="AT87" s="172" t="s">
        <v>10</v>
      </c>
      <c r="AU87" s="171" t="s">
        <v>9</v>
      </c>
      <c r="AV87" s="172" t="s">
        <v>10</v>
      </c>
      <c r="AW87" s="175" t="s">
        <v>9</v>
      </c>
      <c r="AX87" s="172" t="s">
        <v>10</v>
      </c>
      <c r="AY87" s="175" t="s">
        <v>9</v>
      </c>
      <c r="AZ87" s="172" t="s">
        <v>10</v>
      </c>
      <c r="BA87" s="175" t="s">
        <v>9</v>
      </c>
      <c r="BB87" s="172" t="s">
        <v>10</v>
      </c>
      <c r="BC87" s="175" t="s">
        <v>9</v>
      </c>
      <c r="BD87" s="172" t="s">
        <v>10</v>
      </c>
      <c r="BE87" s="175" t="s">
        <v>9</v>
      </c>
      <c r="BF87" s="262" t="s">
        <v>10</v>
      </c>
      <c r="BG87" s="175" t="s">
        <v>9</v>
      </c>
      <c r="BH87" s="262" t="s">
        <v>10</v>
      </c>
      <c r="BI87" s="175" t="s">
        <v>9</v>
      </c>
      <c r="BJ87" s="172" t="s">
        <v>10</v>
      </c>
      <c r="BK87" s="1045" t="s">
        <v>9</v>
      </c>
      <c r="BL87" s="264" t="s">
        <v>10</v>
      </c>
      <c r="BM87" s="175" t="s">
        <v>9</v>
      </c>
      <c r="BN87" s="172" t="s">
        <v>10</v>
      </c>
      <c r="BO87" s="175" t="s">
        <v>9</v>
      </c>
      <c r="BP87" s="172" t="s">
        <v>10</v>
      </c>
      <c r="BQ87" s="175" t="s">
        <v>9</v>
      </c>
      <c r="BR87" s="172" t="s">
        <v>10</v>
      </c>
      <c r="BS87" s="175" t="s">
        <v>9</v>
      </c>
      <c r="BT87" s="172" t="s">
        <v>10</v>
      </c>
      <c r="BU87" s="1463"/>
      <c r="BV87" s="1304"/>
      <c r="BW87" s="1051"/>
      <c r="BX87" s="1051"/>
      <c r="BY87" s="1051"/>
      <c r="BZ87" s="1052"/>
      <c r="CA87" s="367" t="s">
        <v>9</v>
      </c>
      <c r="CB87" s="77" t="s">
        <v>10</v>
      </c>
      <c r="CC87" s="367" t="s">
        <v>9</v>
      </c>
      <c r="CD87" s="77" t="s">
        <v>10</v>
      </c>
      <c r="CE87" s="258" t="s">
        <v>9</v>
      </c>
      <c r="CF87" s="259" t="s">
        <v>10</v>
      </c>
      <c r="CG87" s="367" t="s">
        <v>9</v>
      </c>
      <c r="CH87" s="77" t="s">
        <v>10</v>
      </c>
      <c r="CI87" s="367" t="s">
        <v>9</v>
      </c>
      <c r="CJ87" s="77" t="s">
        <v>10</v>
      </c>
      <c r="CK87" s="367" t="s">
        <v>9</v>
      </c>
      <c r="CL87" s="77" t="s">
        <v>10</v>
      </c>
      <c r="CM87" s="258" t="s">
        <v>9</v>
      </c>
      <c r="CN87" s="259" t="s">
        <v>10</v>
      </c>
      <c r="CO87" s="1304"/>
      <c r="CP87" s="1304"/>
    </row>
    <row r="88" spans="1:94" ht="15" thickBot="1" x14ac:dyDescent="0.35">
      <c r="A88" s="514">
        <v>1</v>
      </c>
      <c r="B88" s="515" t="s">
        <v>11</v>
      </c>
      <c r="C88" s="1341">
        <f>ИТОГ!C87+ИТОГ!E87</f>
        <v>3</v>
      </c>
      <c r="D88" s="1272"/>
      <c r="E88" s="1341">
        <f>ИТОГ!AI87+ИТОГ!AK87</f>
        <v>3</v>
      </c>
      <c r="F88" s="1272"/>
      <c r="G88" s="1341">
        <f>ИТОГ!BM87+ИТОГ!BO87</f>
        <v>2</v>
      </c>
      <c r="H88" s="1272"/>
      <c r="I88" s="1341">
        <f>ИТОГ!CQ87+ИТОГ!CS87</f>
        <v>2</v>
      </c>
      <c r="J88" s="1272"/>
      <c r="K88" s="1341">
        <f>ИТОГ!G87+ИТОГ!I87</f>
        <v>7</v>
      </c>
      <c r="L88" s="1272"/>
      <c r="M88" s="1341">
        <f>ИТОГ!AM87+ИТОГ!AO87</f>
        <v>6</v>
      </c>
      <c r="N88" s="1272"/>
      <c r="O88" s="1341">
        <f>ИТОГ!BQ87+ИТОГ!BS87</f>
        <v>7</v>
      </c>
      <c r="P88" s="1272"/>
      <c r="Q88" s="1341">
        <f>ИТОГ!CU87+ИТОГ!CW87</f>
        <v>5</v>
      </c>
      <c r="R88" s="1272"/>
      <c r="S88" s="1341">
        <f>ИТОГ!K87</f>
        <v>2</v>
      </c>
      <c r="T88" s="1272"/>
      <c r="U88" s="1341">
        <f>ИТОГ!AQ87</f>
        <v>2</v>
      </c>
      <c r="V88" s="1272"/>
      <c r="W88" s="1596">
        <f>ИТОГ!BU87</f>
        <v>2</v>
      </c>
      <c r="X88" s="1272"/>
      <c r="Y88" s="1341">
        <f>ИТОГ!CY87</f>
        <v>2</v>
      </c>
      <c r="Z88" s="1272"/>
      <c r="AA88" s="1341">
        <f>ИТОГ!M87+ИТОГ!O87+ИТОГ!Q87</f>
        <v>4</v>
      </c>
      <c r="AB88" s="1271"/>
      <c r="AC88" s="1921">
        <f>ИТОГ!AS87+ИТОГ!AU87+ИТОГ!AW87</f>
        <v>5</v>
      </c>
      <c r="AD88" s="1922"/>
      <c r="AE88" s="1921">
        <f>ИТОГ!BW87+ИТОГ!BY87+ИТОГ!CA87</f>
        <v>5</v>
      </c>
      <c r="AF88" s="1272"/>
      <c r="AG88" s="1883">
        <f>ИТОГ!DA87+ИТОГ!DC87+ИТОГ!DE87</f>
        <v>4</v>
      </c>
      <c r="AH88" s="1884"/>
      <c r="AI88" s="1883">
        <f>ИТОГ!S87</f>
        <v>2</v>
      </c>
      <c r="AJ88" s="1378"/>
      <c r="AK88" s="1883">
        <f>ИТОГ!AY87</f>
        <v>2</v>
      </c>
      <c r="AL88" s="1378"/>
      <c r="AM88" s="1883">
        <f>ИТОГ!CC87</f>
        <v>1</v>
      </c>
      <c r="AN88" s="1884"/>
      <c r="AO88" s="1883">
        <f>ИТОГ!U87+ИТОГ!W87</f>
        <v>3</v>
      </c>
      <c r="AP88" s="1378"/>
      <c r="AQ88" s="1883">
        <f>ИТОГ!BA87+ИТОГ!BC87</f>
        <v>3</v>
      </c>
      <c r="AR88" s="1378"/>
      <c r="AS88" s="1883">
        <f>ИТОГ!CE87+ИТОГ!CG87</f>
        <v>3</v>
      </c>
      <c r="AT88" s="1378"/>
      <c r="AU88" s="1883">
        <f>ИТОГ!DG87+ИТОГ!DI87</f>
        <v>3</v>
      </c>
      <c r="AV88" s="1378"/>
      <c r="AW88" s="1883">
        <f>ИТОГ!Y87+ИТОГ!AA87</f>
        <v>3</v>
      </c>
      <c r="AX88" s="1378"/>
      <c r="AY88" s="1883">
        <f>ИТОГ!BE87+ИТОГ!BG87</f>
        <v>4</v>
      </c>
      <c r="AZ88" s="1378"/>
      <c r="BA88" s="1883">
        <f>ИТОГ!CI87+ИТОГ!CK87</f>
        <v>4</v>
      </c>
      <c r="BB88" s="1378"/>
      <c r="BC88" s="1883">
        <f>ИТОГ!DK87</f>
        <v>1</v>
      </c>
      <c r="BD88" s="1378"/>
      <c r="BE88" s="1883">
        <f>ИТОГ!AC87</f>
        <v>2</v>
      </c>
      <c r="BF88" s="1884"/>
      <c r="BG88" s="1883">
        <f>ИТОГ!BI87</f>
        <v>2</v>
      </c>
      <c r="BH88" s="1884"/>
      <c r="BI88" s="1883">
        <f>ИТОГ!CM87</f>
        <v>1</v>
      </c>
      <c r="BJ88" s="1378"/>
      <c r="BK88" s="1883">
        <f>ИТОГ!AE87</f>
        <v>1</v>
      </c>
      <c r="BL88" s="1884"/>
      <c r="BM88" s="1341">
        <f>ИТОГ!BK87</f>
        <v>1</v>
      </c>
      <c r="BN88" s="1342"/>
      <c r="BO88" s="1883">
        <f>ИТОГ!CO87</f>
        <v>1</v>
      </c>
      <c r="BP88" s="1378"/>
      <c r="BQ88" s="1883">
        <f>ИТОГ!DM87</f>
        <v>1</v>
      </c>
      <c r="BR88" s="1378"/>
      <c r="BS88" s="1883">
        <f>ИТОГ!AG87</f>
        <v>1</v>
      </c>
      <c r="BT88" s="1378"/>
      <c r="BU88" s="1929">
        <f>SUM(C88:BT88)</f>
        <v>100</v>
      </c>
      <c r="BV88" s="1930"/>
      <c r="BW88" s="523"/>
      <c r="BX88" s="523"/>
      <c r="BY88" s="523"/>
      <c r="BZ88" s="1057"/>
      <c r="CA88" s="1415">
        <f>ИТОГ!DU87</f>
        <v>1</v>
      </c>
      <c r="CB88" s="1416"/>
      <c r="CC88" s="1596">
        <f>ИТОГ!DY87</f>
        <v>1</v>
      </c>
      <c r="CD88" s="1272"/>
      <c r="CE88" s="1341">
        <v>0</v>
      </c>
      <c r="CF88" s="1342"/>
      <c r="CG88" s="1415">
        <f>ИТОГ!EE87</f>
        <v>1</v>
      </c>
      <c r="CH88" s="1416"/>
      <c r="CI88" s="1415">
        <f>ИТОГ!DS87</f>
        <v>1</v>
      </c>
      <c r="CJ88" s="1416"/>
      <c r="CK88" s="1415">
        <f>ИТОГ!DW87</f>
        <v>1</v>
      </c>
      <c r="CL88" s="1416"/>
      <c r="CM88" s="1415">
        <v>1</v>
      </c>
      <c r="CN88" s="1416"/>
      <c r="CO88" s="1415">
        <f>SUM(CA88:CN88)</f>
        <v>6</v>
      </c>
      <c r="CP88" s="1416"/>
    </row>
    <row r="89" spans="1:94" ht="27.6" thickBot="1" x14ac:dyDescent="0.35">
      <c r="A89" s="509">
        <v>2</v>
      </c>
      <c r="B89" s="142" t="s">
        <v>59</v>
      </c>
      <c r="C89" s="1341">
        <f>ИТОГ!C88+ИТОГ!E88</f>
        <v>76</v>
      </c>
      <c r="D89" s="1272"/>
      <c r="E89" s="1341">
        <f>ИТОГ!AI88+ИТОГ!AK88</f>
        <v>48</v>
      </c>
      <c r="F89" s="1272"/>
      <c r="G89" s="1341">
        <f>ИТОГ!BM88+ИТОГ!BO88</f>
        <v>8</v>
      </c>
      <c r="H89" s="1272"/>
      <c r="I89" s="1341">
        <f>ИТОГ!CQ88+ИТОГ!CS88</f>
        <v>0</v>
      </c>
      <c r="J89" s="1272"/>
      <c r="K89" s="1341">
        <f>ИТОГ!G88+ИТОГ!I88</f>
        <v>166</v>
      </c>
      <c r="L89" s="1272"/>
      <c r="M89" s="1341">
        <f>ИТОГ!AM88+ИТОГ!AO88</f>
        <v>128</v>
      </c>
      <c r="N89" s="1272"/>
      <c r="O89" s="1341">
        <f>ИТОГ!BQ88+ИТОГ!BS88</f>
        <v>20</v>
      </c>
      <c r="P89" s="1272"/>
      <c r="Q89" s="1341">
        <f>ИТОГ!CU88+ИТОГ!CW88</f>
        <v>0</v>
      </c>
      <c r="R89" s="1272"/>
      <c r="S89" s="1341">
        <f>ИТОГ!K88</f>
        <v>45</v>
      </c>
      <c r="T89" s="1272"/>
      <c r="U89" s="1341">
        <f>ИТОГ!AQ88</f>
        <v>45</v>
      </c>
      <c r="V89" s="1272"/>
      <c r="W89" s="1596">
        <f>ИТОГ!BU88</f>
        <v>12</v>
      </c>
      <c r="X89" s="1272"/>
      <c r="Y89" s="1341">
        <f>ИТОГ!CY88</f>
        <v>0</v>
      </c>
      <c r="Z89" s="1272"/>
      <c r="AA89" s="1341">
        <f>ИТОГ!M88+ИТОГ!O88+ИТОГ!Q88</f>
        <v>107</v>
      </c>
      <c r="AB89" s="1271"/>
      <c r="AC89" s="1921">
        <f>ИТОГ!AS88+ИТОГ!AU88+ИТОГ!AW88</f>
        <v>101</v>
      </c>
      <c r="AD89" s="1922"/>
      <c r="AE89" s="1921">
        <f>ИТОГ!BW88+ИТОГ!BY88+ИТОГ!CA88</f>
        <v>14</v>
      </c>
      <c r="AF89" s="1272"/>
      <c r="AG89" s="1883">
        <f>ИТОГ!DA88+ИТОГ!DC88+ИТОГ!DE88</f>
        <v>0</v>
      </c>
      <c r="AH89" s="1884"/>
      <c r="AI89" s="1883">
        <f>ИТОГ!S88</f>
        <v>31</v>
      </c>
      <c r="AJ89" s="1378"/>
      <c r="AK89" s="1883">
        <f>ИТОГ!AY88</f>
        <v>26</v>
      </c>
      <c r="AL89" s="1378"/>
      <c r="AM89" s="1883">
        <f>ИТОГ!CC88</f>
        <v>5</v>
      </c>
      <c r="AN89" s="1884"/>
      <c r="AO89" s="1883">
        <f>ИТОГ!U88+ИТОГ!W88</f>
        <v>83</v>
      </c>
      <c r="AP89" s="1378"/>
      <c r="AQ89" s="1883">
        <f>ИТОГ!BA88+ИТОГ!BC88</f>
        <v>82</v>
      </c>
      <c r="AR89" s="1378"/>
      <c r="AS89" s="1883">
        <f>ИТОГ!CE88+ИТОГ!CG88</f>
        <v>8</v>
      </c>
      <c r="AT89" s="1378"/>
      <c r="AU89" s="1883">
        <f>ИТОГ!DG88+ИТОГ!DI88</f>
        <v>0</v>
      </c>
      <c r="AV89" s="1378"/>
      <c r="AW89" s="1883">
        <f>ИТОГ!Y88+ИТОГ!AA88</f>
        <v>89</v>
      </c>
      <c r="AX89" s="1378"/>
      <c r="AY89" s="1883">
        <f>ИТОГ!BE88+ИТОГ!BG88</f>
        <v>78</v>
      </c>
      <c r="AZ89" s="1378"/>
      <c r="BA89" s="1883">
        <f>ИТОГ!CI88+ИТОГ!CK88</f>
        <v>9</v>
      </c>
      <c r="BB89" s="1378"/>
      <c r="BC89" s="1883">
        <f>ИТОГ!DK88</f>
        <v>0</v>
      </c>
      <c r="BD89" s="1378"/>
      <c r="BE89" s="1883">
        <f>ИТОГ!AC88</f>
        <v>29</v>
      </c>
      <c r="BF89" s="1884"/>
      <c r="BG89" s="1883">
        <f>ИТОГ!BI88</f>
        <v>27</v>
      </c>
      <c r="BH89" s="1884"/>
      <c r="BI89" s="1883">
        <f>ИТОГ!CM88</f>
        <v>5</v>
      </c>
      <c r="BJ89" s="1378"/>
      <c r="BK89" s="1883">
        <f>ИТОГ!AE88</f>
        <v>25</v>
      </c>
      <c r="BL89" s="1884"/>
      <c r="BM89" s="1341">
        <f>ИТОГ!BK88</f>
        <v>24</v>
      </c>
      <c r="BN89" s="1342"/>
      <c r="BO89" s="1883">
        <f>ИТОГ!CO88</f>
        <v>6</v>
      </c>
      <c r="BP89" s="1378"/>
      <c r="BQ89" s="1883">
        <f>ИТОГ!DM88</f>
        <v>0</v>
      </c>
      <c r="BR89" s="1378"/>
      <c r="BS89" s="1883">
        <f>ИТОГ!AG88</f>
        <v>18</v>
      </c>
      <c r="BT89" s="1378"/>
      <c r="BU89" s="1929">
        <f t="shared" ref="BU89:BU90" si="48">SUM(C89:BT89)</f>
        <v>1315</v>
      </c>
      <c r="BV89" s="1930"/>
      <c r="BW89" s="523"/>
      <c r="BX89" s="523"/>
      <c r="BY89" s="523"/>
      <c r="BZ89" s="1057"/>
      <c r="CA89" s="1415">
        <f>ИТОГ!DU88</f>
        <v>6</v>
      </c>
      <c r="CB89" s="1416"/>
      <c r="CC89" s="1596">
        <f>ИТОГ!DY88</f>
        <v>0</v>
      </c>
      <c r="CD89" s="1272"/>
      <c r="CE89" s="1341">
        <f>ИТОГ!EC88</f>
        <v>0</v>
      </c>
      <c r="CF89" s="1342"/>
      <c r="CG89" s="1415">
        <f>ИТОГ!EE88</f>
        <v>0</v>
      </c>
      <c r="CH89" s="1416"/>
      <c r="CI89" s="1415">
        <f>ИТОГ!DS88</f>
        <v>1</v>
      </c>
      <c r="CJ89" s="1416"/>
      <c r="CK89" s="1415">
        <f>ИТОГ!DW88</f>
        <v>0</v>
      </c>
      <c r="CL89" s="1416"/>
      <c r="CM89" s="1415">
        <f>ИТОГ!EA88</f>
        <v>0</v>
      </c>
      <c r="CN89" s="1416"/>
      <c r="CO89" s="1415">
        <f t="shared" ref="CO89:CO90" si="49">SUM(CA89:CN89)</f>
        <v>7</v>
      </c>
      <c r="CP89" s="1416"/>
    </row>
    <row r="90" spans="1:94" ht="15" thickBot="1" x14ac:dyDescent="0.35">
      <c r="A90" s="509">
        <v>3</v>
      </c>
      <c r="B90" s="1058" t="s">
        <v>60</v>
      </c>
      <c r="C90" s="1438">
        <f>ИТОГ!C89+ИТОГ!E89</f>
        <v>65</v>
      </c>
      <c r="D90" s="1383"/>
      <c r="E90" s="1651">
        <f>ИТОГ!AI89+ИТОГ!AK89</f>
        <v>47</v>
      </c>
      <c r="F90" s="1272"/>
      <c r="G90" s="1341">
        <f>ИТОГ!BM89+ИТОГ!BO89</f>
        <v>37</v>
      </c>
      <c r="H90" s="1272"/>
      <c r="I90" s="1341">
        <f>ИТОГ!CQ89+ИТОГ!CS89</f>
        <v>34</v>
      </c>
      <c r="J90" s="1272"/>
      <c r="K90" s="1341">
        <f>ИТОГ!G89+ИТОГ!I89</f>
        <v>127</v>
      </c>
      <c r="L90" s="1272"/>
      <c r="M90" s="1341">
        <f>ИТОГ!AM89+ИТОГ!AO89</f>
        <v>134</v>
      </c>
      <c r="N90" s="1272"/>
      <c r="O90" s="1341">
        <f>ИТОГ!BQ89+ИТОГ!BS89</f>
        <v>126</v>
      </c>
      <c r="P90" s="1272"/>
      <c r="Q90" s="1341">
        <f>ИТОГ!CU89+ИТОГ!CW89</f>
        <v>85</v>
      </c>
      <c r="R90" s="1272"/>
      <c r="S90" s="1341">
        <f>ИТОГ!K89</f>
        <v>94</v>
      </c>
      <c r="T90" s="1272"/>
      <c r="U90" s="1341">
        <f>ИТОГ!AQ89</f>
        <v>55</v>
      </c>
      <c r="V90" s="1272"/>
      <c r="W90" s="1596">
        <f>ИТОГ!BU89</f>
        <v>38</v>
      </c>
      <c r="X90" s="1272"/>
      <c r="Y90" s="1341">
        <f>ИТОГ!CY89</f>
        <v>46</v>
      </c>
      <c r="Z90" s="1272"/>
      <c r="AA90" s="1341">
        <f>ИТОГ!M89+ИТОГ!O89+ИТОГ!Q89</f>
        <v>111</v>
      </c>
      <c r="AB90" s="1271"/>
      <c r="AC90" s="1921">
        <f>ИТОГ!AS89+ИТОГ!AU89+ИТОГ!AW89</f>
        <v>120</v>
      </c>
      <c r="AD90" s="1922"/>
      <c r="AE90" s="1921">
        <f>ИТОГ!BW89+ИТОГ!BY89+ИТОГ!CA89</f>
        <v>112</v>
      </c>
      <c r="AF90" s="1272"/>
      <c r="AG90" s="1883">
        <f>ИТОГ!DA89+ИТОГ!DC89+ИТОГ!DE89</f>
        <v>77</v>
      </c>
      <c r="AH90" s="1884"/>
      <c r="AI90" s="1883">
        <f>ИТОГ!S89</f>
        <v>25</v>
      </c>
      <c r="AJ90" s="1378"/>
      <c r="AK90" s="1883">
        <f>ИТОГ!AY89</f>
        <v>25</v>
      </c>
      <c r="AL90" s="1378"/>
      <c r="AM90" s="1883">
        <f>ИТОГ!CC89</f>
        <v>5</v>
      </c>
      <c r="AN90" s="1884"/>
      <c r="AO90" s="1883">
        <f>ИТОГ!U89+ИТОГ!W89</f>
        <v>75</v>
      </c>
      <c r="AP90" s="1378"/>
      <c r="AQ90" s="1883">
        <f>ИТОГ!BA89+ИТОГ!BC89</f>
        <v>95</v>
      </c>
      <c r="AR90" s="1378"/>
      <c r="AS90" s="1883">
        <f>ИТОГ!CE89+ИТОГ!CG89</f>
        <v>74</v>
      </c>
      <c r="AT90" s="1378"/>
      <c r="AU90" s="1883">
        <f>ИТОГ!DG89+ИТОГ!DI89</f>
        <v>60</v>
      </c>
      <c r="AV90" s="1378"/>
      <c r="AW90" s="1883">
        <f>ИТОГ!Y89+ИТОГ!AA89</f>
        <v>91</v>
      </c>
      <c r="AX90" s="1378"/>
      <c r="AY90" s="1883">
        <f>ИТОГ!BE89+ИТОГ!BG89</f>
        <v>92</v>
      </c>
      <c r="AZ90" s="1378"/>
      <c r="BA90" s="1883">
        <f>ИТОГ!CI89+ИТОГ!CK89</f>
        <v>83</v>
      </c>
      <c r="BB90" s="1378"/>
      <c r="BC90" s="1883">
        <f>ИТОГ!DK89</f>
        <v>26</v>
      </c>
      <c r="BD90" s="1378"/>
      <c r="BE90" s="1883">
        <f>ИТОГ!AC89</f>
        <v>10</v>
      </c>
      <c r="BF90" s="1884"/>
      <c r="BG90" s="1883">
        <f>ИТОГ!BI89</f>
        <v>12</v>
      </c>
      <c r="BH90" s="1884"/>
      <c r="BI90" s="1883">
        <f>ИТОГ!CM89</f>
        <v>3</v>
      </c>
      <c r="BJ90" s="1378"/>
      <c r="BK90" s="1883">
        <f>ИТОГ!AE89</f>
        <v>8</v>
      </c>
      <c r="BL90" s="1884"/>
      <c r="BM90" s="1341">
        <f>ИТОГ!BK89</f>
        <v>10</v>
      </c>
      <c r="BN90" s="1342"/>
      <c r="BO90" s="1883">
        <f>ИТОГ!CO89</f>
        <v>6</v>
      </c>
      <c r="BP90" s="1378"/>
      <c r="BQ90" s="1883">
        <f>ИТОГ!DM89</f>
        <v>5</v>
      </c>
      <c r="BR90" s="1378"/>
      <c r="BS90" s="1883">
        <f>ИТОГ!AG89</f>
        <v>0</v>
      </c>
      <c r="BT90" s="1378"/>
      <c r="BU90" s="1929">
        <f t="shared" si="48"/>
        <v>2013</v>
      </c>
      <c r="BV90" s="1930"/>
      <c r="BW90" s="523"/>
      <c r="BX90" s="523"/>
      <c r="BY90" s="523"/>
      <c r="BZ90" s="1057"/>
      <c r="CA90" s="1415">
        <f>ИТОГ!DU89</f>
        <v>11</v>
      </c>
      <c r="CB90" s="1416"/>
      <c r="CC90" s="1596">
        <f>ИТОГ!DY89</f>
        <v>12</v>
      </c>
      <c r="CD90" s="1272"/>
      <c r="CE90" s="1341">
        <f>ИТОГ!EC89</f>
        <v>1</v>
      </c>
      <c r="CF90" s="1342"/>
      <c r="CG90" s="1415">
        <f>ИТОГ!EE89</f>
        <v>12</v>
      </c>
      <c r="CH90" s="1416"/>
      <c r="CI90" s="1415">
        <f>ИТОГ!DS89</f>
        <v>5</v>
      </c>
      <c r="CJ90" s="1416"/>
      <c r="CK90" s="1415">
        <f>ИТОГ!DW89</f>
        <v>4</v>
      </c>
      <c r="CL90" s="1416"/>
      <c r="CM90" s="1415">
        <f>ИТОГ!EA89</f>
        <v>3</v>
      </c>
      <c r="CN90" s="1416"/>
      <c r="CO90" s="1415">
        <f t="shared" si="49"/>
        <v>48</v>
      </c>
      <c r="CP90" s="1416"/>
    </row>
    <row r="91" spans="1:94" ht="15" thickBot="1" x14ac:dyDescent="0.35">
      <c r="A91" s="509">
        <v>4</v>
      </c>
      <c r="B91" s="1072" t="s">
        <v>12</v>
      </c>
      <c r="C91" s="501">
        <f>ИТОГ!C90+ИТОГ!E90</f>
        <v>50</v>
      </c>
      <c r="D91" s="57">
        <f>ИТОГ!D90+ИТОГ!F90</f>
        <v>33</v>
      </c>
      <c r="E91" s="420">
        <f>ИТОГ!AI90+ИТОГ!AK90</f>
        <v>49</v>
      </c>
      <c r="F91" s="518">
        <f>ИТОГ!AJ90+ИТОГ!AL90</f>
        <v>18</v>
      </c>
      <c r="G91" s="518">
        <f>ИТОГ!BM90+ИТОГ!BO90</f>
        <v>42</v>
      </c>
      <c r="H91" s="518">
        <f>ИТОГ!BN90+ИТОГ!BP90</f>
        <v>14</v>
      </c>
      <c r="I91" s="518">
        <f>ИТОГ!CQ90+ИТОГ!CS90</f>
        <v>41</v>
      </c>
      <c r="J91" s="518">
        <f>ИТОГ!CR90+ИТОГ!CT90</f>
        <v>8</v>
      </c>
      <c r="K91" s="518">
        <f>ИТОГ!G90+ИТОГ!I90</f>
        <v>100</v>
      </c>
      <c r="L91" s="518">
        <f>ИТОГ!H90+ИТОГ!J90</f>
        <v>76</v>
      </c>
      <c r="M91" s="318">
        <f>ИТОГ!AM90+ИТОГ!AO90</f>
        <v>98</v>
      </c>
      <c r="N91" s="318">
        <f>ИТОГ!AN90+ИТОГ!AP90</f>
        <v>83</v>
      </c>
      <c r="O91" s="318">
        <f>ИТОГ!BQ90+ИТОГ!BS90</f>
        <v>119</v>
      </c>
      <c r="P91" s="318">
        <f>ИТОГ!BR90+ИТОГ!BT90</f>
        <v>42</v>
      </c>
      <c r="Q91" s="318">
        <f>ИТОГ!CU90+ИТОГ!CW90</f>
        <v>73</v>
      </c>
      <c r="R91" s="318">
        <f>ИТОГ!CV90+ИТОГ!CX90</f>
        <v>42</v>
      </c>
      <c r="S91" s="318">
        <f>ИТОГ!K90</f>
        <v>50</v>
      </c>
      <c r="T91" s="318">
        <f>ИТОГ!L90</f>
        <v>0</v>
      </c>
      <c r="U91" s="318">
        <f>ИТОГ!AQ90</f>
        <v>50</v>
      </c>
      <c r="V91" s="318">
        <f>ИТОГ!AR90</f>
        <v>11</v>
      </c>
      <c r="W91" s="318">
        <f>ИТОГ!BU90</f>
        <v>45</v>
      </c>
      <c r="X91" s="318">
        <f>ИТОГ!BV90</f>
        <v>1</v>
      </c>
      <c r="Y91" s="318">
        <f>ИТОГ!CY90</f>
        <v>48</v>
      </c>
      <c r="Z91" s="318">
        <f>ИТОГ!CZ90</f>
        <v>1</v>
      </c>
      <c r="AA91" s="318">
        <f>ИТОГ!M90+ИТОГ!O90+ИТОГ!Q90</f>
        <v>100</v>
      </c>
      <c r="AB91" s="318">
        <f>ИТОГ!N90+ИТОГ!P90+ИТОГ!R90</f>
        <v>28</v>
      </c>
      <c r="AC91" s="318">
        <f>ИТОГ!AS90+ИТОГ!AU90+ИТОГ!AW90</f>
        <v>94</v>
      </c>
      <c r="AD91" s="318">
        <f>ИТОГ!AT90+ИТОГ!AV90+ИТОГ!AX90</f>
        <v>36</v>
      </c>
      <c r="AE91" s="318">
        <f>ИТОГ!BW90+ИТОГ!BY90+ИТОГ!CA90</f>
        <v>99</v>
      </c>
      <c r="AF91" s="318">
        <f>ИТОГ!BX90+ИТОГ!BZ90+ИТОГ!CB90</f>
        <v>22</v>
      </c>
      <c r="AG91" s="463">
        <f>ИТОГ!DA90+ИТОГ!DC90+ИТОГ!DE90</f>
        <v>38</v>
      </c>
      <c r="AH91" s="463">
        <f>ИТОГ!DB90+ИТОГ!DD90+ИТОГ!DF90</f>
        <v>41</v>
      </c>
      <c r="AI91" s="463">
        <f>ИТОГ!S90</f>
        <v>0</v>
      </c>
      <c r="AJ91" s="463">
        <f>ИТОГ!T90</f>
        <v>49</v>
      </c>
      <c r="AK91" s="463">
        <f>ИТОГ!AY90</f>
        <v>0</v>
      </c>
      <c r="AL91" s="463">
        <f>ИТОГ!AZ90</f>
        <v>56</v>
      </c>
      <c r="AM91" s="463">
        <f>ИТОГ!CC90</f>
        <v>1</v>
      </c>
      <c r="AN91" s="463">
        <f>ИТОГ!CD90</f>
        <v>24</v>
      </c>
      <c r="AO91" s="463">
        <f>ИТОГ!U90+ИТОГ!W90</f>
        <v>75</v>
      </c>
      <c r="AP91" s="463">
        <f>ИТОГ!V90+ИТОГ!X90</f>
        <v>17</v>
      </c>
      <c r="AQ91" s="463">
        <f>ИТОГ!BA90+ИТОГ!BC90</f>
        <v>74</v>
      </c>
      <c r="AR91" s="463">
        <f>ИТОГ!BB90+ИТОГ!BD90</f>
        <v>30</v>
      </c>
      <c r="AS91" s="463">
        <f>ИТОГ!CE90+ИТОГ!CG90</f>
        <v>53</v>
      </c>
      <c r="AT91" s="463">
        <f>ИТОГ!CF90+ИТОГ!CH90</f>
        <v>32</v>
      </c>
      <c r="AU91" s="463">
        <f>ИТОГ!DG90+ИТОГ!DI90</f>
        <v>56</v>
      </c>
      <c r="AV91" s="463">
        <f>ИТОГ!DH90+ИТОГ!DJ90</f>
        <v>14</v>
      </c>
      <c r="AW91" s="463">
        <f>ИТОГ!Y90+ИТОГ!AA90</f>
        <v>75</v>
      </c>
      <c r="AX91" s="463">
        <f>ИТОГ!Z90+ИТОГ!AB90</f>
        <v>18</v>
      </c>
      <c r="AY91" s="463">
        <f>ИТОГ!BE90+ИТОГ!BG90</f>
        <v>71</v>
      </c>
      <c r="AZ91" s="463">
        <f>ИТОГ!BF90+ИТОГ!BH90</f>
        <v>26</v>
      </c>
      <c r="BA91" s="463">
        <f>ИТОГ!CI90+ИТОГ!CK90</f>
        <v>79</v>
      </c>
      <c r="BB91" s="463">
        <f>ИТОГ!CJ90+ИТОГ!CL90</f>
        <v>7</v>
      </c>
      <c r="BC91" s="463">
        <f>ИТОГ!DK90</f>
        <v>21</v>
      </c>
      <c r="BD91" s="463">
        <f>ИТОГ!DL90</f>
        <v>8</v>
      </c>
      <c r="BE91" s="463">
        <f>ИТОГ!AC90</f>
        <v>0</v>
      </c>
      <c r="BF91" s="463">
        <f>ИТОГ!AD90</f>
        <v>41</v>
      </c>
      <c r="BG91" s="463">
        <f>ИТОГ!BI90</f>
        <v>0</v>
      </c>
      <c r="BH91" s="463">
        <f>ИТОГ!BJ90</f>
        <v>56</v>
      </c>
      <c r="BI91" s="463">
        <f>ИТОГ!CM90</f>
        <v>0</v>
      </c>
      <c r="BJ91" s="463">
        <f>ИТОГ!CN90</f>
        <v>22</v>
      </c>
      <c r="BK91" s="463">
        <f>ИТОГ!AE90</f>
        <v>20</v>
      </c>
      <c r="BL91" s="463">
        <f>ИТОГ!AF90</f>
        <v>10</v>
      </c>
      <c r="BM91" s="463">
        <f>ИТОГ!BK90</f>
        <v>19</v>
      </c>
      <c r="BN91" s="463">
        <f>ИТОГ!BL90</f>
        <v>19</v>
      </c>
      <c r="BO91" s="463">
        <f>ИТОГ!CO90</f>
        <v>17</v>
      </c>
      <c r="BP91" s="463">
        <f>ИТОГ!CP90</f>
        <v>7</v>
      </c>
      <c r="BQ91" s="463">
        <f>ИТОГ!DM90</f>
        <v>17</v>
      </c>
      <c r="BR91" s="463">
        <f>ИТОГ!DN90</f>
        <v>6</v>
      </c>
      <c r="BS91" s="463">
        <f>ИТОГ!AG90</f>
        <v>0</v>
      </c>
      <c r="BT91" s="463">
        <f>ИТОГ!AH90</f>
        <v>17</v>
      </c>
      <c r="BU91" s="388">
        <f>SUM(C91+E91+G91+I91+K91+M91+O91+Q91+S91+U91+W91+Y91+AA91+AC91+AE91+AG91+AI91+AK91+AM91+AO91+AQ91+AS91+AU91+AW91+AY91+BA91+BC91+BE91+BG91+BI91+BK91+BM91+BO91+BQ91+BS91)</f>
        <v>1674</v>
      </c>
      <c r="BV91" s="508">
        <f>SUM(D91+F91+H91+J91+L91+N91+P91+R91+T91+V91+X91+Z91+AB91+AD91+AF91+AH91+AJ91+AL91+AN91+AP91+AR91+AT91+AV91+AX91+AZ91+BB91+BD91+BF91+BH91+BJ91+BL91+BN91+BP91+BR91+BT91)</f>
        <v>915</v>
      </c>
      <c r="BW91" s="183"/>
      <c r="BX91" s="183"/>
      <c r="BY91" s="183"/>
      <c r="BZ91" s="1059"/>
      <c r="CA91" s="318">
        <f>ИТОГ!DU90</f>
        <v>0</v>
      </c>
      <c r="CB91" s="318">
        <f>ИТОГ!DV90</f>
        <v>15</v>
      </c>
      <c r="CC91" s="318">
        <f>ИТОГ!DY90</f>
        <v>0</v>
      </c>
      <c r="CD91" s="318">
        <f>ИТОГ!DZ90</f>
        <v>15</v>
      </c>
      <c r="CE91" s="318">
        <f>ИТОГ!EC90</f>
        <v>1</v>
      </c>
      <c r="CF91" s="318">
        <f>ИТОГ!ED90</f>
        <v>1</v>
      </c>
      <c r="CG91" s="318">
        <f>ИТОГ!EE90</f>
        <v>12</v>
      </c>
      <c r="CH91" s="318">
        <f>ИТОГ!EF90</f>
        <v>3</v>
      </c>
      <c r="CI91" s="318">
        <f>ИТОГ!DS90</f>
        <v>0</v>
      </c>
      <c r="CJ91" s="318">
        <f>ИТОГ!DT90</f>
        <v>14</v>
      </c>
      <c r="CK91" s="318">
        <f>ИТОГ!DW90</f>
        <v>0</v>
      </c>
      <c r="CL91" s="318">
        <f>ИТОГ!DX90</f>
        <v>8</v>
      </c>
      <c r="CM91" s="318">
        <f>ИТОГ!EA90</f>
        <v>0</v>
      </c>
      <c r="CN91" s="318">
        <f>ИТОГ!EB90</f>
        <v>11</v>
      </c>
      <c r="CO91" s="310">
        <f>SUM(CA91+CC91+CE91+CG91+CI91+CK91+CM91)</f>
        <v>13</v>
      </c>
      <c r="CP91" s="385">
        <f>SUM(CB91+CD91+CF91+CH91+CJ91+CL91+CN91)</f>
        <v>67</v>
      </c>
    </row>
    <row r="92" spans="1:94" ht="15" thickBot="1" x14ac:dyDescent="0.35">
      <c r="A92" s="509"/>
      <c r="B92" s="1073" t="s">
        <v>13</v>
      </c>
      <c r="C92" s="501">
        <f>ИТОГ!C91+ИТОГ!E91</f>
        <v>0</v>
      </c>
      <c r="D92" s="57">
        <f>ИТОГ!D91+ИТОГ!F91</f>
        <v>0</v>
      </c>
      <c r="E92" s="420">
        <f>ИТОГ!AI91+ИТОГ!AK91</f>
        <v>0</v>
      </c>
      <c r="F92" s="518">
        <f>ИТОГ!AJ91+ИТОГ!AL91</f>
        <v>0</v>
      </c>
      <c r="G92" s="518">
        <f>ИТОГ!BM91+ИТОГ!BO91</f>
        <v>2</v>
      </c>
      <c r="H92" s="518">
        <f>ИТОГ!BN91+ИТОГ!BP91</f>
        <v>1</v>
      </c>
      <c r="I92" s="518">
        <f>ИТОГ!CQ91+ИТОГ!CS91</f>
        <v>2</v>
      </c>
      <c r="J92" s="518">
        <f>ИТОГ!CR91+ИТОГ!CT91</f>
        <v>0</v>
      </c>
      <c r="K92" s="518">
        <f>ИТОГ!G91+ИТОГ!I91</f>
        <v>0</v>
      </c>
      <c r="L92" s="518">
        <f>ИТОГ!H91+ИТОГ!J91</f>
        <v>0</v>
      </c>
      <c r="M92" s="318">
        <f>ИТОГ!AM91+ИТОГ!AO91</f>
        <v>1</v>
      </c>
      <c r="N92" s="318">
        <f>ИТОГ!AN91+ИТОГ!AP91</f>
        <v>0</v>
      </c>
      <c r="O92" s="318">
        <f>ИТОГ!BQ91+ИТОГ!BS91</f>
        <v>5</v>
      </c>
      <c r="P92" s="318">
        <f>ИТОГ!BR91+ИТОГ!BT91</f>
        <v>2</v>
      </c>
      <c r="Q92" s="318">
        <f>ИТОГ!CU91+ИТОГ!CW91</f>
        <v>0</v>
      </c>
      <c r="R92" s="318">
        <f>ИТОГ!CV91+ИТОГ!CX91</f>
        <v>2</v>
      </c>
      <c r="S92" s="318">
        <f>ИТОГ!K91</f>
        <v>0</v>
      </c>
      <c r="T92" s="318">
        <f>ИТОГ!L91</f>
        <v>0</v>
      </c>
      <c r="U92" s="318">
        <f>ИТОГ!AQ91</f>
        <v>1</v>
      </c>
      <c r="V92" s="318">
        <f>ИТОГ!AR91</f>
        <v>0</v>
      </c>
      <c r="W92" s="318">
        <f>ИТОГ!BU91</f>
        <v>1</v>
      </c>
      <c r="X92" s="318">
        <f>ИТОГ!BV91</f>
        <v>0</v>
      </c>
      <c r="Y92" s="318">
        <f>ИТОГ!CY91</f>
        <v>2</v>
      </c>
      <c r="Z92" s="318">
        <f>ИТОГ!CZ91</f>
        <v>0</v>
      </c>
      <c r="AA92" s="318">
        <f>ИТОГ!M91+ИТОГ!O91+ИТОГ!Q91</f>
        <v>0</v>
      </c>
      <c r="AB92" s="318">
        <f>ИТОГ!N91+ИТОГ!P91+ИТОГ!R91</f>
        <v>0</v>
      </c>
      <c r="AC92" s="318">
        <f>ИТОГ!AS91+ИТОГ!AU91+ИТОГ!AW91</f>
        <v>0</v>
      </c>
      <c r="AD92" s="318">
        <f>ИТОГ!AT91+ИТОГ!AV91+ИТОГ!AX91</f>
        <v>0</v>
      </c>
      <c r="AE92" s="318">
        <f>ИТОГ!BW91+ИТОГ!BY91+ИТОГ!CA91</f>
        <v>1</v>
      </c>
      <c r="AF92" s="318">
        <f>ИТОГ!BX91+ИТОГ!BZ91+ИТОГ!CB91</f>
        <v>0</v>
      </c>
      <c r="AG92" s="463">
        <f>ИТОГ!DA91+ИТОГ!DC91+ИТОГ!DE91</f>
        <v>0</v>
      </c>
      <c r="AH92" s="463">
        <f>ИТОГ!DB91+ИТОГ!DD91+ИТОГ!DF91</f>
        <v>0</v>
      </c>
      <c r="AI92" s="463">
        <f>ИТОГ!S91</f>
        <v>0</v>
      </c>
      <c r="AJ92" s="463">
        <f>ИТОГ!T91</f>
        <v>0</v>
      </c>
      <c r="AK92" s="463">
        <f>ИТОГ!AY91</f>
        <v>0</v>
      </c>
      <c r="AL92" s="463">
        <f>ИТОГ!AZ91</f>
        <v>1</v>
      </c>
      <c r="AM92" s="463">
        <f>ИТОГ!CC91</f>
        <v>1</v>
      </c>
      <c r="AN92" s="463">
        <f>ИТОГ!CD91</f>
        <v>1</v>
      </c>
      <c r="AO92" s="463">
        <f>ИТОГ!U91+ИТОГ!W91</f>
        <v>0</v>
      </c>
      <c r="AP92" s="463">
        <f>ИТОГ!V91+ИТОГ!X91</f>
        <v>0</v>
      </c>
      <c r="AQ92" s="463">
        <f>ИТОГ!BA91+ИТОГ!BC91</f>
        <v>0</v>
      </c>
      <c r="AR92" s="463">
        <f>ИТОГ!BB91+ИТОГ!BD91</f>
        <v>0</v>
      </c>
      <c r="AS92" s="463">
        <f>ИТОГ!CE91+ИТОГ!CG91</f>
        <v>0</v>
      </c>
      <c r="AT92" s="463">
        <f>ИТОГ!CF91+ИТОГ!CH91</f>
        <v>2</v>
      </c>
      <c r="AU92" s="463">
        <f>ИТОГ!DG91+ИТОГ!DI91</f>
        <v>1</v>
      </c>
      <c r="AV92" s="463">
        <f>ИТОГ!DH91+ИТОГ!DJ91</f>
        <v>0</v>
      </c>
      <c r="AW92" s="463">
        <f>ИТОГ!Y91+ИТОГ!AA91</f>
        <v>0</v>
      </c>
      <c r="AX92" s="463">
        <f>ИТОГ!Z91+ИТОГ!AB91</f>
        <v>0</v>
      </c>
      <c r="AY92" s="463">
        <f>ИТОГ!BE91+ИТОГ!BG91</f>
        <v>1</v>
      </c>
      <c r="AZ92" s="463">
        <f>ИТОГ!BF91+ИТОГ!BH91</f>
        <v>0</v>
      </c>
      <c r="BA92" s="463">
        <f>ИТОГ!CI91+ИТОГ!CK91</f>
        <v>0</v>
      </c>
      <c r="BB92" s="463">
        <f>ИТОГ!CJ91+ИТОГ!CL91</f>
        <v>0</v>
      </c>
      <c r="BC92" s="463">
        <f>ИТОГ!DK91</f>
        <v>2</v>
      </c>
      <c r="BD92" s="463">
        <f>ИТОГ!DL91</f>
        <v>0</v>
      </c>
      <c r="BE92" s="463">
        <f>ИТОГ!AC91</f>
        <v>0</v>
      </c>
      <c r="BF92" s="463">
        <f>ИТОГ!AD91</f>
        <v>0</v>
      </c>
      <c r="BG92" s="463">
        <f>ИТОГ!BI91</f>
        <v>0</v>
      </c>
      <c r="BH92" s="463">
        <f>ИТОГ!BJ91</f>
        <v>0</v>
      </c>
      <c r="BI92" s="463">
        <f>ИТОГ!CM91</f>
        <v>0</v>
      </c>
      <c r="BJ92" s="463">
        <f>ИТОГ!CN91</f>
        <v>0</v>
      </c>
      <c r="BK92" s="463">
        <f>ИТОГ!AE91</f>
        <v>0</v>
      </c>
      <c r="BL92" s="463">
        <f>ИТОГ!AF91</f>
        <v>0</v>
      </c>
      <c r="BM92" s="463">
        <f>ИТОГ!BK91</f>
        <v>0</v>
      </c>
      <c r="BN92" s="463">
        <f>ИТОГ!BL91</f>
        <v>0</v>
      </c>
      <c r="BO92" s="463">
        <f>ИТОГ!CO91</f>
        <v>0</v>
      </c>
      <c r="BP92" s="463">
        <f>ИТОГ!CP91</f>
        <v>0</v>
      </c>
      <c r="BQ92" s="463">
        <f>ИТОГ!DM91</f>
        <v>1</v>
      </c>
      <c r="BR92" s="463">
        <f>ИТОГ!DN91</f>
        <v>0</v>
      </c>
      <c r="BS92" s="463">
        <f>ИТОГ!AG91</f>
        <v>0</v>
      </c>
      <c r="BT92" s="463">
        <f>ИТОГ!AH91</f>
        <v>0</v>
      </c>
      <c r="BU92" s="388">
        <f t="shared" ref="BU92:BU112" si="50">SUM(C92+E92+G92+I92+K92+M92+O92+Q92+S92+U92+W92+Y92+AA92+AC92+AE92+AG92+AI92+AK92+AM92+AO92+AQ92+AS92+AU92+AW92+AY92+BA92+BC92+BE92+BG92+BI92+BK92+BM92+BO92+BQ92+BS92)</f>
        <v>21</v>
      </c>
      <c r="BV92" s="508">
        <f t="shared" ref="BV92:BV112" si="51">SUM(D92+F92+H92+J92+L92+N92+P92+R92+T92+V92+X92+Z92+AB92+AD92+AF92+AH92+AJ92+AL92+AN92+AP92+AR92+AT92+AV92+AX92+AZ92+BB92+BD92+BF92+BH92+BJ92+BL92+BN92+BP92+BR92+BT92)</f>
        <v>9</v>
      </c>
      <c r="BW92" s="183"/>
      <c r="BX92" s="183"/>
      <c r="BY92" s="183"/>
      <c r="BZ92" s="1059"/>
      <c r="CA92" s="318">
        <f>ИТОГ!DU91</f>
        <v>0</v>
      </c>
      <c r="CB92" s="318">
        <f>ИТОГ!DV91</f>
        <v>0</v>
      </c>
      <c r="CC92" s="318">
        <f>ИТОГ!DY91</f>
        <v>0</v>
      </c>
      <c r="CD92" s="318">
        <f>ИТОГ!DZ91</f>
        <v>0</v>
      </c>
      <c r="CE92" s="318">
        <f>ИТОГ!EC91</f>
        <v>0</v>
      </c>
      <c r="CF92" s="318">
        <f>ИТОГ!ED91</f>
        <v>0</v>
      </c>
      <c r="CG92" s="318">
        <f>ИТОГ!EE91</f>
        <v>0</v>
      </c>
      <c r="CH92" s="318">
        <f>ИТОГ!EF91</f>
        <v>0</v>
      </c>
      <c r="CI92" s="318">
        <f>ИТОГ!DS91</f>
        <v>0</v>
      </c>
      <c r="CJ92" s="318">
        <f>ИТОГ!DT91</f>
        <v>0</v>
      </c>
      <c r="CK92" s="318">
        <f>ИТОГ!DW91</f>
        <v>0</v>
      </c>
      <c r="CL92" s="318">
        <f>ИТОГ!DX91</f>
        <v>0</v>
      </c>
      <c r="CM92" s="318">
        <f>ИТОГ!EA91</f>
        <v>0</v>
      </c>
      <c r="CN92" s="318">
        <f>ИТОГ!EB91</f>
        <v>0</v>
      </c>
      <c r="CO92" s="310">
        <f t="shared" ref="CO92:CO112" si="52">SUM(CA92+CC92+CE92+CG92+CI92+CK92+CM92)</f>
        <v>0</v>
      </c>
      <c r="CP92" s="385">
        <f t="shared" ref="CP92:CP112" si="53">SUM(CB92+CD92+CF92+CH92+CJ92+CL92+CN92)</f>
        <v>0</v>
      </c>
    </row>
    <row r="93" spans="1:94" ht="15" thickBot="1" x14ac:dyDescent="0.35">
      <c r="A93" s="509">
        <v>5</v>
      </c>
      <c r="B93" s="1058" t="s">
        <v>14</v>
      </c>
      <c r="C93" s="501">
        <f>ИТОГ!C92+ИТОГ!E92</f>
        <v>0</v>
      </c>
      <c r="D93" s="57">
        <f>ИТОГ!D92+ИТОГ!F92</f>
        <v>0</v>
      </c>
      <c r="E93" s="420">
        <f>ИТОГ!AI92+ИТОГ!AK92</f>
        <v>0</v>
      </c>
      <c r="F93" s="518">
        <f>ИТОГ!AJ92+ИТОГ!AL92</f>
        <v>0</v>
      </c>
      <c r="G93" s="518">
        <f>ИТОГ!BM92+ИТОГ!BO92</f>
        <v>0</v>
      </c>
      <c r="H93" s="518">
        <f>ИТОГ!BN92+ИТОГ!BP92</f>
        <v>0</v>
      </c>
      <c r="I93" s="518">
        <f>ИТОГ!CQ92+ИТОГ!CS92</f>
        <v>1</v>
      </c>
      <c r="J93" s="518">
        <f>ИТОГ!CR92+ИТОГ!CT92</f>
        <v>0</v>
      </c>
      <c r="K93" s="518">
        <f>ИТОГ!G92+ИТОГ!I92</f>
        <v>0</v>
      </c>
      <c r="L93" s="518">
        <f>ИТОГ!H92+ИТОГ!J92</f>
        <v>0</v>
      </c>
      <c r="M93" s="318">
        <f>ИТОГ!AM92+ИТОГ!AO92</f>
        <v>0</v>
      </c>
      <c r="N93" s="318">
        <f>ИТОГ!AN92+ИТОГ!AP92</f>
        <v>0</v>
      </c>
      <c r="O93" s="318">
        <f>ИТОГ!BQ92+ИТОГ!BS92</f>
        <v>2</v>
      </c>
      <c r="P93" s="318">
        <f>ИТОГ!BR92+ИТОГ!BT92</f>
        <v>0</v>
      </c>
      <c r="Q93" s="318">
        <f>ИТОГ!CU92+ИТОГ!CW92</f>
        <v>0</v>
      </c>
      <c r="R93" s="318">
        <f>ИТОГ!CV92+ИТОГ!CX92</f>
        <v>1</v>
      </c>
      <c r="S93" s="318">
        <f>ИТОГ!K92</f>
        <v>0</v>
      </c>
      <c r="T93" s="318">
        <f>ИТОГ!L92</f>
        <v>0</v>
      </c>
      <c r="U93" s="318">
        <f>ИТОГ!AQ92</f>
        <v>0</v>
      </c>
      <c r="V93" s="318">
        <f>ИТОГ!AR92</f>
        <v>0</v>
      </c>
      <c r="W93" s="318">
        <f>ИТОГ!BU92</f>
        <v>0</v>
      </c>
      <c r="X93" s="318">
        <f>ИТОГ!BV92</f>
        <v>0</v>
      </c>
      <c r="Y93" s="318">
        <f>ИТОГ!CY92</f>
        <v>0</v>
      </c>
      <c r="Z93" s="318">
        <f>ИТОГ!CZ92</f>
        <v>0</v>
      </c>
      <c r="AA93" s="318">
        <f>ИТОГ!M92+ИТОГ!O92+ИТОГ!Q92</f>
        <v>0</v>
      </c>
      <c r="AB93" s="318">
        <f>ИТОГ!N92+ИТОГ!P92+ИТОГ!R92</f>
        <v>0</v>
      </c>
      <c r="AC93" s="318">
        <f>ИТОГ!AS92+ИТОГ!AU92+ИТОГ!AW92</f>
        <v>0</v>
      </c>
      <c r="AD93" s="318">
        <f>ИТОГ!AT92+ИТОГ!AV92+ИТОГ!AX92</f>
        <v>0</v>
      </c>
      <c r="AE93" s="318">
        <f>ИТОГ!BW92+ИТОГ!BY92+ИТОГ!CA92</f>
        <v>0</v>
      </c>
      <c r="AF93" s="318">
        <f>ИТОГ!BX92+ИТОГ!BZ92+ИТОГ!CB92</f>
        <v>0</v>
      </c>
      <c r="AG93" s="463">
        <f>ИТОГ!DA92+ИТОГ!DC92+ИТОГ!DE92</f>
        <v>0</v>
      </c>
      <c r="AH93" s="463">
        <f>ИТОГ!DB92+ИТОГ!DD92+ИТОГ!DF92</f>
        <v>0</v>
      </c>
      <c r="AI93" s="463">
        <f>ИТОГ!S92</f>
        <v>0</v>
      </c>
      <c r="AJ93" s="463">
        <f>ИТОГ!T92</f>
        <v>0</v>
      </c>
      <c r="AK93" s="463">
        <f>ИТОГ!AY92</f>
        <v>0</v>
      </c>
      <c r="AL93" s="463">
        <f>ИТОГ!AZ92</f>
        <v>0</v>
      </c>
      <c r="AM93" s="463">
        <f>ИТОГ!CC92</f>
        <v>0</v>
      </c>
      <c r="AN93" s="463">
        <f>ИТОГ!CD92</f>
        <v>0</v>
      </c>
      <c r="AO93" s="463">
        <f>ИТОГ!U92+ИТОГ!W92</f>
        <v>0</v>
      </c>
      <c r="AP93" s="463">
        <f>ИТОГ!V92+ИТОГ!X92</f>
        <v>0</v>
      </c>
      <c r="AQ93" s="463">
        <f>ИТОГ!BA92+ИТОГ!BC92</f>
        <v>0</v>
      </c>
      <c r="AR93" s="463">
        <f>ИТОГ!BB92+ИТОГ!BD92</f>
        <v>0</v>
      </c>
      <c r="AS93" s="463">
        <f>ИТОГ!CE92+ИТОГ!CG92</f>
        <v>0</v>
      </c>
      <c r="AT93" s="463">
        <f>ИТОГ!CF92+ИТОГ!CH92</f>
        <v>1</v>
      </c>
      <c r="AU93" s="463">
        <f>ИТОГ!DG92+ИТОГ!DI92</f>
        <v>0</v>
      </c>
      <c r="AV93" s="463">
        <f>ИТОГ!DH92+ИТОГ!DJ92</f>
        <v>0</v>
      </c>
      <c r="AW93" s="463">
        <f>ИТОГ!Y92+ИТОГ!AA92</f>
        <v>0</v>
      </c>
      <c r="AX93" s="463">
        <f>ИТОГ!Z92+ИТОГ!AB92</f>
        <v>0</v>
      </c>
      <c r="AY93" s="463">
        <f>ИТОГ!BE92+ИТОГ!BG92</f>
        <v>0</v>
      </c>
      <c r="AZ93" s="463">
        <f>ИТОГ!BF92+ИТОГ!BH92</f>
        <v>0</v>
      </c>
      <c r="BA93" s="463">
        <f>ИТОГ!CI92+ИТОГ!CK92</f>
        <v>0</v>
      </c>
      <c r="BB93" s="463">
        <f>ИТОГ!CJ92+ИТОГ!CL92</f>
        <v>0</v>
      </c>
      <c r="BC93" s="463">
        <f>ИТОГ!DK92</f>
        <v>0</v>
      </c>
      <c r="BD93" s="463">
        <f>ИТОГ!DL92</f>
        <v>0</v>
      </c>
      <c r="BE93" s="463">
        <f>ИТОГ!AC92</f>
        <v>0</v>
      </c>
      <c r="BF93" s="463">
        <f>ИТОГ!AD92</f>
        <v>0</v>
      </c>
      <c r="BG93" s="463">
        <f>ИТОГ!BI92</f>
        <v>0</v>
      </c>
      <c r="BH93" s="463">
        <f>ИТОГ!BJ92</f>
        <v>0</v>
      </c>
      <c r="BI93" s="463">
        <f>ИТОГ!CM92</f>
        <v>0</v>
      </c>
      <c r="BJ93" s="463">
        <f>ИТОГ!CN92</f>
        <v>0</v>
      </c>
      <c r="BK93" s="463">
        <f>ИТОГ!AE92</f>
        <v>0</v>
      </c>
      <c r="BL93" s="463">
        <f>ИТОГ!AF92</f>
        <v>0</v>
      </c>
      <c r="BM93" s="463">
        <f>ИТОГ!BK92</f>
        <v>0</v>
      </c>
      <c r="BN93" s="463">
        <f>ИТОГ!BL92</f>
        <v>0</v>
      </c>
      <c r="BO93" s="463">
        <f>ИТОГ!CO92</f>
        <v>0</v>
      </c>
      <c r="BP93" s="463">
        <f>ИТОГ!CP92</f>
        <v>0</v>
      </c>
      <c r="BQ93" s="463">
        <f>ИТОГ!DM92</f>
        <v>0</v>
      </c>
      <c r="BR93" s="463">
        <f>ИТОГ!DN92</f>
        <v>0</v>
      </c>
      <c r="BS93" s="463">
        <f>ИТОГ!AG92</f>
        <v>0</v>
      </c>
      <c r="BT93" s="463">
        <f>ИТОГ!AH92</f>
        <v>0</v>
      </c>
      <c r="BU93" s="388">
        <f t="shared" si="50"/>
        <v>3</v>
      </c>
      <c r="BV93" s="508">
        <f t="shared" si="51"/>
        <v>2</v>
      </c>
      <c r="BW93" s="183"/>
      <c r="BX93" s="183"/>
      <c r="BY93" s="183"/>
      <c r="BZ93" s="1057"/>
      <c r="CA93" s="318">
        <f>ИТОГ!DU92</f>
        <v>0</v>
      </c>
      <c r="CB93" s="318">
        <f>ИТОГ!DV92</f>
        <v>0</v>
      </c>
      <c r="CC93" s="318">
        <f>ИТОГ!DY92</f>
        <v>0</v>
      </c>
      <c r="CD93" s="318">
        <f>ИТОГ!DZ92</f>
        <v>0</v>
      </c>
      <c r="CE93" s="318">
        <f>ИТОГ!EC92</f>
        <v>0</v>
      </c>
      <c r="CF93" s="318">
        <f>ИТОГ!ED92</f>
        <v>0</v>
      </c>
      <c r="CG93" s="318">
        <f>ИТОГ!EE92</f>
        <v>0</v>
      </c>
      <c r="CH93" s="318">
        <f>ИТОГ!EF92</f>
        <v>0</v>
      </c>
      <c r="CI93" s="318">
        <f>ИТОГ!DS92</f>
        <v>0</v>
      </c>
      <c r="CJ93" s="318">
        <f>ИТОГ!DT92</f>
        <v>0</v>
      </c>
      <c r="CK93" s="318">
        <f>ИТОГ!DW92</f>
        <v>0</v>
      </c>
      <c r="CL93" s="318">
        <f>ИТОГ!DX92</f>
        <v>0</v>
      </c>
      <c r="CM93" s="318">
        <f>ИТОГ!EA92</f>
        <v>0</v>
      </c>
      <c r="CN93" s="318">
        <f>ИТОГ!EB92</f>
        <v>0</v>
      </c>
      <c r="CO93" s="310">
        <f t="shared" si="52"/>
        <v>0</v>
      </c>
      <c r="CP93" s="385">
        <f t="shared" si="53"/>
        <v>0</v>
      </c>
    </row>
    <row r="94" spans="1:94" ht="27.6" thickBot="1" x14ac:dyDescent="0.35">
      <c r="A94" s="509">
        <v>6</v>
      </c>
      <c r="B94" s="1058" t="s">
        <v>15</v>
      </c>
      <c r="C94" s="501">
        <f>ИТОГ!C93+ИТОГ!E93</f>
        <v>0</v>
      </c>
      <c r="D94" s="57">
        <f>ИТОГ!D93+ИТОГ!F93</f>
        <v>0</v>
      </c>
      <c r="E94" s="420">
        <f>ИТОГ!AI93+ИТОГ!AK93</f>
        <v>0</v>
      </c>
      <c r="F94" s="518">
        <f>ИТОГ!AJ93+ИТОГ!AL93</f>
        <v>0</v>
      </c>
      <c r="G94" s="518">
        <f>ИТОГ!BM93+ИТОГ!BO93</f>
        <v>2</v>
      </c>
      <c r="H94" s="518">
        <f>ИТОГ!BN93+ИТОГ!BP93</f>
        <v>0</v>
      </c>
      <c r="I94" s="518">
        <f>ИТОГ!CQ93+ИТОГ!CS93</f>
        <v>1</v>
      </c>
      <c r="J94" s="518">
        <f>ИТОГ!CR93+ИТОГ!CT93</f>
        <v>0</v>
      </c>
      <c r="K94" s="518">
        <f>ИТОГ!G93+ИТОГ!I93</f>
        <v>0</v>
      </c>
      <c r="L94" s="518">
        <f>ИТОГ!H93+ИТОГ!J93</f>
        <v>0</v>
      </c>
      <c r="M94" s="318">
        <f>ИТОГ!AM93+ИТОГ!AO93</f>
        <v>1</v>
      </c>
      <c r="N94" s="318">
        <f>ИТОГ!AN93+ИТОГ!AP93</f>
        <v>0</v>
      </c>
      <c r="O94" s="318">
        <f>ИТОГ!BQ93+ИТОГ!BS93</f>
        <v>3</v>
      </c>
      <c r="P94" s="318">
        <f>ИТОГ!BR93+ИТОГ!BT93</f>
        <v>0</v>
      </c>
      <c r="Q94" s="318">
        <f>ИТОГ!CU93+ИТОГ!CW93</f>
        <v>0</v>
      </c>
      <c r="R94" s="318">
        <f>ИТОГ!CV93+ИТОГ!CX93</f>
        <v>0</v>
      </c>
      <c r="S94" s="318">
        <f>ИТОГ!K93</f>
        <v>0</v>
      </c>
      <c r="T94" s="318">
        <f>ИТОГ!L93</f>
        <v>0</v>
      </c>
      <c r="U94" s="318">
        <f>ИТОГ!AQ93</f>
        <v>0</v>
      </c>
      <c r="V94" s="318">
        <f>ИТОГ!AR93</f>
        <v>0</v>
      </c>
      <c r="W94" s="318">
        <f>ИТОГ!BU93</f>
        <v>0</v>
      </c>
      <c r="X94" s="318">
        <f>ИТОГ!BV93</f>
        <v>0</v>
      </c>
      <c r="Y94" s="318">
        <f>ИТОГ!CY93</f>
        <v>2</v>
      </c>
      <c r="Z94" s="318">
        <f>ИТОГ!CZ93</f>
        <v>0</v>
      </c>
      <c r="AA94" s="318">
        <f>ИТОГ!M93+ИТОГ!O93+ИТОГ!Q93</f>
        <v>0</v>
      </c>
      <c r="AB94" s="318">
        <f>ИТОГ!N93+ИТОГ!P93+ИТОГ!R93</f>
        <v>0</v>
      </c>
      <c r="AC94" s="318">
        <f>ИТОГ!AS93+ИТОГ!AU93+ИТОГ!AW93</f>
        <v>0</v>
      </c>
      <c r="AD94" s="318">
        <f>ИТОГ!AT93+ИТОГ!AV93+ИТОГ!AX93</f>
        <v>0</v>
      </c>
      <c r="AE94" s="318">
        <f>ИТОГ!BW93+ИТОГ!BY93+ИТОГ!CA93</f>
        <v>1</v>
      </c>
      <c r="AF94" s="318">
        <f>ИТОГ!BX93+ИТОГ!BZ93+ИТОГ!CB93</f>
        <v>0</v>
      </c>
      <c r="AG94" s="463">
        <f>ИТОГ!DA93+ИТОГ!DC93+ИТОГ!DE93</f>
        <v>0</v>
      </c>
      <c r="AH94" s="463">
        <f>ИТОГ!DB93+ИТОГ!DD93+ИТОГ!DF93</f>
        <v>0</v>
      </c>
      <c r="AI94" s="463">
        <f>ИТОГ!S93</f>
        <v>0</v>
      </c>
      <c r="AJ94" s="463">
        <f>ИТОГ!T93</f>
        <v>0</v>
      </c>
      <c r="AK94" s="463">
        <f>ИТОГ!AY93</f>
        <v>0</v>
      </c>
      <c r="AL94" s="463">
        <f>ИТОГ!AZ93</f>
        <v>1</v>
      </c>
      <c r="AM94" s="463">
        <f>ИТОГ!CC93</f>
        <v>1</v>
      </c>
      <c r="AN94" s="463">
        <f>ИТОГ!CD93</f>
        <v>1</v>
      </c>
      <c r="AO94" s="463">
        <f>ИТОГ!U93+ИТОГ!W93</f>
        <v>0</v>
      </c>
      <c r="AP94" s="463">
        <f>ИТОГ!V93+ИТОГ!X93</f>
        <v>0</v>
      </c>
      <c r="AQ94" s="463">
        <f>ИТОГ!BA93+ИТОГ!BC93</f>
        <v>0</v>
      </c>
      <c r="AR94" s="463">
        <f>ИТОГ!BB93+ИТОГ!BD93</f>
        <v>0</v>
      </c>
      <c r="AS94" s="463">
        <f>ИТОГ!CE93+ИТОГ!CG93</f>
        <v>0</v>
      </c>
      <c r="AT94" s="463">
        <f>ИТОГ!CF93+ИТОГ!CH93</f>
        <v>0</v>
      </c>
      <c r="AU94" s="463">
        <f>ИТОГ!DG93+ИТОГ!DI93</f>
        <v>0</v>
      </c>
      <c r="AV94" s="463">
        <f>ИТОГ!DH93+ИТОГ!DJ93</f>
        <v>0</v>
      </c>
      <c r="AW94" s="463">
        <f>ИТОГ!Y93+ИТОГ!AA93</f>
        <v>0</v>
      </c>
      <c r="AX94" s="463">
        <f>ИТОГ!Z93+ИТОГ!AB93</f>
        <v>0</v>
      </c>
      <c r="AY94" s="463">
        <f>ИТОГ!BE93+ИТОГ!BG93</f>
        <v>0</v>
      </c>
      <c r="AZ94" s="463">
        <f>ИТОГ!BF93+ИТОГ!BH93</f>
        <v>0</v>
      </c>
      <c r="BA94" s="463">
        <f>ИТОГ!CI93+ИТОГ!CK93</f>
        <v>0</v>
      </c>
      <c r="BB94" s="463">
        <f>ИТОГ!CJ93+ИТОГ!CL93</f>
        <v>0</v>
      </c>
      <c r="BC94" s="463">
        <f>ИТОГ!DK93</f>
        <v>0</v>
      </c>
      <c r="BD94" s="463">
        <f>ИТОГ!DL93</f>
        <v>0</v>
      </c>
      <c r="BE94" s="463">
        <f>ИТОГ!AC93</f>
        <v>0</v>
      </c>
      <c r="BF94" s="463">
        <f>ИТОГ!AD93</f>
        <v>0</v>
      </c>
      <c r="BG94" s="463">
        <f>ИТОГ!BI93</f>
        <v>0</v>
      </c>
      <c r="BH94" s="463">
        <f>ИТОГ!BJ93</f>
        <v>0</v>
      </c>
      <c r="BI94" s="463">
        <f>ИТОГ!CM93</f>
        <v>0</v>
      </c>
      <c r="BJ94" s="463">
        <f>ИТОГ!CN93</f>
        <v>0</v>
      </c>
      <c r="BK94" s="463">
        <f>ИТОГ!AE93</f>
        <v>0</v>
      </c>
      <c r="BL94" s="463">
        <f>ИТОГ!AF93</f>
        <v>0</v>
      </c>
      <c r="BM94" s="463">
        <f>ИТОГ!BK93</f>
        <v>0</v>
      </c>
      <c r="BN94" s="463">
        <f>ИТОГ!BL93</f>
        <v>0</v>
      </c>
      <c r="BO94" s="463">
        <f>ИТОГ!CO93</f>
        <v>0</v>
      </c>
      <c r="BP94" s="463">
        <f>ИТОГ!CP93</f>
        <v>0</v>
      </c>
      <c r="BQ94" s="463">
        <f>ИТОГ!DM93</f>
        <v>1</v>
      </c>
      <c r="BR94" s="463">
        <f>ИТОГ!DN93</f>
        <v>0</v>
      </c>
      <c r="BS94" s="463">
        <f>ИТОГ!AG93</f>
        <v>0</v>
      </c>
      <c r="BT94" s="463">
        <f>ИТОГ!AH93</f>
        <v>0</v>
      </c>
      <c r="BU94" s="388">
        <f t="shared" si="50"/>
        <v>12</v>
      </c>
      <c r="BV94" s="508">
        <f t="shared" si="51"/>
        <v>2</v>
      </c>
      <c r="BW94" s="183"/>
      <c r="BX94" s="183"/>
      <c r="BY94" s="183"/>
      <c r="BZ94" s="1057"/>
      <c r="CA94" s="318">
        <f>ИТОГ!DU93</f>
        <v>0</v>
      </c>
      <c r="CB94" s="318">
        <f>ИТОГ!DV93</f>
        <v>0</v>
      </c>
      <c r="CC94" s="318">
        <f>ИТОГ!DY93</f>
        <v>0</v>
      </c>
      <c r="CD94" s="318">
        <f>ИТОГ!DZ93</f>
        <v>0</v>
      </c>
      <c r="CE94" s="318">
        <f>ИТОГ!EC93</f>
        <v>0</v>
      </c>
      <c r="CF94" s="318">
        <f>ИТОГ!ED93</f>
        <v>0</v>
      </c>
      <c r="CG94" s="318">
        <f>ИТОГ!EE93</f>
        <v>0</v>
      </c>
      <c r="CH94" s="318">
        <f>ИТОГ!EF93</f>
        <v>0</v>
      </c>
      <c r="CI94" s="318">
        <f>ИТОГ!DS93</f>
        <v>0</v>
      </c>
      <c r="CJ94" s="318">
        <f>ИТОГ!DT93</f>
        <v>0</v>
      </c>
      <c r="CK94" s="318">
        <f>ИТОГ!DW93</f>
        <v>0</v>
      </c>
      <c r="CL94" s="318">
        <f>ИТОГ!DX93</f>
        <v>0</v>
      </c>
      <c r="CM94" s="318">
        <f>ИТОГ!EA93</f>
        <v>0</v>
      </c>
      <c r="CN94" s="318">
        <f>ИТОГ!EB93</f>
        <v>0</v>
      </c>
      <c r="CO94" s="310">
        <f t="shared" si="52"/>
        <v>0</v>
      </c>
      <c r="CP94" s="385">
        <f t="shared" si="53"/>
        <v>0</v>
      </c>
    </row>
    <row r="95" spans="1:94" ht="15" thickBot="1" x14ac:dyDescent="0.35">
      <c r="A95" s="509">
        <v>7</v>
      </c>
      <c r="B95" s="1058" t="s">
        <v>22</v>
      </c>
      <c r="C95" s="501">
        <f>ИТОГ!C94+ИТОГ!E94</f>
        <v>0</v>
      </c>
      <c r="D95" s="57">
        <f>ИТОГ!D94+ИТОГ!F94</f>
        <v>0</v>
      </c>
      <c r="E95" s="420">
        <f>ИТОГ!AI94+ИТОГ!AK94</f>
        <v>0</v>
      </c>
      <c r="F95" s="518">
        <f>ИТОГ!AJ94+ИТОГ!AL94</f>
        <v>0</v>
      </c>
      <c r="G95" s="518">
        <f>ИТОГ!BM94+ИТОГ!BO94</f>
        <v>0</v>
      </c>
      <c r="H95" s="518">
        <f>ИТОГ!BN94+ИТОГ!BP94</f>
        <v>1</v>
      </c>
      <c r="I95" s="518">
        <f>ИТОГ!CQ94+ИТОГ!CS94</f>
        <v>0</v>
      </c>
      <c r="J95" s="518">
        <f>ИТОГ!CR94+ИТОГ!CT94</f>
        <v>0</v>
      </c>
      <c r="K95" s="518">
        <f>ИТОГ!G94+ИТОГ!I94</f>
        <v>0</v>
      </c>
      <c r="L95" s="518">
        <f>ИТОГ!H94+ИТОГ!J94</f>
        <v>0</v>
      </c>
      <c r="M95" s="318">
        <f>ИТОГ!AM94+ИТОГ!AO94</f>
        <v>0</v>
      </c>
      <c r="N95" s="318">
        <f>ИТОГ!AN94+ИТОГ!AP94</f>
        <v>0</v>
      </c>
      <c r="O95" s="318">
        <f>ИТОГ!BQ94+ИТОГ!BS94</f>
        <v>0</v>
      </c>
      <c r="P95" s="318">
        <f>ИТОГ!BR94+ИТОГ!BT94</f>
        <v>2</v>
      </c>
      <c r="Q95" s="318">
        <f>ИТОГ!CU94+ИТОГ!CW94</f>
        <v>0</v>
      </c>
      <c r="R95" s="318">
        <f>ИТОГ!CV94+ИТОГ!CX94</f>
        <v>1</v>
      </c>
      <c r="S95" s="318">
        <f>ИТОГ!K94</f>
        <v>0</v>
      </c>
      <c r="T95" s="318">
        <f>ИТОГ!L94</f>
        <v>0</v>
      </c>
      <c r="U95" s="318">
        <f>ИТОГ!AQ94</f>
        <v>1</v>
      </c>
      <c r="V95" s="318">
        <f>ИТОГ!AR94</f>
        <v>0</v>
      </c>
      <c r="W95" s="318">
        <f>ИТОГ!BU94</f>
        <v>1</v>
      </c>
      <c r="X95" s="318">
        <f>ИТОГ!BV94</f>
        <v>0</v>
      </c>
      <c r="Y95" s="318">
        <f>ИТОГ!CY94</f>
        <v>0</v>
      </c>
      <c r="Z95" s="318">
        <f>ИТОГ!CZ94</f>
        <v>0</v>
      </c>
      <c r="AA95" s="318">
        <f>ИТОГ!M94+ИТОГ!O94+ИТОГ!Q94</f>
        <v>0</v>
      </c>
      <c r="AB95" s="318">
        <f>ИТОГ!N94+ИТОГ!P94+ИТОГ!R94</f>
        <v>0</v>
      </c>
      <c r="AC95" s="318">
        <f>ИТОГ!AS94+ИТОГ!AU94+ИТОГ!AW94</f>
        <v>0</v>
      </c>
      <c r="AD95" s="318">
        <f>ИТОГ!AT94+ИТОГ!AV94+ИТОГ!AX94</f>
        <v>0</v>
      </c>
      <c r="AE95" s="318">
        <f>ИТОГ!BW94+ИТОГ!BY94+ИТОГ!CA94</f>
        <v>0</v>
      </c>
      <c r="AF95" s="318">
        <f>ИТОГ!BX94+ИТОГ!BZ94+ИТОГ!CB94</f>
        <v>0</v>
      </c>
      <c r="AG95" s="463">
        <f>ИТОГ!DA94+ИТОГ!DC94+ИТОГ!DE94</f>
        <v>0</v>
      </c>
      <c r="AH95" s="463">
        <f>ИТОГ!DB94+ИТОГ!DD94+ИТОГ!DF94</f>
        <v>0</v>
      </c>
      <c r="AI95" s="463">
        <f>ИТОГ!S94</f>
        <v>0</v>
      </c>
      <c r="AJ95" s="463">
        <f>ИТОГ!T94</f>
        <v>0</v>
      </c>
      <c r="AK95" s="463">
        <f>ИТОГ!AY94</f>
        <v>0</v>
      </c>
      <c r="AL95" s="463">
        <f>ИТОГ!AZ94</f>
        <v>0</v>
      </c>
      <c r="AM95" s="463">
        <f>ИТОГ!CC94</f>
        <v>0</v>
      </c>
      <c r="AN95" s="463">
        <f>ИТОГ!CD94</f>
        <v>0</v>
      </c>
      <c r="AO95" s="463">
        <f>ИТОГ!U94+ИТОГ!W94</f>
        <v>0</v>
      </c>
      <c r="AP95" s="463">
        <f>ИТОГ!V94+ИТОГ!X94</f>
        <v>0</v>
      </c>
      <c r="AQ95" s="463">
        <f>ИТОГ!BA94+ИТОГ!BC94</f>
        <v>0</v>
      </c>
      <c r="AR95" s="463">
        <f>ИТОГ!BB94+ИТОГ!BD94</f>
        <v>0</v>
      </c>
      <c r="AS95" s="463">
        <f>ИТОГ!CE94+ИТОГ!CG94</f>
        <v>0</v>
      </c>
      <c r="AT95" s="463">
        <f>ИТОГ!CF94+ИТОГ!CH94</f>
        <v>1</v>
      </c>
      <c r="AU95" s="463">
        <f>ИТОГ!DG94+ИТОГ!DI94</f>
        <v>1</v>
      </c>
      <c r="AV95" s="463">
        <f>ИТОГ!DH94+ИТОГ!DJ94</f>
        <v>0</v>
      </c>
      <c r="AW95" s="463">
        <f>ИТОГ!Y94+ИТОГ!AA94</f>
        <v>0</v>
      </c>
      <c r="AX95" s="463">
        <f>ИТОГ!Z94+ИТОГ!AB94</f>
        <v>0</v>
      </c>
      <c r="AY95" s="463">
        <f>ИТОГ!BE94+ИТОГ!BG94</f>
        <v>1</v>
      </c>
      <c r="AZ95" s="463">
        <f>ИТОГ!BF94+ИТОГ!BH94</f>
        <v>0</v>
      </c>
      <c r="BA95" s="463">
        <f>ИТОГ!CI94+ИТОГ!CK94</f>
        <v>0</v>
      </c>
      <c r="BB95" s="463">
        <f>ИТОГ!CJ94+ИТОГ!CL94</f>
        <v>0</v>
      </c>
      <c r="BC95" s="463">
        <f>ИТОГ!DK94</f>
        <v>2</v>
      </c>
      <c r="BD95" s="463">
        <f>ИТОГ!DL94</f>
        <v>0</v>
      </c>
      <c r="BE95" s="463">
        <f>ИТОГ!AC94</f>
        <v>0</v>
      </c>
      <c r="BF95" s="463">
        <f>ИТОГ!AD94</f>
        <v>0</v>
      </c>
      <c r="BG95" s="463">
        <f>ИТОГ!BI94</f>
        <v>0</v>
      </c>
      <c r="BH95" s="463">
        <f>ИТОГ!BJ94</f>
        <v>0</v>
      </c>
      <c r="BI95" s="463">
        <f>ИТОГ!CM94</f>
        <v>0</v>
      </c>
      <c r="BJ95" s="463">
        <f>ИТОГ!CN94</f>
        <v>0</v>
      </c>
      <c r="BK95" s="463">
        <f>ИТОГ!AE94</f>
        <v>0</v>
      </c>
      <c r="BL95" s="463">
        <f>ИТОГ!AF94</f>
        <v>0</v>
      </c>
      <c r="BM95" s="463">
        <f>ИТОГ!BK94</f>
        <v>0</v>
      </c>
      <c r="BN95" s="463">
        <f>ИТОГ!BL94</f>
        <v>0</v>
      </c>
      <c r="BO95" s="463">
        <f>ИТОГ!CO94</f>
        <v>0</v>
      </c>
      <c r="BP95" s="463">
        <f>ИТОГ!CP94</f>
        <v>0</v>
      </c>
      <c r="BQ95" s="463">
        <f>ИТОГ!DM94</f>
        <v>0</v>
      </c>
      <c r="BR95" s="463">
        <f>ИТОГ!DN94</f>
        <v>0</v>
      </c>
      <c r="BS95" s="463">
        <f>ИТОГ!AG94</f>
        <v>0</v>
      </c>
      <c r="BT95" s="463">
        <f>ИТОГ!AH94</f>
        <v>0</v>
      </c>
      <c r="BU95" s="388">
        <f t="shared" si="50"/>
        <v>6</v>
      </c>
      <c r="BV95" s="508">
        <f t="shared" si="51"/>
        <v>5</v>
      </c>
      <c r="BW95" s="183"/>
      <c r="BX95" s="183"/>
      <c r="BY95" s="183"/>
      <c r="BZ95" s="1057"/>
      <c r="CA95" s="318">
        <f>ИТОГ!DU94</f>
        <v>0</v>
      </c>
      <c r="CB95" s="318">
        <f>ИТОГ!DV94</f>
        <v>0</v>
      </c>
      <c r="CC95" s="318">
        <f>ИТОГ!DY94</f>
        <v>0</v>
      </c>
      <c r="CD95" s="318">
        <f>ИТОГ!DZ94</f>
        <v>0</v>
      </c>
      <c r="CE95" s="318">
        <f>ИТОГ!EC94</f>
        <v>0</v>
      </c>
      <c r="CF95" s="318">
        <f>ИТОГ!ED94</f>
        <v>0</v>
      </c>
      <c r="CG95" s="318">
        <f>ИТОГ!EE94</f>
        <v>0</v>
      </c>
      <c r="CH95" s="318">
        <f>ИТОГ!EF94</f>
        <v>0</v>
      </c>
      <c r="CI95" s="318">
        <f>ИТОГ!DS94</f>
        <v>0</v>
      </c>
      <c r="CJ95" s="318">
        <f>ИТОГ!DT94</f>
        <v>0</v>
      </c>
      <c r="CK95" s="318">
        <f>ИТОГ!DW94</f>
        <v>0</v>
      </c>
      <c r="CL95" s="318">
        <f>ИТОГ!DX94</f>
        <v>0</v>
      </c>
      <c r="CM95" s="318">
        <f>ИТОГ!EA94</f>
        <v>0</v>
      </c>
      <c r="CN95" s="318">
        <f>ИТОГ!EB94</f>
        <v>0</v>
      </c>
      <c r="CO95" s="310">
        <f t="shared" si="52"/>
        <v>0</v>
      </c>
      <c r="CP95" s="385">
        <f t="shared" si="53"/>
        <v>0</v>
      </c>
    </row>
    <row r="96" spans="1:94" ht="15" thickBot="1" x14ac:dyDescent="0.35">
      <c r="A96" s="509">
        <v>8</v>
      </c>
      <c r="B96" s="1072" t="s">
        <v>16</v>
      </c>
      <c r="C96" s="501">
        <f>ИТОГ!C95+ИТОГ!E95</f>
        <v>0</v>
      </c>
      <c r="D96" s="57">
        <f>ИТОГ!D95+ИТОГ!F95</f>
        <v>0</v>
      </c>
      <c r="E96" s="420">
        <f>ИТОГ!AI95+ИТОГ!AK95</f>
        <v>0</v>
      </c>
      <c r="F96" s="518">
        <f>ИТОГ!AJ95+ИТОГ!AL95</f>
        <v>0</v>
      </c>
      <c r="G96" s="518">
        <f>ИТОГ!BM95+ИТОГ!BO95</f>
        <v>0</v>
      </c>
      <c r="H96" s="518">
        <f>ИТОГ!BN95+ИТОГ!BP95</f>
        <v>0</v>
      </c>
      <c r="I96" s="518">
        <f>ИТОГ!CQ95+ИТОГ!CS95</f>
        <v>0</v>
      </c>
      <c r="J96" s="518">
        <f>ИТОГ!CR95+ИТОГ!CT95</f>
        <v>0</v>
      </c>
      <c r="K96" s="518">
        <f>ИТОГ!G95+ИТОГ!I95</f>
        <v>0</v>
      </c>
      <c r="L96" s="518">
        <f>ИТОГ!H95+ИТОГ!J95</f>
        <v>0</v>
      </c>
      <c r="M96" s="318">
        <f>ИТОГ!AM95+ИТОГ!AO95</f>
        <v>0</v>
      </c>
      <c r="N96" s="318">
        <f>ИТОГ!AN95+ИТОГ!AP95</f>
        <v>0</v>
      </c>
      <c r="O96" s="318">
        <f>ИТОГ!BQ95+ИТОГ!BS95</f>
        <v>0</v>
      </c>
      <c r="P96" s="318">
        <f>ИТОГ!BR95+ИТОГ!BT95</f>
        <v>0</v>
      </c>
      <c r="Q96" s="318">
        <f>ИТОГ!CU95+ИТОГ!CW95</f>
        <v>0</v>
      </c>
      <c r="R96" s="318">
        <f>ИТОГ!CV95+ИТОГ!CX95</f>
        <v>0</v>
      </c>
      <c r="S96" s="318">
        <f>ИТОГ!K95</f>
        <v>0</v>
      </c>
      <c r="T96" s="318">
        <f>ИТОГ!L95</f>
        <v>0</v>
      </c>
      <c r="U96" s="318">
        <f>ИТОГ!AQ95</f>
        <v>0</v>
      </c>
      <c r="V96" s="318">
        <f>ИТОГ!AR95</f>
        <v>0</v>
      </c>
      <c r="W96" s="318">
        <f>ИТОГ!BU95</f>
        <v>0</v>
      </c>
      <c r="X96" s="318">
        <f>ИТОГ!BV95</f>
        <v>0</v>
      </c>
      <c r="Y96" s="318">
        <f>ИТОГ!CY95</f>
        <v>0</v>
      </c>
      <c r="Z96" s="318">
        <f>ИТОГ!CZ95</f>
        <v>0</v>
      </c>
      <c r="AA96" s="318">
        <f>ИТОГ!M95+ИТОГ!O95+ИТОГ!Q95</f>
        <v>0</v>
      </c>
      <c r="AB96" s="318">
        <f>ИТОГ!N95+ИТОГ!P95+ИТОГ!R95</f>
        <v>0</v>
      </c>
      <c r="AC96" s="318">
        <f>ИТОГ!AS95+ИТОГ!AU95+ИТОГ!AW95</f>
        <v>0</v>
      </c>
      <c r="AD96" s="318">
        <f>ИТОГ!AT95+ИТОГ!AV95+ИТОГ!AX95</f>
        <v>0</v>
      </c>
      <c r="AE96" s="318">
        <f>ИТОГ!BW95+ИТОГ!BY95+ИТОГ!CA95</f>
        <v>0</v>
      </c>
      <c r="AF96" s="318">
        <f>ИТОГ!BX95+ИТОГ!BZ95+ИТОГ!CB95</f>
        <v>0</v>
      </c>
      <c r="AG96" s="463">
        <f>ИТОГ!DA95+ИТОГ!DC95+ИТОГ!DE95</f>
        <v>0</v>
      </c>
      <c r="AH96" s="463">
        <f>ИТОГ!DB95+ИТОГ!DD95+ИТОГ!DF95</f>
        <v>0</v>
      </c>
      <c r="AI96" s="463">
        <f>ИТОГ!S95</f>
        <v>0</v>
      </c>
      <c r="AJ96" s="463">
        <f>ИТОГ!T95</f>
        <v>0</v>
      </c>
      <c r="AK96" s="463">
        <f>ИТОГ!AY95</f>
        <v>0</v>
      </c>
      <c r="AL96" s="463">
        <f>ИТОГ!AZ95</f>
        <v>0</v>
      </c>
      <c r="AM96" s="463">
        <f>ИТОГ!CC95</f>
        <v>0</v>
      </c>
      <c r="AN96" s="463">
        <f>ИТОГ!CD95</f>
        <v>0</v>
      </c>
      <c r="AO96" s="463">
        <f>ИТОГ!U95+ИТОГ!W95</f>
        <v>0</v>
      </c>
      <c r="AP96" s="463">
        <f>ИТОГ!V95+ИТОГ!X95</f>
        <v>0</v>
      </c>
      <c r="AQ96" s="463">
        <f>ИТОГ!BA95+ИТОГ!BC95</f>
        <v>0</v>
      </c>
      <c r="AR96" s="463">
        <f>ИТОГ!BB95+ИТОГ!BD95</f>
        <v>0</v>
      </c>
      <c r="AS96" s="463">
        <f>ИТОГ!CE95+ИТОГ!CG95</f>
        <v>0</v>
      </c>
      <c r="AT96" s="463">
        <f>ИТОГ!CF95+ИТОГ!CH95</f>
        <v>0</v>
      </c>
      <c r="AU96" s="463">
        <f>ИТОГ!DG95+ИТОГ!DI95</f>
        <v>0</v>
      </c>
      <c r="AV96" s="463">
        <f>ИТОГ!DH95+ИТОГ!DJ95</f>
        <v>0</v>
      </c>
      <c r="AW96" s="463">
        <f>ИТОГ!Y95+ИТОГ!AA95</f>
        <v>0</v>
      </c>
      <c r="AX96" s="463">
        <f>ИТОГ!Z95+ИТОГ!AB95</f>
        <v>0</v>
      </c>
      <c r="AY96" s="463">
        <f>ИТОГ!BE95+ИТОГ!BG95</f>
        <v>0</v>
      </c>
      <c r="AZ96" s="463">
        <f>ИТОГ!BF95+ИТОГ!BH95</f>
        <v>0</v>
      </c>
      <c r="BA96" s="463">
        <f>ИТОГ!CI95+ИТОГ!CK95</f>
        <v>0</v>
      </c>
      <c r="BB96" s="463">
        <f>ИТОГ!CJ95+ИТОГ!CL95</f>
        <v>0</v>
      </c>
      <c r="BC96" s="463">
        <f>ИТОГ!DK95</f>
        <v>0</v>
      </c>
      <c r="BD96" s="463">
        <f>ИТОГ!DL95</f>
        <v>0</v>
      </c>
      <c r="BE96" s="463">
        <f>ИТОГ!AC95</f>
        <v>0</v>
      </c>
      <c r="BF96" s="463">
        <f>ИТОГ!AD95</f>
        <v>0</v>
      </c>
      <c r="BG96" s="463">
        <f>ИТОГ!BI95</f>
        <v>0</v>
      </c>
      <c r="BH96" s="463">
        <f>ИТОГ!BJ95</f>
        <v>0</v>
      </c>
      <c r="BI96" s="463">
        <f>ИТОГ!CM95</f>
        <v>0</v>
      </c>
      <c r="BJ96" s="463">
        <f>ИТОГ!CN95</f>
        <v>0</v>
      </c>
      <c r="BK96" s="463">
        <f>ИТОГ!AE95</f>
        <v>0</v>
      </c>
      <c r="BL96" s="463">
        <f>ИТОГ!AF95</f>
        <v>0</v>
      </c>
      <c r="BM96" s="463">
        <f>ИТОГ!BK95</f>
        <v>0</v>
      </c>
      <c r="BN96" s="463">
        <f>ИТОГ!BL95</f>
        <v>0</v>
      </c>
      <c r="BO96" s="463">
        <f>ИТОГ!CO95</f>
        <v>0</v>
      </c>
      <c r="BP96" s="463">
        <f>ИТОГ!CP95</f>
        <v>0</v>
      </c>
      <c r="BQ96" s="463">
        <f>ИТОГ!DM95</f>
        <v>0</v>
      </c>
      <c r="BR96" s="463">
        <f>ИТОГ!DN95</f>
        <v>0</v>
      </c>
      <c r="BS96" s="463">
        <f>ИТОГ!AG95</f>
        <v>0</v>
      </c>
      <c r="BT96" s="463">
        <f>ИТОГ!AH95</f>
        <v>0</v>
      </c>
      <c r="BU96" s="388">
        <f t="shared" si="50"/>
        <v>0</v>
      </c>
      <c r="BV96" s="508">
        <f t="shared" si="51"/>
        <v>0</v>
      </c>
      <c r="BW96" s="183"/>
      <c r="BX96" s="183"/>
      <c r="BY96" s="183"/>
      <c r="BZ96" s="1057"/>
      <c r="CA96" s="318">
        <f>ИТОГ!DU95</f>
        <v>0</v>
      </c>
      <c r="CB96" s="318">
        <f>ИТОГ!DV95</f>
        <v>0</v>
      </c>
      <c r="CC96" s="318">
        <f>ИТОГ!DY95</f>
        <v>0</v>
      </c>
      <c r="CD96" s="318">
        <f>ИТОГ!DZ95</f>
        <v>0</v>
      </c>
      <c r="CE96" s="318">
        <f>ИТОГ!EC95</f>
        <v>0</v>
      </c>
      <c r="CF96" s="318">
        <f>ИТОГ!ED95</f>
        <v>0</v>
      </c>
      <c r="CG96" s="318">
        <f>ИТОГ!EE95</f>
        <v>0</v>
      </c>
      <c r="CH96" s="318">
        <f>ИТОГ!EF95</f>
        <v>0</v>
      </c>
      <c r="CI96" s="318">
        <f>ИТОГ!DS95</f>
        <v>0</v>
      </c>
      <c r="CJ96" s="318">
        <f>ИТОГ!DT95</f>
        <v>0</v>
      </c>
      <c r="CK96" s="318">
        <f>ИТОГ!DW95</f>
        <v>0</v>
      </c>
      <c r="CL96" s="318">
        <f>ИТОГ!DX95</f>
        <v>0</v>
      </c>
      <c r="CM96" s="318">
        <f>ИТОГ!EA95</f>
        <v>0</v>
      </c>
      <c r="CN96" s="318">
        <f>ИТОГ!EB95</f>
        <v>0</v>
      </c>
      <c r="CO96" s="310">
        <f t="shared" si="52"/>
        <v>0</v>
      </c>
      <c r="CP96" s="385">
        <f t="shared" si="53"/>
        <v>0</v>
      </c>
    </row>
    <row r="97" spans="1:94" ht="15" thickBot="1" x14ac:dyDescent="0.35">
      <c r="A97" s="509"/>
      <c r="B97" s="1073" t="s">
        <v>13</v>
      </c>
      <c r="C97" s="501">
        <f>ИТОГ!C96+ИТОГ!E96</f>
        <v>0</v>
      </c>
      <c r="D97" s="57">
        <f>ИТОГ!D96+ИТОГ!F96</f>
        <v>0</v>
      </c>
      <c r="E97" s="420">
        <f>ИТОГ!AI96+ИТОГ!AK96</f>
        <v>0</v>
      </c>
      <c r="F97" s="518">
        <f>ИТОГ!AJ96+ИТОГ!AL96</f>
        <v>0</v>
      </c>
      <c r="G97" s="518">
        <f>ИТОГ!BM96+ИТОГ!BO96</f>
        <v>0</v>
      </c>
      <c r="H97" s="518">
        <f>ИТОГ!BN96+ИТОГ!BP96</f>
        <v>0</v>
      </c>
      <c r="I97" s="518">
        <f>ИТОГ!CQ96+ИТОГ!CS96</f>
        <v>0</v>
      </c>
      <c r="J97" s="518">
        <f>ИТОГ!CR96+ИТОГ!CT96</f>
        <v>0</v>
      </c>
      <c r="K97" s="518">
        <f>ИТОГ!G96+ИТОГ!I96</f>
        <v>2</v>
      </c>
      <c r="L97" s="518">
        <f>ИТОГ!H96+ИТОГ!J96</f>
        <v>0</v>
      </c>
      <c r="M97" s="318">
        <f>ИТОГ!AM96+ИТОГ!AO96</f>
        <v>0</v>
      </c>
      <c r="N97" s="318">
        <f>ИТОГ!AN96+ИТОГ!AP96</f>
        <v>0</v>
      </c>
      <c r="O97" s="318">
        <f>ИТОГ!BQ96+ИТОГ!BS96</f>
        <v>0</v>
      </c>
      <c r="P97" s="318">
        <f>ИТОГ!BR96+ИТОГ!BT96</f>
        <v>0</v>
      </c>
      <c r="Q97" s="318">
        <f>ИТОГ!CU96+ИТОГ!CW96</f>
        <v>0</v>
      </c>
      <c r="R97" s="318">
        <f>ИТОГ!CV96+ИТОГ!CX96</f>
        <v>0</v>
      </c>
      <c r="S97" s="318">
        <f>ИТОГ!K96</f>
        <v>0</v>
      </c>
      <c r="T97" s="318">
        <f>ИТОГ!L96</f>
        <v>0</v>
      </c>
      <c r="U97" s="318">
        <f>ИТОГ!AQ96</f>
        <v>0</v>
      </c>
      <c r="V97" s="318">
        <f>ИТОГ!AR96</f>
        <v>0</v>
      </c>
      <c r="W97" s="318">
        <f>ИТОГ!BU96</f>
        <v>1</v>
      </c>
      <c r="X97" s="318">
        <f>ИТОГ!BV96</f>
        <v>0</v>
      </c>
      <c r="Y97" s="318">
        <f>ИТОГ!CY96</f>
        <v>0</v>
      </c>
      <c r="Z97" s="318">
        <f>ИТОГ!CZ96</f>
        <v>0</v>
      </c>
      <c r="AA97" s="318">
        <f>ИТОГ!M96+ИТОГ!O96+ИТОГ!Q96</f>
        <v>0</v>
      </c>
      <c r="AB97" s="318">
        <f>ИТОГ!N96+ИТОГ!P96+ИТОГ!R96</f>
        <v>0</v>
      </c>
      <c r="AC97" s="318">
        <f>ИТОГ!AS96+ИТОГ!AU96+ИТОГ!AW96</f>
        <v>1</v>
      </c>
      <c r="AD97" s="318">
        <f>ИТОГ!AT96+ИТОГ!AV96+ИТОГ!AX96</f>
        <v>0</v>
      </c>
      <c r="AE97" s="318">
        <f>ИТОГ!BW96+ИТОГ!BY96+ИТОГ!CA96</f>
        <v>0</v>
      </c>
      <c r="AF97" s="318">
        <f>ИТОГ!BX96+ИТОГ!BZ96+ИТОГ!CB96</f>
        <v>0</v>
      </c>
      <c r="AG97" s="463">
        <f>ИТОГ!DA96+ИТОГ!DC96+ИТОГ!DE96</f>
        <v>0</v>
      </c>
      <c r="AH97" s="463">
        <f>ИТОГ!DB96+ИТОГ!DD96+ИТОГ!DF96</f>
        <v>0</v>
      </c>
      <c r="AI97" s="463">
        <f>ИТОГ!S96</f>
        <v>0</v>
      </c>
      <c r="AJ97" s="463">
        <f>ИТОГ!T96</f>
        <v>0</v>
      </c>
      <c r="AK97" s="463">
        <f>ИТОГ!AY96</f>
        <v>0</v>
      </c>
      <c r="AL97" s="463">
        <f>ИТОГ!AZ96</f>
        <v>1</v>
      </c>
      <c r="AM97" s="463">
        <f>ИТОГ!CC96</f>
        <v>0</v>
      </c>
      <c r="AN97" s="463">
        <f>ИТОГ!CD96</f>
        <v>0</v>
      </c>
      <c r="AO97" s="463">
        <f>ИТОГ!U96+ИТОГ!W96</f>
        <v>0</v>
      </c>
      <c r="AP97" s="463">
        <f>ИТОГ!V96+ИТОГ!X96</f>
        <v>0</v>
      </c>
      <c r="AQ97" s="463">
        <f>ИТОГ!BA96+ИТОГ!BC96</f>
        <v>0</v>
      </c>
      <c r="AR97" s="463">
        <f>ИТОГ!BB96+ИТОГ!BD96</f>
        <v>0</v>
      </c>
      <c r="AS97" s="463">
        <f>ИТОГ!CE96+ИТОГ!CG96</f>
        <v>0</v>
      </c>
      <c r="AT97" s="463">
        <f>ИТОГ!CF96+ИТОГ!CH96</f>
        <v>0</v>
      </c>
      <c r="AU97" s="463">
        <f>ИТОГ!DG96+ИТОГ!DI96</f>
        <v>0</v>
      </c>
      <c r="AV97" s="463">
        <f>ИТОГ!DH96+ИТОГ!DJ96</f>
        <v>0</v>
      </c>
      <c r="AW97" s="463">
        <f>ИТОГ!Y96+ИТОГ!AA96</f>
        <v>1</v>
      </c>
      <c r="AX97" s="463">
        <f>ИТОГ!Z96+ИТОГ!AB96</f>
        <v>0</v>
      </c>
      <c r="AY97" s="463">
        <f>ИТОГ!BE96+ИТОГ!BG96</f>
        <v>0</v>
      </c>
      <c r="AZ97" s="463">
        <f>ИТОГ!BF96+ИТОГ!BH96</f>
        <v>0</v>
      </c>
      <c r="BA97" s="463">
        <f>ИТОГ!CI96+ИТОГ!CK96</f>
        <v>0</v>
      </c>
      <c r="BB97" s="463">
        <f>ИТОГ!CJ96+ИТОГ!CL96</f>
        <v>0</v>
      </c>
      <c r="BC97" s="463">
        <f>ИТОГ!DK96</f>
        <v>0</v>
      </c>
      <c r="BD97" s="463">
        <f>ИТОГ!DL96</f>
        <v>0</v>
      </c>
      <c r="BE97" s="463">
        <f>ИТОГ!AC96</f>
        <v>0</v>
      </c>
      <c r="BF97" s="463">
        <f>ИТОГ!AD96</f>
        <v>0</v>
      </c>
      <c r="BG97" s="463">
        <f>ИТОГ!BI96</f>
        <v>0</v>
      </c>
      <c r="BH97" s="463">
        <f>ИТОГ!BJ96</f>
        <v>1</v>
      </c>
      <c r="BI97" s="463">
        <f>ИТОГ!CM96</f>
        <v>0</v>
      </c>
      <c r="BJ97" s="463">
        <f>ИТОГ!CN96</f>
        <v>0</v>
      </c>
      <c r="BK97" s="463">
        <f>ИТОГ!AE96</f>
        <v>0</v>
      </c>
      <c r="BL97" s="463">
        <f>ИТОГ!AF96</f>
        <v>0</v>
      </c>
      <c r="BM97" s="463">
        <f>ИТОГ!BK96</f>
        <v>0</v>
      </c>
      <c r="BN97" s="463">
        <f>ИТОГ!BL96</f>
        <v>1</v>
      </c>
      <c r="BO97" s="463">
        <f>ИТОГ!CO96</f>
        <v>0</v>
      </c>
      <c r="BP97" s="463">
        <f>ИТОГ!CP96</f>
        <v>0</v>
      </c>
      <c r="BQ97" s="463">
        <f>ИТОГ!DM96</f>
        <v>0</v>
      </c>
      <c r="BR97" s="463">
        <f>ИТОГ!DN96</f>
        <v>0</v>
      </c>
      <c r="BS97" s="463">
        <f>ИТОГ!AG96</f>
        <v>0</v>
      </c>
      <c r="BT97" s="463">
        <f>ИТОГ!AH96</f>
        <v>0</v>
      </c>
      <c r="BU97" s="388">
        <f t="shared" si="50"/>
        <v>5</v>
      </c>
      <c r="BV97" s="508">
        <f t="shared" si="51"/>
        <v>3</v>
      </c>
      <c r="BW97" s="183"/>
      <c r="BX97" s="183"/>
      <c r="BY97" s="183"/>
      <c r="BZ97" s="1057"/>
      <c r="CA97" s="318">
        <f>ИТОГ!DU96</f>
        <v>0</v>
      </c>
      <c r="CB97" s="318">
        <f>ИТОГ!DV96</f>
        <v>1</v>
      </c>
      <c r="CC97" s="318">
        <f>ИТОГ!DY96</f>
        <v>0</v>
      </c>
      <c r="CD97" s="318">
        <f>ИТОГ!DZ96</f>
        <v>0</v>
      </c>
      <c r="CE97" s="318">
        <f>ИТОГ!EC96</f>
        <v>0</v>
      </c>
      <c r="CF97" s="318">
        <f>ИТОГ!ED96</f>
        <v>0</v>
      </c>
      <c r="CG97" s="318">
        <f>ИТОГ!EE96</f>
        <v>0</v>
      </c>
      <c r="CH97" s="318">
        <f>ИТОГ!EF96</f>
        <v>0</v>
      </c>
      <c r="CI97" s="318">
        <f>ИТОГ!DS96</f>
        <v>0</v>
      </c>
      <c r="CJ97" s="318">
        <f>ИТОГ!DT96</f>
        <v>0</v>
      </c>
      <c r="CK97" s="318">
        <f>ИТОГ!DW96</f>
        <v>0</v>
      </c>
      <c r="CL97" s="318">
        <f>ИТОГ!DX96</f>
        <v>1</v>
      </c>
      <c r="CM97" s="318">
        <f>ИТОГ!EA96</f>
        <v>0</v>
      </c>
      <c r="CN97" s="318">
        <f>ИТОГ!EB96</f>
        <v>0</v>
      </c>
      <c r="CO97" s="310">
        <f t="shared" si="52"/>
        <v>0</v>
      </c>
      <c r="CP97" s="385">
        <f t="shared" si="53"/>
        <v>2</v>
      </c>
    </row>
    <row r="98" spans="1:94" ht="15" thickBot="1" x14ac:dyDescent="0.35">
      <c r="A98" s="509">
        <v>9</v>
      </c>
      <c r="B98" s="1058" t="s">
        <v>17</v>
      </c>
      <c r="C98" s="501">
        <f>ИТОГ!C97+ИТОГ!E97</f>
        <v>0</v>
      </c>
      <c r="D98" s="57">
        <f>ИТОГ!D97+ИТОГ!F97</f>
        <v>0</v>
      </c>
      <c r="E98" s="420">
        <f>ИТОГ!AI97+ИТОГ!AK97</f>
        <v>0</v>
      </c>
      <c r="F98" s="518">
        <f>ИТОГ!AJ97+ИТОГ!AL97</f>
        <v>0</v>
      </c>
      <c r="G98" s="518">
        <f>ИТОГ!BM97+ИТОГ!BO97</f>
        <v>0</v>
      </c>
      <c r="H98" s="518">
        <f>ИТОГ!BN97+ИТОГ!BP97</f>
        <v>0</v>
      </c>
      <c r="I98" s="518">
        <f>ИТОГ!CQ97+ИТОГ!CS97</f>
        <v>0</v>
      </c>
      <c r="J98" s="518">
        <f>ИТОГ!CR97+ИТОГ!CT97</f>
        <v>0</v>
      </c>
      <c r="K98" s="518">
        <f>ИТОГ!G97+ИТОГ!I97</f>
        <v>0</v>
      </c>
      <c r="L98" s="518">
        <f>ИТОГ!H97+ИТОГ!J97</f>
        <v>0</v>
      </c>
      <c r="M98" s="318">
        <f>ИТОГ!AM97+ИТОГ!AO97</f>
        <v>0</v>
      </c>
      <c r="N98" s="318">
        <f>ИТОГ!AN97+ИТОГ!AP97</f>
        <v>0</v>
      </c>
      <c r="O98" s="318">
        <f>ИТОГ!BQ97+ИТОГ!BS97</f>
        <v>0</v>
      </c>
      <c r="P98" s="318">
        <f>ИТОГ!BR97+ИТОГ!BT97</f>
        <v>0</v>
      </c>
      <c r="Q98" s="318">
        <f>ИТОГ!CU97+ИТОГ!CW97</f>
        <v>0</v>
      </c>
      <c r="R98" s="318">
        <f>ИТОГ!CV97+ИТОГ!CX97</f>
        <v>0</v>
      </c>
      <c r="S98" s="318">
        <f>ИТОГ!K97</f>
        <v>0</v>
      </c>
      <c r="T98" s="318">
        <f>ИТОГ!L97</f>
        <v>0</v>
      </c>
      <c r="U98" s="318">
        <f>ИТОГ!AQ97</f>
        <v>0</v>
      </c>
      <c r="V98" s="318">
        <f>ИТОГ!AR97</f>
        <v>0</v>
      </c>
      <c r="W98" s="318">
        <f>ИТОГ!BU97</f>
        <v>0</v>
      </c>
      <c r="X98" s="318">
        <f>ИТОГ!BV97</f>
        <v>0</v>
      </c>
      <c r="Y98" s="318">
        <f>ИТОГ!CY97</f>
        <v>0</v>
      </c>
      <c r="Z98" s="318">
        <f>ИТОГ!CZ97</f>
        <v>0</v>
      </c>
      <c r="AA98" s="318">
        <f>ИТОГ!M97+ИТОГ!O97+ИТОГ!Q97</f>
        <v>0</v>
      </c>
      <c r="AB98" s="318">
        <f>ИТОГ!N97+ИТОГ!P97+ИТОГ!R97</f>
        <v>0</v>
      </c>
      <c r="AC98" s="318">
        <f>ИТОГ!AS97+ИТОГ!AU97+ИТОГ!AW97</f>
        <v>0</v>
      </c>
      <c r="AD98" s="318">
        <f>ИТОГ!AT97+ИТОГ!AV97+ИТОГ!AX97</f>
        <v>0</v>
      </c>
      <c r="AE98" s="318">
        <f>ИТОГ!BW97+ИТОГ!BY97+ИТОГ!CA97</f>
        <v>0</v>
      </c>
      <c r="AF98" s="318">
        <f>ИТОГ!BX97+ИТОГ!BZ97+ИТОГ!CB97</f>
        <v>0</v>
      </c>
      <c r="AG98" s="463">
        <f>ИТОГ!DA97+ИТОГ!DC97+ИТОГ!DE97</f>
        <v>0</v>
      </c>
      <c r="AH98" s="463">
        <f>ИТОГ!DB97+ИТОГ!DD97+ИТОГ!DF97</f>
        <v>0</v>
      </c>
      <c r="AI98" s="463">
        <f>ИТОГ!S97</f>
        <v>0</v>
      </c>
      <c r="AJ98" s="463">
        <f>ИТОГ!T97</f>
        <v>0</v>
      </c>
      <c r="AK98" s="463">
        <f>ИТОГ!AY97</f>
        <v>0</v>
      </c>
      <c r="AL98" s="463">
        <f>ИТОГ!AZ97</f>
        <v>0</v>
      </c>
      <c r="AM98" s="463">
        <f>ИТОГ!CC97</f>
        <v>0</v>
      </c>
      <c r="AN98" s="463">
        <f>ИТОГ!CD97</f>
        <v>0</v>
      </c>
      <c r="AO98" s="463">
        <f>ИТОГ!U97+ИТОГ!W97</f>
        <v>0</v>
      </c>
      <c r="AP98" s="463">
        <f>ИТОГ!V97+ИТОГ!X97</f>
        <v>0</v>
      </c>
      <c r="AQ98" s="463">
        <f>ИТОГ!BA97+ИТОГ!BC97</f>
        <v>0</v>
      </c>
      <c r="AR98" s="463">
        <f>ИТОГ!BB97+ИТОГ!BD97</f>
        <v>0</v>
      </c>
      <c r="AS98" s="463">
        <f>ИТОГ!CE97+ИТОГ!CG97</f>
        <v>0</v>
      </c>
      <c r="AT98" s="463">
        <f>ИТОГ!CF97+ИТОГ!CH97</f>
        <v>0</v>
      </c>
      <c r="AU98" s="463">
        <f>ИТОГ!DG97+ИТОГ!DI97</f>
        <v>0</v>
      </c>
      <c r="AV98" s="463">
        <f>ИТОГ!DH97+ИТОГ!DJ97</f>
        <v>0</v>
      </c>
      <c r="AW98" s="463">
        <f>ИТОГ!Y97+ИТОГ!AA97</f>
        <v>0</v>
      </c>
      <c r="AX98" s="463">
        <f>ИТОГ!Z97+ИТОГ!AB97</f>
        <v>0</v>
      </c>
      <c r="AY98" s="463">
        <f>ИТОГ!BE97+ИТОГ!BG97</f>
        <v>0</v>
      </c>
      <c r="AZ98" s="463">
        <f>ИТОГ!BF97+ИТОГ!BH97</f>
        <v>0</v>
      </c>
      <c r="BA98" s="463">
        <f>ИТОГ!CI97+ИТОГ!CK97</f>
        <v>0</v>
      </c>
      <c r="BB98" s="463">
        <f>ИТОГ!CJ97+ИТОГ!CL97</f>
        <v>0</v>
      </c>
      <c r="BC98" s="463">
        <f>ИТОГ!DK97</f>
        <v>0</v>
      </c>
      <c r="BD98" s="463">
        <f>ИТОГ!DL97</f>
        <v>0</v>
      </c>
      <c r="BE98" s="463">
        <f>ИТОГ!AC97</f>
        <v>0</v>
      </c>
      <c r="BF98" s="463">
        <f>ИТОГ!AD97</f>
        <v>0</v>
      </c>
      <c r="BG98" s="463">
        <f>ИТОГ!BI97</f>
        <v>0</v>
      </c>
      <c r="BH98" s="463">
        <f>ИТОГ!BJ97</f>
        <v>0</v>
      </c>
      <c r="BI98" s="463">
        <f>ИТОГ!CM97</f>
        <v>0</v>
      </c>
      <c r="BJ98" s="463">
        <f>ИТОГ!CN97</f>
        <v>0</v>
      </c>
      <c r="BK98" s="463">
        <f>ИТОГ!AE97</f>
        <v>0</v>
      </c>
      <c r="BL98" s="463">
        <f>ИТОГ!AF97</f>
        <v>0</v>
      </c>
      <c r="BM98" s="463">
        <f>ИТОГ!BK97</f>
        <v>0</v>
      </c>
      <c r="BN98" s="463">
        <f>ИТОГ!BL97</f>
        <v>0</v>
      </c>
      <c r="BO98" s="463">
        <f>ИТОГ!CO97</f>
        <v>0</v>
      </c>
      <c r="BP98" s="463">
        <f>ИТОГ!CP97</f>
        <v>0</v>
      </c>
      <c r="BQ98" s="463">
        <f>ИТОГ!DM97</f>
        <v>0</v>
      </c>
      <c r="BR98" s="463">
        <f>ИТОГ!DN97</f>
        <v>0</v>
      </c>
      <c r="BS98" s="463">
        <f>ИТОГ!AG97</f>
        <v>0</v>
      </c>
      <c r="BT98" s="463">
        <f>ИТОГ!AH97</f>
        <v>0</v>
      </c>
      <c r="BU98" s="388">
        <f t="shared" si="50"/>
        <v>0</v>
      </c>
      <c r="BV98" s="508">
        <f t="shared" si="51"/>
        <v>0</v>
      </c>
      <c r="BW98" s="183"/>
      <c r="BX98" s="183"/>
      <c r="BY98" s="183"/>
      <c r="BZ98" s="1057"/>
      <c r="CA98" s="318">
        <f>ИТОГ!DU97</f>
        <v>0</v>
      </c>
      <c r="CB98" s="318">
        <f>ИТОГ!DV97</f>
        <v>0</v>
      </c>
      <c r="CC98" s="318">
        <f>ИТОГ!DY97</f>
        <v>0</v>
      </c>
      <c r="CD98" s="318">
        <f>ИТОГ!DZ97</f>
        <v>0</v>
      </c>
      <c r="CE98" s="318">
        <f>ИТОГ!EC97</f>
        <v>0</v>
      </c>
      <c r="CF98" s="318">
        <f>ИТОГ!ED97</f>
        <v>0</v>
      </c>
      <c r="CG98" s="318">
        <f>ИТОГ!EE97</f>
        <v>0</v>
      </c>
      <c r="CH98" s="318">
        <f>ИТОГ!EF97</f>
        <v>0</v>
      </c>
      <c r="CI98" s="318">
        <f>ИТОГ!DS97</f>
        <v>0</v>
      </c>
      <c r="CJ98" s="318">
        <f>ИТОГ!DT97</f>
        <v>0</v>
      </c>
      <c r="CK98" s="318">
        <f>ИТОГ!DW97</f>
        <v>0</v>
      </c>
      <c r="CL98" s="318">
        <f>ИТОГ!DX97</f>
        <v>0</v>
      </c>
      <c r="CM98" s="318">
        <f>ИТОГ!EA97</f>
        <v>0</v>
      </c>
      <c r="CN98" s="318">
        <f>ИТОГ!EB97</f>
        <v>0</v>
      </c>
      <c r="CO98" s="310">
        <f t="shared" si="52"/>
        <v>0</v>
      </c>
      <c r="CP98" s="385">
        <f t="shared" si="53"/>
        <v>0</v>
      </c>
    </row>
    <row r="99" spans="1:94" ht="27.6" thickBot="1" x14ac:dyDescent="0.35">
      <c r="A99" s="509">
        <v>10</v>
      </c>
      <c r="B99" s="1058" t="s">
        <v>18</v>
      </c>
      <c r="C99" s="501">
        <f>ИТОГ!C98+ИТОГ!E98</f>
        <v>0</v>
      </c>
      <c r="D99" s="57">
        <f>ИТОГ!D98+ИТОГ!F98</f>
        <v>0</v>
      </c>
      <c r="E99" s="420">
        <f>ИТОГ!AI98+ИТОГ!AK98</f>
        <v>0</v>
      </c>
      <c r="F99" s="518">
        <f>ИТОГ!AJ98+ИТОГ!AL98</f>
        <v>0</v>
      </c>
      <c r="G99" s="518">
        <f>ИТОГ!BM98+ИТОГ!BO98</f>
        <v>0</v>
      </c>
      <c r="H99" s="518">
        <f>ИТОГ!BN98+ИТОГ!BP98</f>
        <v>0</v>
      </c>
      <c r="I99" s="518">
        <f>ИТОГ!CQ98+ИТОГ!CS98</f>
        <v>0</v>
      </c>
      <c r="J99" s="518">
        <f>ИТОГ!CR98+ИТОГ!CT98</f>
        <v>0</v>
      </c>
      <c r="K99" s="518">
        <f>ИТОГ!G98+ИТОГ!I98</f>
        <v>0</v>
      </c>
      <c r="L99" s="518">
        <f>ИТОГ!H98+ИТОГ!J98</f>
        <v>0</v>
      </c>
      <c r="M99" s="318">
        <f>ИТОГ!AM98+ИТОГ!AO98</f>
        <v>0</v>
      </c>
      <c r="N99" s="318">
        <f>ИТОГ!AN98+ИТОГ!AP98</f>
        <v>0</v>
      </c>
      <c r="O99" s="318">
        <f>ИТОГ!BQ98+ИТОГ!BS98</f>
        <v>0</v>
      </c>
      <c r="P99" s="318">
        <f>ИТОГ!BR98+ИТОГ!BT98</f>
        <v>0</v>
      </c>
      <c r="Q99" s="318">
        <f>ИТОГ!CU98+ИТОГ!CW98</f>
        <v>0</v>
      </c>
      <c r="R99" s="318">
        <f>ИТОГ!CV98+ИТОГ!CX98</f>
        <v>0</v>
      </c>
      <c r="S99" s="318">
        <f>ИТОГ!K98</f>
        <v>0</v>
      </c>
      <c r="T99" s="318">
        <f>ИТОГ!L98</f>
        <v>0</v>
      </c>
      <c r="U99" s="318">
        <f>ИТОГ!AQ98</f>
        <v>0</v>
      </c>
      <c r="V99" s="318">
        <f>ИТОГ!AR98</f>
        <v>0</v>
      </c>
      <c r="W99" s="318">
        <f>ИТОГ!BU98</f>
        <v>0</v>
      </c>
      <c r="X99" s="318">
        <f>ИТОГ!BV98</f>
        <v>0</v>
      </c>
      <c r="Y99" s="318">
        <f>ИТОГ!CY98</f>
        <v>0</v>
      </c>
      <c r="Z99" s="318">
        <f>ИТОГ!CZ98</f>
        <v>0</v>
      </c>
      <c r="AA99" s="318">
        <f>ИТОГ!M98+ИТОГ!O98+ИТОГ!Q98</f>
        <v>0</v>
      </c>
      <c r="AB99" s="318">
        <f>ИТОГ!N98+ИТОГ!P98+ИТОГ!R98</f>
        <v>0</v>
      </c>
      <c r="AC99" s="318">
        <f>ИТОГ!AS98+ИТОГ!AU98+ИТОГ!AW98</f>
        <v>1</v>
      </c>
      <c r="AD99" s="318">
        <f>ИТОГ!AT98+ИТОГ!AV98+ИТОГ!AX98</f>
        <v>0</v>
      </c>
      <c r="AE99" s="318">
        <f>ИТОГ!BW98+ИТОГ!BY98+ИТОГ!CA98</f>
        <v>0</v>
      </c>
      <c r="AF99" s="318">
        <f>ИТОГ!BX98+ИТОГ!BZ98+ИТОГ!CB98</f>
        <v>0</v>
      </c>
      <c r="AG99" s="463">
        <f>ИТОГ!DA98+ИТОГ!DC98+ИТОГ!DE98</f>
        <v>0</v>
      </c>
      <c r="AH99" s="463">
        <f>ИТОГ!DB98+ИТОГ!DD98+ИТОГ!DF98</f>
        <v>0</v>
      </c>
      <c r="AI99" s="463">
        <f>ИТОГ!S98</f>
        <v>0</v>
      </c>
      <c r="AJ99" s="463">
        <f>ИТОГ!T98</f>
        <v>0</v>
      </c>
      <c r="AK99" s="463">
        <f>ИТОГ!AY98</f>
        <v>0</v>
      </c>
      <c r="AL99" s="463">
        <f>ИТОГ!AZ98</f>
        <v>0</v>
      </c>
      <c r="AM99" s="463">
        <f>ИТОГ!CC98</f>
        <v>0</v>
      </c>
      <c r="AN99" s="463">
        <f>ИТОГ!CD98</f>
        <v>0</v>
      </c>
      <c r="AO99" s="463">
        <f>ИТОГ!U98+ИТОГ!W98</f>
        <v>0</v>
      </c>
      <c r="AP99" s="463">
        <f>ИТОГ!V98+ИТОГ!X98</f>
        <v>0</v>
      </c>
      <c r="AQ99" s="463">
        <f>ИТОГ!BA98+ИТОГ!BC98</f>
        <v>0</v>
      </c>
      <c r="AR99" s="463">
        <f>ИТОГ!BB98+ИТОГ!BD98</f>
        <v>0</v>
      </c>
      <c r="AS99" s="463">
        <f>ИТОГ!CE98+ИТОГ!CG98</f>
        <v>0</v>
      </c>
      <c r="AT99" s="463">
        <f>ИТОГ!CF98+ИТОГ!CH98</f>
        <v>0</v>
      </c>
      <c r="AU99" s="463">
        <f>ИТОГ!DG98+ИТОГ!DI98</f>
        <v>0</v>
      </c>
      <c r="AV99" s="463">
        <f>ИТОГ!DH98+ИТОГ!DJ98</f>
        <v>0</v>
      </c>
      <c r="AW99" s="463">
        <f>ИТОГ!Y98+ИТОГ!AA98</f>
        <v>0</v>
      </c>
      <c r="AX99" s="463">
        <f>ИТОГ!Z98+ИТОГ!AB98</f>
        <v>0</v>
      </c>
      <c r="AY99" s="463">
        <f>ИТОГ!BE98+ИТОГ!BG98</f>
        <v>0</v>
      </c>
      <c r="AZ99" s="463">
        <f>ИТОГ!BF98+ИТОГ!BH98</f>
        <v>0</v>
      </c>
      <c r="BA99" s="463">
        <f>ИТОГ!CI98+ИТОГ!CK98</f>
        <v>0</v>
      </c>
      <c r="BB99" s="463">
        <f>ИТОГ!CJ98+ИТОГ!CL98</f>
        <v>0</v>
      </c>
      <c r="BC99" s="463">
        <f>ИТОГ!DK98</f>
        <v>0</v>
      </c>
      <c r="BD99" s="463">
        <f>ИТОГ!DL98</f>
        <v>0</v>
      </c>
      <c r="BE99" s="463">
        <f>ИТОГ!AC98</f>
        <v>0</v>
      </c>
      <c r="BF99" s="463">
        <f>ИТОГ!AD98</f>
        <v>0</v>
      </c>
      <c r="BG99" s="463">
        <f>ИТОГ!BI98</f>
        <v>0</v>
      </c>
      <c r="BH99" s="463">
        <f>ИТОГ!BJ98</f>
        <v>1</v>
      </c>
      <c r="BI99" s="463">
        <f>ИТОГ!CM98</f>
        <v>0</v>
      </c>
      <c r="BJ99" s="463">
        <f>ИТОГ!CN98</f>
        <v>0</v>
      </c>
      <c r="BK99" s="463">
        <f>ИТОГ!AE98</f>
        <v>0</v>
      </c>
      <c r="BL99" s="463">
        <f>ИТОГ!AF98</f>
        <v>0</v>
      </c>
      <c r="BM99" s="463">
        <f>ИТОГ!BK98</f>
        <v>0</v>
      </c>
      <c r="BN99" s="463">
        <f>ИТОГ!BL98</f>
        <v>0</v>
      </c>
      <c r="BO99" s="463">
        <f>ИТОГ!CO98</f>
        <v>0</v>
      </c>
      <c r="BP99" s="463">
        <f>ИТОГ!CP98</f>
        <v>0</v>
      </c>
      <c r="BQ99" s="463">
        <f>ИТОГ!DM98</f>
        <v>0</v>
      </c>
      <c r="BR99" s="463">
        <f>ИТОГ!DN98</f>
        <v>0</v>
      </c>
      <c r="BS99" s="463">
        <f>ИТОГ!AG98</f>
        <v>0</v>
      </c>
      <c r="BT99" s="463">
        <f>ИТОГ!AH98</f>
        <v>0</v>
      </c>
      <c r="BU99" s="388">
        <f t="shared" si="50"/>
        <v>1</v>
      </c>
      <c r="BV99" s="508">
        <f t="shared" si="51"/>
        <v>1</v>
      </c>
      <c r="BW99" s="183"/>
      <c r="BX99" s="183"/>
      <c r="BY99" s="183"/>
      <c r="BZ99" s="1057"/>
      <c r="CA99" s="318">
        <f>ИТОГ!DU98</f>
        <v>0</v>
      </c>
      <c r="CB99" s="318">
        <f>ИТОГ!DV98</f>
        <v>0</v>
      </c>
      <c r="CC99" s="318">
        <f>ИТОГ!DY98</f>
        <v>0</v>
      </c>
      <c r="CD99" s="318">
        <f>ИТОГ!DZ98</f>
        <v>0</v>
      </c>
      <c r="CE99" s="318">
        <f>ИТОГ!EC98</f>
        <v>0</v>
      </c>
      <c r="CF99" s="318">
        <f>ИТОГ!ED98</f>
        <v>0</v>
      </c>
      <c r="CG99" s="318">
        <f>ИТОГ!EE98</f>
        <v>0</v>
      </c>
      <c r="CH99" s="318">
        <f>ИТОГ!EF98</f>
        <v>0</v>
      </c>
      <c r="CI99" s="318">
        <f>ИТОГ!DS98</f>
        <v>0</v>
      </c>
      <c r="CJ99" s="318">
        <f>ИТОГ!DT98</f>
        <v>0</v>
      </c>
      <c r="CK99" s="318">
        <f>ИТОГ!DW98</f>
        <v>0</v>
      </c>
      <c r="CL99" s="318">
        <f>ИТОГ!DX98</f>
        <v>0</v>
      </c>
      <c r="CM99" s="318">
        <f>ИТОГ!EA98</f>
        <v>0</v>
      </c>
      <c r="CN99" s="318">
        <f>ИТОГ!EB98</f>
        <v>0</v>
      </c>
      <c r="CO99" s="310">
        <f t="shared" si="52"/>
        <v>0</v>
      </c>
      <c r="CP99" s="385">
        <f t="shared" si="53"/>
        <v>0</v>
      </c>
    </row>
    <row r="100" spans="1:94" ht="27.6" thickBot="1" x14ac:dyDescent="0.35">
      <c r="A100" s="509">
        <v>11</v>
      </c>
      <c r="B100" s="1058" t="s">
        <v>19</v>
      </c>
      <c r="C100" s="501">
        <f>ИТОГ!C99+ИТОГ!E99</f>
        <v>0</v>
      </c>
      <c r="D100" s="57">
        <f>ИТОГ!D99+ИТОГ!F99</f>
        <v>0</v>
      </c>
      <c r="E100" s="420">
        <f>ИТОГ!AI99+ИТОГ!AK99</f>
        <v>0</v>
      </c>
      <c r="F100" s="518">
        <f>ИТОГ!AJ99+ИТОГ!AL99</f>
        <v>0</v>
      </c>
      <c r="G100" s="518">
        <f>ИТОГ!BM99+ИТОГ!BO99</f>
        <v>0</v>
      </c>
      <c r="H100" s="518">
        <f>ИТОГ!BN99+ИТОГ!BP99</f>
        <v>0</v>
      </c>
      <c r="I100" s="518">
        <f>ИТОГ!CQ99+ИТОГ!CS99</f>
        <v>0</v>
      </c>
      <c r="J100" s="518">
        <f>ИТОГ!CR99+ИТОГ!CT99</f>
        <v>0</v>
      </c>
      <c r="K100" s="518">
        <f>ИТОГ!G99+ИТОГ!I99</f>
        <v>2</v>
      </c>
      <c r="L100" s="518">
        <f>ИТОГ!H99+ИТОГ!J99</f>
        <v>0</v>
      </c>
      <c r="M100" s="318">
        <f>ИТОГ!AM99+ИТОГ!AO99</f>
        <v>0</v>
      </c>
      <c r="N100" s="318">
        <f>ИТОГ!AN99+ИТОГ!AP99</f>
        <v>0</v>
      </c>
      <c r="O100" s="318">
        <f>ИТОГ!BQ99+ИТОГ!BS99</f>
        <v>0</v>
      </c>
      <c r="P100" s="318">
        <f>ИТОГ!BR99+ИТОГ!BT99</f>
        <v>0</v>
      </c>
      <c r="Q100" s="318">
        <f>ИТОГ!CU99+ИТОГ!CW99</f>
        <v>0</v>
      </c>
      <c r="R100" s="318">
        <f>ИТОГ!CV99+ИТОГ!CX99</f>
        <v>0</v>
      </c>
      <c r="S100" s="318">
        <f>ИТОГ!K99</f>
        <v>0</v>
      </c>
      <c r="T100" s="318">
        <f>ИТОГ!L99</f>
        <v>0</v>
      </c>
      <c r="U100" s="318">
        <f>ИТОГ!AQ99</f>
        <v>0</v>
      </c>
      <c r="V100" s="318">
        <f>ИТОГ!AR99</f>
        <v>0</v>
      </c>
      <c r="W100" s="318">
        <f>ИТОГ!BU99</f>
        <v>0</v>
      </c>
      <c r="X100" s="318">
        <f>ИТОГ!BV99</f>
        <v>0</v>
      </c>
      <c r="Y100" s="318">
        <f>ИТОГ!CY99</f>
        <v>0</v>
      </c>
      <c r="Z100" s="318">
        <f>ИТОГ!CZ99</f>
        <v>0</v>
      </c>
      <c r="AA100" s="318">
        <f>ИТОГ!M99+ИТОГ!O99+ИТОГ!Q99</f>
        <v>0</v>
      </c>
      <c r="AB100" s="318">
        <f>ИТОГ!N99+ИТОГ!P99+ИТОГ!R99</f>
        <v>0</v>
      </c>
      <c r="AC100" s="318">
        <f>ИТОГ!AS99+ИТОГ!AU99+ИТОГ!AW99</f>
        <v>0</v>
      </c>
      <c r="AD100" s="318">
        <f>ИТОГ!AT99+ИТОГ!AV99+ИТОГ!AX99</f>
        <v>0</v>
      </c>
      <c r="AE100" s="318">
        <f>ИТОГ!BW99+ИТОГ!BY99+ИТОГ!CA99</f>
        <v>0</v>
      </c>
      <c r="AF100" s="318">
        <f>ИТОГ!BX99+ИТОГ!BZ99+ИТОГ!CB99</f>
        <v>0</v>
      </c>
      <c r="AG100" s="463">
        <f>ИТОГ!DA99+ИТОГ!DC99+ИТОГ!DE99</f>
        <v>0</v>
      </c>
      <c r="AH100" s="463">
        <f>ИТОГ!DB99+ИТОГ!DD99+ИТОГ!DF99</f>
        <v>0</v>
      </c>
      <c r="AI100" s="463">
        <f>ИТОГ!S99</f>
        <v>0</v>
      </c>
      <c r="AJ100" s="463">
        <f>ИТОГ!T99</f>
        <v>0</v>
      </c>
      <c r="AK100" s="463">
        <f>ИТОГ!AY99</f>
        <v>0</v>
      </c>
      <c r="AL100" s="463">
        <f>ИТОГ!AZ99</f>
        <v>0</v>
      </c>
      <c r="AM100" s="463">
        <f>ИТОГ!CC99</f>
        <v>0</v>
      </c>
      <c r="AN100" s="463">
        <f>ИТОГ!CD99</f>
        <v>0</v>
      </c>
      <c r="AO100" s="463">
        <f>ИТОГ!U99+ИТОГ!W99</f>
        <v>0</v>
      </c>
      <c r="AP100" s="463">
        <f>ИТОГ!V99+ИТОГ!X99</f>
        <v>0</v>
      </c>
      <c r="AQ100" s="463">
        <f>ИТОГ!BA99+ИТОГ!BC99</f>
        <v>0</v>
      </c>
      <c r="AR100" s="463">
        <f>ИТОГ!BB99+ИТОГ!BD99</f>
        <v>0</v>
      </c>
      <c r="AS100" s="463">
        <f>ИТОГ!CE99+ИТОГ!CG99</f>
        <v>0</v>
      </c>
      <c r="AT100" s="463">
        <f>ИТОГ!CF99+ИТОГ!CH99</f>
        <v>0</v>
      </c>
      <c r="AU100" s="463">
        <f>ИТОГ!DG99+ИТОГ!DI99</f>
        <v>0</v>
      </c>
      <c r="AV100" s="463">
        <f>ИТОГ!DH99+ИТОГ!DJ99</f>
        <v>0</v>
      </c>
      <c r="AW100" s="463">
        <f>ИТОГ!Y99+ИТОГ!AA99</f>
        <v>1</v>
      </c>
      <c r="AX100" s="463">
        <f>ИТОГ!Z99+ИТОГ!AB99</f>
        <v>0</v>
      </c>
      <c r="AY100" s="463">
        <f>ИТОГ!BE99+ИТОГ!BG99</f>
        <v>0</v>
      </c>
      <c r="AZ100" s="463">
        <f>ИТОГ!BF99+ИТОГ!BH99</f>
        <v>0</v>
      </c>
      <c r="BA100" s="463">
        <f>ИТОГ!CI99+ИТОГ!CK99</f>
        <v>0</v>
      </c>
      <c r="BB100" s="463">
        <f>ИТОГ!CJ99+ИТОГ!CL99</f>
        <v>0</v>
      </c>
      <c r="BC100" s="463">
        <f>ИТОГ!DK99</f>
        <v>0</v>
      </c>
      <c r="BD100" s="463">
        <f>ИТОГ!DL99</f>
        <v>0</v>
      </c>
      <c r="BE100" s="463">
        <f>ИТОГ!AC99</f>
        <v>0</v>
      </c>
      <c r="BF100" s="463">
        <f>ИТОГ!AD99</f>
        <v>0</v>
      </c>
      <c r="BG100" s="463">
        <f>ИТОГ!BI99</f>
        <v>0</v>
      </c>
      <c r="BH100" s="463">
        <f>ИТОГ!BJ99</f>
        <v>0</v>
      </c>
      <c r="BI100" s="463">
        <f>ИТОГ!CM99</f>
        <v>0</v>
      </c>
      <c r="BJ100" s="463">
        <f>ИТОГ!CN99</f>
        <v>0</v>
      </c>
      <c r="BK100" s="463">
        <f>ИТОГ!AE99</f>
        <v>0</v>
      </c>
      <c r="BL100" s="463">
        <f>ИТОГ!AF99</f>
        <v>0</v>
      </c>
      <c r="BM100" s="463">
        <f>ИТОГ!BK99</f>
        <v>0</v>
      </c>
      <c r="BN100" s="463">
        <f>ИТОГ!BL99</f>
        <v>0</v>
      </c>
      <c r="BO100" s="463">
        <f>ИТОГ!CO99</f>
        <v>0</v>
      </c>
      <c r="BP100" s="463">
        <f>ИТОГ!CP99</f>
        <v>0</v>
      </c>
      <c r="BQ100" s="463">
        <f>ИТОГ!DM99</f>
        <v>0</v>
      </c>
      <c r="BR100" s="463">
        <f>ИТОГ!DN99</f>
        <v>0</v>
      </c>
      <c r="BS100" s="463">
        <f>ИТОГ!AG99</f>
        <v>0</v>
      </c>
      <c r="BT100" s="463">
        <f>ИТОГ!AH99</f>
        <v>0</v>
      </c>
      <c r="BU100" s="388">
        <f t="shared" si="50"/>
        <v>3</v>
      </c>
      <c r="BV100" s="508">
        <f t="shared" si="51"/>
        <v>0</v>
      </c>
      <c r="BW100" s="183"/>
      <c r="BX100" s="183"/>
      <c r="BY100" s="183"/>
      <c r="BZ100" s="1057"/>
      <c r="CA100" s="318">
        <f>ИТОГ!DU99</f>
        <v>0</v>
      </c>
      <c r="CB100" s="318">
        <f>ИТОГ!DV99</f>
        <v>0</v>
      </c>
      <c r="CC100" s="318">
        <f>ИТОГ!DY99</f>
        <v>0</v>
      </c>
      <c r="CD100" s="318">
        <f>ИТОГ!DZ99</f>
        <v>0</v>
      </c>
      <c r="CE100" s="318">
        <f>ИТОГ!EC99</f>
        <v>0</v>
      </c>
      <c r="CF100" s="318">
        <f>ИТОГ!ED99</f>
        <v>0</v>
      </c>
      <c r="CG100" s="318">
        <f>ИТОГ!EE99</f>
        <v>0</v>
      </c>
      <c r="CH100" s="318">
        <f>ИТОГ!EF99</f>
        <v>0</v>
      </c>
      <c r="CI100" s="318">
        <f>ИТОГ!DS99</f>
        <v>0</v>
      </c>
      <c r="CJ100" s="318">
        <f>ИТОГ!DT99</f>
        <v>0</v>
      </c>
      <c r="CK100" s="318">
        <f>ИТОГ!DW99</f>
        <v>0</v>
      </c>
      <c r="CL100" s="318">
        <f>ИТОГ!DX99</f>
        <v>0</v>
      </c>
      <c r="CM100" s="318">
        <f>ИТОГ!EA99</f>
        <v>0</v>
      </c>
      <c r="CN100" s="318">
        <f>ИТОГ!EB99</f>
        <v>0</v>
      </c>
      <c r="CO100" s="310">
        <f t="shared" si="52"/>
        <v>0</v>
      </c>
      <c r="CP100" s="385">
        <f t="shared" si="53"/>
        <v>0</v>
      </c>
    </row>
    <row r="101" spans="1:94" ht="15" thickBot="1" x14ac:dyDescent="0.35">
      <c r="A101" s="509">
        <v>12</v>
      </c>
      <c r="B101" s="1058" t="s">
        <v>38</v>
      </c>
      <c r="C101" s="501">
        <f>ИТОГ!C100+ИТОГ!E100</f>
        <v>0</v>
      </c>
      <c r="D101" s="57">
        <f>ИТОГ!D100+ИТОГ!F100</f>
        <v>0</v>
      </c>
      <c r="E101" s="420">
        <f>ИТОГ!AI100+ИТОГ!AK100</f>
        <v>0</v>
      </c>
      <c r="F101" s="518">
        <f>ИТОГ!AJ100+ИТОГ!AL100</f>
        <v>0</v>
      </c>
      <c r="G101" s="518">
        <f>ИТОГ!BM100+ИТОГ!BO100</f>
        <v>0</v>
      </c>
      <c r="H101" s="518">
        <f>ИТОГ!BN100+ИТОГ!BP100</f>
        <v>0</v>
      </c>
      <c r="I101" s="518">
        <f>ИТОГ!CQ100+ИТОГ!CS100</f>
        <v>0</v>
      </c>
      <c r="J101" s="518">
        <f>ИТОГ!CR100+ИТОГ!CT100</f>
        <v>0</v>
      </c>
      <c r="K101" s="518">
        <f>ИТОГ!G100+ИТОГ!I100</f>
        <v>0</v>
      </c>
      <c r="L101" s="518">
        <f>ИТОГ!H100+ИТОГ!J100</f>
        <v>0</v>
      </c>
      <c r="M101" s="318">
        <f>ИТОГ!AM100+ИТОГ!AO100</f>
        <v>0</v>
      </c>
      <c r="N101" s="318">
        <f>ИТОГ!AN100+ИТОГ!AP100</f>
        <v>0</v>
      </c>
      <c r="O101" s="318">
        <f>ИТОГ!BQ100+ИТОГ!BS100</f>
        <v>0</v>
      </c>
      <c r="P101" s="318">
        <f>ИТОГ!BR100+ИТОГ!BT100</f>
        <v>0</v>
      </c>
      <c r="Q101" s="318">
        <f>ИТОГ!CU100+ИТОГ!CW100</f>
        <v>0</v>
      </c>
      <c r="R101" s="318">
        <f>ИТОГ!CV100+ИТОГ!CX100</f>
        <v>0</v>
      </c>
      <c r="S101" s="318">
        <f>ИТОГ!K100</f>
        <v>0</v>
      </c>
      <c r="T101" s="318">
        <f>ИТОГ!L100</f>
        <v>0</v>
      </c>
      <c r="U101" s="318">
        <f>ИТОГ!AQ100</f>
        <v>0</v>
      </c>
      <c r="V101" s="318">
        <f>ИТОГ!AR100</f>
        <v>0</v>
      </c>
      <c r="W101" s="318">
        <f>ИТОГ!BU100</f>
        <v>1</v>
      </c>
      <c r="X101" s="318">
        <f>ИТОГ!BV100</f>
        <v>0</v>
      </c>
      <c r="Y101" s="318">
        <f>ИТОГ!CY100</f>
        <v>0</v>
      </c>
      <c r="Z101" s="318">
        <f>ИТОГ!CZ100</f>
        <v>0</v>
      </c>
      <c r="AA101" s="318">
        <f>ИТОГ!M100+ИТОГ!O100+ИТОГ!Q100</f>
        <v>0</v>
      </c>
      <c r="AB101" s="318">
        <f>ИТОГ!N100+ИТОГ!P100+ИТОГ!R100</f>
        <v>0</v>
      </c>
      <c r="AC101" s="318">
        <f>ИТОГ!AS100+ИТОГ!AU100+ИТОГ!AW100</f>
        <v>0</v>
      </c>
      <c r="AD101" s="318">
        <f>ИТОГ!AT100+ИТОГ!AV100+ИТОГ!AX100</f>
        <v>0</v>
      </c>
      <c r="AE101" s="318">
        <f>ИТОГ!BW100+ИТОГ!BY100+ИТОГ!CA100</f>
        <v>0</v>
      </c>
      <c r="AF101" s="318">
        <f>ИТОГ!BX100+ИТОГ!BZ100+ИТОГ!CB100</f>
        <v>0</v>
      </c>
      <c r="AG101" s="463">
        <f>ИТОГ!DA100+ИТОГ!DC100+ИТОГ!DE100</f>
        <v>0</v>
      </c>
      <c r="AH101" s="463">
        <f>ИТОГ!DB100+ИТОГ!DD100+ИТОГ!DF100</f>
        <v>0</v>
      </c>
      <c r="AI101" s="463">
        <f>ИТОГ!S100</f>
        <v>0</v>
      </c>
      <c r="AJ101" s="463">
        <f>ИТОГ!T100</f>
        <v>0</v>
      </c>
      <c r="AK101" s="463">
        <f>ИТОГ!AY100</f>
        <v>0</v>
      </c>
      <c r="AL101" s="463">
        <f>ИТОГ!AZ100</f>
        <v>1</v>
      </c>
      <c r="AM101" s="463">
        <f>ИТОГ!CC100</f>
        <v>0</v>
      </c>
      <c r="AN101" s="463">
        <f>ИТОГ!CD100</f>
        <v>0</v>
      </c>
      <c r="AO101" s="463">
        <f>ИТОГ!U100+ИТОГ!W100</f>
        <v>0</v>
      </c>
      <c r="AP101" s="463">
        <f>ИТОГ!V100+ИТОГ!X100</f>
        <v>0</v>
      </c>
      <c r="AQ101" s="463">
        <f>ИТОГ!BA100+ИТОГ!BC100</f>
        <v>0</v>
      </c>
      <c r="AR101" s="463">
        <f>ИТОГ!BB100+ИТОГ!BD100</f>
        <v>0</v>
      </c>
      <c r="AS101" s="463">
        <f>ИТОГ!CE100+ИТОГ!CG100</f>
        <v>0</v>
      </c>
      <c r="AT101" s="463">
        <f>ИТОГ!CF100+ИТОГ!CH100</f>
        <v>0</v>
      </c>
      <c r="AU101" s="463">
        <f>ИТОГ!DG100+ИТОГ!DI100</f>
        <v>0</v>
      </c>
      <c r="AV101" s="463">
        <f>ИТОГ!DH100+ИТОГ!DJ100</f>
        <v>0</v>
      </c>
      <c r="AW101" s="463">
        <f>ИТОГ!Y100+ИТОГ!AA100</f>
        <v>0</v>
      </c>
      <c r="AX101" s="463">
        <f>ИТОГ!Z100+ИТОГ!AB100</f>
        <v>0</v>
      </c>
      <c r="AY101" s="463">
        <f>ИТОГ!BE100+ИТОГ!BG100</f>
        <v>0</v>
      </c>
      <c r="AZ101" s="463">
        <f>ИТОГ!BF100+ИТОГ!BH100</f>
        <v>0</v>
      </c>
      <c r="BA101" s="463">
        <f>ИТОГ!CI100+ИТОГ!CK100</f>
        <v>0</v>
      </c>
      <c r="BB101" s="463">
        <f>ИТОГ!CJ100+ИТОГ!CL100</f>
        <v>0</v>
      </c>
      <c r="BC101" s="463">
        <f>ИТОГ!DK100</f>
        <v>0</v>
      </c>
      <c r="BD101" s="463">
        <f>ИТОГ!DL100</f>
        <v>0</v>
      </c>
      <c r="BE101" s="463">
        <f>ИТОГ!AC100</f>
        <v>0</v>
      </c>
      <c r="BF101" s="463">
        <f>ИТОГ!AD100</f>
        <v>0</v>
      </c>
      <c r="BG101" s="463">
        <f>ИТОГ!BI100</f>
        <v>0</v>
      </c>
      <c r="BH101" s="463">
        <f>ИТОГ!BJ100</f>
        <v>0</v>
      </c>
      <c r="BI101" s="463">
        <f>ИТОГ!CM100</f>
        <v>0</v>
      </c>
      <c r="BJ101" s="463">
        <f>ИТОГ!CN100</f>
        <v>0</v>
      </c>
      <c r="BK101" s="463">
        <f>ИТОГ!AE100</f>
        <v>0</v>
      </c>
      <c r="BL101" s="463">
        <f>ИТОГ!AF100</f>
        <v>0</v>
      </c>
      <c r="BM101" s="463">
        <f>ИТОГ!BK100</f>
        <v>0</v>
      </c>
      <c r="BN101" s="463">
        <f>ИТОГ!BL100</f>
        <v>1</v>
      </c>
      <c r="BO101" s="463">
        <f>ИТОГ!CO100</f>
        <v>0</v>
      </c>
      <c r="BP101" s="463">
        <f>ИТОГ!CP100</f>
        <v>0</v>
      </c>
      <c r="BQ101" s="463">
        <f>ИТОГ!DM100</f>
        <v>0</v>
      </c>
      <c r="BR101" s="463">
        <f>ИТОГ!DN100</f>
        <v>0</v>
      </c>
      <c r="BS101" s="463">
        <f>ИТОГ!AG100</f>
        <v>0</v>
      </c>
      <c r="BT101" s="463">
        <f>ИТОГ!AH100</f>
        <v>0</v>
      </c>
      <c r="BU101" s="388">
        <f t="shared" si="50"/>
        <v>1</v>
      </c>
      <c r="BV101" s="508">
        <f t="shared" si="51"/>
        <v>2</v>
      </c>
      <c r="BW101" s="183"/>
      <c r="BX101" s="183"/>
      <c r="BY101" s="183"/>
      <c r="BZ101" s="1057"/>
      <c r="CA101" s="318">
        <f>ИТОГ!DU100</f>
        <v>0</v>
      </c>
      <c r="CB101" s="318">
        <f>ИТОГ!DV100</f>
        <v>1</v>
      </c>
      <c r="CC101" s="318">
        <f>ИТОГ!DY100</f>
        <v>0</v>
      </c>
      <c r="CD101" s="318">
        <f>ИТОГ!DZ100</f>
        <v>0</v>
      </c>
      <c r="CE101" s="318">
        <f>ИТОГ!EC100</f>
        <v>0</v>
      </c>
      <c r="CF101" s="318">
        <f>ИТОГ!ED100</f>
        <v>0</v>
      </c>
      <c r="CG101" s="318">
        <f>ИТОГ!EE100</f>
        <v>0</v>
      </c>
      <c r="CH101" s="318">
        <f>ИТОГ!EF100</f>
        <v>0</v>
      </c>
      <c r="CI101" s="318">
        <f>ИТОГ!DS100</f>
        <v>0</v>
      </c>
      <c r="CJ101" s="318">
        <f>ИТОГ!DT100</f>
        <v>0</v>
      </c>
      <c r="CK101" s="318">
        <f>ИТОГ!DW100</f>
        <v>0</v>
      </c>
      <c r="CL101" s="318">
        <f>ИТОГ!DX100</f>
        <v>1</v>
      </c>
      <c r="CM101" s="318">
        <f>ИТОГ!EA100</f>
        <v>0</v>
      </c>
      <c r="CN101" s="318">
        <f>ИТОГ!EB100</f>
        <v>0</v>
      </c>
      <c r="CO101" s="310">
        <f t="shared" si="52"/>
        <v>0</v>
      </c>
      <c r="CP101" s="385">
        <f t="shared" si="53"/>
        <v>2</v>
      </c>
    </row>
    <row r="102" spans="1:94" ht="15" thickBot="1" x14ac:dyDescent="0.35">
      <c r="A102" s="509">
        <v>13</v>
      </c>
      <c r="B102" s="1072" t="s">
        <v>20</v>
      </c>
      <c r="C102" s="501">
        <f>ИТОГ!C101+ИТОГ!E101</f>
        <v>0</v>
      </c>
      <c r="D102" s="57">
        <f>ИТОГ!D101+ИТОГ!F101</f>
        <v>0</v>
      </c>
      <c r="E102" s="420">
        <f>ИТОГ!AI101+ИТОГ!AK101</f>
        <v>0</v>
      </c>
      <c r="F102" s="518">
        <f>ИТОГ!AJ101+ИТОГ!AL101</f>
        <v>0</v>
      </c>
      <c r="G102" s="518">
        <f>ИТОГ!BM101+ИТОГ!BO101</f>
        <v>0</v>
      </c>
      <c r="H102" s="518">
        <f>ИТОГ!BN101+ИТОГ!BP101</f>
        <v>0</v>
      </c>
      <c r="I102" s="518">
        <f>ИТОГ!CQ101+ИТОГ!CS101</f>
        <v>0</v>
      </c>
      <c r="J102" s="518">
        <f>ИТОГ!CR101+ИТОГ!CT101</f>
        <v>0</v>
      </c>
      <c r="K102" s="518">
        <f>ИТОГ!G101+ИТОГ!I101</f>
        <v>0</v>
      </c>
      <c r="L102" s="518">
        <f>ИТОГ!H101+ИТОГ!J101</f>
        <v>0</v>
      </c>
      <c r="M102" s="318">
        <f>ИТОГ!AM101+ИТОГ!AO101</f>
        <v>0</v>
      </c>
      <c r="N102" s="318">
        <f>ИТОГ!AN101+ИТОГ!AP101</f>
        <v>0</v>
      </c>
      <c r="O102" s="318">
        <f>ИТОГ!BQ101+ИТОГ!BS101</f>
        <v>0</v>
      </c>
      <c r="P102" s="318">
        <f>ИТОГ!BR101+ИТОГ!BT101</f>
        <v>0</v>
      </c>
      <c r="Q102" s="318">
        <f>ИТОГ!CU101+ИТОГ!CW101</f>
        <v>0</v>
      </c>
      <c r="R102" s="318">
        <f>ИТОГ!CV101+ИТОГ!CX101</f>
        <v>0</v>
      </c>
      <c r="S102" s="318">
        <f>ИТОГ!K101</f>
        <v>0</v>
      </c>
      <c r="T102" s="318">
        <f>ИТОГ!L101</f>
        <v>0</v>
      </c>
      <c r="U102" s="318">
        <f>ИТОГ!AQ101</f>
        <v>0</v>
      </c>
      <c r="V102" s="318">
        <f>ИТОГ!AR101</f>
        <v>0</v>
      </c>
      <c r="W102" s="318">
        <f>ИТОГ!BU101</f>
        <v>0</v>
      </c>
      <c r="X102" s="318">
        <f>ИТОГ!BV101</f>
        <v>0</v>
      </c>
      <c r="Y102" s="318">
        <f>ИТОГ!CY101</f>
        <v>0</v>
      </c>
      <c r="Z102" s="318">
        <f>ИТОГ!CZ101</f>
        <v>0</v>
      </c>
      <c r="AA102" s="318">
        <f>ИТОГ!M101+ИТОГ!O101+ИТОГ!Q101</f>
        <v>0</v>
      </c>
      <c r="AB102" s="318">
        <f>ИТОГ!N101+ИТОГ!P101+ИТОГ!R101</f>
        <v>0</v>
      </c>
      <c r="AC102" s="318">
        <f>ИТОГ!AS101+ИТОГ!AU101+ИТОГ!AW101</f>
        <v>0</v>
      </c>
      <c r="AD102" s="318">
        <f>ИТОГ!AT101+ИТОГ!AV101+ИТОГ!AX101</f>
        <v>0</v>
      </c>
      <c r="AE102" s="318">
        <f>ИТОГ!BW101+ИТОГ!BY101+ИТОГ!CA101</f>
        <v>0</v>
      </c>
      <c r="AF102" s="318">
        <f>ИТОГ!BX101+ИТОГ!BZ101+ИТОГ!CB101</f>
        <v>0</v>
      </c>
      <c r="AG102" s="463">
        <f>ИТОГ!DA101+ИТОГ!DC101+ИТОГ!DE101</f>
        <v>0</v>
      </c>
      <c r="AH102" s="463">
        <f>ИТОГ!DB101+ИТОГ!DD101+ИТОГ!DF101</f>
        <v>0</v>
      </c>
      <c r="AI102" s="463">
        <f>ИТОГ!S101</f>
        <v>0</v>
      </c>
      <c r="AJ102" s="463">
        <f>ИТОГ!T101</f>
        <v>0</v>
      </c>
      <c r="AK102" s="463">
        <f>ИТОГ!AY101</f>
        <v>0</v>
      </c>
      <c r="AL102" s="463">
        <f>ИТОГ!AZ101</f>
        <v>0</v>
      </c>
      <c r="AM102" s="463">
        <f>ИТОГ!CC101</f>
        <v>0</v>
      </c>
      <c r="AN102" s="463">
        <f>ИТОГ!CD101</f>
        <v>0</v>
      </c>
      <c r="AO102" s="463">
        <f>ИТОГ!U101+ИТОГ!W101</f>
        <v>0</v>
      </c>
      <c r="AP102" s="463">
        <f>ИТОГ!V101+ИТОГ!X101</f>
        <v>0</v>
      </c>
      <c r="AQ102" s="463">
        <f>ИТОГ!BA101+ИТОГ!BC101</f>
        <v>0</v>
      </c>
      <c r="AR102" s="463">
        <f>ИТОГ!BB101+ИТОГ!BD101</f>
        <v>0</v>
      </c>
      <c r="AS102" s="463">
        <f>ИТОГ!CE101+ИТОГ!CG101</f>
        <v>0</v>
      </c>
      <c r="AT102" s="463">
        <f>ИТОГ!CF101+ИТОГ!CH101</f>
        <v>0</v>
      </c>
      <c r="AU102" s="463">
        <f>ИТОГ!DG101+ИТОГ!DI101</f>
        <v>0</v>
      </c>
      <c r="AV102" s="463">
        <f>ИТОГ!DH101+ИТОГ!DJ101</f>
        <v>0</v>
      </c>
      <c r="AW102" s="463">
        <f>ИТОГ!Y101+ИТОГ!AA101</f>
        <v>0</v>
      </c>
      <c r="AX102" s="463">
        <f>ИТОГ!Z101+ИТОГ!AB101</f>
        <v>0</v>
      </c>
      <c r="AY102" s="463">
        <f>ИТОГ!BE101+ИТОГ!BG101</f>
        <v>0</v>
      </c>
      <c r="AZ102" s="463">
        <f>ИТОГ!BF101+ИТОГ!BH101</f>
        <v>0</v>
      </c>
      <c r="BA102" s="463">
        <f>ИТОГ!CI101+ИТОГ!CK101</f>
        <v>0</v>
      </c>
      <c r="BB102" s="463">
        <f>ИТОГ!CJ101+ИТОГ!CL101</f>
        <v>0</v>
      </c>
      <c r="BC102" s="463">
        <f>ИТОГ!DK101</f>
        <v>0</v>
      </c>
      <c r="BD102" s="463">
        <f>ИТОГ!DL101</f>
        <v>0</v>
      </c>
      <c r="BE102" s="463">
        <f>ИТОГ!AC101</f>
        <v>0</v>
      </c>
      <c r="BF102" s="463">
        <f>ИТОГ!AD101</f>
        <v>0</v>
      </c>
      <c r="BG102" s="463">
        <f>ИТОГ!BI101</f>
        <v>0</v>
      </c>
      <c r="BH102" s="463">
        <f>ИТОГ!BJ101</f>
        <v>0</v>
      </c>
      <c r="BI102" s="463">
        <f>ИТОГ!CM101</f>
        <v>0</v>
      </c>
      <c r="BJ102" s="463">
        <f>ИТОГ!CN101</f>
        <v>0</v>
      </c>
      <c r="BK102" s="463">
        <f>ИТОГ!AE101</f>
        <v>0</v>
      </c>
      <c r="BL102" s="463">
        <f>ИТОГ!AF101</f>
        <v>0</v>
      </c>
      <c r="BM102" s="463">
        <f>ИТОГ!BK101</f>
        <v>0</v>
      </c>
      <c r="BN102" s="463">
        <f>ИТОГ!BL101</f>
        <v>0</v>
      </c>
      <c r="BO102" s="463">
        <f>ИТОГ!CO101</f>
        <v>0</v>
      </c>
      <c r="BP102" s="463">
        <f>ИТОГ!CP101</f>
        <v>0</v>
      </c>
      <c r="BQ102" s="463">
        <f>ИТОГ!DM101</f>
        <v>0</v>
      </c>
      <c r="BR102" s="463">
        <f>ИТОГ!DN101</f>
        <v>0</v>
      </c>
      <c r="BS102" s="463">
        <f>ИТОГ!AG101</f>
        <v>0</v>
      </c>
      <c r="BT102" s="463">
        <f>ИТОГ!AH101</f>
        <v>0</v>
      </c>
      <c r="BU102" s="388">
        <f t="shared" si="50"/>
        <v>0</v>
      </c>
      <c r="BV102" s="508">
        <f t="shared" si="51"/>
        <v>0</v>
      </c>
      <c r="BW102" s="183"/>
      <c r="BX102" s="183"/>
      <c r="BY102" s="183"/>
      <c r="BZ102" s="1057"/>
      <c r="CA102" s="318">
        <f>ИТОГ!DU101</f>
        <v>0</v>
      </c>
      <c r="CB102" s="318">
        <f>ИТОГ!DV101</f>
        <v>0</v>
      </c>
      <c r="CC102" s="318">
        <f>ИТОГ!DY101</f>
        <v>0</v>
      </c>
      <c r="CD102" s="318">
        <f>ИТОГ!DZ101</f>
        <v>0</v>
      </c>
      <c r="CE102" s="318">
        <f>ИТОГ!EC101</f>
        <v>0</v>
      </c>
      <c r="CF102" s="318">
        <f>ИТОГ!ED101</f>
        <v>0</v>
      </c>
      <c r="CG102" s="318">
        <f>ИТОГ!EE101</f>
        <v>0</v>
      </c>
      <c r="CH102" s="318">
        <f>ИТОГ!EF101</f>
        <v>0</v>
      </c>
      <c r="CI102" s="318">
        <f>ИТОГ!DS101</f>
        <v>0</v>
      </c>
      <c r="CJ102" s="318">
        <f>ИТОГ!DT101</f>
        <v>0</v>
      </c>
      <c r="CK102" s="318">
        <f>ИТОГ!DW101</f>
        <v>0</v>
      </c>
      <c r="CL102" s="318">
        <f>ИТОГ!DX101</f>
        <v>0</v>
      </c>
      <c r="CM102" s="318">
        <f>ИТОГ!EA101</f>
        <v>0</v>
      </c>
      <c r="CN102" s="318">
        <f>ИТОГ!EB101</f>
        <v>0</v>
      </c>
      <c r="CO102" s="310">
        <f t="shared" si="52"/>
        <v>0</v>
      </c>
      <c r="CP102" s="385">
        <f t="shared" si="53"/>
        <v>0</v>
      </c>
    </row>
    <row r="103" spans="1:94" ht="15" thickBot="1" x14ac:dyDescent="0.35">
      <c r="A103" s="509"/>
      <c r="B103" s="1073" t="s">
        <v>13</v>
      </c>
      <c r="C103" s="501">
        <f>ИТОГ!C102+ИТОГ!E102</f>
        <v>0</v>
      </c>
      <c r="D103" s="57">
        <f>ИТОГ!D102+ИТОГ!F102</f>
        <v>0</v>
      </c>
      <c r="E103" s="420">
        <f>ИТОГ!AI102+ИТОГ!AK102</f>
        <v>1</v>
      </c>
      <c r="F103" s="518">
        <f>ИТОГ!AJ102+ИТОГ!AL102</f>
        <v>2</v>
      </c>
      <c r="G103" s="518">
        <f>ИТОГ!BM102+ИТОГ!BO102</f>
        <v>0</v>
      </c>
      <c r="H103" s="518">
        <f>ИТОГ!BN102+ИТОГ!BP102</f>
        <v>0</v>
      </c>
      <c r="I103" s="518">
        <f>ИТОГ!CQ102+ИТОГ!CS102</f>
        <v>0</v>
      </c>
      <c r="J103" s="518">
        <f>ИТОГ!CR102+ИТОГ!CT102</f>
        <v>0</v>
      </c>
      <c r="K103" s="518">
        <f>ИТОГ!G102+ИТОГ!I102</f>
        <v>5</v>
      </c>
      <c r="L103" s="518">
        <f>ИТОГ!H102+ИТОГ!J102</f>
        <v>0</v>
      </c>
      <c r="M103" s="318">
        <f>ИТОГ!AM102+ИТОГ!AO102</f>
        <v>1</v>
      </c>
      <c r="N103" s="318">
        <f>ИТОГ!AN102+ИТОГ!AP102</f>
        <v>0</v>
      </c>
      <c r="O103" s="318">
        <f>ИТОГ!BQ102+ИТОГ!BS102</f>
        <v>2</v>
      </c>
      <c r="P103" s="318">
        <f>ИТОГ!BR102+ИТОГ!BT102</f>
        <v>1</v>
      </c>
      <c r="Q103" s="318">
        <f>ИТОГ!CU102+ИТОГ!CW102</f>
        <v>0</v>
      </c>
      <c r="R103" s="318">
        <f>ИТОГ!CV102+ИТОГ!CX102</f>
        <v>0</v>
      </c>
      <c r="S103" s="318">
        <f>ИТОГ!K102</f>
        <v>0</v>
      </c>
      <c r="T103" s="318">
        <f>ИТОГ!L102</f>
        <v>0</v>
      </c>
      <c r="U103" s="318">
        <f>ИТОГ!AQ102</f>
        <v>0</v>
      </c>
      <c r="V103" s="318">
        <f>ИТОГ!AR102</f>
        <v>2</v>
      </c>
      <c r="W103" s="318">
        <f>ИТОГ!BU102</f>
        <v>0</v>
      </c>
      <c r="X103" s="318">
        <f>ИТОГ!BV102</f>
        <v>0</v>
      </c>
      <c r="Y103" s="318">
        <f>ИТОГ!CY102</f>
        <v>1</v>
      </c>
      <c r="Z103" s="318">
        <f>ИТОГ!CZ102</f>
        <v>0</v>
      </c>
      <c r="AA103" s="318">
        <f>ИТОГ!M102+ИТОГ!O102+ИТОГ!Q102</f>
        <v>0</v>
      </c>
      <c r="AB103" s="318">
        <f>ИТОГ!N102+ИТОГ!P102+ИТОГ!R102</f>
        <v>2</v>
      </c>
      <c r="AC103" s="318">
        <f>ИТОГ!AS102+ИТОГ!AU102+ИТОГ!AW102</f>
        <v>2</v>
      </c>
      <c r="AD103" s="318">
        <f>ИТОГ!AT102+ИТОГ!AV102+ИТОГ!AX102</f>
        <v>1</v>
      </c>
      <c r="AE103" s="318">
        <f>ИТОГ!BW102+ИТОГ!BY102+ИТОГ!CA102</f>
        <v>1</v>
      </c>
      <c r="AF103" s="318">
        <f>ИТОГ!BX102+ИТОГ!BZ102+ИТОГ!CB102</f>
        <v>0</v>
      </c>
      <c r="AG103" s="463">
        <f>ИТОГ!DA102+ИТОГ!DC102+ИТОГ!DE102</f>
        <v>0</v>
      </c>
      <c r="AH103" s="463">
        <f>ИТОГ!DB102+ИТОГ!DD102+ИТОГ!DF102</f>
        <v>1</v>
      </c>
      <c r="AI103" s="463">
        <f>ИТОГ!S102</f>
        <v>0</v>
      </c>
      <c r="AJ103" s="463">
        <f>ИТОГ!T102</f>
        <v>0</v>
      </c>
      <c r="AK103" s="463">
        <f>ИТОГ!AY102</f>
        <v>0</v>
      </c>
      <c r="AL103" s="463">
        <f>ИТОГ!AZ102</f>
        <v>1</v>
      </c>
      <c r="AM103" s="463">
        <f>ИТОГ!CC102</f>
        <v>0</v>
      </c>
      <c r="AN103" s="463">
        <f>ИТОГ!CD102</f>
        <v>0</v>
      </c>
      <c r="AO103" s="463">
        <f>ИТОГ!U102+ИТОГ!W102</f>
        <v>0</v>
      </c>
      <c r="AP103" s="463">
        <f>ИТОГ!V102+ИТОГ!X102</f>
        <v>0</v>
      </c>
      <c r="AQ103" s="463">
        <f>ИТОГ!BA102+ИТОГ!BC102</f>
        <v>2</v>
      </c>
      <c r="AR103" s="463">
        <f>ИТОГ!BB102+ИТОГ!BD102</f>
        <v>0</v>
      </c>
      <c r="AS103" s="463">
        <f>ИТОГ!CE102+ИТОГ!CG102</f>
        <v>1</v>
      </c>
      <c r="AT103" s="463">
        <f>ИТОГ!CF102+ИТОГ!CH102</f>
        <v>0</v>
      </c>
      <c r="AU103" s="463">
        <f>ИТОГ!DG102+ИТОГ!DI102</f>
        <v>0</v>
      </c>
      <c r="AV103" s="463">
        <f>ИТОГ!DH102+ИТОГ!DJ102</f>
        <v>0</v>
      </c>
      <c r="AW103" s="463">
        <f>ИТОГ!Y102+ИТОГ!AA102</f>
        <v>1</v>
      </c>
      <c r="AX103" s="463">
        <f>ИТОГ!Z102+ИТОГ!AB102</f>
        <v>0</v>
      </c>
      <c r="AY103" s="463">
        <f>ИТОГ!BE102+ИТОГ!BG102</f>
        <v>0</v>
      </c>
      <c r="AZ103" s="463">
        <f>ИТОГ!BF102+ИТОГ!BH102</f>
        <v>0</v>
      </c>
      <c r="BA103" s="463">
        <f>ИТОГ!CI102+ИТОГ!CK102</f>
        <v>1</v>
      </c>
      <c r="BB103" s="463">
        <f>ИТОГ!CJ102+ИТОГ!CL102</f>
        <v>0</v>
      </c>
      <c r="BC103" s="463">
        <f>ИТОГ!DK102</f>
        <v>0</v>
      </c>
      <c r="BD103" s="463">
        <f>ИТОГ!DL102</f>
        <v>0</v>
      </c>
      <c r="BE103" s="463">
        <f>ИТОГ!AC102</f>
        <v>0</v>
      </c>
      <c r="BF103" s="463">
        <f>ИТОГ!AD102</f>
        <v>0</v>
      </c>
      <c r="BG103" s="463">
        <f>ИТОГ!BI102</f>
        <v>0</v>
      </c>
      <c r="BH103" s="463">
        <f>ИТОГ!BJ102</f>
        <v>1</v>
      </c>
      <c r="BI103" s="463">
        <f>ИТОГ!CM102</f>
        <v>0</v>
      </c>
      <c r="BJ103" s="463">
        <f>ИТОГ!CN102</f>
        <v>0</v>
      </c>
      <c r="BK103" s="463">
        <f>ИТОГ!AE102</f>
        <v>0</v>
      </c>
      <c r="BL103" s="463">
        <f>ИТОГ!AF102</f>
        <v>0</v>
      </c>
      <c r="BM103" s="463">
        <f>ИТОГ!BK102</f>
        <v>0</v>
      </c>
      <c r="BN103" s="463">
        <f>ИТОГ!BL102</f>
        <v>3</v>
      </c>
      <c r="BO103" s="463">
        <f>ИТОГ!CO102</f>
        <v>0</v>
      </c>
      <c r="BP103" s="463">
        <f>ИТОГ!CP102</f>
        <v>0</v>
      </c>
      <c r="BQ103" s="463">
        <f>ИТОГ!DM102</f>
        <v>1</v>
      </c>
      <c r="BR103" s="463">
        <f>ИТОГ!DN102</f>
        <v>0</v>
      </c>
      <c r="BS103" s="463">
        <f>ИТОГ!AG102</f>
        <v>0</v>
      </c>
      <c r="BT103" s="463">
        <f>ИТОГ!AH102</f>
        <v>0</v>
      </c>
      <c r="BU103" s="388">
        <f t="shared" si="50"/>
        <v>19</v>
      </c>
      <c r="BV103" s="508">
        <f t="shared" si="51"/>
        <v>14</v>
      </c>
      <c r="BW103" s="183"/>
      <c r="BX103" s="183"/>
      <c r="BY103" s="183"/>
      <c r="BZ103" s="1057"/>
      <c r="CA103" s="318">
        <f>ИТОГ!DU102</f>
        <v>0</v>
      </c>
      <c r="CB103" s="318">
        <f>ИТОГ!DV102</f>
        <v>2</v>
      </c>
      <c r="CC103" s="318">
        <f>ИТОГ!DY102</f>
        <v>0</v>
      </c>
      <c r="CD103" s="318">
        <f>ИТОГ!DZ102</f>
        <v>2</v>
      </c>
      <c r="CE103" s="318">
        <f>ИТОГ!EC102</f>
        <v>0</v>
      </c>
      <c r="CF103" s="318">
        <f>ИТОГ!ED102</f>
        <v>0</v>
      </c>
      <c r="CG103" s="318">
        <f>ИТОГ!EE102</f>
        <v>0</v>
      </c>
      <c r="CH103" s="318">
        <f>ИТОГ!EF102</f>
        <v>0</v>
      </c>
      <c r="CI103" s="318">
        <f>ИТОГ!DS102</f>
        <v>0</v>
      </c>
      <c r="CJ103" s="318">
        <f>ИТОГ!DT102</f>
        <v>0</v>
      </c>
      <c r="CK103" s="318">
        <f>ИТОГ!DW102</f>
        <v>0</v>
      </c>
      <c r="CL103" s="318">
        <f>ИТОГ!DX102</f>
        <v>0</v>
      </c>
      <c r="CM103" s="318">
        <f>ИТОГ!EA102</f>
        <v>0</v>
      </c>
      <c r="CN103" s="318">
        <f>ИТОГ!EB102</f>
        <v>1</v>
      </c>
      <c r="CO103" s="310">
        <f t="shared" si="52"/>
        <v>0</v>
      </c>
      <c r="CP103" s="385">
        <f t="shared" si="53"/>
        <v>5</v>
      </c>
    </row>
    <row r="104" spans="1:94" ht="27.6" thickBot="1" x14ac:dyDescent="0.35">
      <c r="A104" s="509">
        <v>14</v>
      </c>
      <c r="B104" s="1058" t="s">
        <v>21</v>
      </c>
      <c r="C104" s="501">
        <f>ИТОГ!C103+ИТОГ!E103</f>
        <v>0</v>
      </c>
      <c r="D104" s="57">
        <f>ИТОГ!D103+ИТОГ!F103</f>
        <v>0</v>
      </c>
      <c r="E104" s="420">
        <f>ИТОГ!AI103+ИТОГ!AK103</f>
        <v>1</v>
      </c>
      <c r="F104" s="518">
        <f>ИТОГ!AJ103+ИТОГ!AL103</f>
        <v>0</v>
      </c>
      <c r="G104" s="518">
        <f>ИТОГ!BM103+ИТОГ!BO103</f>
        <v>0</v>
      </c>
      <c r="H104" s="518">
        <f>ИТОГ!BN103+ИТОГ!BP103</f>
        <v>0</v>
      </c>
      <c r="I104" s="518">
        <f>ИТОГ!CQ103+ИТОГ!CS103</f>
        <v>0</v>
      </c>
      <c r="J104" s="518">
        <f>ИТОГ!CR103+ИТОГ!CT103</f>
        <v>0</v>
      </c>
      <c r="K104" s="518">
        <f>ИТОГ!G103+ИТОГ!I103</f>
        <v>2</v>
      </c>
      <c r="L104" s="518">
        <f>ИТОГ!H103+ИТОГ!J103</f>
        <v>0</v>
      </c>
      <c r="M104" s="318">
        <f>ИТОГ!AM103+ИТОГ!AO103</f>
        <v>1</v>
      </c>
      <c r="N104" s="318">
        <f>ИТОГ!AN103+ИТОГ!AP103</f>
        <v>0</v>
      </c>
      <c r="O104" s="318">
        <f>ИТОГ!BQ103+ИТОГ!BS103</f>
        <v>1</v>
      </c>
      <c r="P104" s="318">
        <f>ИТОГ!BR103+ИТОГ!BT103</f>
        <v>0</v>
      </c>
      <c r="Q104" s="318">
        <f>ИТОГ!CU103+ИТОГ!CW103</f>
        <v>0</v>
      </c>
      <c r="R104" s="318">
        <f>ИТОГ!CV103+ИТОГ!CX103</f>
        <v>0</v>
      </c>
      <c r="S104" s="318">
        <f>ИТОГ!K103</f>
        <v>0</v>
      </c>
      <c r="T104" s="318">
        <f>ИТОГ!L103</f>
        <v>0</v>
      </c>
      <c r="U104" s="318">
        <f>ИТОГ!AQ103</f>
        <v>0</v>
      </c>
      <c r="V104" s="318">
        <f>ИТОГ!AR103</f>
        <v>1</v>
      </c>
      <c r="W104" s="318">
        <f>ИТОГ!BU103</f>
        <v>0</v>
      </c>
      <c r="X104" s="318">
        <f>ИТОГ!BV103</f>
        <v>0</v>
      </c>
      <c r="Y104" s="318">
        <f>ИТОГ!CY103</f>
        <v>0</v>
      </c>
      <c r="Z104" s="318">
        <f>ИТОГ!CZ103</f>
        <v>0</v>
      </c>
      <c r="AA104" s="318">
        <f>ИТОГ!M103+ИТОГ!O103+ИТОГ!Q103</f>
        <v>0</v>
      </c>
      <c r="AB104" s="318">
        <f>ИТОГ!N103+ИТОГ!P103+ИТОГ!R103</f>
        <v>0</v>
      </c>
      <c r="AC104" s="318">
        <f>ИТОГ!AS103+ИТОГ!AU103+ИТОГ!AW103</f>
        <v>0</v>
      </c>
      <c r="AD104" s="318">
        <f>ИТОГ!AT103+ИТОГ!AV103+ИТОГ!AX103</f>
        <v>0</v>
      </c>
      <c r="AE104" s="318">
        <f>ИТОГ!BW103+ИТОГ!BY103+ИТОГ!CA103</f>
        <v>0</v>
      </c>
      <c r="AF104" s="318">
        <f>ИТОГ!BX103+ИТОГ!BZ103+ИТОГ!CB103</f>
        <v>0</v>
      </c>
      <c r="AG104" s="463">
        <f>ИТОГ!DA103+ИТОГ!DC103+ИТОГ!DE103</f>
        <v>0</v>
      </c>
      <c r="AH104" s="463">
        <f>ИТОГ!DB103+ИТОГ!DD103+ИТОГ!DF103</f>
        <v>0</v>
      </c>
      <c r="AI104" s="463">
        <f>ИТОГ!S103</f>
        <v>0</v>
      </c>
      <c r="AJ104" s="463">
        <f>ИТОГ!T103</f>
        <v>0</v>
      </c>
      <c r="AK104" s="463">
        <f>ИТОГ!AY103</f>
        <v>0</v>
      </c>
      <c r="AL104" s="463">
        <f>ИТОГ!AZ103</f>
        <v>1</v>
      </c>
      <c r="AM104" s="463">
        <f>ИТОГ!CC103</f>
        <v>0</v>
      </c>
      <c r="AN104" s="463">
        <f>ИТОГ!CD103</f>
        <v>0</v>
      </c>
      <c r="AO104" s="463">
        <f>ИТОГ!U103+ИТОГ!W103</f>
        <v>0</v>
      </c>
      <c r="AP104" s="463">
        <f>ИТОГ!V103+ИТОГ!X103</f>
        <v>0</v>
      </c>
      <c r="AQ104" s="463">
        <f>ИТОГ!BA103+ИТОГ!BC103</f>
        <v>0</v>
      </c>
      <c r="AR104" s="463">
        <f>ИТОГ!BB103+ИТОГ!BD103</f>
        <v>0</v>
      </c>
      <c r="AS104" s="463">
        <f>ИТОГ!CE103+ИТОГ!CG103</f>
        <v>1</v>
      </c>
      <c r="AT104" s="463">
        <f>ИТОГ!CF103+ИТОГ!CH103</f>
        <v>0</v>
      </c>
      <c r="AU104" s="463">
        <f>ИТОГ!DG103+ИТОГ!DI103</f>
        <v>0</v>
      </c>
      <c r="AV104" s="463">
        <f>ИТОГ!DH103+ИТОГ!DJ103</f>
        <v>0</v>
      </c>
      <c r="AW104" s="463">
        <f>ИТОГ!Y103+ИТОГ!AA103</f>
        <v>0</v>
      </c>
      <c r="AX104" s="463">
        <f>ИТОГ!Z103+ИТОГ!AB103</f>
        <v>0</v>
      </c>
      <c r="AY104" s="463">
        <f>ИТОГ!BE103+ИТОГ!BG103</f>
        <v>0</v>
      </c>
      <c r="AZ104" s="463">
        <f>ИТОГ!BF103+ИТОГ!BH103</f>
        <v>0</v>
      </c>
      <c r="BA104" s="463">
        <f>ИТОГ!CI103+ИТОГ!CK103</f>
        <v>1</v>
      </c>
      <c r="BB104" s="463">
        <f>ИТОГ!CJ103+ИТОГ!CL103</f>
        <v>0</v>
      </c>
      <c r="BC104" s="463">
        <f>ИТОГ!DK103</f>
        <v>0</v>
      </c>
      <c r="BD104" s="463">
        <f>ИТОГ!DL103</f>
        <v>0</v>
      </c>
      <c r="BE104" s="463">
        <f>ИТОГ!AC103</f>
        <v>0</v>
      </c>
      <c r="BF104" s="463">
        <f>ИТОГ!AD103</f>
        <v>0</v>
      </c>
      <c r="BG104" s="463">
        <f>ИТОГ!BI103</f>
        <v>0</v>
      </c>
      <c r="BH104" s="463">
        <f>ИТОГ!BJ103</f>
        <v>0</v>
      </c>
      <c r="BI104" s="463">
        <f>ИТОГ!CM103</f>
        <v>0</v>
      </c>
      <c r="BJ104" s="463">
        <f>ИТОГ!CN103</f>
        <v>0</v>
      </c>
      <c r="BK104" s="463">
        <f>ИТОГ!AE103</f>
        <v>0</v>
      </c>
      <c r="BL104" s="463">
        <f>ИТОГ!AF103</f>
        <v>0</v>
      </c>
      <c r="BM104" s="463">
        <f>ИТОГ!BK103</f>
        <v>0</v>
      </c>
      <c r="BN104" s="463">
        <f>ИТОГ!BL103</f>
        <v>0</v>
      </c>
      <c r="BO104" s="463">
        <f>ИТОГ!CO103</f>
        <v>0</v>
      </c>
      <c r="BP104" s="463">
        <f>ИТОГ!CP103</f>
        <v>0</v>
      </c>
      <c r="BQ104" s="463">
        <f>ИТОГ!DM103</f>
        <v>0</v>
      </c>
      <c r="BR104" s="463">
        <f>ИТОГ!DN103</f>
        <v>0</v>
      </c>
      <c r="BS104" s="463">
        <f>ИТОГ!AG103</f>
        <v>0</v>
      </c>
      <c r="BT104" s="463">
        <f>ИТОГ!AH103</f>
        <v>0</v>
      </c>
      <c r="BU104" s="388">
        <f t="shared" si="50"/>
        <v>7</v>
      </c>
      <c r="BV104" s="508">
        <f t="shared" si="51"/>
        <v>2</v>
      </c>
      <c r="BW104" s="183"/>
      <c r="BX104" s="183"/>
      <c r="BY104" s="183"/>
      <c r="BZ104" s="1059"/>
      <c r="CA104" s="318">
        <f>ИТОГ!DU103</f>
        <v>0</v>
      </c>
      <c r="CB104" s="318">
        <f>ИТОГ!DV103</f>
        <v>0</v>
      </c>
      <c r="CC104" s="318">
        <f>ИТОГ!DY103</f>
        <v>0</v>
      </c>
      <c r="CD104" s="318">
        <f>ИТОГ!DZ103</f>
        <v>0</v>
      </c>
      <c r="CE104" s="318">
        <f>ИТОГ!EC103</f>
        <v>0</v>
      </c>
      <c r="CF104" s="318">
        <f>ИТОГ!ED103</f>
        <v>0</v>
      </c>
      <c r="CG104" s="318">
        <f>ИТОГ!EE103</f>
        <v>0</v>
      </c>
      <c r="CH104" s="318">
        <f>ИТОГ!EF103</f>
        <v>0</v>
      </c>
      <c r="CI104" s="318">
        <f>ИТОГ!DS103</f>
        <v>0</v>
      </c>
      <c r="CJ104" s="318">
        <f>ИТОГ!DT103</f>
        <v>0</v>
      </c>
      <c r="CK104" s="318">
        <f>ИТОГ!DW103</f>
        <v>0</v>
      </c>
      <c r="CL104" s="318">
        <f>ИТОГ!DX103</f>
        <v>0</v>
      </c>
      <c r="CM104" s="318">
        <f>ИТОГ!EA103</f>
        <v>0</v>
      </c>
      <c r="CN104" s="318">
        <f>ИТОГ!EB103</f>
        <v>0</v>
      </c>
      <c r="CO104" s="310">
        <f t="shared" si="52"/>
        <v>0</v>
      </c>
      <c r="CP104" s="385">
        <f t="shared" si="53"/>
        <v>0</v>
      </c>
    </row>
    <row r="105" spans="1:94" ht="27" thickBot="1" x14ac:dyDescent="0.35">
      <c r="A105" s="509">
        <v>15</v>
      </c>
      <c r="B105" s="742" t="s">
        <v>51</v>
      </c>
      <c r="C105" s="501">
        <f>ИТОГ!C104+ИТОГ!E104</f>
        <v>0</v>
      </c>
      <c r="D105" s="57">
        <f>ИТОГ!D104+ИТОГ!F104</f>
        <v>0</v>
      </c>
      <c r="E105" s="420">
        <f>ИТОГ!AI104+ИТОГ!AK104</f>
        <v>0</v>
      </c>
      <c r="F105" s="518">
        <f>ИТОГ!AJ104+ИТОГ!AL104</f>
        <v>0</v>
      </c>
      <c r="G105" s="518">
        <f>ИТОГ!BM104+ИТОГ!BO104</f>
        <v>0</v>
      </c>
      <c r="H105" s="518">
        <f>ИТОГ!BN104+ИТОГ!BP104</f>
        <v>0</v>
      </c>
      <c r="I105" s="518">
        <f>ИТОГ!CQ104+ИТОГ!CS104</f>
        <v>0</v>
      </c>
      <c r="J105" s="518">
        <f>ИТОГ!CR104+ИТОГ!CT104</f>
        <v>0</v>
      </c>
      <c r="K105" s="518">
        <f>ИТОГ!G104+ИТОГ!I104</f>
        <v>2</v>
      </c>
      <c r="L105" s="518">
        <f>ИТОГ!H104+ИТОГ!J104</f>
        <v>0</v>
      </c>
      <c r="M105" s="318">
        <f>ИТОГ!AM104+ИТОГ!AO104</f>
        <v>0</v>
      </c>
      <c r="N105" s="318">
        <f>ИТОГ!AN104+ИТОГ!AP104</f>
        <v>0</v>
      </c>
      <c r="O105" s="318">
        <f>ИТОГ!BQ104+ИТОГ!BS104</f>
        <v>0</v>
      </c>
      <c r="P105" s="318">
        <f>ИТОГ!BR104+ИТОГ!BT104</f>
        <v>0</v>
      </c>
      <c r="Q105" s="318">
        <f>ИТОГ!CU104+ИТОГ!CW104</f>
        <v>0</v>
      </c>
      <c r="R105" s="318">
        <f>ИТОГ!CV104+ИТОГ!CX104</f>
        <v>0</v>
      </c>
      <c r="S105" s="318">
        <f>ИТОГ!K104</f>
        <v>0</v>
      </c>
      <c r="T105" s="318">
        <f>ИТОГ!L104</f>
        <v>0</v>
      </c>
      <c r="U105" s="318">
        <f>ИТОГ!AQ104</f>
        <v>0</v>
      </c>
      <c r="V105" s="318">
        <f>ИТОГ!AR104</f>
        <v>0</v>
      </c>
      <c r="W105" s="318">
        <f>ИТОГ!BU104</f>
        <v>0</v>
      </c>
      <c r="X105" s="318">
        <f>ИТОГ!BV104</f>
        <v>0</v>
      </c>
      <c r="Y105" s="318">
        <f>ИТОГ!CY104</f>
        <v>0</v>
      </c>
      <c r="Z105" s="318">
        <f>ИТОГ!CZ104</f>
        <v>0</v>
      </c>
      <c r="AA105" s="318">
        <f>ИТОГ!M104+ИТОГ!O104+ИТОГ!Q104</f>
        <v>0</v>
      </c>
      <c r="AB105" s="318">
        <f>ИТОГ!N104+ИТОГ!P104+ИТОГ!R104</f>
        <v>0</v>
      </c>
      <c r="AC105" s="318">
        <f>ИТОГ!AS104+ИТОГ!AU104+ИТОГ!AW104</f>
        <v>0</v>
      </c>
      <c r="AD105" s="318">
        <f>ИТОГ!AT104+ИТОГ!AV104+ИТОГ!AX104</f>
        <v>0</v>
      </c>
      <c r="AE105" s="318">
        <f>ИТОГ!BW104+ИТОГ!BY104+ИТОГ!CA104</f>
        <v>0</v>
      </c>
      <c r="AF105" s="318">
        <f>ИТОГ!BX104+ИТОГ!BZ104+ИТОГ!CB104</f>
        <v>0</v>
      </c>
      <c r="AG105" s="463">
        <f>ИТОГ!DA104+ИТОГ!DC104+ИТОГ!DE104</f>
        <v>0</v>
      </c>
      <c r="AH105" s="463">
        <f>ИТОГ!DB104+ИТОГ!DD104+ИТОГ!DF104</f>
        <v>0</v>
      </c>
      <c r="AI105" s="463">
        <f>ИТОГ!S104</f>
        <v>0</v>
      </c>
      <c r="AJ105" s="463">
        <f>ИТОГ!T104</f>
        <v>0</v>
      </c>
      <c r="AK105" s="463">
        <f>ИТОГ!AY104</f>
        <v>0</v>
      </c>
      <c r="AL105" s="463">
        <f>ИТОГ!AZ104</f>
        <v>0</v>
      </c>
      <c r="AM105" s="463">
        <f>ИТОГ!CC104</f>
        <v>0</v>
      </c>
      <c r="AN105" s="463">
        <f>ИТОГ!CD104</f>
        <v>0</v>
      </c>
      <c r="AO105" s="463">
        <f>ИТОГ!U104+ИТОГ!W104</f>
        <v>0</v>
      </c>
      <c r="AP105" s="463">
        <f>ИТОГ!V104+ИТОГ!X104</f>
        <v>0</v>
      </c>
      <c r="AQ105" s="463">
        <f>ИТОГ!BA104+ИТОГ!BC104</f>
        <v>0</v>
      </c>
      <c r="AR105" s="463">
        <f>ИТОГ!BB104+ИТОГ!BD104</f>
        <v>0</v>
      </c>
      <c r="AS105" s="463">
        <f>ИТОГ!CE104+ИТОГ!CG104</f>
        <v>0</v>
      </c>
      <c r="AT105" s="463">
        <f>ИТОГ!CF104+ИТОГ!CH104</f>
        <v>0</v>
      </c>
      <c r="AU105" s="463">
        <f>ИТОГ!DG104+ИТОГ!DI104</f>
        <v>0</v>
      </c>
      <c r="AV105" s="463">
        <f>ИТОГ!DH104+ИТОГ!DJ104</f>
        <v>0</v>
      </c>
      <c r="AW105" s="463">
        <f>ИТОГ!Y104+ИТОГ!AA104</f>
        <v>1</v>
      </c>
      <c r="AX105" s="463">
        <f>ИТОГ!Z104+ИТОГ!AB104</f>
        <v>0</v>
      </c>
      <c r="AY105" s="463">
        <f>ИТОГ!BE104+ИТОГ!BG104</f>
        <v>0</v>
      </c>
      <c r="AZ105" s="463">
        <f>ИТОГ!BF104+ИТОГ!BH104</f>
        <v>0</v>
      </c>
      <c r="BA105" s="463">
        <f>ИТОГ!CI104+ИТОГ!CK104</f>
        <v>0</v>
      </c>
      <c r="BB105" s="463">
        <f>ИТОГ!CJ104+ИТОГ!CL104</f>
        <v>0</v>
      </c>
      <c r="BC105" s="463">
        <f>ИТОГ!DK104</f>
        <v>0</v>
      </c>
      <c r="BD105" s="463">
        <f>ИТОГ!DL104</f>
        <v>0</v>
      </c>
      <c r="BE105" s="463">
        <f>ИТОГ!AC104</f>
        <v>0</v>
      </c>
      <c r="BF105" s="463">
        <f>ИТОГ!AD104</f>
        <v>0</v>
      </c>
      <c r="BG105" s="463">
        <f>ИТОГ!BI104</f>
        <v>0</v>
      </c>
      <c r="BH105" s="463">
        <f>ИТОГ!BJ104</f>
        <v>0</v>
      </c>
      <c r="BI105" s="463">
        <f>ИТОГ!CM104</f>
        <v>0</v>
      </c>
      <c r="BJ105" s="463">
        <f>ИТОГ!CN104</f>
        <v>0</v>
      </c>
      <c r="BK105" s="463">
        <f>ИТОГ!AE104</f>
        <v>0</v>
      </c>
      <c r="BL105" s="463">
        <f>ИТОГ!AF104</f>
        <v>0</v>
      </c>
      <c r="BM105" s="463">
        <f>ИТОГ!BK104</f>
        <v>0</v>
      </c>
      <c r="BN105" s="463">
        <f>ИТОГ!BL104</f>
        <v>0</v>
      </c>
      <c r="BO105" s="463">
        <f>ИТОГ!CO104</f>
        <v>0</v>
      </c>
      <c r="BP105" s="463">
        <f>ИТОГ!CP104</f>
        <v>0</v>
      </c>
      <c r="BQ105" s="463">
        <f>ИТОГ!DM104</f>
        <v>0</v>
      </c>
      <c r="BR105" s="463">
        <f>ИТОГ!DN104</f>
        <v>0</v>
      </c>
      <c r="BS105" s="463">
        <f>ИТОГ!AG104</f>
        <v>0</v>
      </c>
      <c r="BT105" s="463">
        <f>ИТОГ!AH104</f>
        <v>0</v>
      </c>
      <c r="BU105" s="388">
        <f t="shared" si="50"/>
        <v>3</v>
      </c>
      <c r="BV105" s="508">
        <f t="shared" si="51"/>
        <v>0</v>
      </c>
      <c r="BW105" s="183"/>
      <c r="BX105" s="183"/>
      <c r="BY105" s="183"/>
      <c r="BZ105" s="1059"/>
      <c r="CA105" s="318">
        <f>ИТОГ!DU104</f>
        <v>0</v>
      </c>
      <c r="CB105" s="318">
        <f>ИТОГ!DV104</f>
        <v>0</v>
      </c>
      <c r="CC105" s="318">
        <f>ИТОГ!DY104</f>
        <v>0</v>
      </c>
      <c r="CD105" s="318">
        <f>ИТОГ!DZ104</f>
        <v>0</v>
      </c>
      <c r="CE105" s="318">
        <f>ИТОГ!EC104</f>
        <v>0</v>
      </c>
      <c r="CF105" s="318">
        <f>ИТОГ!ED104</f>
        <v>0</v>
      </c>
      <c r="CG105" s="318">
        <f>ИТОГ!EE104</f>
        <v>0</v>
      </c>
      <c r="CH105" s="318">
        <f>ИТОГ!EF104</f>
        <v>0</v>
      </c>
      <c r="CI105" s="318">
        <f>ИТОГ!DS104</f>
        <v>0</v>
      </c>
      <c r="CJ105" s="318">
        <f>ИТОГ!DT104</f>
        <v>0</v>
      </c>
      <c r="CK105" s="318">
        <f>ИТОГ!DW104</f>
        <v>0</v>
      </c>
      <c r="CL105" s="318">
        <f>ИТОГ!DX104</f>
        <v>0</v>
      </c>
      <c r="CM105" s="318">
        <f>ИТОГ!EA104</f>
        <v>0</v>
      </c>
      <c r="CN105" s="318">
        <f>ИТОГ!EB104</f>
        <v>0</v>
      </c>
      <c r="CO105" s="310">
        <f t="shared" si="52"/>
        <v>0</v>
      </c>
      <c r="CP105" s="385">
        <f t="shared" si="53"/>
        <v>0</v>
      </c>
    </row>
    <row r="106" spans="1:94" ht="15" thickBot="1" x14ac:dyDescent="0.35">
      <c r="A106" s="509">
        <v>16</v>
      </c>
      <c r="B106" s="1058" t="s">
        <v>22</v>
      </c>
      <c r="C106" s="501">
        <f>ИТОГ!C105+ИТОГ!E105</f>
        <v>0</v>
      </c>
      <c r="D106" s="57">
        <f>ИТОГ!D105+ИТОГ!F105</f>
        <v>0</v>
      </c>
      <c r="E106" s="420">
        <f>ИТОГ!AI105+ИТОГ!AK105</f>
        <v>0</v>
      </c>
      <c r="F106" s="518">
        <f>ИТОГ!AJ105+ИТОГ!AL105</f>
        <v>0</v>
      </c>
      <c r="G106" s="518">
        <f>ИТОГ!BM105+ИТОГ!BO105</f>
        <v>0</v>
      </c>
      <c r="H106" s="518">
        <f>ИТОГ!BN105+ИТОГ!BP105</f>
        <v>0</v>
      </c>
      <c r="I106" s="518">
        <f>ИТОГ!CQ105+ИТОГ!CS105</f>
        <v>0</v>
      </c>
      <c r="J106" s="518">
        <f>ИТОГ!CR105+ИТОГ!CT105</f>
        <v>0</v>
      </c>
      <c r="K106" s="518">
        <f>ИТОГ!G105+ИТОГ!I105</f>
        <v>0</v>
      </c>
      <c r="L106" s="518">
        <f>ИТОГ!H105+ИТОГ!J105</f>
        <v>0</v>
      </c>
      <c r="M106" s="318">
        <f>ИТОГ!AM105+ИТОГ!AO105</f>
        <v>0</v>
      </c>
      <c r="N106" s="318">
        <f>ИТОГ!AN105+ИТОГ!AP105</f>
        <v>0</v>
      </c>
      <c r="O106" s="318">
        <f>ИТОГ!BQ105+ИТОГ!BS105</f>
        <v>0</v>
      </c>
      <c r="P106" s="318">
        <f>ИТОГ!BR105+ИТОГ!BT105</f>
        <v>0</v>
      </c>
      <c r="Q106" s="318">
        <f>ИТОГ!CU105+ИТОГ!CW105</f>
        <v>0</v>
      </c>
      <c r="R106" s="318">
        <f>ИТОГ!CV105+ИТОГ!CX105</f>
        <v>0</v>
      </c>
      <c r="S106" s="318">
        <f>ИТОГ!K105</f>
        <v>0</v>
      </c>
      <c r="T106" s="318">
        <f>ИТОГ!L105</f>
        <v>0</v>
      </c>
      <c r="U106" s="318">
        <f>ИТОГ!AQ105</f>
        <v>0</v>
      </c>
      <c r="V106" s="318">
        <f>ИТОГ!AR105</f>
        <v>0</v>
      </c>
      <c r="W106" s="318">
        <f>ИТОГ!BU105</f>
        <v>0</v>
      </c>
      <c r="X106" s="318">
        <f>ИТОГ!BV105</f>
        <v>0</v>
      </c>
      <c r="Y106" s="318">
        <f>ИТОГ!CY105</f>
        <v>0</v>
      </c>
      <c r="Z106" s="318">
        <f>ИТОГ!CZ105</f>
        <v>0</v>
      </c>
      <c r="AA106" s="318">
        <f>ИТОГ!M105+ИТОГ!O105+ИТОГ!Q105</f>
        <v>0</v>
      </c>
      <c r="AB106" s="318">
        <f>ИТОГ!N105+ИТОГ!P105+ИТОГ!R105</f>
        <v>0</v>
      </c>
      <c r="AC106" s="318">
        <f>ИТОГ!AS105+ИТОГ!AU105+ИТОГ!AW105</f>
        <v>0</v>
      </c>
      <c r="AD106" s="318">
        <f>ИТОГ!AT105+ИТОГ!AV105+ИТОГ!AX105</f>
        <v>0</v>
      </c>
      <c r="AE106" s="318">
        <f>ИТОГ!BW105+ИТОГ!BY105+ИТОГ!CA105</f>
        <v>0</v>
      </c>
      <c r="AF106" s="318">
        <f>ИТОГ!BX105+ИТОГ!BZ105+ИТОГ!CB105</f>
        <v>0</v>
      </c>
      <c r="AG106" s="463">
        <f>ИТОГ!DA105+ИТОГ!DC105+ИТОГ!DE105</f>
        <v>0</v>
      </c>
      <c r="AH106" s="463">
        <f>ИТОГ!DB105+ИТОГ!DD105+ИТОГ!DF105</f>
        <v>0</v>
      </c>
      <c r="AI106" s="463">
        <f>ИТОГ!S105</f>
        <v>0</v>
      </c>
      <c r="AJ106" s="463">
        <f>ИТОГ!T105</f>
        <v>0</v>
      </c>
      <c r="AK106" s="463">
        <f>ИТОГ!AY105</f>
        <v>0</v>
      </c>
      <c r="AL106" s="463">
        <f>ИТОГ!AZ105</f>
        <v>0</v>
      </c>
      <c r="AM106" s="463">
        <f>ИТОГ!CC105</f>
        <v>0</v>
      </c>
      <c r="AN106" s="463">
        <f>ИТОГ!CD105</f>
        <v>0</v>
      </c>
      <c r="AO106" s="463">
        <f>ИТОГ!U105+ИТОГ!W105</f>
        <v>0</v>
      </c>
      <c r="AP106" s="463">
        <f>ИТОГ!V105+ИТОГ!X105</f>
        <v>0</v>
      </c>
      <c r="AQ106" s="463">
        <f>ИТОГ!BA105+ИТОГ!BC105</f>
        <v>0</v>
      </c>
      <c r="AR106" s="463">
        <f>ИТОГ!BB105+ИТОГ!BD105</f>
        <v>0</v>
      </c>
      <c r="AS106" s="463">
        <f>ИТОГ!CE105+ИТОГ!CG105</f>
        <v>0</v>
      </c>
      <c r="AT106" s="463">
        <f>ИТОГ!CF105+ИТОГ!CH105</f>
        <v>0</v>
      </c>
      <c r="AU106" s="463">
        <f>ИТОГ!DG105+ИТОГ!DI105</f>
        <v>0</v>
      </c>
      <c r="AV106" s="463">
        <f>ИТОГ!DH105+ИТОГ!DJ105</f>
        <v>0</v>
      </c>
      <c r="AW106" s="463">
        <f>ИТОГ!Y105+ИТОГ!AA105</f>
        <v>0</v>
      </c>
      <c r="AX106" s="463">
        <f>ИТОГ!Z105+ИТОГ!AB105</f>
        <v>0</v>
      </c>
      <c r="AY106" s="463">
        <f>ИТОГ!BE105+ИТОГ!BG105</f>
        <v>0</v>
      </c>
      <c r="AZ106" s="463">
        <f>ИТОГ!BF105+ИТОГ!BH105</f>
        <v>0</v>
      </c>
      <c r="BA106" s="463">
        <f>ИТОГ!CI105+ИТОГ!CK105</f>
        <v>0</v>
      </c>
      <c r="BB106" s="463">
        <f>ИТОГ!CJ105+ИТОГ!CL105</f>
        <v>0</v>
      </c>
      <c r="BC106" s="463">
        <f>ИТОГ!DK105</f>
        <v>0</v>
      </c>
      <c r="BD106" s="463">
        <f>ИТОГ!DL105</f>
        <v>0</v>
      </c>
      <c r="BE106" s="463">
        <f>ИТОГ!AC105</f>
        <v>0</v>
      </c>
      <c r="BF106" s="463">
        <f>ИТОГ!AD105</f>
        <v>0</v>
      </c>
      <c r="BG106" s="463">
        <f>ИТОГ!BI105</f>
        <v>0</v>
      </c>
      <c r="BH106" s="463">
        <f>ИТОГ!BJ105</f>
        <v>0</v>
      </c>
      <c r="BI106" s="463">
        <f>ИТОГ!CM105</f>
        <v>0</v>
      </c>
      <c r="BJ106" s="463">
        <f>ИТОГ!CN105</f>
        <v>0</v>
      </c>
      <c r="BK106" s="463">
        <f>ИТОГ!AE105</f>
        <v>0</v>
      </c>
      <c r="BL106" s="463">
        <f>ИТОГ!AF105</f>
        <v>0</v>
      </c>
      <c r="BM106" s="463">
        <f>ИТОГ!BK105</f>
        <v>0</v>
      </c>
      <c r="BN106" s="463">
        <f>ИТОГ!BL105</f>
        <v>0</v>
      </c>
      <c r="BO106" s="463">
        <f>ИТОГ!CO105</f>
        <v>0</v>
      </c>
      <c r="BP106" s="463">
        <f>ИТОГ!CP105</f>
        <v>0</v>
      </c>
      <c r="BQ106" s="463">
        <f>ИТОГ!DM105</f>
        <v>0</v>
      </c>
      <c r="BR106" s="463">
        <f>ИТОГ!DN105</f>
        <v>0</v>
      </c>
      <c r="BS106" s="463">
        <f>ИТОГ!AG105</f>
        <v>0</v>
      </c>
      <c r="BT106" s="463">
        <f>ИТОГ!AH105</f>
        <v>0</v>
      </c>
      <c r="BU106" s="388">
        <f t="shared" si="50"/>
        <v>0</v>
      </c>
      <c r="BV106" s="508">
        <f t="shared" si="51"/>
        <v>0</v>
      </c>
      <c r="BW106" s="183"/>
      <c r="BX106" s="183"/>
      <c r="BY106" s="183"/>
      <c r="BZ106" s="1057"/>
      <c r="CA106" s="318">
        <f>ИТОГ!DU105</f>
        <v>0</v>
      </c>
      <c r="CB106" s="318">
        <f>ИТОГ!DV105</f>
        <v>0</v>
      </c>
      <c r="CC106" s="318">
        <f>ИТОГ!DY105</f>
        <v>0</v>
      </c>
      <c r="CD106" s="318">
        <f>ИТОГ!DZ105</f>
        <v>0</v>
      </c>
      <c r="CE106" s="318">
        <f>ИТОГ!EC105</f>
        <v>0</v>
      </c>
      <c r="CF106" s="318">
        <f>ИТОГ!ED105</f>
        <v>0</v>
      </c>
      <c r="CG106" s="318">
        <f>ИТОГ!EE105</f>
        <v>0</v>
      </c>
      <c r="CH106" s="318">
        <f>ИТОГ!EF105</f>
        <v>0</v>
      </c>
      <c r="CI106" s="318">
        <f>ИТОГ!DS105</f>
        <v>0</v>
      </c>
      <c r="CJ106" s="318">
        <f>ИТОГ!DT105</f>
        <v>0</v>
      </c>
      <c r="CK106" s="318">
        <f>ИТОГ!DW105</f>
        <v>0</v>
      </c>
      <c r="CL106" s="318">
        <f>ИТОГ!DX105</f>
        <v>0</v>
      </c>
      <c r="CM106" s="318">
        <f>ИТОГ!EA105</f>
        <v>0</v>
      </c>
      <c r="CN106" s="318">
        <f>ИТОГ!EB105</f>
        <v>0</v>
      </c>
      <c r="CO106" s="310">
        <f t="shared" si="52"/>
        <v>0</v>
      </c>
      <c r="CP106" s="385">
        <f t="shared" si="53"/>
        <v>0</v>
      </c>
    </row>
    <row r="107" spans="1:94" ht="27.6" thickBot="1" x14ac:dyDescent="0.35">
      <c r="A107" s="509">
        <v>17</v>
      </c>
      <c r="B107" s="1058" t="s">
        <v>23</v>
      </c>
      <c r="C107" s="501">
        <f>ИТОГ!C106+ИТОГ!E106</f>
        <v>0</v>
      </c>
      <c r="D107" s="57">
        <f>ИТОГ!D106+ИТОГ!F106</f>
        <v>0</v>
      </c>
      <c r="E107" s="420">
        <f>ИТОГ!AI106+ИТОГ!AK106</f>
        <v>0</v>
      </c>
      <c r="F107" s="518">
        <f>ИТОГ!AJ106+ИТОГ!AL106</f>
        <v>2</v>
      </c>
      <c r="G107" s="518">
        <f>ИТОГ!BM106+ИТОГ!BO106</f>
        <v>0</v>
      </c>
      <c r="H107" s="518">
        <f>ИТОГ!BN106+ИТОГ!BP106</f>
        <v>0</v>
      </c>
      <c r="I107" s="518">
        <f>ИТОГ!CQ106+ИТОГ!CS106</f>
        <v>0</v>
      </c>
      <c r="J107" s="518">
        <f>ИТОГ!CR106+ИТОГ!CT106</f>
        <v>0</v>
      </c>
      <c r="K107" s="518">
        <f>ИТОГ!G106+ИТОГ!I106</f>
        <v>0</v>
      </c>
      <c r="L107" s="518">
        <f>ИТОГ!H106+ИТОГ!J106</f>
        <v>0</v>
      </c>
      <c r="M107" s="318">
        <f>ИТОГ!AM106+ИТОГ!AO106</f>
        <v>0</v>
      </c>
      <c r="N107" s="318">
        <f>ИТОГ!AN106+ИТОГ!AP106</f>
        <v>0</v>
      </c>
      <c r="O107" s="318">
        <f>ИТОГ!BQ106+ИТОГ!BS106</f>
        <v>0</v>
      </c>
      <c r="P107" s="318">
        <f>ИТОГ!BR106+ИТОГ!BT106</f>
        <v>1</v>
      </c>
      <c r="Q107" s="318">
        <f>ИТОГ!CU106+ИТОГ!CW106</f>
        <v>0</v>
      </c>
      <c r="R107" s="318">
        <f>ИТОГ!CV106+ИТОГ!CX106</f>
        <v>0</v>
      </c>
      <c r="S107" s="318">
        <f>ИТОГ!K106</f>
        <v>0</v>
      </c>
      <c r="T107" s="318">
        <f>ИТОГ!L106</f>
        <v>0</v>
      </c>
      <c r="U107" s="318">
        <f>ИТОГ!AQ106</f>
        <v>0</v>
      </c>
      <c r="V107" s="318">
        <f>ИТОГ!AR106</f>
        <v>1</v>
      </c>
      <c r="W107" s="318">
        <f>ИТОГ!BU106</f>
        <v>0</v>
      </c>
      <c r="X107" s="318">
        <f>ИТОГ!BV106</f>
        <v>0</v>
      </c>
      <c r="Y107" s="318">
        <f>ИТОГ!CY106</f>
        <v>0</v>
      </c>
      <c r="Z107" s="318">
        <f>ИТОГ!CZ106</f>
        <v>0</v>
      </c>
      <c r="AA107" s="318">
        <f>ИТОГ!M106+ИТОГ!O106+ИТОГ!Q106</f>
        <v>0</v>
      </c>
      <c r="AB107" s="318">
        <f>ИТОГ!N106+ИТОГ!P106+ИТОГ!R106</f>
        <v>1</v>
      </c>
      <c r="AC107" s="318">
        <f>ИТОГ!AS106+ИТОГ!AU106+ИТОГ!AW106</f>
        <v>0</v>
      </c>
      <c r="AD107" s="318">
        <f>ИТОГ!AT106+ИТОГ!AV106+ИТОГ!AX106</f>
        <v>1</v>
      </c>
      <c r="AE107" s="318">
        <f>ИТОГ!BW106+ИТОГ!BY106+ИТОГ!CA106</f>
        <v>0</v>
      </c>
      <c r="AF107" s="318">
        <f>ИТОГ!BX106+ИТОГ!BZ106+ИТОГ!CB106</f>
        <v>0</v>
      </c>
      <c r="AG107" s="463">
        <f>ИТОГ!DA106+ИТОГ!DC106+ИТОГ!DE106</f>
        <v>0</v>
      </c>
      <c r="AH107" s="463">
        <f>ИТОГ!DB106+ИТОГ!DD106+ИТОГ!DF106</f>
        <v>1</v>
      </c>
      <c r="AI107" s="463">
        <f>ИТОГ!S106</f>
        <v>0</v>
      </c>
      <c r="AJ107" s="463">
        <f>ИТОГ!T106</f>
        <v>0</v>
      </c>
      <c r="AK107" s="463">
        <f>ИТОГ!AY106</f>
        <v>0</v>
      </c>
      <c r="AL107" s="463">
        <f>ИТОГ!AZ106</f>
        <v>0</v>
      </c>
      <c r="AM107" s="463">
        <f>ИТОГ!CC106</f>
        <v>0</v>
      </c>
      <c r="AN107" s="463">
        <f>ИТОГ!CD106</f>
        <v>0</v>
      </c>
      <c r="AO107" s="463">
        <f>ИТОГ!U106+ИТОГ!W106</f>
        <v>0</v>
      </c>
      <c r="AP107" s="463">
        <f>ИТОГ!V106+ИТОГ!X106</f>
        <v>0</v>
      </c>
      <c r="AQ107" s="463">
        <f>ИТОГ!BA106+ИТОГ!BC106</f>
        <v>0</v>
      </c>
      <c r="AR107" s="463">
        <f>ИТОГ!BB106+ИТОГ!BD106</f>
        <v>0</v>
      </c>
      <c r="AS107" s="463">
        <f>ИТОГ!CE106+ИТОГ!CG106</f>
        <v>0</v>
      </c>
      <c r="AT107" s="463">
        <f>ИТОГ!CF106+ИТОГ!CH106</f>
        <v>0</v>
      </c>
      <c r="AU107" s="463">
        <f>ИТОГ!DG106+ИТОГ!DI106</f>
        <v>0</v>
      </c>
      <c r="AV107" s="463">
        <f>ИТОГ!DH106+ИТОГ!DJ106</f>
        <v>0</v>
      </c>
      <c r="AW107" s="463">
        <f>ИТОГ!Y106+ИТОГ!AA106</f>
        <v>0</v>
      </c>
      <c r="AX107" s="463">
        <f>ИТОГ!Z106+ИТОГ!AB106</f>
        <v>0</v>
      </c>
      <c r="AY107" s="463">
        <f>ИТОГ!BE106+ИТОГ!BG106</f>
        <v>0</v>
      </c>
      <c r="AZ107" s="463">
        <f>ИТОГ!BF106+ИТОГ!BH106</f>
        <v>0</v>
      </c>
      <c r="BA107" s="463">
        <f>ИТОГ!CI106+ИТОГ!CK106</f>
        <v>0</v>
      </c>
      <c r="BB107" s="463">
        <f>ИТОГ!CJ106+ИТОГ!CL106</f>
        <v>0</v>
      </c>
      <c r="BC107" s="463">
        <f>ИТОГ!DK106</f>
        <v>0</v>
      </c>
      <c r="BD107" s="463">
        <f>ИТОГ!DL106</f>
        <v>0</v>
      </c>
      <c r="BE107" s="463">
        <f>ИТОГ!AC106</f>
        <v>0</v>
      </c>
      <c r="BF107" s="463">
        <f>ИТОГ!AD106</f>
        <v>0</v>
      </c>
      <c r="BG107" s="463">
        <f>ИТОГ!BI106</f>
        <v>0</v>
      </c>
      <c r="BH107" s="463">
        <f>ИТОГ!BJ106</f>
        <v>1</v>
      </c>
      <c r="BI107" s="463">
        <f>ИТОГ!CM106</f>
        <v>0</v>
      </c>
      <c r="BJ107" s="463">
        <f>ИТОГ!CN106</f>
        <v>0</v>
      </c>
      <c r="BK107" s="463">
        <f>ИТОГ!AE106</f>
        <v>0</v>
      </c>
      <c r="BL107" s="463">
        <f>ИТОГ!AF106</f>
        <v>0</v>
      </c>
      <c r="BM107" s="463">
        <f>ИТОГ!BK106</f>
        <v>0</v>
      </c>
      <c r="BN107" s="463">
        <f>ИТОГ!BL106</f>
        <v>3</v>
      </c>
      <c r="BO107" s="463">
        <f>ИТОГ!CO106</f>
        <v>0</v>
      </c>
      <c r="BP107" s="463">
        <f>ИТОГ!CP106</f>
        <v>0</v>
      </c>
      <c r="BQ107" s="463">
        <f>ИТОГ!DM106</f>
        <v>0</v>
      </c>
      <c r="BR107" s="463">
        <f>ИТОГ!DN106</f>
        <v>0</v>
      </c>
      <c r="BS107" s="463">
        <f>ИТОГ!AG106</f>
        <v>0</v>
      </c>
      <c r="BT107" s="463">
        <f>ИТОГ!AH106</f>
        <v>0</v>
      </c>
      <c r="BU107" s="388">
        <f t="shared" si="50"/>
        <v>0</v>
      </c>
      <c r="BV107" s="508">
        <f t="shared" si="51"/>
        <v>11</v>
      </c>
      <c r="BW107" s="183"/>
      <c r="BX107" s="183"/>
      <c r="BY107" s="183"/>
      <c r="BZ107" s="1057"/>
      <c r="CA107" s="318">
        <f>ИТОГ!DU106</f>
        <v>0</v>
      </c>
      <c r="CB107" s="318">
        <f>ИТОГ!DV106</f>
        <v>2</v>
      </c>
      <c r="CC107" s="318">
        <f>ИТОГ!DY106</f>
        <v>0</v>
      </c>
      <c r="CD107" s="318">
        <f>ИТОГ!DZ106</f>
        <v>2</v>
      </c>
      <c r="CE107" s="318">
        <f>ИТОГ!EC106</f>
        <v>0</v>
      </c>
      <c r="CF107" s="318">
        <f>ИТОГ!ED106</f>
        <v>0</v>
      </c>
      <c r="CG107" s="318">
        <f>ИТОГ!EE106</f>
        <v>0</v>
      </c>
      <c r="CH107" s="318">
        <f>ИТОГ!EF106</f>
        <v>0</v>
      </c>
      <c r="CI107" s="318">
        <f>ИТОГ!DS106</f>
        <v>0</v>
      </c>
      <c r="CJ107" s="318">
        <f>ИТОГ!DT106</f>
        <v>0</v>
      </c>
      <c r="CK107" s="318">
        <f>ИТОГ!DW106</f>
        <v>0</v>
      </c>
      <c r="CL107" s="318">
        <f>ИТОГ!DX106</f>
        <v>0</v>
      </c>
      <c r="CM107" s="318">
        <f>ИТОГ!EA106</f>
        <v>0</v>
      </c>
      <c r="CN107" s="318">
        <f>ИТОГ!EB106</f>
        <v>1</v>
      </c>
      <c r="CO107" s="310">
        <f t="shared" si="52"/>
        <v>0</v>
      </c>
      <c r="CP107" s="385">
        <f t="shared" si="53"/>
        <v>5</v>
      </c>
    </row>
    <row r="108" spans="1:94" ht="15" thickBot="1" x14ac:dyDescent="0.35">
      <c r="A108" s="509">
        <v>18</v>
      </c>
      <c r="B108" s="1058" t="s">
        <v>24</v>
      </c>
      <c r="C108" s="501">
        <f>ИТОГ!C107+ИТОГ!E107</f>
        <v>0</v>
      </c>
      <c r="D108" s="57">
        <f>ИТОГ!D107+ИТОГ!F107</f>
        <v>0</v>
      </c>
      <c r="E108" s="420">
        <f>ИТОГ!AI107+ИТОГ!AK107</f>
        <v>0</v>
      </c>
      <c r="F108" s="518">
        <f>ИТОГ!AJ107+ИТОГ!AL107</f>
        <v>0</v>
      </c>
      <c r="G108" s="518">
        <f>ИТОГ!BM107+ИТОГ!BO107</f>
        <v>0</v>
      </c>
      <c r="H108" s="518">
        <f>ИТОГ!BN107+ИТОГ!BP107</f>
        <v>0</v>
      </c>
      <c r="I108" s="518">
        <f>ИТОГ!CQ107+ИТОГ!CS107</f>
        <v>0</v>
      </c>
      <c r="J108" s="518">
        <f>ИТОГ!CR107+ИТОГ!CT107</f>
        <v>0</v>
      </c>
      <c r="K108" s="518">
        <f>ИТОГ!G107+ИТОГ!I107</f>
        <v>0</v>
      </c>
      <c r="L108" s="518">
        <f>ИТОГ!H107+ИТОГ!J107</f>
        <v>0</v>
      </c>
      <c r="M108" s="318">
        <f>ИТОГ!AM107+ИТОГ!AO107</f>
        <v>0</v>
      </c>
      <c r="N108" s="318">
        <f>ИТОГ!AN107+ИТОГ!AP107</f>
        <v>0</v>
      </c>
      <c r="O108" s="318">
        <f>ИТОГ!BQ107+ИТОГ!BS107</f>
        <v>0</v>
      </c>
      <c r="P108" s="318">
        <f>ИТОГ!BR107+ИТОГ!BT107</f>
        <v>0</v>
      </c>
      <c r="Q108" s="318">
        <f>ИТОГ!CU107+ИТОГ!CW107</f>
        <v>0</v>
      </c>
      <c r="R108" s="318">
        <f>ИТОГ!CV107+ИТОГ!CX107</f>
        <v>0</v>
      </c>
      <c r="S108" s="318">
        <f>ИТОГ!K107</f>
        <v>0</v>
      </c>
      <c r="T108" s="318">
        <f>ИТОГ!L107</f>
        <v>0</v>
      </c>
      <c r="U108" s="318">
        <f>ИТОГ!AQ107</f>
        <v>0</v>
      </c>
      <c r="V108" s="318">
        <f>ИТОГ!AR107</f>
        <v>0</v>
      </c>
      <c r="W108" s="318">
        <f>ИТОГ!BU107</f>
        <v>0</v>
      </c>
      <c r="X108" s="318">
        <f>ИТОГ!BV107</f>
        <v>0</v>
      </c>
      <c r="Y108" s="318">
        <f>ИТОГ!CY107</f>
        <v>0</v>
      </c>
      <c r="Z108" s="318">
        <f>ИТОГ!CZ107</f>
        <v>0</v>
      </c>
      <c r="AA108" s="318">
        <f>ИТОГ!M107+ИТОГ!O107+ИТОГ!Q107</f>
        <v>0</v>
      </c>
      <c r="AB108" s="318">
        <f>ИТОГ!N107+ИТОГ!P107+ИТОГ!R107</f>
        <v>0</v>
      </c>
      <c r="AC108" s="318">
        <f>ИТОГ!AS107+ИТОГ!AU107+ИТОГ!AW107</f>
        <v>0</v>
      </c>
      <c r="AD108" s="318">
        <f>ИТОГ!AT107+ИТОГ!AV107+ИТОГ!AX107</f>
        <v>0</v>
      </c>
      <c r="AE108" s="318">
        <f>ИТОГ!BW107+ИТОГ!BY107+ИТОГ!CA107</f>
        <v>0</v>
      </c>
      <c r="AF108" s="318">
        <f>ИТОГ!BX107+ИТОГ!BZ107+ИТОГ!CB107</f>
        <v>0</v>
      </c>
      <c r="AG108" s="463">
        <f>ИТОГ!DA107+ИТОГ!DC107+ИТОГ!DE107</f>
        <v>0</v>
      </c>
      <c r="AH108" s="463">
        <f>ИТОГ!DB107+ИТОГ!DD107+ИТОГ!DF107</f>
        <v>0</v>
      </c>
      <c r="AI108" s="463">
        <f>ИТОГ!S107</f>
        <v>0</v>
      </c>
      <c r="AJ108" s="463">
        <f>ИТОГ!T107</f>
        <v>0</v>
      </c>
      <c r="AK108" s="463">
        <f>ИТОГ!AY107</f>
        <v>0</v>
      </c>
      <c r="AL108" s="463">
        <f>ИТОГ!AZ107</f>
        <v>0</v>
      </c>
      <c r="AM108" s="463">
        <f>ИТОГ!CC107</f>
        <v>0</v>
      </c>
      <c r="AN108" s="463">
        <f>ИТОГ!CD107</f>
        <v>0</v>
      </c>
      <c r="AO108" s="463">
        <f>ИТОГ!U107+ИТОГ!W107</f>
        <v>0</v>
      </c>
      <c r="AP108" s="463">
        <f>ИТОГ!V107+ИТОГ!X107</f>
        <v>0</v>
      </c>
      <c r="AQ108" s="463">
        <f>ИТОГ!BA107+ИТОГ!BC107</f>
        <v>1</v>
      </c>
      <c r="AR108" s="463">
        <f>ИТОГ!BB107+ИТОГ!BD107</f>
        <v>0</v>
      </c>
      <c r="AS108" s="463">
        <f>ИТОГ!CE107+ИТОГ!CG107</f>
        <v>0</v>
      </c>
      <c r="AT108" s="463">
        <f>ИТОГ!CF107+ИТОГ!CH107</f>
        <v>0</v>
      </c>
      <c r="AU108" s="463">
        <f>ИТОГ!DG107+ИТОГ!DI107</f>
        <v>0</v>
      </c>
      <c r="AV108" s="463">
        <f>ИТОГ!DH107+ИТОГ!DJ107</f>
        <v>0</v>
      </c>
      <c r="AW108" s="463">
        <f>ИТОГ!Y107+ИТОГ!AA107</f>
        <v>0</v>
      </c>
      <c r="AX108" s="463">
        <f>ИТОГ!Z107+ИТОГ!AB107</f>
        <v>0</v>
      </c>
      <c r="AY108" s="463">
        <f>ИТОГ!BE107+ИТОГ!BG107</f>
        <v>0</v>
      </c>
      <c r="AZ108" s="463">
        <f>ИТОГ!BF107+ИТОГ!BH107</f>
        <v>0</v>
      </c>
      <c r="BA108" s="463">
        <f>ИТОГ!CI107+ИТОГ!CK107</f>
        <v>0</v>
      </c>
      <c r="BB108" s="463">
        <f>ИТОГ!CJ107+ИТОГ!CL107</f>
        <v>0</v>
      </c>
      <c r="BC108" s="463">
        <f>ИТОГ!DK107</f>
        <v>0</v>
      </c>
      <c r="BD108" s="463">
        <f>ИТОГ!DL107</f>
        <v>0</v>
      </c>
      <c r="BE108" s="463">
        <f>ИТОГ!AC107</f>
        <v>0</v>
      </c>
      <c r="BF108" s="463">
        <f>ИТОГ!AD107</f>
        <v>0</v>
      </c>
      <c r="BG108" s="463">
        <f>ИТОГ!BI107</f>
        <v>0</v>
      </c>
      <c r="BH108" s="463">
        <f>ИТОГ!BJ107</f>
        <v>0</v>
      </c>
      <c r="BI108" s="463">
        <f>ИТОГ!CM107</f>
        <v>0</v>
      </c>
      <c r="BJ108" s="463">
        <f>ИТОГ!CN107</f>
        <v>0</v>
      </c>
      <c r="BK108" s="463">
        <f>ИТОГ!AE107</f>
        <v>0</v>
      </c>
      <c r="BL108" s="463">
        <f>ИТОГ!AF107</f>
        <v>0</v>
      </c>
      <c r="BM108" s="463">
        <f>ИТОГ!BK107</f>
        <v>0</v>
      </c>
      <c r="BN108" s="463">
        <f>ИТОГ!BL107</f>
        <v>0</v>
      </c>
      <c r="BO108" s="463">
        <f>ИТОГ!CO107</f>
        <v>0</v>
      </c>
      <c r="BP108" s="463">
        <f>ИТОГ!CP107</f>
        <v>0</v>
      </c>
      <c r="BQ108" s="463">
        <f>ИТОГ!DM107</f>
        <v>0</v>
      </c>
      <c r="BR108" s="463">
        <f>ИТОГ!DN107</f>
        <v>0</v>
      </c>
      <c r="BS108" s="463">
        <f>ИТОГ!AG107</f>
        <v>0</v>
      </c>
      <c r="BT108" s="463">
        <f>ИТОГ!AH107</f>
        <v>0</v>
      </c>
      <c r="BU108" s="388">
        <f t="shared" si="50"/>
        <v>1</v>
      </c>
      <c r="BV108" s="508">
        <f t="shared" si="51"/>
        <v>0</v>
      </c>
      <c r="BW108" s="183"/>
      <c r="BX108" s="183"/>
      <c r="BY108" s="183"/>
      <c r="BZ108" s="1057"/>
      <c r="CA108" s="318">
        <f>ИТОГ!DU107</f>
        <v>0</v>
      </c>
      <c r="CB108" s="318">
        <f>ИТОГ!DV107</f>
        <v>0</v>
      </c>
      <c r="CC108" s="318">
        <f>ИТОГ!DY107</f>
        <v>0</v>
      </c>
      <c r="CD108" s="318">
        <f>ИТОГ!DZ107</f>
        <v>0</v>
      </c>
      <c r="CE108" s="318">
        <f>ИТОГ!EC107</f>
        <v>0</v>
      </c>
      <c r="CF108" s="318">
        <f>ИТОГ!ED107</f>
        <v>0</v>
      </c>
      <c r="CG108" s="318">
        <f>ИТОГ!EE107</f>
        <v>0</v>
      </c>
      <c r="CH108" s="318">
        <f>ИТОГ!EF107</f>
        <v>0</v>
      </c>
      <c r="CI108" s="318">
        <f>ИТОГ!DS107</f>
        <v>0</v>
      </c>
      <c r="CJ108" s="318">
        <f>ИТОГ!DT107</f>
        <v>0</v>
      </c>
      <c r="CK108" s="318">
        <f>ИТОГ!DW107</f>
        <v>0</v>
      </c>
      <c r="CL108" s="318">
        <f>ИТОГ!DX107</f>
        <v>0</v>
      </c>
      <c r="CM108" s="318">
        <f>ИТОГ!EA107</f>
        <v>0</v>
      </c>
      <c r="CN108" s="318">
        <f>ИТОГ!EB107</f>
        <v>0</v>
      </c>
      <c r="CO108" s="310">
        <f t="shared" si="52"/>
        <v>0</v>
      </c>
      <c r="CP108" s="385">
        <f t="shared" si="53"/>
        <v>0</v>
      </c>
    </row>
    <row r="109" spans="1:94" ht="27.6" thickBot="1" x14ac:dyDescent="0.35">
      <c r="A109" s="509">
        <v>19</v>
      </c>
      <c r="B109" s="1058" t="s">
        <v>25</v>
      </c>
      <c r="C109" s="501">
        <f>ИТОГ!C108+ИТОГ!E108</f>
        <v>0</v>
      </c>
      <c r="D109" s="57">
        <f>ИТОГ!D108+ИТОГ!F108</f>
        <v>0</v>
      </c>
      <c r="E109" s="420">
        <f>ИТОГ!AI108+ИТОГ!AK108</f>
        <v>0</v>
      </c>
      <c r="F109" s="518">
        <f>ИТОГ!AJ108+ИТОГ!AL108</f>
        <v>0</v>
      </c>
      <c r="G109" s="518">
        <f>ИТОГ!BM108+ИТОГ!BO108</f>
        <v>0</v>
      </c>
      <c r="H109" s="518">
        <f>ИТОГ!BN108+ИТОГ!BP108</f>
        <v>0</v>
      </c>
      <c r="I109" s="518">
        <f>ИТОГ!CQ108+ИТОГ!CS108</f>
        <v>0</v>
      </c>
      <c r="J109" s="518">
        <f>ИТОГ!CR108+ИТОГ!CT108</f>
        <v>0</v>
      </c>
      <c r="K109" s="518">
        <f>ИТОГ!G108+ИТОГ!I108</f>
        <v>0</v>
      </c>
      <c r="L109" s="518">
        <f>ИТОГ!H108+ИТОГ!J108</f>
        <v>0</v>
      </c>
      <c r="M109" s="318">
        <f>ИТОГ!AM108+ИТОГ!AO108</f>
        <v>0</v>
      </c>
      <c r="N109" s="318">
        <f>ИТОГ!AN108+ИТОГ!AP108</f>
        <v>0</v>
      </c>
      <c r="O109" s="318">
        <f>ИТОГ!BQ108+ИТОГ!BS108</f>
        <v>0</v>
      </c>
      <c r="P109" s="318">
        <f>ИТОГ!BR108+ИТОГ!BT108</f>
        <v>0</v>
      </c>
      <c r="Q109" s="318">
        <f>ИТОГ!CU108+ИТОГ!CW108</f>
        <v>0</v>
      </c>
      <c r="R109" s="318">
        <f>ИТОГ!CV108+ИТОГ!CX108</f>
        <v>0</v>
      </c>
      <c r="S109" s="318">
        <f>ИТОГ!K108</f>
        <v>0</v>
      </c>
      <c r="T109" s="318">
        <f>ИТОГ!L108</f>
        <v>0</v>
      </c>
      <c r="U109" s="318">
        <f>ИТОГ!AQ108</f>
        <v>0</v>
      </c>
      <c r="V109" s="318">
        <f>ИТОГ!AR108</f>
        <v>0</v>
      </c>
      <c r="W109" s="318">
        <f>ИТОГ!BU108</f>
        <v>0</v>
      </c>
      <c r="X109" s="318">
        <f>ИТОГ!BV108</f>
        <v>0</v>
      </c>
      <c r="Y109" s="318">
        <f>ИТОГ!CY108</f>
        <v>0</v>
      </c>
      <c r="Z109" s="318">
        <f>ИТОГ!CZ108</f>
        <v>0</v>
      </c>
      <c r="AA109" s="318">
        <f>ИТОГ!M108+ИТОГ!O108+ИТОГ!Q108</f>
        <v>0</v>
      </c>
      <c r="AB109" s="318">
        <f>ИТОГ!N108+ИТОГ!P108+ИТОГ!R108</f>
        <v>0</v>
      </c>
      <c r="AC109" s="318">
        <f>ИТОГ!AS108+ИТОГ!AU108+ИТОГ!AW108</f>
        <v>0</v>
      </c>
      <c r="AD109" s="318">
        <f>ИТОГ!AT108+ИТОГ!AV108+ИТОГ!AX108</f>
        <v>0</v>
      </c>
      <c r="AE109" s="318">
        <f>ИТОГ!BW108+ИТОГ!BY108+ИТОГ!CA108</f>
        <v>0</v>
      </c>
      <c r="AF109" s="318">
        <f>ИТОГ!BX108+ИТОГ!BZ108+ИТОГ!CB108</f>
        <v>0</v>
      </c>
      <c r="AG109" s="463">
        <f>ИТОГ!DA108+ИТОГ!DC108+ИТОГ!DE108</f>
        <v>0</v>
      </c>
      <c r="AH109" s="463">
        <f>ИТОГ!DB108+ИТОГ!DD108+ИТОГ!DF108</f>
        <v>0</v>
      </c>
      <c r="AI109" s="463">
        <f>ИТОГ!S108</f>
        <v>0</v>
      </c>
      <c r="AJ109" s="463">
        <f>ИТОГ!T108</f>
        <v>0</v>
      </c>
      <c r="AK109" s="463">
        <f>ИТОГ!AY108</f>
        <v>0</v>
      </c>
      <c r="AL109" s="463">
        <f>ИТОГ!AZ108</f>
        <v>0</v>
      </c>
      <c r="AM109" s="463">
        <f>ИТОГ!CC108</f>
        <v>0</v>
      </c>
      <c r="AN109" s="463">
        <f>ИТОГ!CD108</f>
        <v>0</v>
      </c>
      <c r="AO109" s="463">
        <f>ИТОГ!U108+ИТОГ!W108</f>
        <v>0</v>
      </c>
      <c r="AP109" s="463">
        <f>ИТОГ!V108+ИТОГ!X108</f>
        <v>0</v>
      </c>
      <c r="AQ109" s="463">
        <f>ИТОГ!BA108+ИТОГ!BC108</f>
        <v>0</v>
      </c>
      <c r="AR109" s="463">
        <f>ИТОГ!BB108+ИТОГ!BD108</f>
        <v>0</v>
      </c>
      <c r="AS109" s="463">
        <f>ИТОГ!CE108+ИТОГ!CG108</f>
        <v>0</v>
      </c>
      <c r="AT109" s="463">
        <f>ИТОГ!CF108+ИТОГ!CH108</f>
        <v>0</v>
      </c>
      <c r="AU109" s="463">
        <f>ИТОГ!DG108+ИТОГ!DI108</f>
        <v>0</v>
      </c>
      <c r="AV109" s="463">
        <f>ИТОГ!DH108+ИТОГ!DJ108</f>
        <v>0</v>
      </c>
      <c r="AW109" s="463">
        <f>ИТОГ!Y108+ИТОГ!AA108</f>
        <v>0</v>
      </c>
      <c r="AX109" s="463">
        <f>ИТОГ!Z108+ИТОГ!AB108</f>
        <v>0</v>
      </c>
      <c r="AY109" s="463">
        <f>ИТОГ!BE108+ИТОГ!BG108</f>
        <v>0</v>
      </c>
      <c r="AZ109" s="463">
        <f>ИТОГ!BF108+ИТОГ!BH108</f>
        <v>0</v>
      </c>
      <c r="BA109" s="463">
        <f>ИТОГ!CI108+ИТОГ!CK108</f>
        <v>0</v>
      </c>
      <c r="BB109" s="463">
        <f>ИТОГ!CJ108+ИТОГ!CL108</f>
        <v>0</v>
      </c>
      <c r="BC109" s="463">
        <f>ИТОГ!DK108</f>
        <v>0</v>
      </c>
      <c r="BD109" s="463">
        <f>ИТОГ!DL108</f>
        <v>0</v>
      </c>
      <c r="BE109" s="463">
        <f>ИТОГ!AC108</f>
        <v>0</v>
      </c>
      <c r="BF109" s="463">
        <f>ИТОГ!AD108</f>
        <v>0</v>
      </c>
      <c r="BG109" s="463">
        <f>ИТОГ!BI108</f>
        <v>0</v>
      </c>
      <c r="BH109" s="463">
        <f>ИТОГ!BJ108</f>
        <v>0</v>
      </c>
      <c r="BI109" s="463">
        <f>ИТОГ!CM108</f>
        <v>0</v>
      </c>
      <c r="BJ109" s="463">
        <f>ИТОГ!CN108</f>
        <v>0</v>
      </c>
      <c r="BK109" s="463">
        <f>ИТОГ!AE108</f>
        <v>0</v>
      </c>
      <c r="BL109" s="463">
        <f>ИТОГ!AF108</f>
        <v>0</v>
      </c>
      <c r="BM109" s="463">
        <f>ИТОГ!BK108</f>
        <v>0</v>
      </c>
      <c r="BN109" s="463">
        <f>ИТОГ!BL108</f>
        <v>0</v>
      </c>
      <c r="BO109" s="463">
        <f>ИТОГ!CO108</f>
        <v>0</v>
      </c>
      <c r="BP109" s="463">
        <f>ИТОГ!CP108</f>
        <v>0</v>
      </c>
      <c r="BQ109" s="463">
        <f>ИТОГ!DM108</f>
        <v>0</v>
      </c>
      <c r="BR109" s="463">
        <f>ИТОГ!DN108</f>
        <v>0</v>
      </c>
      <c r="BS109" s="463">
        <f>ИТОГ!AG108</f>
        <v>0</v>
      </c>
      <c r="BT109" s="463">
        <f>ИТОГ!AH108</f>
        <v>0</v>
      </c>
      <c r="BU109" s="388">
        <f t="shared" si="50"/>
        <v>0</v>
      </c>
      <c r="BV109" s="508">
        <f t="shared" si="51"/>
        <v>0</v>
      </c>
      <c r="BW109" s="183"/>
      <c r="BX109" s="183"/>
      <c r="BY109" s="183"/>
      <c r="BZ109" s="1057"/>
      <c r="CA109" s="318">
        <f>ИТОГ!DU108</f>
        <v>0</v>
      </c>
      <c r="CB109" s="318">
        <f>ИТОГ!DV108</f>
        <v>0</v>
      </c>
      <c r="CC109" s="318">
        <f>ИТОГ!DY108</f>
        <v>0</v>
      </c>
      <c r="CD109" s="318">
        <f>ИТОГ!DZ108</f>
        <v>0</v>
      </c>
      <c r="CE109" s="318">
        <f>ИТОГ!EC108</f>
        <v>0</v>
      </c>
      <c r="CF109" s="318">
        <f>ИТОГ!ED108</f>
        <v>0</v>
      </c>
      <c r="CG109" s="318">
        <f>ИТОГ!EE108</f>
        <v>0</v>
      </c>
      <c r="CH109" s="318">
        <f>ИТОГ!EF108</f>
        <v>0</v>
      </c>
      <c r="CI109" s="318">
        <f>ИТОГ!DS108</f>
        <v>0</v>
      </c>
      <c r="CJ109" s="318">
        <f>ИТОГ!DT108</f>
        <v>0</v>
      </c>
      <c r="CK109" s="318">
        <f>ИТОГ!DW108</f>
        <v>0</v>
      </c>
      <c r="CL109" s="318">
        <f>ИТОГ!DX108</f>
        <v>0</v>
      </c>
      <c r="CM109" s="318">
        <f>ИТОГ!EA108</f>
        <v>0</v>
      </c>
      <c r="CN109" s="318">
        <f>ИТОГ!EB108</f>
        <v>0</v>
      </c>
      <c r="CO109" s="310">
        <f t="shared" si="52"/>
        <v>0</v>
      </c>
      <c r="CP109" s="385">
        <f t="shared" si="53"/>
        <v>0</v>
      </c>
    </row>
    <row r="110" spans="1:94" ht="15" thickBot="1" x14ac:dyDescent="0.35">
      <c r="A110" s="509">
        <v>20</v>
      </c>
      <c r="B110" s="1058" t="s">
        <v>26</v>
      </c>
      <c r="C110" s="501">
        <f>ИТОГ!C109+ИТОГ!E109</f>
        <v>0</v>
      </c>
      <c r="D110" s="57">
        <f>ИТОГ!D109+ИТОГ!F109</f>
        <v>0</v>
      </c>
      <c r="E110" s="420">
        <f>ИТОГ!AI109+ИТОГ!AK109</f>
        <v>0</v>
      </c>
      <c r="F110" s="518">
        <f>ИТОГ!AJ109+ИТОГ!AL109</f>
        <v>0</v>
      </c>
      <c r="G110" s="518">
        <f>ИТОГ!BM109+ИТОГ!BO109</f>
        <v>0</v>
      </c>
      <c r="H110" s="518">
        <f>ИТОГ!BN109+ИТОГ!BP109</f>
        <v>0</v>
      </c>
      <c r="I110" s="518">
        <f>ИТОГ!CQ109+ИТОГ!CS109</f>
        <v>0</v>
      </c>
      <c r="J110" s="518">
        <f>ИТОГ!CR109+ИТОГ!CT109</f>
        <v>0</v>
      </c>
      <c r="K110" s="518">
        <f>ИТОГ!G109+ИТОГ!I109</f>
        <v>0</v>
      </c>
      <c r="L110" s="518">
        <f>ИТОГ!H109+ИТОГ!J109</f>
        <v>0</v>
      </c>
      <c r="M110" s="318">
        <f>ИТОГ!AM109+ИТОГ!AO109</f>
        <v>0</v>
      </c>
      <c r="N110" s="318">
        <f>ИТОГ!AN109+ИТОГ!AP109</f>
        <v>0</v>
      </c>
      <c r="O110" s="318">
        <f>ИТОГ!BQ109+ИТОГ!BS109</f>
        <v>0</v>
      </c>
      <c r="P110" s="318">
        <f>ИТОГ!BR109+ИТОГ!BT109</f>
        <v>0</v>
      </c>
      <c r="Q110" s="318">
        <f>ИТОГ!CU109+ИТОГ!CW109</f>
        <v>0</v>
      </c>
      <c r="R110" s="318">
        <f>ИТОГ!CV109+ИТОГ!CX109</f>
        <v>0</v>
      </c>
      <c r="S110" s="318">
        <f>ИТОГ!K109</f>
        <v>0</v>
      </c>
      <c r="T110" s="318">
        <f>ИТОГ!L109</f>
        <v>0</v>
      </c>
      <c r="U110" s="318">
        <f>ИТОГ!AQ109</f>
        <v>0</v>
      </c>
      <c r="V110" s="318">
        <f>ИТОГ!AR109</f>
        <v>0</v>
      </c>
      <c r="W110" s="318">
        <f>ИТОГ!BU109</f>
        <v>0</v>
      </c>
      <c r="X110" s="318">
        <f>ИТОГ!BV109</f>
        <v>0</v>
      </c>
      <c r="Y110" s="318">
        <f>ИТОГ!CY109</f>
        <v>0</v>
      </c>
      <c r="Z110" s="318">
        <f>ИТОГ!CZ109</f>
        <v>0</v>
      </c>
      <c r="AA110" s="318">
        <f>ИТОГ!M109+ИТОГ!O109+ИТОГ!Q109</f>
        <v>0</v>
      </c>
      <c r="AB110" s="318">
        <f>ИТОГ!N109+ИТОГ!P109+ИТОГ!R109</f>
        <v>0</v>
      </c>
      <c r="AC110" s="318">
        <f>ИТОГ!AS109+ИТОГ!AU109+ИТОГ!AW109</f>
        <v>0</v>
      </c>
      <c r="AD110" s="318">
        <f>ИТОГ!AT109+ИТОГ!AV109+ИТОГ!AX109</f>
        <v>0</v>
      </c>
      <c r="AE110" s="318">
        <f>ИТОГ!BW109+ИТОГ!BY109+ИТОГ!CA109</f>
        <v>0</v>
      </c>
      <c r="AF110" s="318">
        <f>ИТОГ!BX109+ИТОГ!BZ109+ИТОГ!CB109</f>
        <v>0</v>
      </c>
      <c r="AG110" s="463">
        <f>ИТОГ!DA109+ИТОГ!DC109+ИТОГ!DE109</f>
        <v>0</v>
      </c>
      <c r="AH110" s="463">
        <f>ИТОГ!DB109+ИТОГ!DD109+ИТОГ!DF109</f>
        <v>0</v>
      </c>
      <c r="AI110" s="463">
        <f>ИТОГ!S109</f>
        <v>0</v>
      </c>
      <c r="AJ110" s="463">
        <f>ИТОГ!T109</f>
        <v>0</v>
      </c>
      <c r="AK110" s="463">
        <f>ИТОГ!AY109</f>
        <v>0</v>
      </c>
      <c r="AL110" s="463">
        <f>ИТОГ!AZ109</f>
        <v>0</v>
      </c>
      <c r="AM110" s="463">
        <f>ИТОГ!CC109</f>
        <v>0</v>
      </c>
      <c r="AN110" s="463">
        <f>ИТОГ!CD109</f>
        <v>0</v>
      </c>
      <c r="AO110" s="463">
        <f>ИТОГ!U109+ИТОГ!W109</f>
        <v>0</v>
      </c>
      <c r="AP110" s="463">
        <f>ИТОГ!V109+ИТОГ!X109</f>
        <v>0</v>
      </c>
      <c r="AQ110" s="463">
        <f>ИТОГ!BA109+ИТОГ!BC109</f>
        <v>0</v>
      </c>
      <c r="AR110" s="463">
        <f>ИТОГ!BB109+ИТОГ!BD109</f>
        <v>0</v>
      </c>
      <c r="AS110" s="463">
        <f>ИТОГ!CE109+ИТОГ!CG109</f>
        <v>0</v>
      </c>
      <c r="AT110" s="463">
        <f>ИТОГ!CF109+ИТОГ!CH109</f>
        <v>0</v>
      </c>
      <c r="AU110" s="463">
        <f>ИТОГ!DG109+ИТОГ!DI109</f>
        <v>0</v>
      </c>
      <c r="AV110" s="463">
        <f>ИТОГ!DH109+ИТОГ!DJ109</f>
        <v>0</v>
      </c>
      <c r="AW110" s="463">
        <f>ИТОГ!Y109+ИТОГ!AA109</f>
        <v>0</v>
      </c>
      <c r="AX110" s="463">
        <f>ИТОГ!Z109+ИТОГ!AB109</f>
        <v>0</v>
      </c>
      <c r="AY110" s="463">
        <f>ИТОГ!BE109+ИТОГ!BG109</f>
        <v>0</v>
      </c>
      <c r="AZ110" s="463">
        <f>ИТОГ!BF109+ИТОГ!BH109</f>
        <v>0</v>
      </c>
      <c r="BA110" s="463">
        <f>ИТОГ!CI109+ИТОГ!CK109</f>
        <v>0</v>
      </c>
      <c r="BB110" s="463">
        <f>ИТОГ!CJ109+ИТОГ!CL109</f>
        <v>0</v>
      </c>
      <c r="BC110" s="463">
        <f>ИТОГ!DK109</f>
        <v>0</v>
      </c>
      <c r="BD110" s="463">
        <f>ИТОГ!DL109</f>
        <v>0</v>
      </c>
      <c r="BE110" s="463">
        <f>ИТОГ!AC109</f>
        <v>0</v>
      </c>
      <c r="BF110" s="463">
        <f>ИТОГ!AD109</f>
        <v>0</v>
      </c>
      <c r="BG110" s="463">
        <f>ИТОГ!BI109</f>
        <v>0</v>
      </c>
      <c r="BH110" s="463">
        <f>ИТОГ!BJ109</f>
        <v>0</v>
      </c>
      <c r="BI110" s="463">
        <f>ИТОГ!CM109</f>
        <v>0</v>
      </c>
      <c r="BJ110" s="463">
        <f>ИТОГ!CN109</f>
        <v>0</v>
      </c>
      <c r="BK110" s="463">
        <f>ИТОГ!AE109</f>
        <v>0</v>
      </c>
      <c r="BL110" s="463">
        <f>ИТОГ!AF109</f>
        <v>0</v>
      </c>
      <c r="BM110" s="463">
        <f>ИТОГ!BK109</f>
        <v>0</v>
      </c>
      <c r="BN110" s="463">
        <f>ИТОГ!BL109</f>
        <v>0</v>
      </c>
      <c r="BO110" s="463">
        <f>ИТОГ!CO109</f>
        <v>0</v>
      </c>
      <c r="BP110" s="463">
        <f>ИТОГ!CP109</f>
        <v>0</v>
      </c>
      <c r="BQ110" s="463">
        <f>ИТОГ!DM109</f>
        <v>0</v>
      </c>
      <c r="BR110" s="463">
        <f>ИТОГ!DN109</f>
        <v>0</v>
      </c>
      <c r="BS110" s="463">
        <f>ИТОГ!AG109</f>
        <v>0</v>
      </c>
      <c r="BT110" s="463">
        <f>ИТОГ!AH109</f>
        <v>0</v>
      </c>
      <c r="BU110" s="388">
        <f t="shared" si="50"/>
        <v>0</v>
      </c>
      <c r="BV110" s="508">
        <f t="shared" si="51"/>
        <v>0</v>
      </c>
      <c r="BW110" s="183"/>
      <c r="BX110" s="183"/>
      <c r="BY110" s="183"/>
      <c r="BZ110" s="1057"/>
      <c r="CA110" s="318">
        <f>ИТОГ!DU109</f>
        <v>0</v>
      </c>
      <c r="CB110" s="318">
        <f>ИТОГ!DV109</f>
        <v>0</v>
      </c>
      <c r="CC110" s="318">
        <f>ИТОГ!DY109</f>
        <v>0</v>
      </c>
      <c r="CD110" s="318">
        <f>ИТОГ!DZ109</f>
        <v>0</v>
      </c>
      <c r="CE110" s="318">
        <f>ИТОГ!EC109</f>
        <v>0</v>
      </c>
      <c r="CF110" s="318">
        <f>ИТОГ!ED109</f>
        <v>0</v>
      </c>
      <c r="CG110" s="318">
        <f>ИТОГ!EE109</f>
        <v>0</v>
      </c>
      <c r="CH110" s="318">
        <f>ИТОГ!EF109</f>
        <v>0</v>
      </c>
      <c r="CI110" s="318">
        <f>ИТОГ!DS109</f>
        <v>0</v>
      </c>
      <c r="CJ110" s="318">
        <f>ИТОГ!DT109</f>
        <v>0</v>
      </c>
      <c r="CK110" s="318">
        <f>ИТОГ!DW109</f>
        <v>0</v>
      </c>
      <c r="CL110" s="318">
        <f>ИТОГ!DX109</f>
        <v>0</v>
      </c>
      <c r="CM110" s="318">
        <f>ИТОГ!EA109</f>
        <v>0</v>
      </c>
      <c r="CN110" s="318">
        <f>ИТОГ!EB109</f>
        <v>0</v>
      </c>
      <c r="CO110" s="310">
        <f t="shared" si="52"/>
        <v>0</v>
      </c>
      <c r="CP110" s="385">
        <f t="shared" si="53"/>
        <v>0</v>
      </c>
    </row>
    <row r="111" spans="1:94" ht="15" thickBot="1" x14ac:dyDescent="0.35">
      <c r="A111" s="509">
        <v>21</v>
      </c>
      <c r="B111" s="1058" t="s">
        <v>27</v>
      </c>
      <c r="C111" s="501">
        <f>ИТОГ!C110+ИТОГ!E110</f>
        <v>0</v>
      </c>
      <c r="D111" s="57">
        <f>ИТОГ!D110+ИТОГ!F110</f>
        <v>0</v>
      </c>
      <c r="E111" s="420">
        <f>ИТОГ!AI110+ИТОГ!AK110</f>
        <v>0</v>
      </c>
      <c r="F111" s="518">
        <f>ИТОГ!AJ110+ИТОГ!AL110</f>
        <v>0</v>
      </c>
      <c r="G111" s="518">
        <f>ИТОГ!BM110+ИТОГ!BO110</f>
        <v>0</v>
      </c>
      <c r="H111" s="518">
        <f>ИТОГ!BN110+ИТОГ!BP110</f>
        <v>0</v>
      </c>
      <c r="I111" s="518">
        <f>ИТОГ!CQ110+ИТОГ!CS110</f>
        <v>0</v>
      </c>
      <c r="J111" s="518">
        <f>ИТОГ!CR110+ИТОГ!CT110</f>
        <v>0</v>
      </c>
      <c r="K111" s="518">
        <f>ИТОГ!G110+ИТОГ!I110</f>
        <v>1</v>
      </c>
      <c r="L111" s="518">
        <f>ИТОГ!H110+ИТОГ!J110</f>
        <v>0</v>
      </c>
      <c r="M111" s="318">
        <f>ИТОГ!AM110+ИТОГ!AO110</f>
        <v>0</v>
      </c>
      <c r="N111" s="318">
        <f>ИТОГ!AN110+ИТОГ!AP110</f>
        <v>0</v>
      </c>
      <c r="O111" s="318">
        <f>ИТОГ!BQ110+ИТОГ!BS110</f>
        <v>1</v>
      </c>
      <c r="P111" s="318">
        <f>ИТОГ!BR110+ИТОГ!BT110</f>
        <v>0</v>
      </c>
      <c r="Q111" s="318">
        <f>ИТОГ!CU110+ИТОГ!CW110</f>
        <v>0</v>
      </c>
      <c r="R111" s="318">
        <f>ИТОГ!CV110+ИТОГ!CX110</f>
        <v>0</v>
      </c>
      <c r="S111" s="318">
        <f>ИТОГ!K110</f>
        <v>0</v>
      </c>
      <c r="T111" s="318">
        <f>ИТОГ!L110</f>
        <v>0</v>
      </c>
      <c r="U111" s="318">
        <f>ИТОГ!AQ110</f>
        <v>0</v>
      </c>
      <c r="V111" s="318">
        <f>ИТОГ!AR110</f>
        <v>0</v>
      </c>
      <c r="W111" s="318">
        <f>ИТОГ!BU110</f>
        <v>0</v>
      </c>
      <c r="X111" s="318">
        <f>ИТОГ!BV110</f>
        <v>0</v>
      </c>
      <c r="Y111" s="318">
        <f>ИТОГ!CY110</f>
        <v>1</v>
      </c>
      <c r="Z111" s="318">
        <f>ИТОГ!CZ110</f>
        <v>0</v>
      </c>
      <c r="AA111" s="318">
        <f>ИТОГ!M110+ИТОГ!O110+ИТОГ!Q110</f>
        <v>0</v>
      </c>
      <c r="AB111" s="318">
        <f>ИТОГ!N110+ИТОГ!P110+ИТОГ!R110</f>
        <v>1</v>
      </c>
      <c r="AC111" s="318">
        <f>ИТОГ!AS110+ИТОГ!AU110+ИТОГ!AW110</f>
        <v>2</v>
      </c>
      <c r="AD111" s="318">
        <f>ИТОГ!AT110+ИТОГ!AV110+ИТОГ!AX110</f>
        <v>0</v>
      </c>
      <c r="AE111" s="318">
        <f>ИТОГ!BW110+ИТОГ!BY110+ИТОГ!CA110</f>
        <v>1</v>
      </c>
      <c r="AF111" s="318">
        <f>ИТОГ!BX110+ИТОГ!BZ110+ИТОГ!CB110</f>
        <v>0</v>
      </c>
      <c r="AG111" s="463">
        <f>ИТОГ!DA110+ИТОГ!DC110+ИТОГ!DE110</f>
        <v>0</v>
      </c>
      <c r="AH111" s="463">
        <f>ИТОГ!DB110+ИТОГ!DD110+ИТОГ!DF110</f>
        <v>0</v>
      </c>
      <c r="AI111" s="463">
        <f>ИТОГ!S110</f>
        <v>0</v>
      </c>
      <c r="AJ111" s="463">
        <f>ИТОГ!T110</f>
        <v>0</v>
      </c>
      <c r="AK111" s="463">
        <f>ИТОГ!AY110</f>
        <v>0</v>
      </c>
      <c r="AL111" s="463">
        <f>ИТОГ!AZ110</f>
        <v>0</v>
      </c>
      <c r="AM111" s="463">
        <f>ИТОГ!CC110</f>
        <v>0</v>
      </c>
      <c r="AN111" s="463">
        <f>ИТОГ!CD110</f>
        <v>0</v>
      </c>
      <c r="AO111" s="463">
        <f>ИТОГ!U110+ИТОГ!W110</f>
        <v>0</v>
      </c>
      <c r="AP111" s="463">
        <f>ИТОГ!V110+ИТОГ!X110</f>
        <v>0</v>
      </c>
      <c r="AQ111" s="463">
        <f>ИТОГ!BA110+ИТОГ!BC110</f>
        <v>1</v>
      </c>
      <c r="AR111" s="463">
        <f>ИТОГ!BB110+ИТОГ!BD110</f>
        <v>0</v>
      </c>
      <c r="AS111" s="463">
        <f>ИТОГ!CE110+ИТОГ!CG110</f>
        <v>0</v>
      </c>
      <c r="AT111" s="463">
        <f>ИТОГ!CF110+ИТОГ!CH110</f>
        <v>0</v>
      </c>
      <c r="AU111" s="463">
        <f>ИТОГ!DG110+ИТОГ!DI110</f>
        <v>0</v>
      </c>
      <c r="AV111" s="463">
        <f>ИТОГ!DH110+ИТОГ!DJ110</f>
        <v>0</v>
      </c>
      <c r="AW111" s="463">
        <f>ИТОГ!Y110+ИТОГ!AA110</f>
        <v>0</v>
      </c>
      <c r="AX111" s="463">
        <f>ИТОГ!Z110+ИТОГ!AB110</f>
        <v>0</v>
      </c>
      <c r="AY111" s="463">
        <f>ИТОГ!BE110+ИТОГ!BG110</f>
        <v>0</v>
      </c>
      <c r="AZ111" s="463">
        <f>ИТОГ!BF110+ИТОГ!BH110</f>
        <v>0</v>
      </c>
      <c r="BA111" s="463">
        <f>ИТОГ!CI110+ИТОГ!CK110</f>
        <v>0</v>
      </c>
      <c r="BB111" s="463">
        <f>ИТОГ!CJ110+ИТОГ!CL110</f>
        <v>0</v>
      </c>
      <c r="BC111" s="463">
        <f>ИТОГ!DK110</f>
        <v>0</v>
      </c>
      <c r="BD111" s="463">
        <f>ИТОГ!DL110</f>
        <v>0</v>
      </c>
      <c r="BE111" s="463">
        <f>ИТОГ!AC110</f>
        <v>0</v>
      </c>
      <c r="BF111" s="463">
        <f>ИТОГ!AD110</f>
        <v>0</v>
      </c>
      <c r="BG111" s="463">
        <f>ИТОГ!BI110</f>
        <v>0</v>
      </c>
      <c r="BH111" s="463">
        <f>ИТОГ!BJ110</f>
        <v>0</v>
      </c>
      <c r="BI111" s="463">
        <f>ИТОГ!CM110</f>
        <v>0</v>
      </c>
      <c r="BJ111" s="463">
        <f>ИТОГ!CN110</f>
        <v>0</v>
      </c>
      <c r="BK111" s="463">
        <f>ИТОГ!AE110</f>
        <v>0</v>
      </c>
      <c r="BL111" s="463">
        <f>ИТОГ!AF110</f>
        <v>0</v>
      </c>
      <c r="BM111" s="463">
        <f>ИТОГ!BK110</f>
        <v>0</v>
      </c>
      <c r="BN111" s="463">
        <f>ИТОГ!BL110</f>
        <v>0</v>
      </c>
      <c r="BO111" s="463">
        <f>ИТОГ!CO110</f>
        <v>0</v>
      </c>
      <c r="BP111" s="463">
        <f>ИТОГ!CP110</f>
        <v>0</v>
      </c>
      <c r="BQ111" s="463">
        <f>ИТОГ!DM110</f>
        <v>1</v>
      </c>
      <c r="BR111" s="463">
        <f>ИТОГ!DN110</f>
        <v>0</v>
      </c>
      <c r="BS111" s="463">
        <f>ИТОГ!AG110</f>
        <v>0</v>
      </c>
      <c r="BT111" s="463">
        <f>ИТОГ!AH110</f>
        <v>0</v>
      </c>
      <c r="BU111" s="388">
        <f t="shared" si="50"/>
        <v>8</v>
      </c>
      <c r="BV111" s="508">
        <f t="shared" si="51"/>
        <v>1</v>
      </c>
      <c r="BW111" s="183"/>
      <c r="BX111" s="183"/>
      <c r="BY111" s="183"/>
      <c r="BZ111" s="1057"/>
      <c r="CA111" s="318">
        <f>ИТОГ!DU110</f>
        <v>0</v>
      </c>
      <c r="CB111" s="318">
        <f>ИТОГ!DV110</f>
        <v>0</v>
      </c>
      <c r="CC111" s="318">
        <f>ИТОГ!DY110</f>
        <v>0</v>
      </c>
      <c r="CD111" s="318">
        <f>ИТОГ!DZ110</f>
        <v>0</v>
      </c>
      <c r="CE111" s="318">
        <f>ИТОГ!EC110</f>
        <v>0</v>
      </c>
      <c r="CF111" s="318">
        <f>ИТОГ!ED110</f>
        <v>0</v>
      </c>
      <c r="CG111" s="318">
        <f>ИТОГ!EE110</f>
        <v>0</v>
      </c>
      <c r="CH111" s="318">
        <f>ИТОГ!EF110</f>
        <v>0</v>
      </c>
      <c r="CI111" s="318">
        <f>ИТОГ!DS110</f>
        <v>0</v>
      </c>
      <c r="CJ111" s="318">
        <f>ИТОГ!DT110</f>
        <v>0</v>
      </c>
      <c r="CK111" s="318">
        <f>ИТОГ!DW110</f>
        <v>0</v>
      </c>
      <c r="CL111" s="318">
        <f>ИТОГ!DX110</f>
        <v>0</v>
      </c>
      <c r="CM111" s="318">
        <f>ИТОГ!EA110</f>
        <v>0</v>
      </c>
      <c r="CN111" s="318">
        <f>ИТОГ!EB110</f>
        <v>0</v>
      </c>
      <c r="CO111" s="310">
        <f t="shared" si="52"/>
        <v>0</v>
      </c>
      <c r="CP111" s="385">
        <f t="shared" si="53"/>
        <v>0</v>
      </c>
    </row>
    <row r="112" spans="1:94" ht="15" thickBot="1" x14ac:dyDescent="0.35">
      <c r="A112" s="501"/>
      <c r="B112" s="1072" t="s">
        <v>28</v>
      </c>
      <c r="C112" s="723">
        <f>ИТОГ!C111+ИТОГ!E111</f>
        <v>50</v>
      </c>
      <c r="D112" s="743">
        <f>ИТОГ!D111+ИТОГ!F111</f>
        <v>33</v>
      </c>
      <c r="E112" s="420">
        <f>ИТОГ!AI111+ИТОГ!AK111</f>
        <v>48</v>
      </c>
      <c r="F112" s="518">
        <f>ИТОГ!AJ111+ИТОГ!AL111</f>
        <v>16</v>
      </c>
      <c r="G112" s="518">
        <f>ИТОГ!BM111+ИТОГ!BO111</f>
        <v>42</v>
      </c>
      <c r="H112" s="518">
        <f>ИТОГ!BN111+ИТОГ!BP111</f>
        <v>14</v>
      </c>
      <c r="I112" s="518">
        <f>ИТОГ!CQ111+ИТОГ!CS111</f>
        <v>41</v>
      </c>
      <c r="J112" s="518">
        <f>ИТОГ!CR111+ИТОГ!CT111</f>
        <v>8</v>
      </c>
      <c r="K112" s="518">
        <f>ИТОГ!G111+ИТОГ!I111</f>
        <v>97</v>
      </c>
      <c r="L112" s="518">
        <f>ИТОГ!H111+ИТОГ!J111</f>
        <v>76</v>
      </c>
      <c r="M112" s="318">
        <f>ИТОГ!AM111+ИТОГ!AO111</f>
        <v>97</v>
      </c>
      <c r="N112" s="318">
        <f>ИТОГ!AN111+ИТОГ!AP111</f>
        <v>83</v>
      </c>
      <c r="O112" s="318">
        <f>ИТОГ!BQ111+ИТОГ!BS111</f>
        <v>117</v>
      </c>
      <c r="P112" s="318">
        <f>ИТОГ!BR111+ИТОГ!BT111</f>
        <v>41</v>
      </c>
      <c r="Q112" s="318">
        <f>ИТОГ!CU111+ИТОГ!CW111</f>
        <v>73</v>
      </c>
      <c r="R112" s="318">
        <f>ИТОГ!CV111+ИТОГ!CX111</f>
        <v>42</v>
      </c>
      <c r="S112" s="318">
        <f>ИТОГ!K111</f>
        <v>50</v>
      </c>
      <c r="T112" s="318">
        <f>ИТОГ!L111</f>
        <v>0</v>
      </c>
      <c r="U112" s="318">
        <f>ИТОГ!AQ111</f>
        <v>50</v>
      </c>
      <c r="V112" s="318">
        <f>ИТОГ!AR111</f>
        <v>9</v>
      </c>
      <c r="W112" s="318">
        <f>ИТОГ!BU111</f>
        <v>46</v>
      </c>
      <c r="X112" s="318">
        <f>ИТОГ!BV111</f>
        <v>1</v>
      </c>
      <c r="Y112" s="318">
        <f>ИТОГ!CY111</f>
        <v>47</v>
      </c>
      <c r="Z112" s="318">
        <f>ИТОГ!CZ111</f>
        <v>1</v>
      </c>
      <c r="AA112" s="318">
        <f>ИТОГ!M111+ИТОГ!O111+ИТОГ!Q111</f>
        <v>100</v>
      </c>
      <c r="AB112" s="318">
        <f>ИТОГ!N111+ИТОГ!P111+ИТОГ!R111</f>
        <v>26</v>
      </c>
      <c r="AC112" s="318">
        <f>ИТОГ!AS111+ИТОГ!AU111+ИТОГ!AW111</f>
        <v>93</v>
      </c>
      <c r="AD112" s="318">
        <f>ИТОГ!AT111+ИТОГ!AV111+ИТОГ!AX111</f>
        <v>35</v>
      </c>
      <c r="AE112" s="318">
        <f>ИТОГ!BW111+ИТОГ!BY111+ИТОГ!CA111</f>
        <v>98</v>
      </c>
      <c r="AF112" s="318">
        <f>ИТОГ!BX111+ИТОГ!BZ111+ИТОГ!CB111</f>
        <v>22</v>
      </c>
      <c r="AG112" s="463">
        <f>ИТОГ!DA111+ИТОГ!DC111+ИТОГ!DE111</f>
        <v>38</v>
      </c>
      <c r="AH112" s="463">
        <f>ИТОГ!DB111+ИТОГ!DD111+ИТОГ!DF111</f>
        <v>40</v>
      </c>
      <c r="AI112" s="463">
        <f>ИТОГ!S111</f>
        <v>0</v>
      </c>
      <c r="AJ112" s="463">
        <f>ИТОГ!T111</f>
        <v>49</v>
      </c>
      <c r="AK112" s="463">
        <f>ИТОГ!AY111</f>
        <v>0</v>
      </c>
      <c r="AL112" s="463">
        <f>ИТОГ!AZ111</f>
        <v>56</v>
      </c>
      <c r="AM112" s="463">
        <f>ИТОГ!CC111</f>
        <v>1</v>
      </c>
      <c r="AN112" s="463">
        <f>ИТОГ!CD111</f>
        <v>24</v>
      </c>
      <c r="AO112" s="463">
        <f>ИТОГ!U111+ИТОГ!W111</f>
        <v>75</v>
      </c>
      <c r="AP112" s="463">
        <f>ИТОГ!V111+ИТОГ!X111</f>
        <v>17</v>
      </c>
      <c r="AQ112" s="463">
        <f>ИТОГ!BA111+ИТОГ!BC111</f>
        <v>72</v>
      </c>
      <c r="AR112" s="463">
        <f>ИТОГ!BB111+ИТОГ!BD111</f>
        <v>30</v>
      </c>
      <c r="AS112" s="463">
        <f>ИТОГ!CE111+ИТОГ!CG111</f>
        <v>52</v>
      </c>
      <c r="AT112" s="463">
        <f>ИТОГ!CF111+ИТОГ!CH111</f>
        <v>32</v>
      </c>
      <c r="AU112" s="463">
        <f>ИТОГ!DG111+ИТОГ!DI111</f>
        <v>56</v>
      </c>
      <c r="AV112" s="463">
        <f>ИТОГ!DH111+ИТОГ!DJ111</f>
        <v>14</v>
      </c>
      <c r="AW112" s="463">
        <f>ИТОГ!Y111+ИТОГ!AA111</f>
        <v>75</v>
      </c>
      <c r="AX112" s="463">
        <f>ИТОГ!Z111+ИТОГ!AB111</f>
        <v>18</v>
      </c>
      <c r="AY112" s="463">
        <f>ИТОГ!BE111+ИТОГ!BG111</f>
        <v>71</v>
      </c>
      <c r="AZ112" s="463">
        <f>ИТОГ!BF111+ИТОГ!BH111</f>
        <v>26</v>
      </c>
      <c r="BA112" s="463">
        <f>ИТОГ!CI111+ИТОГ!CK111</f>
        <v>78</v>
      </c>
      <c r="BB112" s="463">
        <f>ИТОГ!CJ111+ИТОГ!CL111</f>
        <v>7</v>
      </c>
      <c r="BC112" s="463">
        <f>ИТОГ!DK111</f>
        <v>21</v>
      </c>
      <c r="BD112" s="463">
        <f>ИТОГ!DL111</f>
        <v>8</v>
      </c>
      <c r="BE112" s="463">
        <f>ИТОГ!AC111</f>
        <v>0</v>
      </c>
      <c r="BF112" s="463">
        <f>ИТОГ!AD111</f>
        <v>41</v>
      </c>
      <c r="BG112" s="463">
        <f>ИТОГ!BI111</f>
        <v>0</v>
      </c>
      <c r="BH112" s="463">
        <f>ИТОГ!BJ111</f>
        <v>56</v>
      </c>
      <c r="BI112" s="463">
        <f>ИТОГ!CM111</f>
        <v>0</v>
      </c>
      <c r="BJ112" s="463">
        <f>ИТОГ!CN111</f>
        <v>22</v>
      </c>
      <c r="BK112" s="463">
        <f>ИТОГ!AE111</f>
        <v>20</v>
      </c>
      <c r="BL112" s="463">
        <f>ИТОГ!AF111</f>
        <v>10</v>
      </c>
      <c r="BM112" s="463">
        <f>ИТОГ!BK111</f>
        <v>19</v>
      </c>
      <c r="BN112" s="463">
        <f>ИТОГ!BL111</f>
        <v>17</v>
      </c>
      <c r="BO112" s="463">
        <f>ИТОГ!CO111</f>
        <v>17</v>
      </c>
      <c r="BP112" s="463">
        <f>ИТОГ!CP111</f>
        <v>7</v>
      </c>
      <c r="BQ112" s="463">
        <f>ИТОГ!DM111</f>
        <v>16</v>
      </c>
      <c r="BR112" s="463">
        <f>ИТОГ!DN111</f>
        <v>6</v>
      </c>
      <c r="BS112" s="463">
        <f>ИТОГ!AG111</f>
        <v>0</v>
      </c>
      <c r="BT112" s="463">
        <f>ИТОГ!AH111</f>
        <v>17</v>
      </c>
      <c r="BU112" s="388">
        <f t="shared" si="50"/>
        <v>1660</v>
      </c>
      <c r="BV112" s="508">
        <f t="shared" si="51"/>
        <v>904</v>
      </c>
      <c r="BW112" s="183"/>
      <c r="BX112" s="183"/>
      <c r="BY112" s="183"/>
      <c r="BZ112" s="1057"/>
      <c r="CA112" s="318">
        <f>ИТОГ!DU111</f>
        <v>0</v>
      </c>
      <c r="CB112" s="318">
        <f>ИТОГ!DV111</f>
        <v>14</v>
      </c>
      <c r="CC112" s="318">
        <f>ИТОГ!DY111</f>
        <v>0</v>
      </c>
      <c r="CD112" s="318">
        <f>ИТОГ!DZ111</f>
        <v>13</v>
      </c>
      <c r="CE112" s="318">
        <f>ИТОГ!EC111</f>
        <v>1</v>
      </c>
      <c r="CF112" s="318">
        <f>ИТОГ!ED111</f>
        <v>1</v>
      </c>
      <c r="CG112" s="318">
        <f>ИТОГ!EE111</f>
        <v>12</v>
      </c>
      <c r="CH112" s="318">
        <f>ИТОГ!EF111</f>
        <v>3</v>
      </c>
      <c r="CI112" s="318">
        <f>ИТОГ!DS111</f>
        <v>0</v>
      </c>
      <c r="CJ112" s="318">
        <f>ИТОГ!DT111</f>
        <v>14</v>
      </c>
      <c r="CK112" s="318">
        <f>ИТОГ!DW111</f>
        <v>0</v>
      </c>
      <c r="CL112" s="318">
        <f>ИТОГ!DX111</f>
        <v>9</v>
      </c>
      <c r="CM112" s="318">
        <f>ИТОГ!EA111</f>
        <v>0</v>
      </c>
      <c r="CN112" s="318">
        <f>ИТОГ!EB111</f>
        <v>10</v>
      </c>
      <c r="CO112" s="386">
        <f t="shared" si="52"/>
        <v>13</v>
      </c>
      <c r="CP112" s="387">
        <f t="shared" si="53"/>
        <v>64</v>
      </c>
    </row>
    <row r="113" spans="1:94" ht="16.2" thickBot="1" x14ac:dyDescent="0.35">
      <c r="A113" s="510"/>
      <c r="B113" s="511"/>
      <c r="C113" s="1504">
        <f>SUM(C112:D112)</f>
        <v>83</v>
      </c>
      <c r="D113" s="1925"/>
      <c r="E113" s="1901">
        <f>SUM(E112:F112)</f>
        <v>64</v>
      </c>
      <c r="F113" s="1902"/>
      <c r="G113" s="1901">
        <f>SUM(G112:H112)</f>
        <v>56</v>
      </c>
      <c r="H113" s="1902"/>
      <c r="I113" s="1901">
        <f>SUM(I112:J112)</f>
        <v>49</v>
      </c>
      <c r="J113" s="1902"/>
      <c r="K113" s="1901">
        <f>SUM(K112:L112)</f>
        <v>173</v>
      </c>
      <c r="L113" s="1902"/>
      <c r="M113" s="1901">
        <f>SUM(M112:N112)</f>
        <v>180</v>
      </c>
      <c r="N113" s="1902"/>
      <c r="O113" s="1901">
        <f>SUM(O112:P112)</f>
        <v>158</v>
      </c>
      <c r="P113" s="1902"/>
      <c r="Q113" s="1901">
        <f>SUM(Q112:R112)</f>
        <v>115</v>
      </c>
      <c r="R113" s="1902"/>
      <c r="S113" s="1387">
        <f>SUM(S112:T112)</f>
        <v>50</v>
      </c>
      <c r="T113" s="1393"/>
      <c r="U113" s="1387">
        <f>SUM(U112:V112)</f>
        <v>59</v>
      </c>
      <c r="V113" s="1393"/>
      <c r="W113" s="1387">
        <f>W112+X112</f>
        <v>47</v>
      </c>
      <c r="X113" s="1272"/>
      <c r="Y113" s="1387">
        <f>SUM(Y112:Z112)</f>
        <v>48</v>
      </c>
      <c r="Z113" s="1393"/>
      <c r="AA113" s="1387">
        <f>SUM(AA112:AB112)</f>
        <v>126</v>
      </c>
      <c r="AB113" s="1393"/>
      <c r="AC113" s="1387">
        <f>SUM(AC112:AD112)</f>
        <v>128</v>
      </c>
      <c r="AD113" s="1272"/>
      <c r="AE113" s="1387">
        <f>SUM(AE112:AF112)</f>
        <v>120</v>
      </c>
      <c r="AF113" s="1393"/>
      <c r="AG113" s="1387">
        <f>SUM(AG112:AH112)</f>
        <v>78</v>
      </c>
      <c r="AH113" s="1393"/>
      <c r="AI113" s="1387">
        <f>SUM(AI112:AJ112)</f>
        <v>49</v>
      </c>
      <c r="AJ113" s="1393"/>
      <c r="AK113" s="1387">
        <f>SUM(AK112:AL112)</f>
        <v>56</v>
      </c>
      <c r="AL113" s="1393"/>
      <c r="AM113" s="1387">
        <f t="shared" ref="AM113" si="54">SUM(AM112:AN112)</f>
        <v>25</v>
      </c>
      <c r="AN113" s="1393"/>
      <c r="AO113" s="1387">
        <f t="shared" ref="AO113" si="55">SUM(AO112:AP112)</f>
        <v>92</v>
      </c>
      <c r="AP113" s="1393"/>
      <c r="AQ113" s="1387">
        <f t="shared" ref="AQ113" si="56">SUM(AQ112:AR112)</f>
        <v>102</v>
      </c>
      <c r="AR113" s="1393"/>
      <c r="AS113" s="1387">
        <f t="shared" ref="AS113" si="57">SUM(AS112:AT112)</f>
        <v>84</v>
      </c>
      <c r="AT113" s="1393"/>
      <c r="AU113" s="1387">
        <f t="shared" ref="AU113" si="58">SUM(AU112:AV112)</f>
        <v>70</v>
      </c>
      <c r="AV113" s="1393"/>
      <c r="AW113" s="1387">
        <f t="shared" ref="AW113" si="59">SUM(AW112:AX112)</f>
        <v>93</v>
      </c>
      <c r="AX113" s="1393"/>
      <c r="AY113" s="1387">
        <f t="shared" ref="AY113" si="60">SUM(AY112:AZ112)</f>
        <v>97</v>
      </c>
      <c r="AZ113" s="1393"/>
      <c r="BA113" s="1387">
        <f t="shared" ref="BA113" si="61">SUM(BA112:BB112)</f>
        <v>85</v>
      </c>
      <c r="BB113" s="1393"/>
      <c r="BC113" s="1387">
        <f t="shared" ref="BC113" si="62">SUM(BC112:BD112)</f>
        <v>29</v>
      </c>
      <c r="BD113" s="1393"/>
      <c r="BE113" s="1387">
        <f t="shared" ref="BE113" si="63">SUM(BE112:BF112)</f>
        <v>41</v>
      </c>
      <c r="BF113" s="1393"/>
      <c r="BG113" s="1387">
        <f t="shared" ref="BG113" si="64">SUM(BG112:BH112)</f>
        <v>56</v>
      </c>
      <c r="BH113" s="1393"/>
      <c r="BI113" s="1387">
        <f t="shared" ref="BI113" si="65">SUM(BI112:BJ112)</f>
        <v>22</v>
      </c>
      <c r="BJ113" s="1393"/>
      <c r="BK113" s="1387">
        <f>SUM(BK112:BL112)</f>
        <v>30</v>
      </c>
      <c r="BL113" s="1272"/>
      <c r="BM113" s="1387">
        <f t="shared" ref="BM113" si="66">SUM(BM112:BN112)</f>
        <v>36</v>
      </c>
      <c r="BN113" s="1393"/>
      <c r="BO113" s="1387">
        <f t="shared" ref="BO113" si="67">SUM(BO112:BP112)</f>
        <v>24</v>
      </c>
      <c r="BP113" s="1393"/>
      <c r="BQ113" s="1901">
        <f t="shared" ref="BQ113" si="68">SUM(BQ112:BR112)</f>
        <v>22</v>
      </c>
      <c r="BR113" s="1902"/>
      <c r="BS113" s="1901">
        <f t="shared" ref="BS113" si="69">SUM(BS112:BT112)</f>
        <v>17</v>
      </c>
      <c r="BT113" s="1903"/>
      <c r="BU113" s="1927">
        <f>BU112+BV112</f>
        <v>2564</v>
      </c>
      <c r="BV113" s="1928" t="e">
        <f>SUM(D113+F113+H113+J113+L113+N113+P113+R113+T113+V113+Z113+#REF!+AB113+#REF!+#REF!+AH113+AJ113+AL113+#REF!+#REF!+AN113+AP113+AR113+AT113+AV113+#REF!+#REF!+AX113+AZ113+BB113+BD113+BF113+BH113+BJ113+#REF!+#REF!+BN113+BP113+#REF!+#REF!+#REF!+BR113+#REF!+BT113)</f>
        <v>#REF!</v>
      </c>
      <c r="BW113" s="524"/>
      <c r="BX113" s="524"/>
      <c r="BY113" s="524"/>
      <c r="BZ113" s="1054"/>
      <c r="CA113" s="1387">
        <f>SUM(CA112:CB112)</f>
        <v>14</v>
      </c>
      <c r="CB113" s="1272"/>
      <c r="CC113" s="1387">
        <f t="shared" ref="CC113" si="70">SUM(CC112:CD112)</f>
        <v>13</v>
      </c>
      <c r="CD113" s="1272"/>
      <c r="CE113" s="1387">
        <f>SUM(CE112:CF112)</f>
        <v>2</v>
      </c>
      <c r="CF113" s="1393"/>
      <c r="CG113" s="1387">
        <f>SUM(CG112:CH112)</f>
        <v>15</v>
      </c>
      <c r="CH113" s="1393"/>
      <c r="CI113" s="1387">
        <f>SUM(CI112:CJ112)</f>
        <v>14</v>
      </c>
      <c r="CJ113" s="1393"/>
      <c r="CK113" s="1387">
        <f>SUM(CK112:CL112)</f>
        <v>9</v>
      </c>
      <c r="CL113" s="1393"/>
      <c r="CM113" s="1387">
        <f t="shared" ref="CM113" si="71">SUM(CM112:CN112)</f>
        <v>10</v>
      </c>
      <c r="CN113" s="1393"/>
      <c r="CO113" s="1387">
        <f>SUM(CO112,CP112)</f>
        <v>77</v>
      </c>
      <c r="CP113" s="1393"/>
    </row>
    <row r="114" spans="1:94" ht="15" thickBot="1" x14ac:dyDescent="0.35">
      <c r="A114" s="512"/>
      <c r="B114" s="513" t="s">
        <v>79</v>
      </c>
      <c r="C114" s="1923">
        <f>SUM(C113:J113)</f>
        <v>252</v>
      </c>
      <c r="D114" s="1923"/>
      <c r="E114" s="1923"/>
      <c r="F114" s="1923"/>
      <c r="G114" s="1923"/>
      <c r="H114" s="1923"/>
      <c r="I114" s="1923"/>
      <c r="J114" s="1924"/>
      <c r="K114" s="1511">
        <f>SUM(K113:R113)</f>
        <v>626</v>
      </c>
      <c r="L114" s="1512"/>
      <c r="M114" s="1512"/>
      <c r="N114" s="1512"/>
      <c r="O114" s="1512"/>
      <c r="P114" s="1512"/>
      <c r="Q114" s="1512"/>
      <c r="R114" s="1512"/>
      <c r="S114" s="1511">
        <f>SUM(S113:Z113)</f>
        <v>204</v>
      </c>
      <c r="T114" s="1512"/>
      <c r="U114" s="1512"/>
      <c r="V114" s="1512"/>
      <c r="W114" s="1512"/>
      <c r="X114" s="1512"/>
      <c r="Y114" s="1512"/>
      <c r="Z114" s="1512"/>
      <c r="AA114" s="1511">
        <f>SUM(AA113:AH113)</f>
        <v>452</v>
      </c>
      <c r="AB114" s="1512"/>
      <c r="AC114" s="1512"/>
      <c r="AD114" s="1512"/>
      <c r="AE114" s="1512"/>
      <c r="AF114" s="1512"/>
      <c r="AG114" s="1512"/>
      <c r="AH114" s="1513"/>
      <c r="AI114" s="1511">
        <f>SUM(AI113:AN113)</f>
        <v>130</v>
      </c>
      <c r="AJ114" s="1271"/>
      <c r="AK114" s="1271"/>
      <c r="AL114" s="1271"/>
      <c r="AM114" s="1271"/>
      <c r="AN114" s="1272"/>
      <c r="AO114" s="1511">
        <f>SUM(AO113:AV113)</f>
        <v>348</v>
      </c>
      <c r="AP114" s="1512"/>
      <c r="AQ114" s="1512"/>
      <c r="AR114" s="1512"/>
      <c r="AS114" s="1512"/>
      <c r="AT114" s="1512"/>
      <c r="AU114" s="1512"/>
      <c r="AV114" s="1513"/>
      <c r="AW114" s="1511">
        <f>SUM(AW113:BD113)</f>
        <v>304</v>
      </c>
      <c r="AX114" s="1512"/>
      <c r="AY114" s="1512"/>
      <c r="AZ114" s="1512"/>
      <c r="BA114" s="1512"/>
      <c r="BB114" s="1512"/>
      <c r="BC114" s="1512"/>
      <c r="BD114" s="1513"/>
      <c r="BE114" s="1511">
        <f>SUM(BE113:BJ113)</f>
        <v>119</v>
      </c>
      <c r="BF114" s="1271"/>
      <c r="BG114" s="1271"/>
      <c r="BH114" s="1271"/>
      <c r="BI114" s="1271"/>
      <c r="BJ114" s="1272"/>
      <c r="BK114" s="1511">
        <f>SUM(BK113:BR113)</f>
        <v>112</v>
      </c>
      <c r="BL114" s="1271"/>
      <c r="BM114" s="1271"/>
      <c r="BN114" s="1271"/>
      <c r="BO114" s="1271"/>
      <c r="BP114" s="1271"/>
      <c r="BQ114" s="1271"/>
      <c r="BR114" s="1272"/>
      <c r="BS114" s="1511">
        <f>SUM(BS113)</f>
        <v>17</v>
      </c>
      <c r="BT114" s="1513"/>
      <c r="BU114" s="1934">
        <f>SUM(C114:BT114)</f>
        <v>2564</v>
      </c>
      <c r="BV114" s="1935"/>
      <c r="BW114" s="449"/>
      <c r="BX114" s="449"/>
      <c r="BY114" s="449"/>
      <c r="CA114" s="1511">
        <f>SUM(CA113:CD113)</f>
        <v>27</v>
      </c>
      <c r="CB114" s="1512"/>
      <c r="CC114" s="1512"/>
      <c r="CD114" s="1512"/>
      <c r="CE114" s="1511">
        <f>SUM(CE113:CH113)</f>
        <v>17</v>
      </c>
      <c r="CF114" s="1512"/>
      <c r="CG114" s="1271"/>
      <c r="CH114" s="1272"/>
      <c r="CI114" s="1511">
        <f>SUM(CI113:CN113)</f>
        <v>33</v>
      </c>
      <c r="CJ114" s="1512"/>
      <c r="CK114" s="1512"/>
      <c r="CL114" s="1512"/>
      <c r="CM114" s="1512"/>
      <c r="CN114" s="1512"/>
      <c r="CO114" s="1511">
        <f>SUM(CA114:CN114)</f>
        <v>77</v>
      </c>
      <c r="CP114" s="1513"/>
    </row>
    <row r="115" spans="1:94" ht="15.6" x14ac:dyDescent="0.3">
      <c r="A115" s="21"/>
      <c r="B115" s="21"/>
      <c r="C115" s="21"/>
      <c r="D115" s="21"/>
      <c r="E115" s="21"/>
      <c r="F115" s="21"/>
      <c r="G115" s="21"/>
      <c r="H115" s="21"/>
      <c r="I115" s="21">
        <f>SUM(C89:J89)</f>
        <v>132</v>
      </c>
      <c r="J115" s="21">
        <f>SUM(C90:J90)</f>
        <v>183</v>
      </c>
      <c r="K115" s="21"/>
      <c r="L115" s="21"/>
      <c r="M115" s="21"/>
      <c r="N115" s="21"/>
      <c r="O115" s="21"/>
      <c r="P115" s="21"/>
      <c r="Q115" s="115">
        <f>SUM(K89:R89)</f>
        <v>314</v>
      </c>
      <c r="R115" s="115">
        <f>SUM(K90:R90)</f>
        <v>472</v>
      </c>
      <c r="S115" s="21"/>
      <c r="T115" s="21"/>
      <c r="U115" s="21"/>
      <c r="V115" s="115"/>
      <c r="W115" s="115"/>
      <c r="X115" s="115"/>
      <c r="Y115" s="850">
        <f>SUM(S89:Z89)</f>
        <v>102</v>
      </c>
      <c r="Z115" s="850">
        <f>SUM(S90:Z90)</f>
        <v>233</v>
      </c>
      <c r="AA115" s="1047"/>
      <c r="AB115" s="1047"/>
      <c r="AC115" s="1047"/>
      <c r="AD115" s="1047"/>
      <c r="AE115" s="1047"/>
      <c r="AF115" s="1047"/>
      <c r="AG115" s="1047">
        <f>SUM(AA89:AH89)</f>
        <v>222</v>
      </c>
      <c r="AH115" s="1047">
        <f>SUM(AA90:AH90)</f>
        <v>420</v>
      </c>
      <c r="AI115" s="1047"/>
      <c r="AJ115" s="1047"/>
      <c r="AK115" s="1047"/>
      <c r="AL115" s="1047"/>
      <c r="AM115" s="1047">
        <f>SUM(AI89:AN89)</f>
        <v>62</v>
      </c>
      <c r="AN115" s="1047">
        <f>SUM(AI90:AN90)</f>
        <v>55</v>
      </c>
      <c r="AO115" s="1047"/>
      <c r="AP115" s="1047"/>
      <c r="AQ115" s="1047"/>
      <c r="AR115" s="1047"/>
      <c r="AS115" s="1047"/>
      <c r="AT115" s="1047"/>
      <c r="AU115" s="1047">
        <f>SUM(AO89:AV89)</f>
        <v>173</v>
      </c>
      <c r="AV115" s="1047">
        <f>SUM(AO90:AV90)</f>
        <v>304</v>
      </c>
      <c r="AX115" s="51"/>
      <c r="BB115" s="23"/>
      <c r="BC115" s="851">
        <f>SUM(AW89:BD89)</f>
        <v>176</v>
      </c>
      <c r="BD115" s="851">
        <f>SUM(AW90:BD90)</f>
        <v>292</v>
      </c>
      <c r="BE115" s="23"/>
      <c r="BF115" s="23"/>
      <c r="BG115" s="23"/>
      <c r="BH115" s="23"/>
      <c r="BI115" s="23">
        <f>SUM(BE89:BJ89)</f>
        <v>61</v>
      </c>
      <c r="BJ115" s="23">
        <f>BE90+BG90+BI90</f>
        <v>25</v>
      </c>
      <c r="BK115" s="1936"/>
      <c r="BL115" s="1937"/>
      <c r="BQ115" s="6">
        <f>SUM(BK89:BR89)</f>
        <v>55</v>
      </c>
      <c r="BR115" s="6">
        <f>SUM(BK90:BR90)</f>
        <v>29</v>
      </c>
      <c r="BU115" s="1565"/>
      <c r="BV115" s="1565"/>
      <c r="BW115" s="1050"/>
      <c r="BX115" s="1050"/>
      <c r="BY115" s="1050"/>
    </row>
    <row r="116" spans="1:94" ht="15.6" x14ac:dyDescent="0.3">
      <c r="A116" s="275" t="s">
        <v>82</v>
      </c>
      <c r="B116" s="270">
        <f>C113+K113+AA113+AI113+AM113+AS113+AW113+BE113+BM113+BQ113+S113</f>
        <v>782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1047"/>
      <c r="AB116" s="1047"/>
      <c r="AC116" s="1047"/>
      <c r="AD116" s="1047"/>
      <c r="AE116" s="1047"/>
      <c r="AF116" s="1047"/>
      <c r="AG116" s="1047"/>
      <c r="AH116" s="7" t="s">
        <v>31</v>
      </c>
      <c r="AI116" s="7"/>
      <c r="AJ116" s="1504">
        <f>BU113</f>
        <v>2564</v>
      </c>
      <c r="AK116" s="1504"/>
      <c r="AL116" s="1504"/>
      <c r="AM116" s="1047"/>
      <c r="AN116" s="1933" t="s">
        <v>30</v>
      </c>
      <c r="AO116" s="1932"/>
      <c r="AP116" s="1932"/>
      <c r="AQ116" s="1504">
        <f>BU112+CO112</f>
        <v>1673</v>
      </c>
      <c r="AR116" s="1504"/>
      <c r="AS116" s="1504"/>
      <c r="AT116" s="1047"/>
      <c r="AU116" s="1047"/>
      <c r="AV116" s="1047"/>
      <c r="AX116" s="51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CA116" s="272">
        <v>1</v>
      </c>
      <c r="CB116" s="272" t="e">
        <f>CA113+#REF!+CE113+#REF!+#REF!+CG113+CI113</f>
        <v>#REF!</v>
      </c>
      <c r="CC116" s="272"/>
      <c r="CD116" s="272"/>
    </row>
    <row r="117" spans="1:94" ht="15.6" x14ac:dyDescent="0.3">
      <c r="A117" s="275" t="s">
        <v>83</v>
      </c>
      <c r="B117" s="270" t="e">
        <f>E113+M113+U113+AK113+AO113+AU113+AY113+BG113+BO113+#REF!</f>
        <v>#REF!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1047"/>
      <c r="AB117" s="1047"/>
      <c r="AC117" s="1047"/>
      <c r="AD117" s="1047"/>
      <c r="AE117" s="1047"/>
      <c r="AF117" s="1047"/>
      <c r="AG117" s="1047"/>
      <c r="AH117" s="7" t="s">
        <v>32</v>
      </c>
      <c r="AI117" s="7"/>
      <c r="AJ117" s="1504">
        <f>CO113</f>
        <v>77</v>
      </c>
      <c r="AK117" s="1504"/>
      <c r="AL117" s="1504"/>
      <c r="AM117" s="1047"/>
      <c r="AN117" s="1933" t="s">
        <v>37</v>
      </c>
      <c r="AO117" s="1933"/>
      <c r="AP117" s="1933"/>
      <c r="AQ117" s="1504">
        <f>BV112+CP112</f>
        <v>968</v>
      </c>
      <c r="AR117" s="1504"/>
      <c r="AS117" s="1504"/>
      <c r="AT117" s="1047"/>
      <c r="AU117" s="1047"/>
      <c r="AV117" s="1047"/>
      <c r="AX117" s="51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CA117" s="272">
        <v>2</v>
      </c>
      <c r="CB117" s="272" t="e">
        <f>#REF!+CK113</f>
        <v>#REF!</v>
      </c>
      <c r="CC117" s="272"/>
      <c r="CD117" s="272"/>
    </row>
    <row r="118" spans="1:94" ht="15.6" x14ac:dyDescent="0.3">
      <c r="A118" s="105" t="s">
        <v>84</v>
      </c>
      <c r="B118" s="271" t="e">
        <f>G113+O113+Y113+#REF!+#REF!+AQ113+#REF!+BA113+BI113+#REF!+BS113</f>
        <v>#REF!</v>
      </c>
      <c r="AH118" s="739" t="s">
        <v>33</v>
      </c>
      <c r="AI118" s="739"/>
      <c r="AJ118" s="1504">
        <f>SUM(AJ116+AJ117)</f>
        <v>2641</v>
      </c>
      <c r="AK118" s="1504"/>
      <c r="AL118" s="1504"/>
      <c r="AN118" s="1932" t="s">
        <v>33</v>
      </c>
      <c r="AO118" s="1932"/>
      <c r="AP118" s="1932"/>
      <c r="AQ118" s="1504">
        <f>AQ116+AQ117</f>
        <v>2641</v>
      </c>
      <c r="AR118" s="1504"/>
      <c r="AS118" s="1504"/>
      <c r="CA118" s="272">
        <v>3</v>
      </c>
      <c r="CB118" s="272" t="e">
        <f>#REF!+#REF!+CM113</f>
        <v>#REF!</v>
      </c>
      <c r="CC118" s="272"/>
      <c r="CD118" s="272"/>
    </row>
    <row r="119" spans="1:94" x14ac:dyDescent="0.3">
      <c r="A119" s="268" t="s">
        <v>86</v>
      </c>
      <c r="B119" s="271" t="e">
        <f>I113+Q113+#REF!+AG113+#REF!+#REF!+BC113+#REF!</f>
        <v>#REF!</v>
      </c>
      <c r="AH119" s="740"/>
      <c r="AI119" s="740"/>
      <c r="CA119" s="272">
        <v>4</v>
      </c>
      <c r="CB119" s="272" t="e">
        <f>#REF!+#REF!+#REF!</f>
        <v>#REF!</v>
      </c>
      <c r="CC119" s="272"/>
      <c r="CD119" s="272"/>
    </row>
    <row r="120" spans="1:94" x14ac:dyDescent="0.3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</row>
    <row r="121" spans="1:94" ht="18" x14ac:dyDescent="0.35">
      <c r="A121" s="15"/>
      <c r="S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W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</row>
    <row r="122" spans="1:94" ht="18" x14ac:dyDescent="0.35">
      <c r="P122" s="1919">
        <v>44501</v>
      </c>
      <c r="Q122" s="1919"/>
      <c r="R122" s="1919"/>
      <c r="S122" s="1919"/>
      <c r="T122" s="1919"/>
      <c r="U122" s="1919"/>
      <c r="V122" s="1919"/>
      <c r="W122" s="1919"/>
      <c r="X122" s="1919"/>
      <c r="Y122" s="1919"/>
      <c r="Z122" s="1919"/>
      <c r="AH122" s="19"/>
      <c r="AI122" s="1283"/>
      <c r="AJ122" s="1279"/>
      <c r="AK122" s="1279"/>
      <c r="AL122" s="1279"/>
      <c r="AM122" s="1279"/>
      <c r="AN122" s="1279"/>
      <c r="AO122" s="1179"/>
      <c r="AP122" s="1920"/>
      <c r="AQ122" s="1473"/>
      <c r="AW122" s="20"/>
    </row>
    <row r="123" spans="1:94" ht="16.2" thickBot="1" x14ac:dyDescent="0.35">
      <c r="A123" s="13"/>
      <c r="B123" s="104" t="s">
        <v>31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2"/>
      <c r="AT123" s="12"/>
      <c r="AU123" s="12"/>
      <c r="AV123" s="9"/>
      <c r="AW123" s="70"/>
      <c r="AX123" s="99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CA123" s="1931" t="s">
        <v>32</v>
      </c>
      <c r="CB123" s="1931"/>
      <c r="CC123" s="449"/>
      <c r="CD123" s="449"/>
    </row>
    <row r="124" spans="1:94" ht="15" thickBot="1" x14ac:dyDescent="0.35">
      <c r="A124" s="1904" t="s">
        <v>1</v>
      </c>
      <c r="B124" s="1907" t="s">
        <v>2</v>
      </c>
      <c r="C124" s="1881" t="s">
        <v>63</v>
      </c>
      <c r="D124" s="1881"/>
      <c r="E124" s="1344"/>
      <c r="F124" s="1344"/>
      <c r="G124" s="1344"/>
      <c r="H124" s="1344"/>
      <c r="I124" s="1344"/>
      <c r="J124" s="1314"/>
      <c r="K124" s="1910" t="s">
        <v>58</v>
      </c>
      <c r="L124" s="1911"/>
      <c r="M124" s="1912"/>
      <c r="N124" s="1912"/>
      <c r="O124" s="1912"/>
      <c r="P124" s="1912"/>
      <c r="Q124" s="1912"/>
      <c r="R124" s="1912"/>
      <c r="S124" s="1880" t="s">
        <v>64</v>
      </c>
      <c r="T124" s="1881"/>
      <c r="U124" s="1344"/>
      <c r="V124" s="1344"/>
      <c r="W124" s="1344"/>
      <c r="X124" s="1344"/>
      <c r="Y124" s="1344"/>
      <c r="Z124" s="1314"/>
      <c r="AA124" s="1881" t="s">
        <v>62</v>
      </c>
      <c r="AB124" s="1881"/>
      <c r="AC124" s="1881"/>
      <c r="AD124" s="1881"/>
      <c r="AE124" s="1881"/>
      <c r="AF124" s="1881"/>
      <c r="AG124" s="1344"/>
      <c r="AH124" s="1314"/>
      <c r="AI124" s="1918" t="s">
        <v>65</v>
      </c>
      <c r="AJ124" s="1483"/>
      <c r="AK124" s="1483"/>
      <c r="AL124" s="1483"/>
      <c r="AM124" s="1483"/>
      <c r="AN124" s="1484"/>
      <c r="AO124" s="1918" t="s">
        <v>66</v>
      </c>
      <c r="AP124" s="1483"/>
      <c r="AQ124" s="1483"/>
      <c r="AR124" s="1483"/>
      <c r="AS124" s="1483"/>
      <c r="AT124" s="1483"/>
      <c r="AU124" s="1483"/>
      <c r="AV124" s="1484"/>
      <c r="AW124" s="1882" t="s">
        <v>67</v>
      </c>
      <c r="AX124" s="1881"/>
      <c r="AY124" s="1344"/>
      <c r="AZ124" s="1344"/>
      <c r="BA124" s="1344"/>
      <c r="BB124" s="1344"/>
      <c r="BC124" s="1344"/>
      <c r="BD124" s="1344"/>
      <c r="BE124" s="1880" t="s">
        <v>68</v>
      </c>
      <c r="BF124" s="1881"/>
      <c r="BG124" s="1881"/>
      <c r="BH124" s="1881"/>
      <c r="BI124" s="1881"/>
      <c r="BJ124" s="1881"/>
      <c r="BK124" s="1880" t="s">
        <v>100</v>
      </c>
      <c r="BL124" s="1372"/>
      <c r="BM124" s="1372"/>
      <c r="BN124" s="1372"/>
      <c r="BO124" s="1372"/>
      <c r="BP124" s="1372"/>
      <c r="BQ124" s="1372"/>
      <c r="BR124" s="1373"/>
      <c r="BS124" s="1880" t="s">
        <v>61</v>
      </c>
      <c r="BT124" s="1373"/>
      <c r="BU124" s="1341" t="s">
        <v>7</v>
      </c>
      <c r="BV124" s="1342"/>
      <c r="BW124" s="1165"/>
      <c r="BX124" s="1165"/>
      <c r="BY124" s="1165"/>
      <c r="BZ124" s="92"/>
      <c r="CA124" s="1880" t="s">
        <v>63</v>
      </c>
      <c r="CB124" s="1271"/>
      <c r="CC124" s="1271"/>
      <c r="CD124" s="1272"/>
      <c r="CE124" s="1926" t="s">
        <v>67</v>
      </c>
      <c r="CF124" s="1372"/>
      <c r="CG124" s="1372"/>
      <c r="CH124" s="1373"/>
      <c r="CI124" s="1880" t="s">
        <v>68</v>
      </c>
      <c r="CJ124" s="1344"/>
      <c r="CK124" s="1344"/>
      <c r="CL124" s="1344"/>
      <c r="CM124" s="1344"/>
      <c r="CN124" s="1344"/>
      <c r="CO124" s="1651" t="s">
        <v>7</v>
      </c>
      <c r="CP124" s="1342"/>
    </row>
    <row r="125" spans="1:94" x14ac:dyDescent="0.3">
      <c r="A125" s="1905"/>
      <c r="B125" s="1908"/>
      <c r="C125" s="1917" t="s">
        <v>3</v>
      </c>
      <c r="D125" s="1886"/>
      <c r="E125" s="1885" t="s">
        <v>4</v>
      </c>
      <c r="F125" s="1886"/>
      <c r="G125" s="1885" t="s">
        <v>5</v>
      </c>
      <c r="H125" s="1886"/>
      <c r="I125" s="1885" t="s">
        <v>6</v>
      </c>
      <c r="J125" s="1886"/>
      <c r="K125" s="1916" t="s">
        <v>3</v>
      </c>
      <c r="L125" s="1914"/>
      <c r="M125" s="1916" t="s">
        <v>4</v>
      </c>
      <c r="N125" s="1914"/>
      <c r="O125" s="1916" t="s">
        <v>5</v>
      </c>
      <c r="P125" s="1914"/>
      <c r="Q125" s="1916" t="s">
        <v>6</v>
      </c>
      <c r="R125" s="1914"/>
      <c r="S125" s="1916" t="s">
        <v>3</v>
      </c>
      <c r="T125" s="1914"/>
      <c r="U125" s="1916" t="s">
        <v>4</v>
      </c>
      <c r="V125" s="1914"/>
      <c r="W125" s="1916" t="s">
        <v>5</v>
      </c>
      <c r="X125" s="1914"/>
      <c r="Y125" s="1916" t="s">
        <v>6</v>
      </c>
      <c r="Z125" s="1914"/>
      <c r="AA125" s="1916" t="s">
        <v>3</v>
      </c>
      <c r="AB125" s="1914"/>
      <c r="AC125" s="1916" t="s">
        <v>4</v>
      </c>
      <c r="AD125" s="1914"/>
      <c r="AE125" s="1916" t="s">
        <v>5</v>
      </c>
      <c r="AF125" s="1914"/>
      <c r="AG125" s="1916" t="s">
        <v>6</v>
      </c>
      <c r="AH125" s="1914"/>
      <c r="AI125" s="1885" t="s">
        <v>3</v>
      </c>
      <c r="AJ125" s="1886"/>
      <c r="AK125" s="1885" t="s">
        <v>4</v>
      </c>
      <c r="AL125" s="1886"/>
      <c r="AM125" s="1913" t="s">
        <v>5</v>
      </c>
      <c r="AN125" s="1914"/>
      <c r="AO125" s="1889" t="s">
        <v>3</v>
      </c>
      <c r="AP125" s="1890"/>
      <c r="AQ125" s="1889" t="s">
        <v>4</v>
      </c>
      <c r="AR125" s="1890"/>
      <c r="AS125" s="1885" t="s">
        <v>5</v>
      </c>
      <c r="AT125" s="1886"/>
      <c r="AU125" s="1885" t="s">
        <v>6</v>
      </c>
      <c r="AV125" s="1886"/>
      <c r="AW125" s="1889" t="s">
        <v>3</v>
      </c>
      <c r="AX125" s="1890"/>
      <c r="AY125" s="1889" t="s">
        <v>4</v>
      </c>
      <c r="AZ125" s="1890"/>
      <c r="BA125" s="1889" t="s">
        <v>5</v>
      </c>
      <c r="BB125" s="1890"/>
      <c r="BC125" s="1889" t="s">
        <v>6</v>
      </c>
      <c r="BD125" s="1890"/>
      <c r="BE125" s="1889" t="s">
        <v>3</v>
      </c>
      <c r="BF125" s="1893"/>
      <c r="BG125" s="1889" t="s">
        <v>4</v>
      </c>
      <c r="BH125" s="1893"/>
      <c r="BI125" s="1885" t="s">
        <v>5</v>
      </c>
      <c r="BJ125" s="1886"/>
      <c r="BK125" s="1893" t="s">
        <v>3</v>
      </c>
      <c r="BL125" s="1890"/>
      <c r="BM125" s="1889" t="s">
        <v>4</v>
      </c>
      <c r="BN125" s="1890"/>
      <c r="BO125" s="1889" t="s">
        <v>5</v>
      </c>
      <c r="BP125" s="1890"/>
      <c r="BQ125" s="1889" t="s">
        <v>6</v>
      </c>
      <c r="BR125" s="1890"/>
      <c r="BS125" s="1889" t="s">
        <v>3</v>
      </c>
      <c r="BT125" s="1890"/>
      <c r="BU125" s="1462" t="s">
        <v>30</v>
      </c>
      <c r="BV125" s="1303" t="s">
        <v>8</v>
      </c>
      <c r="BW125" s="1161"/>
      <c r="BX125" s="1161"/>
      <c r="BY125" s="1161"/>
      <c r="BZ125" s="137"/>
      <c r="CA125" s="1895" t="s">
        <v>4</v>
      </c>
      <c r="CB125" s="1896"/>
      <c r="CC125" s="1897" t="s">
        <v>5</v>
      </c>
      <c r="CD125" s="1898"/>
      <c r="CE125" s="1897" t="s">
        <v>6</v>
      </c>
      <c r="CF125" s="1898"/>
      <c r="CG125" s="1889" t="s">
        <v>242</v>
      </c>
      <c r="CH125" s="1890"/>
      <c r="CI125" s="1895" t="s">
        <v>3</v>
      </c>
      <c r="CJ125" s="1896"/>
      <c r="CK125" s="1895" t="s">
        <v>4</v>
      </c>
      <c r="CL125" s="1896"/>
      <c r="CM125" s="1897" t="s">
        <v>5</v>
      </c>
      <c r="CN125" s="1898"/>
      <c r="CO125" s="1303" t="s">
        <v>30</v>
      </c>
      <c r="CP125" s="1303" t="s">
        <v>8</v>
      </c>
    </row>
    <row r="126" spans="1:94" ht="15" thickBot="1" x14ac:dyDescent="0.35">
      <c r="A126" s="1906"/>
      <c r="B126" s="1909"/>
      <c r="C126" s="1915"/>
      <c r="D126" s="1888"/>
      <c r="E126" s="1887"/>
      <c r="F126" s="1888"/>
      <c r="G126" s="1887"/>
      <c r="H126" s="1888"/>
      <c r="I126" s="1887"/>
      <c r="J126" s="1888"/>
      <c r="K126" s="1887"/>
      <c r="L126" s="1888"/>
      <c r="M126" s="1887"/>
      <c r="N126" s="1888"/>
      <c r="O126" s="1887"/>
      <c r="P126" s="1888"/>
      <c r="Q126" s="1887"/>
      <c r="R126" s="1888"/>
      <c r="S126" s="1887"/>
      <c r="T126" s="1888"/>
      <c r="U126" s="1887"/>
      <c r="V126" s="1888"/>
      <c r="W126" s="1887"/>
      <c r="X126" s="1888"/>
      <c r="Y126" s="1887"/>
      <c r="Z126" s="1888"/>
      <c r="AA126" s="1887"/>
      <c r="AB126" s="1888"/>
      <c r="AC126" s="1887"/>
      <c r="AD126" s="1888"/>
      <c r="AE126" s="1887"/>
      <c r="AF126" s="1888"/>
      <c r="AG126" s="1887"/>
      <c r="AH126" s="1888"/>
      <c r="AI126" s="1887"/>
      <c r="AJ126" s="1888"/>
      <c r="AK126" s="1887"/>
      <c r="AL126" s="1888"/>
      <c r="AM126" s="1915"/>
      <c r="AN126" s="1888"/>
      <c r="AO126" s="1891"/>
      <c r="AP126" s="1892"/>
      <c r="AQ126" s="1891"/>
      <c r="AR126" s="1892"/>
      <c r="AS126" s="1887"/>
      <c r="AT126" s="1888"/>
      <c r="AU126" s="1887"/>
      <c r="AV126" s="1888"/>
      <c r="AW126" s="1891"/>
      <c r="AX126" s="1892"/>
      <c r="AY126" s="1891"/>
      <c r="AZ126" s="1892"/>
      <c r="BA126" s="1891"/>
      <c r="BB126" s="1892"/>
      <c r="BC126" s="1891"/>
      <c r="BD126" s="1892"/>
      <c r="BE126" s="1891"/>
      <c r="BF126" s="1894"/>
      <c r="BG126" s="1891"/>
      <c r="BH126" s="1894"/>
      <c r="BI126" s="1887"/>
      <c r="BJ126" s="1888"/>
      <c r="BK126" s="1894"/>
      <c r="BL126" s="1892"/>
      <c r="BM126" s="1891"/>
      <c r="BN126" s="1892"/>
      <c r="BO126" s="1891"/>
      <c r="BP126" s="1892"/>
      <c r="BQ126" s="1891"/>
      <c r="BR126" s="1892"/>
      <c r="BS126" s="1891"/>
      <c r="BT126" s="1892"/>
      <c r="BU126" s="1463"/>
      <c r="BV126" s="1304"/>
      <c r="BW126" s="1161"/>
      <c r="BX126" s="1161"/>
      <c r="BY126" s="1161"/>
      <c r="BZ126" s="137"/>
      <c r="CA126" s="1891"/>
      <c r="CB126" s="1892"/>
      <c r="CC126" s="1899"/>
      <c r="CD126" s="1900"/>
      <c r="CE126" s="1899"/>
      <c r="CF126" s="1900"/>
      <c r="CG126" s="1891"/>
      <c r="CH126" s="1892"/>
      <c r="CI126" s="1891"/>
      <c r="CJ126" s="1892"/>
      <c r="CK126" s="1891"/>
      <c r="CL126" s="1892"/>
      <c r="CM126" s="1899"/>
      <c r="CN126" s="1900"/>
      <c r="CO126" s="1304"/>
      <c r="CP126" s="1304"/>
    </row>
    <row r="127" spans="1:94" ht="16.2" thickBot="1" x14ac:dyDescent="0.35">
      <c r="A127" s="1180"/>
      <c r="B127" s="1181"/>
      <c r="C127" s="741" t="s">
        <v>9</v>
      </c>
      <c r="D127" s="172" t="s">
        <v>10</v>
      </c>
      <c r="E127" s="175" t="s">
        <v>9</v>
      </c>
      <c r="F127" s="172" t="s">
        <v>10</v>
      </c>
      <c r="G127" s="175" t="s">
        <v>9</v>
      </c>
      <c r="H127" s="172" t="s">
        <v>10</v>
      </c>
      <c r="I127" s="175" t="s">
        <v>9</v>
      </c>
      <c r="J127" s="172" t="s">
        <v>10</v>
      </c>
      <c r="K127" s="175" t="s">
        <v>9</v>
      </c>
      <c r="L127" s="172" t="s">
        <v>10</v>
      </c>
      <c r="M127" s="175" t="s">
        <v>9</v>
      </c>
      <c r="N127" s="172" t="s">
        <v>10</v>
      </c>
      <c r="O127" s="175" t="s">
        <v>9</v>
      </c>
      <c r="P127" s="172" t="s">
        <v>10</v>
      </c>
      <c r="Q127" s="175" t="s">
        <v>9</v>
      </c>
      <c r="R127" s="172" t="s">
        <v>10</v>
      </c>
      <c r="S127" s="175" t="s">
        <v>9</v>
      </c>
      <c r="T127" s="172" t="s">
        <v>10</v>
      </c>
      <c r="U127" s="175" t="s">
        <v>9</v>
      </c>
      <c r="V127" s="172" t="s">
        <v>10</v>
      </c>
      <c r="W127" s="175" t="s">
        <v>9</v>
      </c>
      <c r="X127" s="172" t="s">
        <v>10</v>
      </c>
      <c r="Y127" s="175" t="s">
        <v>9</v>
      </c>
      <c r="Z127" s="172" t="s">
        <v>10</v>
      </c>
      <c r="AA127" s="175" t="s">
        <v>9</v>
      </c>
      <c r="AB127" s="262" t="s">
        <v>10</v>
      </c>
      <c r="AC127" s="254" t="s">
        <v>9</v>
      </c>
      <c r="AD127" s="1156" t="s">
        <v>10</v>
      </c>
      <c r="AE127" s="254" t="s">
        <v>9</v>
      </c>
      <c r="AF127" s="1156" t="s">
        <v>10</v>
      </c>
      <c r="AG127" s="175" t="s">
        <v>9</v>
      </c>
      <c r="AH127" s="172" t="s">
        <v>10</v>
      </c>
      <c r="AI127" s="741" t="s">
        <v>9</v>
      </c>
      <c r="AJ127" s="172" t="s">
        <v>10</v>
      </c>
      <c r="AK127" s="175" t="s">
        <v>9</v>
      </c>
      <c r="AL127" s="262" t="s">
        <v>10</v>
      </c>
      <c r="AM127" s="175" t="s">
        <v>9</v>
      </c>
      <c r="AN127" s="262" t="s">
        <v>10</v>
      </c>
      <c r="AO127" s="171" t="s">
        <v>9</v>
      </c>
      <c r="AP127" s="172" t="s">
        <v>10</v>
      </c>
      <c r="AQ127" s="175" t="s">
        <v>9</v>
      </c>
      <c r="AR127" s="172" t="s">
        <v>10</v>
      </c>
      <c r="AS127" s="171" t="s">
        <v>9</v>
      </c>
      <c r="AT127" s="172" t="s">
        <v>10</v>
      </c>
      <c r="AU127" s="171" t="s">
        <v>9</v>
      </c>
      <c r="AV127" s="172" t="s">
        <v>10</v>
      </c>
      <c r="AW127" s="175" t="s">
        <v>9</v>
      </c>
      <c r="AX127" s="172" t="s">
        <v>10</v>
      </c>
      <c r="AY127" s="175" t="s">
        <v>9</v>
      </c>
      <c r="AZ127" s="172" t="s">
        <v>10</v>
      </c>
      <c r="BA127" s="175" t="s">
        <v>9</v>
      </c>
      <c r="BB127" s="172" t="s">
        <v>10</v>
      </c>
      <c r="BC127" s="175" t="s">
        <v>9</v>
      </c>
      <c r="BD127" s="172" t="s">
        <v>10</v>
      </c>
      <c r="BE127" s="175" t="s">
        <v>9</v>
      </c>
      <c r="BF127" s="262" t="s">
        <v>10</v>
      </c>
      <c r="BG127" s="175" t="s">
        <v>9</v>
      </c>
      <c r="BH127" s="262" t="s">
        <v>10</v>
      </c>
      <c r="BI127" s="175" t="s">
        <v>9</v>
      </c>
      <c r="BJ127" s="172" t="s">
        <v>10</v>
      </c>
      <c r="BK127" s="1155" t="s">
        <v>9</v>
      </c>
      <c r="BL127" s="264" t="s">
        <v>10</v>
      </c>
      <c r="BM127" s="175" t="s">
        <v>9</v>
      </c>
      <c r="BN127" s="172" t="s">
        <v>10</v>
      </c>
      <c r="BO127" s="175" t="s">
        <v>9</v>
      </c>
      <c r="BP127" s="172" t="s">
        <v>10</v>
      </c>
      <c r="BQ127" s="175" t="s">
        <v>9</v>
      </c>
      <c r="BR127" s="172" t="s">
        <v>10</v>
      </c>
      <c r="BS127" s="175" t="s">
        <v>9</v>
      </c>
      <c r="BT127" s="172" t="s">
        <v>10</v>
      </c>
      <c r="BU127" s="1463"/>
      <c r="BV127" s="1304"/>
      <c r="BW127" s="1161"/>
      <c r="BX127" s="1161"/>
      <c r="BY127" s="1161"/>
      <c r="BZ127" s="1162"/>
      <c r="CA127" s="367" t="s">
        <v>9</v>
      </c>
      <c r="CB127" s="77" t="s">
        <v>10</v>
      </c>
      <c r="CC127" s="367" t="s">
        <v>9</v>
      </c>
      <c r="CD127" s="77" t="s">
        <v>10</v>
      </c>
      <c r="CE127" s="258" t="s">
        <v>9</v>
      </c>
      <c r="CF127" s="259" t="s">
        <v>10</v>
      </c>
      <c r="CG127" s="367" t="s">
        <v>9</v>
      </c>
      <c r="CH127" s="77" t="s">
        <v>10</v>
      </c>
      <c r="CI127" s="367" t="s">
        <v>9</v>
      </c>
      <c r="CJ127" s="77" t="s">
        <v>10</v>
      </c>
      <c r="CK127" s="367" t="s">
        <v>9</v>
      </c>
      <c r="CL127" s="77" t="s">
        <v>10</v>
      </c>
      <c r="CM127" s="258" t="s">
        <v>9</v>
      </c>
      <c r="CN127" s="259" t="s">
        <v>10</v>
      </c>
      <c r="CO127" s="1304"/>
      <c r="CP127" s="1304"/>
    </row>
    <row r="128" spans="1:94" ht="15" thickBot="1" x14ac:dyDescent="0.35">
      <c r="A128" s="514">
        <v>1</v>
      </c>
      <c r="B128" s="515" t="s">
        <v>11</v>
      </c>
      <c r="C128" s="1341">
        <f>ИТОГ!C127+ИТОГ!E127</f>
        <v>3</v>
      </c>
      <c r="D128" s="1272"/>
      <c r="E128" s="1341">
        <f>ИТОГ!AI127+ИТОГ!AK127</f>
        <v>3</v>
      </c>
      <c r="F128" s="1272"/>
      <c r="G128" s="1341">
        <f>ИТОГ!BM127+ИТОГ!BO127</f>
        <v>2</v>
      </c>
      <c r="H128" s="1272"/>
      <c r="I128" s="1341">
        <f>ИТОГ!CQ127+ИТОГ!CS127</f>
        <v>2</v>
      </c>
      <c r="J128" s="1272"/>
      <c r="K128" s="1341">
        <f>ИТОГ!G127+ИТОГ!I127</f>
        <v>7</v>
      </c>
      <c r="L128" s="1272"/>
      <c r="M128" s="1341">
        <f>ИТОГ!AM127+ИТОГ!AO127</f>
        <v>6</v>
      </c>
      <c r="N128" s="1272"/>
      <c r="O128" s="1341">
        <f>ИТОГ!BQ127+ИТОГ!BS127</f>
        <v>7</v>
      </c>
      <c r="P128" s="1272"/>
      <c r="Q128" s="1341">
        <f>ИТОГ!CU127+ИТОГ!CW127</f>
        <v>5</v>
      </c>
      <c r="R128" s="1272"/>
      <c r="S128" s="1341">
        <f>ИТОГ!K127</f>
        <v>2</v>
      </c>
      <c r="T128" s="1272"/>
      <c r="U128" s="1341">
        <f>ИТОГ!AQ127</f>
        <v>2</v>
      </c>
      <c r="V128" s="1272"/>
      <c r="W128" s="1596">
        <f>ИТОГ!BU127</f>
        <v>2</v>
      </c>
      <c r="X128" s="1272"/>
      <c r="Y128" s="1341">
        <f>ИТОГ!CY127</f>
        <v>2</v>
      </c>
      <c r="Z128" s="1272"/>
      <c r="AA128" s="1341">
        <f>ИТОГ!M127+ИТОГ!O127+ИТОГ!Q127</f>
        <v>4</v>
      </c>
      <c r="AB128" s="1271"/>
      <c r="AC128" s="1921">
        <f>ИТОГ!AS127+ИТОГ!AU127+ИТОГ!AW127</f>
        <v>5</v>
      </c>
      <c r="AD128" s="1922"/>
      <c r="AE128" s="1921">
        <f>ИТОГ!BW127+ИТОГ!BY127+ИТОГ!CA127</f>
        <v>5</v>
      </c>
      <c r="AF128" s="1272"/>
      <c r="AG128" s="1883">
        <f>ИТОГ!DA127+ИТОГ!DC127+ИТОГ!DE127</f>
        <v>4</v>
      </c>
      <c r="AH128" s="1884"/>
      <c r="AI128" s="1883">
        <f>ИТОГ!S127</f>
        <v>2</v>
      </c>
      <c r="AJ128" s="1378"/>
      <c r="AK128" s="1883">
        <f>ИТОГ!AY127</f>
        <v>2</v>
      </c>
      <c r="AL128" s="1378"/>
      <c r="AM128" s="1883">
        <f>ИТОГ!CC127</f>
        <v>1</v>
      </c>
      <c r="AN128" s="1884"/>
      <c r="AO128" s="1883">
        <f>ИТОГ!U127+ИТОГ!W127</f>
        <v>3</v>
      </c>
      <c r="AP128" s="1378"/>
      <c r="AQ128" s="1883">
        <f>ИТОГ!BA127+ИТОГ!BC127</f>
        <v>3</v>
      </c>
      <c r="AR128" s="1378"/>
      <c r="AS128" s="1883">
        <f>ИТОГ!CE127+ИТОГ!CG127</f>
        <v>3</v>
      </c>
      <c r="AT128" s="1378"/>
      <c r="AU128" s="1883">
        <f>ИТОГ!DG127+ИТОГ!DI127</f>
        <v>3</v>
      </c>
      <c r="AV128" s="1378"/>
      <c r="AW128" s="1883">
        <f>ИТОГ!Y127+ИТОГ!AA127</f>
        <v>3</v>
      </c>
      <c r="AX128" s="1378"/>
      <c r="AY128" s="1883">
        <f>ИТОГ!BE127+ИТОГ!BG127</f>
        <v>4</v>
      </c>
      <c r="AZ128" s="1378"/>
      <c r="BA128" s="1883">
        <f>ИТОГ!CI127+ИТОГ!CK127</f>
        <v>4</v>
      </c>
      <c r="BB128" s="1378"/>
      <c r="BC128" s="1883">
        <f>ИТОГ!DK127</f>
        <v>1</v>
      </c>
      <c r="BD128" s="1378"/>
      <c r="BE128" s="1883">
        <f>ИТОГ!AC127</f>
        <v>2</v>
      </c>
      <c r="BF128" s="1884"/>
      <c r="BG128" s="1883">
        <f>ИТОГ!BI127</f>
        <v>2</v>
      </c>
      <c r="BH128" s="1884"/>
      <c r="BI128" s="1883">
        <f>ИТОГ!CM127</f>
        <v>1</v>
      </c>
      <c r="BJ128" s="1378"/>
      <c r="BK128" s="1883">
        <f>ИТОГ!AE127</f>
        <v>1</v>
      </c>
      <c r="BL128" s="1884"/>
      <c r="BM128" s="1341">
        <f>ИТОГ!BK127</f>
        <v>1</v>
      </c>
      <c r="BN128" s="1342"/>
      <c r="BO128" s="1883">
        <f>ИТОГ!CO127</f>
        <v>1</v>
      </c>
      <c r="BP128" s="1378"/>
      <c r="BQ128" s="1883">
        <f>ИТОГ!DM127</f>
        <v>1</v>
      </c>
      <c r="BR128" s="1378"/>
      <c r="BS128" s="1883">
        <f>ИТОГ!AG127</f>
        <v>1</v>
      </c>
      <c r="BT128" s="1378"/>
      <c r="BU128" s="1929">
        <f>SUM(C128:BT128)</f>
        <v>100</v>
      </c>
      <c r="BV128" s="1930"/>
      <c r="BW128" s="523"/>
      <c r="BX128" s="523"/>
      <c r="BY128" s="523"/>
      <c r="BZ128" s="1165"/>
      <c r="CA128" s="1415">
        <f>ИТОГ!DU127</f>
        <v>1</v>
      </c>
      <c r="CB128" s="1416"/>
      <c r="CC128" s="1596">
        <f>ИТОГ!DY127</f>
        <v>1</v>
      </c>
      <c r="CD128" s="1272"/>
      <c r="CE128" s="1341">
        <v>0</v>
      </c>
      <c r="CF128" s="1342"/>
      <c r="CG128" s="1415">
        <f>ИТОГ!EE127</f>
        <v>1</v>
      </c>
      <c r="CH128" s="1416"/>
      <c r="CI128" s="1415">
        <f>ИТОГ!DS127</f>
        <v>1</v>
      </c>
      <c r="CJ128" s="1416"/>
      <c r="CK128" s="1415">
        <f>ИТОГ!DW127</f>
        <v>1</v>
      </c>
      <c r="CL128" s="1416"/>
      <c r="CM128" s="1415">
        <v>1</v>
      </c>
      <c r="CN128" s="1416"/>
      <c r="CO128" s="1415">
        <f>SUM(CA128:CN128)</f>
        <v>6</v>
      </c>
      <c r="CP128" s="1416"/>
    </row>
    <row r="129" spans="1:94" ht="27.6" thickBot="1" x14ac:dyDescent="0.35">
      <c r="A129" s="509">
        <v>2</v>
      </c>
      <c r="B129" s="142" t="s">
        <v>59</v>
      </c>
      <c r="C129" s="1341">
        <f>ИТОГ!C128+ИТОГ!E128</f>
        <v>76</v>
      </c>
      <c r="D129" s="1272"/>
      <c r="E129" s="1341">
        <f>ИТОГ!AI128+ИТОГ!AK128</f>
        <v>44</v>
      </c>
      <c r="F129" s="1272"/>
      <c r="G129" s="1341">
        <f>ИТОГ!BM128+ИТОГ!BO128</f>
        <v>5</v>
      </c>
      <c r="H129" s="1272"/>
      <c r="I129" s="1341">
        <f>ИТОГ!CQ128+ИТОГ!CS128</f>
        <v>0</v>
      </c>
      <c r="J129" s="1272"/>
      <c r="K129" s="1341">
        <f>ИТОГ!G128+ИТОГ!I128</f>
        <v>164</v>
      </c>
      <c r="L129" s="1272"/>
      <c r="M129" s="1341">
        <f>ИТОГ!AM128+ИТОГ!AO128</f>
        <v>122</v>
      </c>
      <c r="N129" s="1272"/>
      <c r="O129" s="1341">
        <f>ИТОГ!BQ128+ИТОГ!BS128</f>
        <v>11</v>
      </c>
      <c r="P129" s="1272"/>
      <c r="Q129" s="1341">
        <f>ИТОГ!CU128+ИТОГ!CW128</f>
        <v>0</v>
      </c>
      <c r="R129" s="1272"/>
      <c r="S129" s="1341">
        <f>ИТОГ!K128</f>
        <v>45</v>
      </c>
      <c r="T129" s="1272"/>
      <c r="U129" s="1341">
        <f>ИТОГ!AQ128</f>
        <v>42</v>
      </c>
      <c r="V129" s="1272"/>
      <c r="W129" s="1596">
        <f>ИТОГ!BU128</f>
        <v>11</v>
      </c>
      <c r="X129" s="1272"/>
      <c r="Y129" s="1341">
        <f>ИТОГ!CY128</f>
        <v>0</v>
      </c>
      <c r="Z129" s="1272"/>
      <c r="AA129" s="1341">
        <f>ИТОГ!M128+ИТОГ!O128+ИТОГ!Q128</f>
        <v>107</v>
      </c>
      <c r="AB129" s="1271"/>
      <c r="AC129" s="1921">
        <f>ИТОГ!AS128+ИТОГ!AU128+ИТОГ!AW128</f>
        <v>101</v>
      </c>
      <c r="AD129" s="1922"/>
      <c r="AE129" s="1921">
        <f>ИТОГ!BW128+ИТОГ!BY128+ИТОГ!CA128</f>
        <v>10</v>
      </c>
      <c r="AF129" s="1272"/>
      <c r="AG129" s="1883">
        <f>ИТОГ!DA128+ИТОГ!DC128+ИТОГ!DE128</f>
        <v>0</v>
      </c>
      <c r="AH129" s="1884"/>
      <c r="AI129" s="1883">
        <f>ИТОГ!S128</f>
        <v>30</v>
      </c>
      <c r="AJ129" s="1378"/>
      <c r="AK129" s="1883">
        <f>ИТОГ!AY128</f>
        <v>25</v>
      </c>
      <c r="AL129" s="1378"/>
      <c r="AM129" s="1883">
        <f>ИТОГ!CC128</f>
        <v>3</v>
      </c>
      <c r="AN129" s="1884"/>
      <c r="AO129" s="1883">
        <f>ИТОГ!U128+ИТОГ!W128</f>
        <v>82</v>
      </c>
      <c r="AP129" s="1378"/>
      <c r="AQ129" s="1883">
        <f>ИТОГ!BA128+ИТОГ!BC128</f>
        <v>72</v>
      </c>
      <c r="AR129" s="1378"/>
      <c r="AS129" s="1883">
        <f>ИТОГ!CE128+ИТОГ!CG128</f>
        <v>7</v>
      </c>
      <c r="AT129" s="1378"/>
      <c r="AU129" s="1883">
        <f>ИТОГ!DG128+ИТОГ!DI128</f>
        <v>0</v>
      </c>
      <c r="AV129" s="1378"/>
      <c r="AW129" s="1883">
        <f>ИТОГ!Y128+ИТОГ!AA128</f>
        <v>89</v>
      </c>
      <c r="AX129" s="1378"/>
      <c r="AY129" s="1883">
        <f>ИТОГ!BE128+ИТОГ!BG128</f>
        <v>76</v>
      </c>
      <c r="AZ129" s="1378"/>
      <c r="BA129" s="1883">
        <f>ИТОГ!CI128+ИТОГ!CK128</f>
        <v>9</v>
      </c>
      <c r="BB129" s="1378"/>
      <c r="BC129" s="1883">
        <f>ИТОГ!DK128</f>
        <v>0</v>
      </c>
      <c r="BD129" s="1378"/>
      <c r="BE129" s="1883">
        <f>ИТОГ!AC128</f>
        <v>26</v>
      </c>
      <c r="BF129" s="1884"/>
      <c r="BG129" s="1883">
        <f>ИТОГ!BI128</f>
        <v>24</v>
      </c>
      <c r="BH129" s="1884"/>
      <c r="BI129" s="1883">
        <f>ИТОГ!CM128</f>
        <v>4</v>
      </c>
      <c r="BJ129" s="1378"/>
      <c r="BK129" s="1883">
        <f>ИТОГ!AE128</f>
        <v>25</v>
      </c>
      <c r="BL129" s="1884"/>
      <c r="BM129" s="1341">
        <f>ИТОГ!BK128</f>
        <v>23</v>
      </c>
      <c r="BN129" s="1342"/>
      <c r="BO129" s="1883">
        <f>ИТОГ!CO128</f>
        <v>4</v>
      </c>
      <c r="BP129" s="1378"/>
      <c r="BQ129" s="1883">
        <f>ИТОГ!DM128</f>
        <v>0</v>
      </c>
      <c r="BR129" s="1378"/>
      <c r="BS129" s="1883">
        <f>ИТОГ!AG128</f>
        <v>17</v>
      </c>
      <c r="BT129" s="1378"/>
      <c r="BU129" s="1929">
        <f t="shared" ref="BU129:BU130" si="72">SUM(C129:BT129)</f>
        <v>1254</v>
      </c>
      <c r="BV129" s="1930"/>
      <c r="BW129" s="523"/>
      <c r="BX129" s="523"/>
      <c r="BY129" s="523"/>
      <c r="BZ129" s="1165"/>
      <c r="CA129" s="1415">
        <f>ИТОГ!DU128</f>
        <v>6</v>
      </c>
      <c r="CB129" s="1416"/>
      <c r="CC129" s="1596">
        <f>ИТОГ!DY128</f>
        <v>0</v>
      </c>
      <c r="CD129" s="1272"/>
      <c r="CE129" s="1341">
        <f>ИТОГ!EC128</f>
        <v>0</v>
      </c>
      <c r="CF129" s="1342"/>
      <c r="CG129" s="1415">
        <f>ИТОГ!EE128</f>
        <v>0</v>
      </c>
      <c r="CH129" s="1416"/>
      <c r="CI129" s="1415">
        <f>ИТОГ!DS128</f>
        <v>1</v>
      </c>
      <c r="CJ129" s="1416"/>
      <c r="CK129" s="1415">
        <f>ИТОГ!DW128</f>
        <v>0</v>
      </c>
      <c r="CL129" s="1416"/>
      <c r="CM129" s="1415">
        <f>ИТОГ!EA128</f>
        <v>0</v>
      </c>
      <c r="CN129" s="1416"/>
      <c r="CO129" s="1415">
        <f t="shared" ref="CO129:CO130" si="73">SUM(CA129:CN129)</f>
        <v>7</v>
      </c>
      <c r="CP129" s="1416"/>
    </row>
    <row r="130" spans="1:94" ht="15" thickBot="1" x14ac:dyDescent="0.35">
      <c r="A130" s="509">
        <v>3</v>
      </c>
      <c r="B130" s="1166" t="s">
        <v>60</v>
      </c>
      <c r="C130" s="1438">
        <f>ИТОГ!C129+ИТОГ!E129</f>
        <v>64</v>
      </c>
      <c r="D130" s="1383"/>
      <c r="E130" s="1651">
        <f>ИТОГ!AI129+ИТОГ!AK129</f>
        <v>47</v>
      </c>
      <c r="F130" s="1272"/>
      <c r="G130" s="1341">
        <f>ИТОГ!BM129+ИТОГ!BO129</f>
        <v>37</v>
      </c>
      <c r="H130" s="1272"/>
      <c r="I130" s="1341">
        <f>ИТОГ!CQ129+ИТОГ!CS129</f>
        <v>34</v>
      </c>
      <c r="J130" s="1272"/>
      <c r="K130" s="1341">
        <f>ИТОГ!G129+ИТОГ!I129</f>
        <v>127</v>
      </c>
      <c r="L130" s="1272"/>
      <c r="M130" s="1341">
        <f>ИТОГ!AM129+ИТОГ!AO129</f>
        <v>132</v>
      </c>
      <c r="N130" s="1272"/>
      <c r="O130" s="1341">
        <f>ИТОГ!BQ129+ИТОГ!BS129</f>
        <v>129</v>
      </c>
      <c r="P130" s="1272"/>
      <c r="Q130" s="1341">
        <f>ИТОГ!CU129+ИТОГ!CW129</f>
        <v>83</v>
      </c>
      <c r="R130" s="1272"/>
      <c r="S130" s="1341">
        <f>ИТОГ!K129</f>
        <v>93</v>
      </c>
      <c r="T130" s="1272"/>
      <c r="U130" s="1341">
        <f>ИТОГ!AQ129</f>
        <v>56</v>
      </c>
      <c r="V130" s="1272"/>
      <c r="W130" s="1596">
        <f>ИТОГ!BU129</f>
        <v>38</v>
      </c>
      <c r="X130" s="1272"/>
      <c r="Y130" s="1341">
        <f>ИТОГ!CY129</f>
        <v>46</v>
      </c>
      <c r="Z130" s="1272"/>
      <c r="AA130" s="1341">
        <f>ИТОГ!M129+ИТОГ!O129+ИТОГ!Q129</f>
        <v>111</v>
      </c>
      <c r="AB130" s="1271"/>
      <c r="AC130" s="1921">
        <f>ИТОГ!AS129+ИТОГ!AU129+ИТОГ!AW129</f>
        <v>120</v>
      </c>
      <c r="AD130" s="1922"/>
      <c r="AE130" s="1921">
        <f>ИТОГ!BW129+ИТОГ!BY129+ИТОГ!CA129</f>
        <v>112</v>
      </c>
      <c r="AF130" s="1272"/>
      <c r="AG130" s="1883">
        <f>ИТОГ!DA129+ИТОГ!DC129+ИТОГ!DE129</f>
        <v>77</v>
      </c>
      <c r="AH130" s="1884"/>
      <c r="AI130" s="1883">
        <f>ИТОГ!S129</f>
        <v>24</v>
      </c>
      <c r="AJ130" s="1378"/>
      <c r="AK130" s="1883">
        <f>ИТОГ!AY129</f>
        <v>24</v>
      </c>
      <c r="AL130" s="1378"/>
      <c r="AM130" s="1883">
        <f>ИТОГ!CC129</f>
        <v>5</v>
      </c>
      <c r="AN130" s="1884"/>
      <c r="AO130" s="1883">
        <f>ИТОГ!U129+ИТОГ!W129</f>
        <v>74</v>
      </c>
      <c r="AP130" s="1378"/>
      <c r="AQ130" s="1883">
        <f>ИТОГ!BA129+ИТОГ!BC129</f>
        <v>92</v>
      </c>
      <c r="AR130" s="1378"/>
      <c r="AS130" s="1883">
        <f>ИТОГ!CE129+ИТОГ!CG129</f>
        <v>72</v>
      </c>
      <c r="AT130" s="1378"/>
      <c r="AU130" s="1883">
        <f>ИТОГ!DG129+ИТОГ!DI129</f>
        <v>58</v>
      </c>
      <c r="AV130" s="1378"/>
      <c r="AW130" s="1883">
        <f>ИТОГ!Y129+ИТОГ!AA129</f>
        <v>90</v>
      </c>
      <c r="AX130" s="1378"/>
      <c r="AY130" s="1883">
        <f>ИТОГ!BE129+ИТОГ!BG129</f>
        <v>91</v>
      </c>
      <c r="AZ130" s="1378"/>
      <c r="BA130" s="1883">
        <f>ИТОГ!CI129+ИТОГ!CK129</f>
        <v>83</v>
      </c>
      <c r="BB130" s="1378"/>
      <c r="BC130" s="1883">
        <f>ИТОГ!DK129</f>
        <v>26</v>
      </c>
      <c r="BD130" s="1378"/>
      <c r="BE130" s="1883">
        <f>ИТОГ!AC129</f>
        <v>10</v>
      </c>
      <c r="BF130" s="1884"/>
      <c r="BG130" s="1883">
        <f>ИТОГ!BI129</f>
        <v>12</v>
      </c>
      <c r="BH130" s="1884"/>
      <c r="BI130" s="1883">
        <f>ИТОГ!CM129</f>
        <v>3</v>
      </c>
      <c r="BJ130" s="1378"/>
      <c r="BK130" s="1883">
        <f>ИТОГ!AE129</f>
        <v>8</v>
      </c>
      <c r="BL130" s="1884"/>
      <c r="BM130" s="1341">
        <f>ИТОГ!BK129</f>
        <v>11</v>
      </c>
      <c r="BN130" s="1342"/>
      <c r="BO130" s="1883">
        <f>ИТОГ!CO129</f>
        <v>5</v>
      </c>
      <c r="BP130" s="1378"/>
      <c r="BQ130" s="1883">
        <f>ИТОГ!DM129</f>
        <v>5</v>
      </c>
      <c r="BR130" s="1378"/>
      <c r="BS130" s="1883">
        <f>ИТОГ!AG129</f>
        <v>0</v>
      </c>
      <c r="BT130" s="1378"/>
      <c r="BU130" s="1929">
        <f t="shared" si="72"/>
        <v>1999</v>
      </c>
      <c r="BV130" s="1930"/>
      <c r="BW130" s="523"/>
      <c r="BX130" s="523"/>
      <c r="BY130" s="523"/>
      <c r="BZ130" s="1165"/>
      <c r="CA130" s="1415">
        <f>ИТОГ!DU129</f>
        <v>11</v>
      </c>
      <c r="CB130" s="1416"/>
      <c r="CC130" s="1596">
        <f>ИТОГ!DY129</f>
        <v>10</v>
      </c>
      <c r="CD130" s="1272"/>
      <c r="CE130" s="1341">
        <f>ИТОГ!EC129</f>
        <v>1</v>
      </c>
      <c r="CF130" s="1342"/>
      <c r="CG130" s="1415">
        <f>ИТОГ!EE129</f>
        <v>11</v>
      </c>
      <c r="CH130" s="1416"/>
      <c r="CI130" s="1415">
        <f>ИТОГ!DS129</f>
        <v>5</v>
      </c>
      <c r="CJ130" s="1416"/>
      <c r="CK130" s="1415">
        <f>ИТОГ!DW129</f>
        <v>4</v>
      </c>
      <c r="CL130" s="1416"/>
      <c r="CM130" s="1415">
        <f>ИТОГ!EA129</f>
        <v>4</v>
      </c>
      <c r="CN130" s="1416"/>
      <c r="CO130" s="1415">
        <f t="shared" si="73"/>
        <v>46</v>
      </c>
      <c r="CP130" s="1416"/>
    </row>
    <row r="131" spans="1:94" ht="15" thickBot="1" x14ac:dyDescent="0.35">
      <c r="A131" s="509">
        <v>4</v>
      </c>
      <c r="B131" s="1174" t="s">
        <v>12</v>
      </c>
      <c r="C131" s="501">
        <f>ИТОГ!C130+ИТОГ!E130</f>
        <v>50</v>
      </c>
      <c r="D131" s="57">
        <f>ИТОГ!D130+ИТОГ!F130</f>
        <v>33</v>
      </c>
      <c r="E131" s="420">
        <f>ИТОГ!AI130+ИТОГ!AK130</f>
        <v>48</v>
      </c>
      <c r="F131" s="518">
        <f>ИТОГ!AJ130+ИТОГ!AL130</f>
        <v>16</v>
      </c>
      <c r="G131" s="518">
        <f>ИТОГ!BM130+ИТОГ!BO130</f>
        <v>42</v>
      </c>
      <c r="H131" s="518">
        <f>ИТОГ!BN130+ИТОГ!BP130</f>
        <v>14</v>
      </c>
      <c r="I131" s="518">
        <f>ИТОГ!CQ130+ИТОГ!CS130</f>
        <v>41</v>
      </c>
      <c r="J131" s="518">
        <f>ИТОГ!CR130+ИТОГ!CT130</f>
        <v>8</v>
      </c>
      <c r="K131" s="518">
        <f>ИТОГ!G130+ИТОГ!I130</f>
        <v>97</v>
      </c>
      <c r="L131" s="518">
        <f>ИТОГ!H130+ИТОГ!J130</f>
        <v>76</v>
      </c>
      <c r="M131" s="318">
        <f>ИТОГ!AM130+ИТОГ!AO130</f>
        <v>97</v>
      </c>
      <c r="N131" s="318">
        <f>ИТОГ!AN130+ИТОГ!AP130</f>
        <v>83</v>
      </c>
      <c r="O131" s="318">
        <f>ИТОГ!BQ130+ИТОГ!BS130</f>
        <v>117</v>
      </c>
      <c r="P131" s="318">
        <f>ИТОГ!BR130+ИТОГ!BT130</f>
        <v>41</v>
      </c>
      <c r="Q131" s="318">
        <f>ИТОГ!CU130+ИТОГ!CW130</f>
        <v>73</v>
      </c>
      <c r="R131" s="318">
        <f>ИТОГ!CV130+ИТОГ!CX130</f>
        <v>42</v>
      </c>
      <c r="S131" s="318">
        <f>ИТОГ!K130</f>
        <v>50</v>
      </c>
      <c r="T131" s="318">
        <f>ИТОГ!L130</f>
        <v>0</v>
      </c>
      <c r="U131" s="318">
        <f>ИТОГ!AQ130</f>
        <v>50</v>
      </c>
      <c r="V131" s="318">
        <f>ИТОГ!AR130</f>
        <v>9</v>
      </c>
      <c r="W131" s="318">
        <f>ИТОГ!BU130</f>
        <v>46</v>
      </c>
      <c r="X131" s="318">
        <f>ИТОГ!BV130</f>
        <v>1</v>
      </c>
      <c r="Y131" s="318">
        <f>ИТОГ!CY130</f>
        <v>47</v>
      </c>
      <c r="Z131" s="318">
        <f>ИТОГ!CZ130</f>
        <v>1</v>
      </c>
      <c r="AA131" s="318">
        <f>ИТОГ!M130+ИТОГ!O130+ИТОГ!Q130</f>
        <v>100</v>
      </c>
      <c r="AB131" s="318">
        <f>ИТОГ!N130+ИТОГ!P130+ИТОГ!R130</f>
        <v>26</v>
      </c>
      <c r="AC131" s="318">
        <f>ИТОГ!AS130+ИТОГ!AU130+ИТОГ!AW130</f>
        <v>93</v>
      </c>
      <c r="AD131" s="318">
        <f>ИТОГ!AT130+ИТОГ!AV130+ИТОГ!AX130</f>
        <v>35</v>
      </c>
      <c r="AE131" s="318">
        <f>ИТОГ!BW130+ИТОГ!BY130+ИТОГ!CA130</f>
        <v>98</v>
      </c>
      <c r="AF131" s="318">
        <f>ИТОГ!BX130+ИТОГ!BZ130+ИТОГ!CB130</f>
        <v>22</v>
      </c>
      <c r="AG131" s="463">
        <f>ИТОГ!DA130+ИТОГ!DC130+ИТОГ!DE130</f>
        <v>38</v>
      </c>
      <c r="AH131" s="463">
        <f>ИТОГ!DB130+ИТОГ!DD130+ИТОГ!DF130</f>
        <v>40</v>
      </c>
      <c r="AI131" s="463">
        <f>ИТОГ!S130</f>
        <v>0</v>
      </c>
      <c r="AJ131" s="463">
        <f>ИТОГ!T130</f>
        <v>49</v>
      </c>
      <c r="AK131" s="463">
        <f>ИТОГ!AY130</f>
        <v>0</v>
      </c>
      <c r="AL131" s="463">
        <f>ИТОГ!AZ130</f>
        <v>56</v>
      </c>
      <c r="AM131" s="463">
        <f>ИТОГ!CC130</f>
        <v>1</v>
      </c>
      <c r="AN131" s="463">
        <f>ИТОГ!CD130</f>
        <v>24</v>
      </c>
      <c r="AO131" s="463">
        <f>ИТОГ!U130+ИТОГ!W130</f>
        <v>75</v>
      </c>
      <c r="AP131" s="463">
        <f>ИТОГ!V130+ИТОГ!X130</f>
        <v>17</v>
      </c>
      <c r="AQ131" s="463">
        <f>ИТОГ!BA130+ИТОГ!BC130</f>
        <v>72</v>
      </c>
      <c r="AR131" s="463">
        <f>ИТОГ!BB130+ИТОГ!BD130</f>
        <v>30</v>
      </c>
      <c r="AS131" s="463">
        <f>ИТОГ!CE130+ИТОГ!CG130</f>
        <v>52</v>
      </c>
      <c r="AT131" s="463">
        <f>ИТОГ!CF130+ИТОГ!CH130</f>
        <v>32</v>
      </c>
      <c r="AU131" s="463">
        <f>ИТОГ!DG130+ИТОГ!DI130</f>
        <v>56</v>
      </c>
      <c r="AV131" s="463">
        <f>ИТОГ!DH130+ИТОГ!DJ130</f>
        <v>14</v>
      </c>
      <c r="AW131" s="463">
        <f>ИТОГ!Y130+ИТОГ!AA130</f>
        <v>75</v>
      </c>
      <c r="AX131" s="463">
        <f>ИТОГ!Z130+ИТОГ!AB130</f>
        <v>18</v>
      </c>
      <c r="AY131" s="463">
        <f>ИТОГ!BE130+ИТОГ!BG130</f>
        <v>71</v>
      </c>
      <c r="AZ131" s="463">
        <f>ИТОГ!BF130+ИТОГ!BH130</f>
        <v>26</v>
      </c>
      <c r="BA131" s="463">
        <f>ИТОГ!CI130+ИТОГ!CK130</f>
        <v>78</v>
      </c>
      <c r="BB131" s="463">
        <f>ИТОГ!CJ130+ИТОГ!CL130</f>
        <v>7</v>
      </c>
      <c r="BC131" s="463">
        <f>ИТОГ!DK130</f>
        <v>21</v>
      </c>
      <c r="BD131" s="463">
        <f>ИТОГ!DL130</f>
        <v>8</v>
      </c>
      <c r="BE131" s="463">
        <f>ИТОГ!AC130</f>
        <v>0</v>
      </c>
      <c r="BF131" s="463">
        <f>ИТОГ!AD130</f>
        <v>41</v>
      </c>
      <c r="BG131" s="463">
        <f>ИТОГ!BI130</f>
        <v>0</v>
      </c>
      <c r="BH131" s="463">
        <f>ИТОГ!BJ130</f>
        <v>56</v>
      </c>
      <c r="BI131" s="463">
        <f>ИТОГ!CM130</f>
        <v>0</v>
      </c>
      <c r="BJ131" s="463">
        <f>ИТОГ!CN130</f>
        <v>22</v>
      </c>
      <c r="BK131" s="463">
        <f>ИТОГ!AE130</f>
        <v>20</v>
      </c>
      <c r="BL131" s="463">
        <f>ИТОГ!AF130</f>
        <v>10</v>
      </c>
      <c r="BM131" s="463">
        <f>ИТОГ!BK130</f>
        <v>19</v>
      </c>
      <c r="BN131" s="463">
        <f>ИТОГ!BL130</f>
        <v>17</v>
      </c>
      <c r="BO131" s="463">
        <f>ИТОГ!CO130</f>
        <v>17</v>
      </c>
      <c r="BP131" s="463">
        <f>ИТОГ!CP130</f>
        <v>7</v>
      </c>
      <c r="BQ131" s="463">
        <f>ИТОГ!DM130</f>
        <v>16</v>
      </c>
      <c r="BR131" s="463">
        <f>ИТОГ!DN130</f>
        <v>6</v>
      </c>
      <c r="BS131" s="463">
        <f>ИТОГ!AG130</f>
        <v>0</v>
      </c>
      <c r="BT131" s="463">
        <f>ИТОГ!AH130</f>
        <v>17</v>
      </c>
      <c r="BU131" s="388">
        <f>SUM(C131+E131+G131+I131+K131+M131+O131+Q131+S131+U131+W131+Y131+AA131+AC131+AE131+AG131+AI131+AK131+AM131+AO131+AQ131+AS131+AU131+AW131+AY131+BA131+BC131+BE131+BG131+BI131+BK131+BM131+BO131+BQ131+BS131)</f>
        <v>1660</v>
      </c>
      <c r="BV131" s="508">
        <f>SUM(D131+F131+H131+J131+L131+N131+P131+R131+T131+V131+X131+Z131+AB131+AD131+AF131+AH131+AJ131+AL131+AN131+AP131+AR131+AT131+AV131+AX131+AZ131+BB131+BD131+BF131+BH131+BJ131+BL131+BN131+BP131+BR131+BT131)</f>
        <v>904</v>
      </c>
      <c r="BW131" s="183"/>
      <c r="BX131" s="183"/>
      <c r="BY131" s="183"/>
      <c r="BZ131" s="1167"/>
      <c r="CA131" s="318">
        <f>ИТОГ!DU130</f>
        <v>0</v>
      </c>
      <c r="CB131" s="318">
        <f>ИТОГ!DV130</f>
        <v>14</v>
      </c>
      <c r="CC131" s="318">
        <f>ИТОГ!DY130</f>
        <v>0</v>
      </c>
      <c r="CD131" s="318">
        <f>ИТОГ!DZ130</f>
        <v>13</v>
      </c>
      <c r="CE131" s="318">
        <f>ИТОГ!EC130</f>
        <v>1</v>
      </c>
      <c r="CF131" s="318">
        <f>ИТОГ!ED130</f>
        <v>1</v>
      </c>
      <c r="CG131" s="318">
        <f>ИТОГ!EE130</f>
        <v>12</v>
      </c>
      <c r="CH131" s="318">
        <f>ИТОГ!EF130</f>
        <v>3</v>
      </c>
      <c r="CI131" s="318">
        <f>ИТОГ!DS130</f>
        <v>0</v>
      </c>
      <c r="CJ131" s="318">
        <f>ИТОГ!DT130</f>
        <v>14</v>
      </c>
      <c r="CK131" s="318">
        <f>ИТОГ!DW130</f>
        <v>0</v>
      </c>
      <c r="CL131" s="318">
        <f>ИТОГ!DX130</f>
        <v>9</v>
      </c>
      <c r="CM131" s="318">
        <f>ИТОГ!EA130</f>
        <v>0</v>
      </c>
      <c r="CN131" s="318">
        <f>ИТОГ!EB130</f>
        <v>10</v>
      </c>
      <c r="CO131" s="310">
        <f>SUM(CA131+CC131+CE131+CG131+CI131+CK131+CM131)</f>
        <v>13</v>
      </c>
      <c r="CP131" s="385">
        <f>SUM(CB131+CD131+CF131+CH131+CJ131+CL131+CN131)</f>
        <v>64</v>
      </c>
    </row>
    <row r="132" spans="1:94" ht="15" thickBot="1" x14ac:dyDescent="0.35">
      <c r="A132" s="509"/>
      <c r="B132" s="1175" t="s">
        <v>13</v>
      </c>
      <c r="C132" s="501">
        <f>ИТОГ!C131+ИТОГ!E131</f>
        <v>0</v>
      </c>
      <c r="D132" s="57">
        <f>ИТОГ!D131+ИТОГ!F131</f>
        <v>0</v>
      </c>
      <c r="E132" s="420">
        <f>ИТОГ!AI131+ИТОГ!AK131</f>
        <v>0</v>
      </c>
      <c r="F132" s="518">
        <f>ИТОГ!AJ131+ИТОГ!AL131</f>
        <v>0</v>
      </c>
      <c r="G132" s="518">
        <f>ИТОГ!BM131+ИТОГ!BO131</f>
        <v>2</v>
      </c>
      <c r="H132" s="518">
        <f>ИТОГ!BN131+ИТОГ!BP131</f>
        <v>1</v>
      </c>
      <c r="I132" s="518">
        <f>ИТОГ!CQ131+ИТОГ!CS131</f>
        <v>2</v>
      </c>
      <c r="J132" s="518">
        <f>ИТОГ!CR131+ИТОГ!CT131</f>
        <v>0</v>
      </c>
      <c r="K132" s="518">
        <f>ИТОГ!G131+ИТОГ!I131</f>
        <v>0</v>
      </c>
      <c r="L132" s="518">
        <f>ИТОГ!H131+ИТОГ!J131</f>
        <v>0</v>
      </c>
      <c r="M132" s="318">
        <f>ИТОГ!AM131+ИТОГ!AO131</f>
        <v>0</v>
      </c>
      <c r="N132" s="318">
        <f>ИТОГ!AN131+ИТОГ!AP131</f>
        <v>0</v>
      </c>
      <c r="O132" s="318">
        <f>ИТОГ!BQ131+ИТОГ!BS131</f>
        <v>5</v>
      </c>
      <c r="P132" s="318">
        <f>ИТОГ!BR131+ИТОГ!BT131</f>
        <v>2</v>
      </c>
      <c r="Q132" s="318">
        <f>ИТОГ!CU131+ИТОГ!CW131</f>
        <v>0</v>
      </c>
      <c r="R132" s="318">
        <f>ИТОГ!CV131+ИТОГ!CX131</f>
        <v>2</v>
      </c>
      <c r="S132" s="318">
        <f>ИТОГ!K131</f>
        <v>0</v>
      </c>
      <c r="T132" s="318">
        <f>ИТОГ!L131</f>
        <v>0</v>
      </c>
      <c r="U132" s="318">
        <f>ИТОГ!AQ131</f>
        <v>1</v>
      </c>
      <c r="V132" s="318">
        <f>ИТОГ!AR131</f>
        <v>0</v>
      </c>
      <c r="W132" s="318">
        <f>ИТОГ!BU131</f>
        <v>1</v>
      </c>
      <c r="X132" s="318">
        <f>ИТОГ!BV131</f>
        <v>0</v>
      </c>
      <c r="Y132" s="318">
        <f>ИТОГ!CY131</f>
        <v>2</v>
      </c>
      <c r="Z132" s="318">
        <f>ИТОГ!CZ131</f>
        <v>0</v>
      </c>
      <c r="AA132" s="318">
        <f>ИТОГ!M131+ИТОГ!O131+ИТОГ!Q131</f>
        <v>0</v>
      </c>
      <c r="AB132" s="318">
        <f>ИТОГ!N131+ИТОГ!P131+ИТОГ!R131</f>
        <v>0</v>
      </c>
      <c r="AC132" s="318">
        <f>ИТОГ!AS131+ИТОГ!AU131+ИТОГ!AW131</f>
        <v>0</v>
      </c>
      <c r="AD132" s="318">
        <f>ИТОГ!AT131+ИТОГ!AV131+ИТОГ!AX131</f>
        <v>0</v>
      </c>
      <c r="AE132" s="318">
        <f>ИТОГ!BW131+ИТОГ!BY131+ИТОГ!CA131</f>
        <v>1</v>
      </c>
      <c r="AF132" s="318">
        <f>ИТОГ!BX131+ИТОГ!BZ131+ИТОГ!CB131</f>
        <v>0</v>
      </c>
      <c r="AG132" s="463">
        <f>ИТОГ!DA131+ИТОГ!DC131+ИТОГ!DE131</f>
        <v>0</v>
      </c>
      <c r="AH132" s="463">
        <f>ИТОГ!DB131+ИТОГ!DD131+ИТОГ!DF131</f>
        <v>0</v>
      </c>
      <c r="AI132" s="463">
        <f>ИТОГ!S131</f>
        <v>0</v>
      </c>
      <c r="AJ132" s="463">
        <f>ИТОГ!T131</f>
        <v>0</v>
      </c>
      <c r="AK132" s="463">
        <f>ИТОГ!AY131</f>
        <v>0</v>
      </c>
      <c r="AL132" s="463">
        <f>ИТОГ!AZ131</f>
        <v>1</v>
      </c>
      <c r="AM132" s="463">
        <f>ИТОГ!CC131</f>
        <v>1</v>
      </c>
      <c r="AN132" s="463">
        <f>ИТОГ!CD131</f>
        <v>1</v>
      </c>
      <c r="AO132" s="463">
        <f>ИТОГ!U131+ИТОГ!W131</f>
        <v>0</v>
      </c>
      <c r="AP132" s="463">
        <f>ИТОГ!V131+ИТОГ!X131</f>
        <v>0</v>
      </c>
      <c r="AQ132" s="463">
        <f>ИТОГ!BA131+ИТОГ!BC131</f>
        <v>0</v>
      </c>
      <c r="AR132" s="463">
        <f>ИТОГ!BB131+ИТОГ!BD131</f>
        <v>0</v>
      </c>
      <c r="AS132" s="463">
        <f>ИТОГ!CE131+ИТОГ!CG131</f>
        <v>0</v>
      </c>
      <c r="AT132" s="463">
        <f>ИТОГ!CF131+ИТОГ!CH131</f>
        <v>2</v>
      </c>
      <c r="AU132" s="463">
        <f>ИТОГ!DG131+ИТОГ!DI131</f>
        <v>1</v>
      </c>
      <c r="AV132" s="463">
        <f>ИТОГ!DH131+ИТОГ!DJ131</f>
        <v>0</v>
      </c>
      <c r="AW132" s="463">
        <f>ИТОГ!Y131+ИТОГ!AA131</f>
        <v>0</v>
      </c>
      <c r="AX132" s="463">
        <f>ИТОГ!Z131+ИТОГ!AB131</f>
        <v>0</v>
      </c>
      <c r="AY132" s="463">
        <f>ИТОГ!BE131+ИТОГ!BG131</f>
        <v>1</v>
      </c>
      <c r="AZ132" s="463">
        <f>ИТОГ!BF131+ИТОГ!BH131</f>
        <v>0</v>
      </c>
      <c r="BA132" s="463">
        <f>ИТОГ!CI131+ИТОГ!CK131</f>
        <v>0</v>
      </c>
      <c r="BB132" s="463">
        <f>ИТОГ!CJ131+ИТОГ!CL131</f>
        <v>0</v>
      </c>
      <c r="BC132" s="463">
        <f>ИТОГ!DK131</f>
        <v>2</v>
      </c>
      <c r="BD132" s="463">
        <f>ИТОГ!DL131</f>
        <v>0</v>
      </c>
      <c r="BE132" s="463">
        <f>ИТОГ!AC131</f>
        <v>0</v>
      </c>
      <c r="BF132" s="463">
        <f>ИТОГ!AD131</f>
        <v>0</v>
      </c>
      <c r="BG132" s="463">
        <f>ИТОГ!BI131</f>
        <v>0</v>
      </c>
      <c r="BH132" s="463">
        <f>ИТОГ!BJ131</f>
        <v>0</v>
      </c>
      <c r="BI132" s="463">
        <f>ИТОГ!CM131</f>
        <v>0</v>
      </c>
      <c r="BJ132" s="463">
        <f>ИТОГ!CN131</f>
        <v>0</v>
      </c>
      <c r="BK132" s="463">
        <f>ИТОГ!AE131</f>
        <v>0</v>
      </c>
      <c r="BL132" s="463">
        <f>ИТОГ!AF131</f>
        <v>0</v>
      </c>
      <c r="BM132" s="463">
        <f>ИТОГ!BK131</f>
        <v>0</v>
      </c>
      <c r="BN132" s="463">
        <f>ИТОГ!BL131</f>
        <v>0</v>
      </c>
      <c r="BO132" s="463">
        <f>ИТОГ!CO131</f>
        <v>0</v>
      </c>
      <c r="BP132" s="463">
        <f>ИТОГ!CP131</f>
        <v>0</v>
      </c>
      <c r="BQ132" s="463">
        <f>ИТОГ!DM131</f>
        <v>1</v>
      </c>
      <c r="BR132" s="463">
        <f>ИТОГ!DN131</f>
        <v>0</v>
      </c>
      <c r="BS132" s="463">
        <f>ИТОГ!AG131</f>
        <v>0</v>
      </c>
      <c r="BT132" s="463">
        <f>ИТОГ!AH131</f>
        <v>0</v>
      </c>
      <c r="BU132" s="388">
        <f t="shared" ref="BU132:BU152" si="74">SUM(C132+E132+G132+I132+K132+M132+O132+Q132+S132+U132+W132+Y132+AA132+AC132+AE132+AG132+AI132+AK132+AM132+AO132+AQ132+AS132+AU132+AW132+AY132+BA132+BC132+BE132+BG132+BI132+BK132+BM132+BO132+BQ132+BS132)</f>
        <v>20</v>
      </c>
      <c r="BV132" s="508">
        <f t="shared" ref="BV132:BV152" si="75">SUM(D132+F132+H132+J132+L132+N132+P132+R132+T132+V132+X132+Z132+AB132+AD132+AF132+AH132+AJ132+AL132+AN132+AP132+AR132+AT132+AV132+AX132+AZ132+BB132+BD132+BF132+BH132+BJ132+BL132+BN132+BP132+BR132+BT132)</f>
        <v>9</v>
      </c>
      <c r="BW132" s="183"/>
      <c r="BX132" s="183"/>
      <c r="BY132" s="183"/>
      <c r="BZ132" s="1167"/>
      <c r="CA132" s="318">
        <f>ИТОГ!DU131</f>
        <v>0</v>
      </c>
      <c r="CB132" s="318">
        <f>ИТОГ!DV131</f>
        <v>0</v>
      </c>
      <c r="CC132" s="318">
        <f>ИТОГ!DY131</f>
        <v>0</v>
      </c>
      <c r="CD132" s="318">
        <f>ИТОГ!DZ131</f>
        <v>0</v>
      </c>
      <c r="CE132" s="318">
        <f>ИТОГ!EC131</f>
        <v>0</v>
      </c>
      <c r="CF132" s="318">
        <f>ИТОГ!ED131</f>
        <v>0</v>
      </c>
      <c r="CG132" s="318">
        <f>ИТОГ!EE131</f>
        <v>0</v>
      </c>
      <c r="CH132" s="318">
        <f>ИТОГ!EF131</f>
        <v>0</v>
      </c>
      <c r="CI132" s="318">
        <f>ИТОГ!DS131</f>
        <v>0</v>
      </c>
      <c r="CJ132" s="318">
        <f>ИТОГ!DT131</f>
        <v>0</v>
      </c>
      <c r="CK132" s="318">
        <f>ИТОГ!DW131</f>
        <v>0</v>
      </c>
      <c r="CL132" s="318">
        <f>ИТОГ!DX131</f>
        <v>0</v>
      </c>
      <c r="CM132" s="318">
        <f>ИТОГ!EA131</f>
        <v>0</v>
      </c>
      <c r="CN132" s="318">
        <f>ИТОГ!EB131</f>
        <v>0</v>
      </c>
      <c r="CO132" s="310">
        <f t="shared" ref="CO132:CO152" si="76">SUM(CA132+CC132+CE132+CG132+CI132+CK132+CM132)</f>
        <v>0</v>
      </c>
      <c r="CP132" s="385">
        <f t="shared" ref="CP132:CP152" si="77">SUM(CB132+CD132+CF132+CH132+CJ132+CL132+CN132)</f>
        <v>0</v>
      </c>
    </row>
    <row r="133" spans="1:94" ht="15" thickBot="1" x14ac:dyDescent="0.35">
      <c r="A133" s="509">
        <v>5</v>
      </c>
      <c r="B133" s="1166" t="s">
        <v>14</v>
      </c>
      <c r="C133" s="501">
        <f>ИТОГ!C132+ИТОГ!E132</f>
        <v>0</v>
      </c>
      <c r="D133" s="57">
        <f>ИТОГ!D132+ИТОГ!F132</f>
        <v>0</v>
      </c>
      <c r="E133" s="420">
        <f>ИТОГ!AI132+ИТОГ!AK132</f>
        <v>0</v>
      </c>
      <c r="F133" s="518">
        <f>ИТОГ!AJ132+ИТОГ!AL132</f>
        <v>0</v>
      </c>
      <c r="G133" s="518">
        <f>ИТОГ!BM132+ИТОГ!BO132</f>
        <v>0</v>
      </c>
      <c r="H133" s="518">
        <f>ИТОГ!BN132+ИТОГ!BP132</f>
        <v>0</v>
      </c>
      <c r="I133" s="518">
        <f>ИТОГ!CQ132+ИТОГ!CS132</f>
        <v>1</v>
      </c>
      <c r="J133" s="518">
        <f>ИТОГ!CR132+ИТОГ!CT132</f>
        <v>0</v>
      </c>
      <c r="K133" s="518">
        <f>ИТОГ!G132+ИТОГ!I132</f>
        <v>0</v>
      </c>
      <c r="L133" s="518">
        <f>ИТОГ!H132+ИТОГ!J132</f>
        <v>0</v>
      </c>
      <c r="M133" s="318">
        <f>ИТОГ!AM132+ИТОГ!AO132</f>
        <v>0</v>
      </c>
      <c r="N133" s="318">
        <f>ИТОГ!AN132+ИТОГ!AP132</f>
        <v>0</v>
      </c>
      <c r="O133" s="318">
        <f>ИТОГ!BQ132+ИТОГ!BS132</f>
        <v>2</v>
      </c>
      <c r="P133" s="318">
        <f>ИТОГ!BR132+ИТОГ!BT132</f>
        <v>0</v>
      </c>
      <c r="Q133" s="318">
        <f>ИТОГ!CU132+ИТОГ!CW132</f>
        <v>0</v>
      </c>
      <c r="R133" s="318">
        <f>ИТОГ!CV132+ИТОГ!CX132</f>
        <v>1</v>
      </c>
      <c r="S133" s="318">
        <f>ИТОГ!K132</f>
        <v>0</v>
      </c>
      <c r="T133" s="318">
        <f>ИТОГ!L132</f>
        <v>0</v>
      </c>
      <c r="U133" s="318">
        <f>ИТОГ!AQ132</f>
        <v>0</v>
      </c>
      <c r="V133" s="318">
        <f>ИТОГ!AR132</f>
        <v>0</v>
      </c>
      <c r="W133" s="318">
        <f>ИТОГ!BU132</f>
        <v>0</v>
      </c>
      <c r="X133" s="318">
        <f>ИТОГ!BV132</f>
        <v>0</v>
      </c>
      <c r="Y133" s="318">
        <f>ИТОГ!CY132</f>
        <v>0</v>
      </c>
      <c r="Z133" s="318">
        <f>ИТОГ!CZ132</f>
        <v>0</v>
      </c>
      <c r="AA133" s="318">
        <f>ИТОГ!M132+ИТОГ!O132+ИТОГ!Q132</f>
        <v>0</v>
      </c>
      <c r="AB133" s="318">
        <f>ИТОГ!N132+ИТОГ!P132+ИТОГ!R132</f>
        <v>0</v>
      </c>
      <c r="AC133" s="318">
        <f>ИТОГ!AS132+ИТОГ!AU132+ИТОГ!AW132</f>
        <v>0</v>
      </c>
      <c r="AD133" s="318">
        <f>ИТОГ!AT132+ИТОГ!AV132+ИТОГ!AX132</f>
        <v>0</v>
      </c>
      <c r="AE133" s="318">
        <f>ИТОГ!BW132+ИТОГ!BY132+ИТОГ!CA132</f>
        <v>0</v>
      </c>
      <c r="AF133" s="318">
        <f>ИТОГ!BX132+ИТОГ!BZ132+ИТОГ!CB132</f>
        <v>0</v>
      </c>
      <c r="AG133" s="463">
        <f>ИТОГ!DA132+ИТОГ!DC132+ИТОГ!DE132</f>
        <v>0</v>
      </c>
      <c r="AH133" s="463">
        <f>ИТОГ!DB132+ИТОГ!DD132+ИТОГ!DF132</f>
        <v>0</v>
      </c>
      <c r="AI133" s="463">
        <f>ИТОГ!S132</f>
        <v>0</v>
      </c>
      <c r="AJ133" s="463">
        <f>ИТОГ!T132</f>
        <v>0</v>
      </c>
      <c r="AK133" s="463">
        <f>ИТОГ!AY132</f>
        <v>0</v>
      </c>
      <c r="AL133" s="463">
        <f>ИТОГ!AZ132</f>
        <v>0</v>
      </c>
      <c r="AM133" s="463">
        <f>ИТОГ!CC132</f>
        <v>0</v>
      </c>
      <c r="AN133" s="463">
        <f>ИТОГ!CD132</f>
        <v>0</v>
      </c>
      <c r="AO133" s="463">
        <f>ИТОГ!U132+ИТОГ!W132</f>
        <v>0</v>
      </c>
      <c r="AP133" s="463">
        <f>ИТОГ!V132+ИТОГ!X132</f>
        <v>0</v>
      </c>
      <c r="AQ133" s="463">
        <f>ИТОГ!BA132+ИТОГ!BC132</f>
        <v>0</v>
      </c>
      <c r="AR133" s="463">
        <f>ИТОГ!BB132+ИТОГ!BD132</f>
        <v>0</v>
      </c>
      <c r="AS133" s="463">
        <f>ИТОГ!CE132+ИТОГ!CG132</f>
        <v>0</v>
      </c>
      <c r="AT133" s="463">
        <f>ИТОГ!CF132+ИТОГ!CH132</f>
        <v>1</v>
      </c>
      <c r="AU133" s="463">
        <f>ИТОГ!DG132+ИТОГ!DI132</f>
        <v>0</v>
      </c>
      <c r="AV133" s="463">
        <f>ИТОГ!DH132+ИТОГ!DJ132</f>
        <v>0</v>
      </c>
      <c r="AW133" s="463">
        <f>ИТОГ!Y132+ИТОГ!AA132</f>
        <v>0</v>
      </c>
      <c r="AX133" s="463">
        <f>ИТОГ!Z132+ИТОГ!AB132</f>
        <v>0</v>
      </c>
      <c r="AY133" s="463">
        <f>ИТОГ!BE132+ИТОГ!BG132</f>
        <v>0</v>
      </c>
      <c r="AZ133" s="463">
        <f>ИТОГ!BF132+ИТОГ!BH132</f>
        <v>0</v>
      </c>
      <c r="BA133" s="463">
        <f>ИТОГ!CI132+ИТОГ!CK132</f>
        <v>0</v>
      </c>
      <c r="BB133" s="463">
        <f>ИТОГ!CJ132+ИТОГ!CL132</f>
        <v>0</v>
      </c>
      <c r="BC133" s="463">
        <f>ИТОГ!DK132</f>
        <v>0</v>
      </c>
      <c r="BD133" s="463">
        <f>ИТОГ!DL132</f>
        <v>0</v>
      </c>
      <c r="BE133" s="463">
        <f>ИТОГ!AC132</f>
        <v>0</v>
      </c>
      <c r="BF133" s="463">
        <f>ИТОГ!AD132</f>
        <v>0</v>
      </c>
      <c r="BG133" s="463">
        <f>ИТОГ!BI132</f>
        <v>0</v>
      </c>
      <c r="BH133" s="463">
        <f>ИТОГ!BJ132</f>
        <v>0</v>
      </c>
      <c r="BI133" s="463">
        <f>ИТОГ!CM132</f>
        <v>0</v>
      </c>
      <c r="BJ133" s="463">
        <f>ИТОГ!CN132</f>
        <v>0</v>
      </c>
      <c r="BK133" s="463">
        <f>ИТОГ!AE132</f>
        <v>0</v>
      </c>
      <c r="BL133" s="463">
        <f>ИТОГ!AF132</f>
        <v>0</v>
      </c>
      <c r="BM133" s="463">
        <f>ИТОГ!BK132</f>
        <v>0</v>
      </c>
      <c r="BN133" s="463">
        <f>ИТОГ!BL132</f>
        <v>0</v>
      </c>
      <c r="BO133" s="463">
        <f>ИТОГ!CO132</f>
        <v>0</v>
      </c>
      <c r="BP133" s="463">
        <f>ИТОГ!CP132</f>
        <v>0</v>
      </c>
      <c r="BQ133" s="463">
        <f>ИТОГ!DM132</f>
        <v>0</v>
      </c>
      <c r="BR133" s="463">
        <f>ИТОГ!DN132</f>
        <v>0</v>
      </c>
      <c r="BS133" s="463">
        <f>ИТОГ!AG132</f>
        <v>0</v>
      </c>
      <c r="BT133" s="463">
        <f>ИТОГ!AH132</f>
        <v>0</v>
      </c>
      <c r="BU133" s="388">
        <f t="shared" si="74"/>
        <v>3</v>
      </c>
      <c r="BV133" s="508">
        <f t="shared" si="75"/>
        <v>2</v>
      </c>
      <c r="BW133" s="183"/>
      <c r="BX133" s="183"/>
      <c r="BY133" s="183"/>
      <c r="BZ133" s="1165"/>
      <c r="CA133" s="318">
        <f>ИТОГ!DU132</f>
        <v>0</v>
      </c>
      <c r="CB133" s="318">
        <f>ИТОГ!DV132</f>
        <v>0</v>
      </c>
      <c r="CC133" s="318">
        <f>ИТОГ!DY132</f>
        <v>0</v>
      </c>
      <c r="CD133" s="318">
        <f>ИТОГ!DZ132</f>
        <v>0</v>
      </c>
      <c r="CE133" s="318">
        <f>ИТОГ!EC132</f>
        <v>0</v>
      </c>
      <c r="CF133" s="318">
        <f>ИТОГ!ED132</f>
        <v>0</v>
      </c>
      <c r="CG133" s="318">
        <f>ИТОГ!EE132</f>
        <v>0</v>
      </c>
      <c r="CH133" s="318">
        <f>ИТОГ!EF132</f>
        <v>0</v>
      </c>
      <c r="CI133" s="318">
        <f>ИТОГ!DS132</f>
        <v>0</v>
      </c>
      <c r="CJ133" s="318">
        <f>ИТОГ!DT132</f>
        <v>0</v>
      </c>
      <c r="CK133" s="318">
        <f>ИТОГ!DW132</f>
        <v>0</v>
      </c>
      <c r="CL133" s="318">
        <f>ИТОГ!DX132</f>
        <v>0</v>
      </c>
      <c r="CM133" s="318">
        <f>ИТОГ!EA132</f>
        <v>0</v>
      </c>
      <c r="CN133" s="318">
        <f>ИТОГ!EB132</f>
        <v>0</v>
      </c>
      <c r="CO133" s="310">
        <f t="shared" si="76"/>
        <v>0</v>
      </c>
      <c r="CP133" s="385">
        <f t="shared" si="77"/>
        <v>0</v>
      </c>
    </row>
    <row r="134" spans="1:94" ht="27.6" thickBot="1" x14ac:dyDescent="0.35">
      <c r="A134" s="509">
        <v>6</v>
      </c>
      <c r="B134" s="1166" t="s">
        <v>15</v>
      </c>
      <c r="C134" s="501">
        <f>ИТОГ!C133+ИТОГ!E133</f>
        <v>0</v>
      </c>
      <c r="D134" s="57">
        <f>ИТОГ!D133+ИТОГ!F133</f>
        <v>0</v>
      </c>
      <c r="E134" s="420">
        <f>ИТОГ!AI133+ИТОГ!AK133</f>
        <v>0</v>
      </c>
      <c r="F134" s="518">
        <f>ИТОГ!AJ133+ИТОГ!AL133</f>
        <v>0</v>
      </c>
      <c r="G134" s="518">
        <f>ИТОГ!BM133+ИТОГ!BO133</f>
        <v>2</v>
      </c>
      <c r="H134" s="518">
        <f>ИТОГ!BN133+ИТОГ!BP133</f>
        <v>0</v>
      </c>
      <c r="I134" s="518">
        <f>ИТОГ!CQ133+ИТОГ!CS133</f>
        <v>1</v>
      </c>
      <c r="J134" s="518">
        <f>ИТОГ!CR133+ИТОГ!CT133</f>
        <v>0</v>
      </c>
      <c r="K134" s="518">
        <f>ИТОГ!G133+ИТОГ!I133</f>
        <v>0</v>
      </c>
      <c r="L134" s="518">
        <f>ИТОГ!H133+ИТОГ!J133</f>
        <v>0</v>
      </c>
      <c r="M134" s="318">
        <f>ИТОГ!AM133+ИТОГ!AO133</f>
        <v>0</v>
      </c>
      <c r="N134" s="318">
        <f>ИТОГ!AN133+ИТОГ!AP133</f>
        <v>0</v>
      </c>
      <c r="O134" s="318">
        <f>ИТОГ!BQ133+ИТОГ!BS133</f>
        <v>3</v>
      </c>
      <c r="P134" s="318">
        <f>ИТОГ!BR133+ИТОГ!BT133</f>
        <v>0</v>
      </c>
      <c r="Q134" s="318">
        <f>ИТОГ!CU133+ИТОГ!CW133</f>
        <v>0</v>
      </c>
      <c r="R134" s="318">
        <f>ИТОГ!CV133+ИТОГ!CX133</f>
        <v>0</v>
      </c>
      <c r="S134" s="318">
        <f>ИТОГ!K133</f>
        <v>0</v>
      </c>
      <c r="T134" s="318">
        <f>ИТОГ!L133</f>
        <v>0</v>
      </c>
      <c r="U134" s="318">
        <f>ИТОГ!AQ133</f>
        <v>0</v>
      </c>
      <c r="V134" s="318">
        <f>ИТОГ!AR133</f>
        <v>0</v>
      </c>
      <c r="W134" s="318">
        <f>ИТОГ!BU133</f>
        <v>0</v>
      </c>
      <c r="X134" s="318">
        <f>ИТОГ!BV133</f>
        <v>0</v>
      </c>
      <c r="Y134" s="318">
        <f>ИТОГ!CY133</f>
        <v>2</v>
      </c>
      <c r="Z134" s="318">
        <f>ИТОГ!CZ133</f>
        <v>0</v>
      </c>
      <c r="AA134" s="318">
        <f>ИТОГ!M133+ИТОГ!O133+ИТОГ!Q133</f>
        <v>0</v>
      </c>
      <c r="AB134" s="318">
        <f>ИТОГ!N133+ИТОГ!P133+ИТОГ!R133</f>
        <v>0</v>
      </c>
      <c r="AC134" s="318">
        <f>ИТОГ!AS133+ИТОГ!AU133+ИТОГ!AW133</f>
        <v>0</v>
      </c>
      <c r="AD134" s="318">
        <f>ИТОГ!AT133+ИТОГ!AV133+ИТОГ!AX133</f>
        <v>0</v>
      </c>
      <c r="AE134" s="318">
        <f>ИТОГ!BW133+ИТОГ!BY133+ИТОГ!CA133</f>
        <v>1</v>
      </c>
      <c r="AF134" s="318">
        <f>ИТОГ!BX133+ИТОГ!BZ133+ИТОГ!CB133</f>
        <v>0</v>
      </c>
      <c r="AG134" s="463">
        <f>ИТОГ!DA133+ИТОГ!DC133+ИТОГ!DE133</f>
        <v>0</v>
      </c>
      <c r="AH134" s="463">
        <f>ИТОГ!DB133+ИТОГ!DD133+ИТОГ!DF133</f>
        <v>0</v>
      </c>
      <c r="AI134" s="463">
        <f>ИТОГ!S133</f>
        <v>0</v>
      </c>
      <c r="AJ134" s="463">
        <f>ИТОГ!T133</f>
        <v>0</v>
      </c>
      <c r="AK134" s="463">
        <f>ИТОГ!AY133</f>
        <v>0</v>
      </c>
      <c r="AL134" s="463">
        <f>ИТОГ!AZ133</f>
        <v>1</v>
      </c>
      <c r="AM134" s="463">
        <f>ИТОГ!CC133</f>
        <v>1</v>
      </c>
      <c r="AN134" s="463">
        <f>ИТОГ!CD133</f>
        <v>1</v>
      </c>
      <c r="AO134" s="463">
        <f>ИТОГ!U133+ИТОГ!W133</f>
        <v>0</v>
      </c>
      <c r="AP134" s="463">
        <f>ИТОГ!V133+ИТОГ!X133</f>
        <v>0</v>
      </c>
      <c r="AQ134" s="463">
        <f>ИТОГ!BA133+ИТОГ!BC133</f>
        <v>0</v>
      </c>
      <c r="AR134" s="463">
        <f>ИТОГ!BB133+ИТОГ!BD133</f>
        <v>0</v>
      </c>
      <c r="AS134" s="463">
        <f>ИТОГ!CE133+ИТОГ!CG133</f>
        <v>0</v>
      </c>
      <c r="AT134" s="463">
        <f>ИТОГ!CF133+ИТОГ!CH133</f>
        <v>0</v>
      </c>
      <c r="AU134" s="463">
        <f>ИТОГ!DG133+ИТОГ!DI133</f>
        <v>0</v>
      </c>
      <c r="AV134" s="463">
        <f>ИТОГ!DH133+ИТОГ!DJ133</f>
        <v>0</v>
      </c>
      <c r="AW134" s="463">
        <f>ИТОГ!Y133+ИТОГ!AA133</f>
        <v>0</v>
      </c>
      <c r="AX134" s="463">
        <f>ИТОГ!Z133+ИТОГ!AB133</f>
        <v>0</v>
      </c>
      <c r="AY134" s="463">
        <f>ИТОГ!BE133+ИТОГ!BG133</f>
        <v>0</v>
      </c>
      <c r="AZ134" s="463">
        <f>ИТОГ!BF133+ИТОГ!BH133</f>
        <v>0</v>
      </c>
      <c r="BA134" s="463">
        <f>ИТОГ!CI133+ИТОГ!CK133</f>
        <v>0</v>
      </c>
      <c r="BB134" s="463">
        <f>ИТОГ!CJ133+ИТОГ!CL133</f>
        <v>0</v>
      </c>
      <c r="BC134" s="463">
        <f>ИТОГ!DK133</f>
        <v>0</v>
      </c>
      <c r="BD134" s="463">
        <f>ИТОГ!DL133</f>
        <v>0</v>
      </c>
      <c r="BE134" s="463">
        <f>ИТОГ!AC133</f>
        <v>0</v>
      </c>
      <c r="BF134" s="463">
        <f>ИТОГ!AD133</f>
        <v>0</v>
      </c>
      <c r="BG134" s="463">
        <f>ИТОГ!BI133</f>
        <v>0</v>
      </c>
      <c r="BH134" s="463">
        <f>ИТОГ!BJ133</f>
        <v>0</v>
      </c>
      <c r="BI134" s="463">
        <f>ИТОГ!CM133</f>
        <v>0</v>
      </c>
      <c r="BJ134" s="463">
        <f>ИТОГ!CN133</f>
        <v>0</v>
      </c>
      <c r="BK134" s="463">
        <f>ИТОГ!AE133</f>
        <v>0</v>
      </c>
      <c r="BL134" s="463">
        <f>ИТОГ!AF133</f>
        <v>0</v>
      </c>
      <c r="BM134" s="463">
        <f>ИТОГ!BK133</f>
        <v>0</v>
      </c>
      <c r="BN134" s="463">
        <f>ИТОГ!BL133</f>
        <v>0</v>
      </c>
      <c r="BO134" s="463">
        <f>ИТОГ!CO133</f>
        <v>0</v>
      </c>
      <c r="BP134" s="463">
        <f>ИТОГ!CP133</f>
        <v>0</v>
      </c>
      <c r="BQ134" s="463">
        <f>ИТОГ!DM133</f>
        <v>1</v>
      </c>
      <c r="BR134" s="463">
        <f>ИТОГ!DN133</f>
        <v>0</v>
      </c>
      <c r="BS134" s="463">
        <f>ИТОГ!AG133</f>
        <v>0</v>
      </c>
      <c r="BT134" s="463">
        <f>ИТОГ!AH133</f>
        <v>0</v>
      </c>
      <c r="BU134" s="388">
        <f t="shared" si="74"/>
        <v>11</v>
      </c>
      <c r="BV134" s="508">
        <f t="shared" si="75"/>
        <v>2</v>
      </c>
      <c r="BW134" s="183"/>
      <c r="BX134" s="183"/>
      <c r="BY134" s="183"/>
      <c r="BZ134" s="1165"/>
      <c r="CA134" s="318">
        <f>ИТОГ!DU133</f>
        <v>0</v>
      </c>
      <c r="CB134" s="318">
        <f>ИТОГ!DV133</f>
        <v>0</v>
      </c>
      <c r="CC134" s="318">
        <f>ИТОГ!DY133</f>
        <v>0</v>
      </c>
      <c r="CD134" s="318">
        <f>ИТОГ!DZ133</f>
        <v>0</v>
      </c>
      <c r="CE134" s="318">
        <f>ИТОГ!EC133</f>
        <v>0</v>
      </c>
      <c r="CF134" s="318">
        <f>ИТОГ!ED133</f>
        <v>0</v>
      </c>
      <c r="CG134" s="318">
        <f>ИТОГ!EE133</f>
        <v>0</v>
      </c>
      <c r="CH134" s="318">
        <f>ИТОГ!EF133</f>
        <v>0</v>
      </c>
      <c r="CI134" s="318">
        <f>ИТОГ!DS133</f>
        <v>0</v>
      </c>
      <c r="CJ134" s="318">
        <f>ИТОГ!DT133</f>
        <v>0</v>
      </c>
      <c r="CK134" s="318">
        <f>ИТОГ!DW133</f>
        <v>0</v>
      </c>
      <c r="CL134" s="318">
        <f>ИТОГ!DX133</f>
        <v>0</v>
      </c>
      <c r="CM134" s="318">
        <f>ИТОГ!EA133</f>
        <v>0</v>
      </c>
      <c r="CN134" s="318">
        <f>ИТОГ!EB133</f>
        <v>0</v>
      </c>
      <c r="CO134" s="310">
        <f t="shared" si="76"/>
        <v>0</v>
      </c>
      <c r="CP134" s="385">
        <f t="shared" si="77"/>
        <v>0</v>
      </c>
    </row>
    <row r="135" spans="1:94" ht="15" thickBot="1" x14ac:dyDescent="0.35">
      <c r="A135" s="509">
        <v>7</v>
      </c>
      <c r="B135" s="1166" t="s">
        <v>22</v>
      </c>
      <c r="C135" s="501">
        <f>ИТОГ!C134+ИТОГ!E134</f>
        <v>0</v>
      </c>
      <c r="D135" s="57">
        <f>ИТОГ!D134+ИТОГ!F134</f>
        <v>0</v>
      </c>
      <c r="E135" s="420">
        <f>ИТОГ!AI134+ИТОГ!AK134</f>
        <v>0</v>
      </c>
      <c r="F135" s="518">
        <f>ИТОГ!AJ134+ИТОГ!AL134</f>
        <v>0</v>
      </c>
      <c r="G135" s="518">
        <f>ИТОГ!BM134+ИТОГ!BO134</f>
        <v>0</v>
      </c>
      <c r="H135" s="518">
        <f>ИТОГ!BN134+ИТОГ!BP134</f>
        <v>1</v>
      </c>
      <c r="I135" s="518">
        <f>ИТОГ!CQ134+ИТОГ!CS134</f>
        <v>0</v>
      </c>
      <c r="J135" s="518">
        <f>ИТОГ!CR134+ИТОГ!CT134</f>
        <v>0</v>
      </c>
      <c r="K135" s="518">
        <f>ИТОГ!G134+ИТОГ!I134</f>
        <v>0</v>
      </c>
      <c r="L135" s="518">
        <f>ИТОГ!H134+ИТОГ!J134</f>
        <v>0</v>
      </c>
      <c r="M135" s="318">
        <f>ИТОГ!AM134+ИТОГ!AO134</f>
        <v>0</v>
      </c>
      <c r="N135" s="318">
        <f>ИТОГ!AN134+ИТОГ!AP134</f>
        <v>0</v>
      </c>
      <c r="O135" s="318">
        <f>ИТОГ!BQ134+ИТОГ!BS134</f>
        <v>0</v>
      </c>
      <c r="P135" s="318">
        <f>ИТОГ!BR134+ИТОГ!BT134</f>
        <v>2</v>
      </c>
      <c r="Q135" s="318">
        <f>ИТОГ!CU134+ИТОГ!CW134</f>
        <v>0</v>
      </c>
      <c r="R135" s="318">
        <f>ИТОГ!CV134+ИТОГ!CX134</f>
        <v>1</v>
      </c>
      <c r="S135" s="318">
        <f>ИТОГ!K134</f>
        <v>0</v>
      </c>
      <c r="T135" s="318">
        <f>ИТОГ!L134</f>
        <v>0</v>
      </c>
      <c r="U135" s="318">
        <f>ИТОГ!AQ134</f>
        <v>1</v>
      </c>
      <c r="V135" s="318">
        <f>ИТОГ!AR134</f>
        <v>0</v>
      </c>
      <c r="W135" s="318">
        <f>ИТОГ!BU134</f>
        <v>1</v>
      </c>
      <c r="X135" s="318">
        <f>ИТОГ!BV134</f>
        <v>0</v>
      </c>
      <c r="Y135" s="318">
        <f>ИТОГ!CY134</f>
        <v>0</v>
      </c>
      <c r="Z135" s="318">
        <f>ИТОГ!CZ134</f>
        <v>0</v>
      </c>
      <c r="AA135" s="318">
        <f>ИТОГ!M134+ИТОГ!O134+ИТОГ!Q134</f>
        <v>0</v>
      </c>
      <c r="AB135" s="318">
        <f>ИТОГ!N134+ИТОГ!P134+ИТОГ!R134</f>
        <v>0</v>
      </c>
      <c r="AC135" s="318">
        <f>ИТОГ!AS134+ИТОГ!AU134+ИТОГ!AW134</f>
        <v>0</v>
      </c>
      <c r="AD135" s="318">
        <f>ИТОГ!AT134+ИТОГ!AV134+ИТОГ!AX134</f>
        <v>0</v>
      </c>
      <c r="AE135" s="318">
        <f>ИТОГ!BW134+ИТОГ!BY134+ИТОГ!CA134</f>
        <v>0</v>
      </c>
      <c r="AF135" s="318">
        <f>ИТОГ!BX134+ИТОГ!BZ134+ИТОГ!CB134</f>
        <v>0</v>
      </c>
      <c r="AG135" s="463">
        <f>ИТОГ!DA134+ИТОГ!DC134+ИТОГ!DE134</f>
        <v>0</v>
      </c>
      <c r="AH135" s="463">
        <f>ИТОГ!DB134+ИТОГ!DD134+ИТОГ!DF134</f>
        <v>0</v>
      </c>
      <c r="AI135" s="463">
        <f>ИТОГ!S134</f>
        <v>0</v>
      </c>
      <c r="AJ135" s="463">
        <f>ИТОГ!T134</f>
        <v>0</v>
      </c>
      <c r="AK135" s="463">
        <f>ИТОГ!AY134</f>
        <v>0</v>
      </c>
      <c r="AL135" s="463">
        <f>ИТОГ!AZ134</f>
        <v>0</v>
      </c>
      <c r="AM135" s="463">
        <f>ИТОГ!CC134</f>
        <v>0</v>
      </c>
      <c r="AN135" s="463">
        <f>ИТОГ!CD134</f>
        <v>0</v>
      </c>
      <c r="AO135" s="463">
        <f>ИТОГ!U134+ИТОГ!W134</f>
        <v>0</v>
      </c>
      <c r="AP135" s="463">
        <f>ИТОГ!V134+ИТОГ!X134</f>
        <v>0</v>
      </c>
      <c r="AQ135" s="463">
        <f>ИТОГ!BA134+ИТОГ!BC134</f>
        <v>0</v>
      </c>
      <c r="AR135" s="463">
        <f>ИТОГ!BB134+ИТОГ!BD134</f>
        <v>0</v>
      </c>
      <c r="AS135" s="463">
        <f>ИТОГ!CE134+ИТОГ!CG134</f>
        <v>0</v>
      </c>
      <c r="AT135" s="463">
        <f>ИТОГ!CF134+ИТОГ!CH134</f>
        <v>1</v>
      </c>
      <c r="AU135" s="463">
        <f>ИТОГ!DG134+ИТОГ!DI134</f>
        <v>1</v>
      </c>
      <c r="AV135" s="463">
        <f>ИТОГ!DH134+ИТОГ!DJ134</f>
        <v>0</v>
      </c>
      <c r="AW135" s="463">
        <f>ИТОГ!Y134+ИТОГ!AA134</f>
        <v>0</v>
      </c>
      <c r="AX135" s="463">
        <f>ИТОГ!Z134+ИТОГ!AB134</f>
        <v>0</v>
      </c>
      <c r="AY135" s="463">
        <f>ИТОГ!BE134+ИТОГ!BG134</f>
        <v>1</v>
      </c>
      <c r="AZ135" s="463">
        <f>ИТОГ!BF134+ИТОГ!BH134</f>
        <v>0</v>
      </c>
      <c r="BA135" s="463">
        <f>ИТОГ!CI134+ИТОГ!CK134</f>
        <v>0</v>
      </c>
      <c r="BB135" s="463">
        <f>ИТОГ!CJ134+ИТОГ!CL134</f>
        <v>0</v>
      </c>
      <c r="BC135" s="463">
        <f>ИТОГ!DK134</f>
        <v>2</v>
      </c>
      <c r="BD135" s="463">
        <f>ИТОГ!DL134</f>
        <v>0</v>
      </c>
      <c r="BE135" s="463">
        <f>ИТОГ!AC134</f>
        <v>0</v>
      </c>
      <c r="BF135" s="463">
        <f>ИТОГ!AD134</f>
        <v>0</v>
      </c>
      <c r="BG135" s="463">
        <f>ИТОГ!BI134</f>
        <v>0</v>
      </c>
      <c r="BH135" s="463">
        <f>ИТОГ!BJ134</f>
        <v>0</v>
      </c>
      <c r="BI135" s="463">
        <f>ИТОГ!CM134</f>
        <v>0</v>
      </c>
      <c r="BJ135" s="463">
        <f>ИТОГ!CN134</f>
        <v>0</v>
      </c>
      <c r="BK135" s="463">
        <f>ИТОГ!AE134</f>
        <v>0</v>
      </c>
      <c r="BL135" s="463">
        <f>ИТОГ!AF134</f>
        <v>0</v>
      </c>
      <c r="BM135" s="463">
        <f>ИТОГ!BK134</f>
        <v>0</v>
      </c>
      <c r="BN135" s="463">
        <f>ИТОГ!BL134</f>
        <v>0</v>
      </c>
      <c r="BO135" s="463">
        <f>ИТОГ!CO134</f>
        <v>0</v>
      </c>
      <c r="BP135" s="463">
        <f>ИТОГ!CP134</f>
        <v>0</v>
      </c>
      <c r="BQ135" s="463">
        <f>ИТОГ!DM134</f>
        <v>0</v>
      </c>
      <c r="BR135" s="463">
        <f>ИТОГ!DN134</f>
        <v>0</v>
      </c>
      <c r="BS135" s="463">
        <f>ИТОГ!AG134</f>
        <v>0</v>
      </c>
      <c r="BT135" s="463">
        <f>ИТОГ!AH134</f>
        <v>0</v>
      </c>
      <c r="BU135" s="388">
        <f t="shared" si="74"/>
        <v>6</v>
      </c>
      <c r="BV135" s="508">
        <f t="shared" si="75"/>
        <v>5</v>
      </c>
      <c r="BW135" s="183"/>
      <c r="BX135" s="183"/>
      <c r="BY135" s="183"/>
      <c r="BZ135" s="1165"/>
      <c r="CA135" s="318">
        <f>ИТОГ!DU134</f>
        <v>0</v>
      </c>
      <c r="CB135" s="318">
        <f>ИТОГ!DV134</f>
        <v>0</v>
      </c>
      <c r="CC135" s="318">
        <f>ИТОГ!DY134</f>
        <v>0</v>
      </c>
      <c r="CD135" s="318">
        <f>ИТОГ!DZ134</f>
        <v>0</v>
      </c>
      <c r="CE135" s="318">
        <f>ИТОГ!EC134</f>
        <v>0</v>
      </c>
      <c r="CF135" s="318">
        <f>ИТОГ!ED134</f>
        <v>0</v>
      </c>
      <c r="CG135" s="318">
        <f>ИТОГ!EE134</f>
        <v>0</v>
      </c>
      <c r="CH135" s="318">
        <f>ИТОГ!EF134</f>
        <v>0</v>
      </c>
      <c r="CI135" s="318">
        <f>ИТОГ!DS134</f>
        <v>0</v>
      </c>
      <c r="CJ135" s="318">
        <f>ИТОГ!DT134</f>
        <v>0</v>
      </c>
      <c r="CK135" s="318">
        <f>ИТОГ!DW134</f>
        <v>0</v>
      </c>
      <c r="CL135" s="318">
        <f>ИТОГ!DX134</f>
        <v>0</v>
      </c>
      <c r="CM135" s="318">
        <f>ИТОГ!EA134</f>
        <v>0</v>
      </c>
      <c r="CN135" s="318">
        <f>ИТОГ!EB134</f>
        <v>0</v>
      </c>
      <c r="CO135" s="310">
        <f t="shared" si="76"/>
        <v>0</v>
      </c>
      <c r="CP135" s="385">
        <f t="shared" si="77"/>
        <v>0</v>
      </c>
    </row>
    <row r="136" spans="1:94" ht="15" thickBot="1" x14ac:dyDescent="0.35">
      <c r="A136" s="509">
        <v>8</v>
      </c>
      <c r="B136" s="1174" t="s">
        <v>16</v>
      </c>
      <c r="C136" s="501">
        <f>ИТОГ!C135+ИТОГ!E135</f>
        <v>0</v>
      </c>
      <c r="D136" s="57">
        <f>ИТОГ!D135+ИТОГ!F135</f>
        <v>0</v>
      </c>
      <c r="E136" s="420">
        <f>ИТОГ!AI135+ИТОГ!AK135</f>
        <v>0</v>
      </c>
      <c r="F136" s="518">
        <f>ИТОГ!AJ135+ИТОГ!AL135</f>
        <v>0</v>
      </c>
      <c r="G136" s="518">
        <f>ИТОГ!BM135+ИТОГ!BO135</f>
        <v>0</v>
      </c>
      <c r="H136" s="518">
        <f>ИТОГ!BN135+ИТОГ!BP135</f>
        <v>0</v>
      </c>
      <c r="I136" s="518">
        <f>ИТОГ!CQ135+ИТОГ!CS135</f>
        <v>0</v>
      </c>
      <c r="J136" s="518">
        <f>ИТОГ!CR135+ИТОГ!CT135</f>
        <v>0</v>
      </c>
      <c r="K136" s="518">
        <f>ИТОГ!G135+ИТОГ!I135</f>
        <v>0</v>
      </c>
      <c r="L136" s="518">
        <f>ИТОГ!H135+ИТОГ!J135</f>
        <v>0</v>
      </c>
      <c r="M136" s="318">
        <f>ИТОГ!AM135+ИТОГ!AO135</f>
        <v>0</v>
      </c>
      <c r="N136" s="318">
        <f>ИТОГ!AN135+ИТОГ!AP135</f>
        <v>0</v>
      </c>
      <c r="O136" s="318">
        <f>ИТОГ!BQ135+ИТОГ!BS135</f>
        <v>0</v>
      </c>
      <c r="P136" s="318">
        <f>ИТОГ!BR135+ИТОГ!BT135</f>
        <v>0</v>
      </c>
      <c r="Q136" s="318">
        <f>ИТОГ!CU135+ИТОГ!CW135</f>
        <v>0</v>
      </c>
      <c r="R136" s="318">
        <f>ИТОГ!CV135+ИТОГ!CX135</f>
        <v>0</v>
      </c>
      <c r="S136" s="318">
        <f>ИТОГ!K135</f>
        <v>0</v>
      </c>
      <c r="T136" s="318">
        <f>ИТОГ!L135</f>
        <v>0</v>
      </c>
      <c r="U136" s="318">
        <f>ИТОГ!AQ135</f>
        <v>0</v>
      </c>
      <c r="V136" s="318">
        <f>ИТОГ!AR135</f>
        <v>0</v>
      </c>
      <c r="W136" s="318">
        <f>ИТОГ!BU135</f>
        <v>0</v>
      </c>
      <c r="X136" s="318">
        <f>ИТОГ!BV135</f>
        <v>0</v>
      </c>
      <c r="Y136" s="318">
        <f>ИТОГ!CY135</f>
        <v>0</v>
      </c>
      <c r="Z136" s="318">
        <f>ИТОГ!CZ135</f>
        <v>0</v>
      </c>
      <c r="AA136" s="318">
        <f>ИТОГ!M135+ИТОГ!O135+ИТОГ!Q135</f>
        <v>0</v>
      </c>
      <c r="AB136" s="318">
        <f>ИТОГ!N135+ИТОГ!P135+ИТОГ!R135</f>
        <v>0</v>
      </c>
      <c r="AC136" s="318">
        <f>ИТОГ!AS135+ИТОГ!AU135+ИТОГ!AW135</f>
        <v>0</v>
      </c>
      <c r="AD136" s="318">
        <f>ИТОГ!AT135+ИТОГ!AV135+ИТОГ!AX135</f>
        <v>0</v>
      </c>
      <c r="AE136" s="318">
        <f>ИТОГ!BW135+ИТОГ!BY135+ИТОГ!CA135</f>
        <v>0</v>
      </c>
      <c r="AF136" s="318">
        <f>ИТОГ!BX135+ИТОГ!BZ135+ИТОГ!CB135</f>
        <v>0</v>
      </c>
      <c r="AG136" s="463">
        <f>ИТОГ!DA135+ИТОГ!DC135+ИТОГ!DE135</f>
        <v>0</v>
      </c>
      <c r="AH136" s="463">
        <f>ИТОГ!DB135+ИТОГ!DD135+ИТОГ!DF135</f>
        <v>0</v>
      </c>
      <c r="AI136" s="463">
        <f>ИТОГ!S135</f>
        <v>0</v>
      </c>
      <c r="AJ136" s="463">
        <f>ИТОГ!T135</f>
        <v>0</v>
      </c>
      <c r="AK136" s="463">
        <f>ИТОГ!AY135</f>
        <v>0</v>
      </c>
      <c r="AL136" s="463">
        <f>ИТОГ!AZ135</f>
        <v>0</v>
      </c>
      <c r="AM136" s="463">
        <f>ИТОГ!CC135</f>
        <v>0</v>
      </c>
      <c r="AN136" s="463">
        <f>ИТОГ!CD135</f>
        <v>0</v>
      </c>
      <c r="AO136" s="463">
        <f>ИТОГ!U135+ИТОГ!W135</f>
        <v>0</v>
      </c>
      <c r="AP136" s="463">
        <f>ИТОГ!V135+ИТОГ!X135</f>
        <v>0</v>
      </c>
      <c r="AQ136" s="463">
        <f>ИТОГ!BA135+ИТОГ!BC135</f>
        <v>0</v>
      </c>
      <c r="AR136" s="463">
        <f>ИТОГ!BB135+ИТОГ!BD135</f>
        <v>0</v>
      </c>
      <c r="AS136" s="463">
        <f>ИТОГ!CE135+ИТОГ!CG135</f>
        <v>0</v>
      </c>
      <c r="AT136" s="463">
        <f>ИТОГ!CF135+ИТОГ!CH135</f>
        <v>0</v>
      </c>
      <c r="AU136" s="463">
        <f>ИТОГ!DG135+ИТОГ!DI135</f>
        <v>0</v>
      </c>
      <c r="AV136" s="463">
        <f>ИТОГ!DH135+ИТОГ!DJ135</f>
        <v>0</v>
      </c>
      <c r="AW136" s="463">
        <f>ИТОГ!Y135+ИТОГ!AA135</f>
        <v>0</v>
      </c>
      <c r="AX136" s="463">
        <f>ИТОГ!Z135+ИТОГ!AB135</f>
        <v>0</v>
      </c>
      <c r="AY136" s="463">
        <f>ИТОГ!BE135+ИТОГ!BG135</f>
        <v>0</v>
      </c>
      <c r="AZ136" s="463">
        <f>ИТОГ!BF135+ИТОГ!BH135</f>
        <v>0</v>
      </c>
      <c r="BA136" s="463">
        <f>ИТОГ!CI135+ИТОГ!CK135</f>
        <v>0</v>
      </c>
      <c r="BB136" s="463">
        <f>ИТОГ!CJ135+ИТОГ!CL135</f>
        <v>0</v>
      </c>
      <c r="BC136" s="463">
        <f>ИТОГ!DK135</f>
        <v>0</v>
      </c>
      <c r="BD136" s="463">
        <f>ИТОГ!DL135</f>
        <v>0</v>
      </c>
      <c r="BE136" s="463">
        <f>ИТОГ!AC135</f>
        <v>0</v>
      </c>
      <c r="BF136" s="463">
        <f>ИТОГ!AD135</f>
        <v>0</v>
      </c>
      <c r="BG136" s="463">
        <f>ИТОГ!BI135</f>
        <v>0</v>
      </c>
      <c r="BH136" s="463">
        <f>ИТОГ!BJ135</f>
        <v>0</v>
      </c>
      <c r="BI136" s="463">
        <f>ИТОГ!CM135</f>
        <v>0</v>
      </c>
      <c r="BJ136" s="463">
        <f>ИТОГ!CN135</f>
        <v>0</v>
      </c>
      <c r="BK136" s="463">
        <f>ИТОГ!AE135</f>
        <v>0</v>
      </c>
      <c r="BL136" s="463">
        <f>ИТОГ!AF135</f>
        <v>0</v>
      </c>
      <c r="BM136" s="463">
        <f>ИТОГ!BK135</f>
        <v>0</v>
      </c>
      <c r="BN136" s="463">
        <f>ИТОГ!BL135</f>
        <v>0</v>
      </c>
      <c r="BO136" s="463">
        <f>ИТОГ!CO135</f>
        <v>0</v>
      </c>
      <c r="BP136" s="463">
        <f>ИТОГ!CP135</f>
        <v>0</v>
      </c>
      <c r="BQ136" s="463">
        <f>ИТОГ!DM135</f>
        <v>0</v>
      </c>
      <c r="BR136" s="463">
        <f>ИТОГ!DN135</f>
        <v>0</v>
      </c>
      <c r="BS136" s="463">
        <f>ИТОГ!AG135</f>
        <v>0</v>
      </c>
      <c r="BT136" s="463">
        <f>ИТОГ!AH135</f>
        <v>0</v>
      </c>
      <c r="BU136" s="388">
        <f t="shared" si="74"/>
        <v>0</v>
      </c>
      <c r="BV136" s="508">
        <f t="shared" si="75"/>
        <v>0</v>
      </c>
      <c r="BW136" s="183"/>
      <c r="BX136" s="183"/>
      <c r="BY136" s="183"/>
      <c r="BZ136" s="1165"/>
      <c r="CA136" s="318">
        <f>ИТОГ!DU135</f>
        <v>0</v>
      </c>
      <c r="CB136" s="318">
        <f>ИТОГ!DV135</f>
        <v>0</v>
      </c>
      <c r="CC136" s="318">
        <f>ИТОГ!DY135</f>
        <v>0</v>
      </c>
      <c r="CD136" s="318">
        <f>ИТОГ!DZ135</f>
        <v>0</v>
      </c>
      <c r="CE136" s="318">
        <f>ИТОГ!EC135</f>
        <v>0</v>
      </c>
      <c r="CF136" s="318">
        <f>ИТОГ!ED135</f>
        <v>0</v>
      </c>
      <c r="CG136" s="318">
        <f>ИТОГ!EE135</f>
        <v>0</v>
      </c>
      <c r="CH136" s="318">
        <f>ИТОГ!EF135</f>
        <v>0</v>
      </c>
      <c r="CI136" s="318">
        <f>ИТОГ!DS135</f>
        <v>0</v>
      </c>
      <c r="CJ136" s="318">
        <f>ИТОГ!DT135</f>
        <v>0</v>
      </c>
      <c r="CK136" s="318">
        <f>ИТОГ!DW135</f>
        <v>0</v>
      </c>
      <c r="CL136" s="318">
        <f>ИТОГ!DX135</f>
        <v>0</v>
      </c>
      <c r="CM136" s="318">
        <f>ИТОГ!EA135</f>
        <v>0</v>
      </c>
      <c r="CN136" s="318">
        <f>ИТОГ!EB135</f>
        <v>0</v>
      </c>
      <c r="CO136" s="310">
        <f t="shared" si="76"/>
        <v>0</v>
      </c>
      <c r="CP136" s="385">
        <f t="shared" si="77"/>
        <v>0</v>
      </c>
    </row>
    <row r="137" spans="1:94" ht="15" thickBot="1" x14ac:dyDescent="0.35">
      <c r="A137" s="509"/>
      <c r="B137" s="1175" t="s">
        <v>13</v>
      </c>
      <c r="C137" s="501">
        <f>ИТОГ!C136+ИТОГ!E136</f>
        <v>0</v>
      </c>
      <c r="D137" s="57">
        <f>ИТОГ!D136+ИТОГ!F136</f>
        <v>0</v>
      </c>
      <c r="E137" s="420">
        <f>ИТОГ!AI136+ИТОГ!AK136</f>
        <v>2</v>
      </c>
      <c r="F137" s="518">
        <f>ИТОГ!AJ136+ИТОГ!AL136</f>
        <v>0</v>
      </c>
      <c r="G137" s="518">
        <f>ИТОГ!BM136+ИТОГ!BO136</f>
        <v>0</v>
      </c>
      <c r="H137" s="518">
        <f>ИТОГ!BN136+ИТОГ!BP136</f>
        <v>0</v>
      </c>
      <c r="I137" s="518">
        <f>ИТОГ!CQ136+ИТОГ!CS136</f>
        <v>0</v>
      </c>
      <c r="J137" s="518">
        <f>ИТОГ!CR136+ИТОГ!CT136</f>
        <v>0</v>
      </c>
      <c r="K137" s="518">
        <f>ИТОГ!G136+ИТОГ!I136</f>
        <v>1</v>
      </c>
      <c r="L137" s="518">
        <f>ИТОГ!H136+ИТОГ!J136</f>
        <v>0</v>
      </c>
      <c r="M137" s="318">
        <f>ИТОГ!AM136+ИТОГ!AO136</f>
        <v>2</v>
      </c>
      <c r="N137" s="318">
        <f>ИТОГ!AN136+ИТОГ!AP136</f>
        <v>0</v>
      </c>
      <c r="O137" s="318">
        <f>ИТОГ!BQ136+ИТОГ!BS136</f>
        <v>2</v>
      </c>
      <c r="P137" s="318">
        <f>ИТОГ!BR136+ИТОГ!BT136</f>
        <v>4</v>
      </c>
      <c r="Q137" s="318">
        <f>ИТОГ!CU136+ИТОГ!CW136</f>
        <v>1</v>
      </c>
      <c r="R137" s="318">
        <f>ИТОГ!CV136+ИТОГ!CX136</f>
        <v>0</v>
      </c>
      <c r="S137" s="318">
        <f>ИТОГ!K136</f>
        <v>0</v>
      </c>
      <c r="T137" s="318">
        <f>ИТОГ!L136</f>
        <v>0</v>
      </c>
      <c r="U137" s="318">
        <f>ИТОГ!AQ136</f>
        <v>0</v>
      </c>
      <c r="V137" s="318">
        <f>ИТОГ!AR136</f>
        <v>1</v>
      </c>
      <c r="W137" s="318">
        <f>ИТОГ!BU136</f>
        <v>0</v>
      </c>
      <c r="X137" s="318">
        <f>ИТОГ!BV136</f>
        <v>0</v>
      </c>
      <c r="Y137" s="318">
        <f>ИТОГ!CY136</f>
        <v>0</v>
      </c>
      <c r="Z137" s="318">
        <f>ИТОГ!CZ136</f>
        <v>0</v>
      </c>
      <c r="AA137" s="318">
        <f>ИТОГ!M136+ИТОГ!O136+ИТОГ!Q136</f>
        <v>0</v>
      </c>
      <c r="AB137" s="318">
        <f>ИТОГ!N136+ИТОГ!P136+ИТОГ!R136</f>
        <v>0</v>
      </c>
      <c r="AC137" s="318">
        <f>ИТОГ!AS136+ИТОГ!AU136+ИТОГ!AW136</f>
        <v>0</v>
      </c>
      <c r="AD137" s="318">
        <f>ИТОГ!AT136+ИТОГ!AV136+ИТОГ!AX136</f>
        <v>1</v>
      </c>
      <c r="AE137" s="318">
        <f>ИТОГ!BW136+ИТОГ!BY136+ИТОГ!CA136</f>
        <v>0</v>
      </c>
      <c r="AF137" s="318">
        <f>ИТОГ!BX136+ИТОГ!BZ136+ИТОГ!CB136</f>
        <v>0</v>
      </c>
      <c r="AG137" s="463">
        <f>ИТОГ!DA136+ИТОГ!DC136+ИТОГ!DE136</f>
        <v>0</v>
      </c>
      <c r="AH137" s="463">
        <f>ИТОГ!DB136+ИТОГ!DD136+ИТОГ!DF136</f>
        <v>0</v>
      </c>
      <c r="AI137" s="463">
        <f>ИТОГ!S136</f>
        <v>0</v>
      </c>
      <c r="AJ137" s="463">
        <f>ИТОГ!T136</f>
        <v>0</v>
      </c>
      <c r="AK137" s="463">
        <f>ИТОГ!AY136</f>
        <v>0</v>
      </c>
      <c r="AL137" s="463">
        <f>ИТОГ!AZ136</f>
        <v>0</v>
      </c>
      <c r="AM137" s="463">
        <f>ИТОГ!CC136</f>
        <v>0</v>
      </c>
      <c r="AN137" s="463">
        <f>ИТОГ!CD136</f>
        <v>0</v>
      </c>
      <c r="AO137" s="463">
        <f>ИТОГ!U136+ИТОГ!W136</f>
        <v>0</v>
      </c>
      <c r="AP137" s="463">
        <f>ИТОГ!V136+ИТОГ!X136</f>
        <v>0</v>
      </c>
      <c r="AQ137" s="463">
        <f>ИТОГ!BA136+ИТОГ!BC136</f>
        <v>1</v>
      </c>
      <c r="AR137" s="463">
        <f>ИТОГ!BB136+ИТОГ!BD136</f>
        <v>1</v>
      </c>
      <c r="AS137" s="463">
        <f>ИТОГ!CE136+ИТОГ!CG136</f>
        <v>0</v>
      </c>
      <c r="AT137" s="463">
        <f>ИТОГ!CF136+ИТОГ!CH136</f>
        <v>0</v>
      </c>
      <c r="AU137" s="463">
        <f>ИТОГ!DG136+ИТОГ!DI136</f>
        <v>0</v>
      </c>
      <c r="AV137" s="463">
        <f>ИТОГ!DH136+ИТОГ!DJ136</f>
        <v>0</v>
      </c>
      <c r="AW137" s="463">
        <f>ИТОГ!Y136+ИТОГ!AA136</f>
        <v>0</v>
      </c>
      <c r="AX137" s="463">
        <f>ИТОГ!Z136+ИТОГ!AB136</f>
        <v>0</v>
      </c>
      <c r="AY137" s="463">
        <f>ИТОГ!BE136+ИТОГ!BG136</f>
        <v>1</v>
      </c>
      <c r="AZ137" s="463">
        <f>ИТОГ!BF136+ИТОГ!BH136</f>
        <v>0</v>
      </c>
      <c r="BA137" s="463">
        <f>ИТОГ!CI136+ИТОГ!CK136</f>
        <v>1</v>
      </c>
      <c r="BB137" s="463">
        <f>ИТОГ!CJ136+ИТОГ!CL136</f>
        <v>0</v>
      </c>
      <c r="BC137" s="463">
        <f>ИТОГ!DK136</f>
        <v>0</v>
      </c>
      <c r="BD137" s="463">
        <f>ИТОГ!DL136</f>
        <v>0</v>
      </c>
      <c r="BE137" s="463">
        <f>ИТОГ!AC136</f>
        <v>0</v>
      </c>
      <c r="BF137" s="463">
        <f>ИТОГ!AD136</f>
        <v>0</v>
      </c>
      <c r="BG137" s="463">
        <f>ИТОГ!BI136</f>
        <v>0</v>
      </c>
      <c r="BH137" s="463">
        <f>ИТОГ!BJ136</f>
        <v>0</v>
      </c>
      <c r="BI137" s="463">
        <f>ИТОГ!CM136</f>
        <v>0</v>
      </c>
      <c r="BJ137" s="463">
        <f>ИТОГ!CN136</f>
        <v>0</v>
      </c>
      <c r="BK137" s="463">
        <f>ИТОГ!AE136</f>
        <v>0</v>
      </c>
      <c r="BL137" s="463">
        <f>ИТОГ!AF136</f>
        <v>0</v>
      </c>
      <c r="BM137" s="463">
        <f>ИТОГ!BK136</f>
        <v>0</v>
      </c>
      <c r="BN137" s="463">
        <f>ИТОГ!BL136</f>
        <v>1</v>
      </c>
      <c r="BO137" s="463">
        <f>ИТОГ!CO136</f>
        <v>0</v>
      </c>
      <c r="BP137" s="463">
        <f>ИТОГ!CP136</f>
        <v>0</v>
      </c>
      <c r="BQ137" s="463">
        <f>ИТОГ!DM136</f>
        <v>0</v>
      </c>
      <c r="BR137" s="463">
        <f>ИТОГ!DN136</f>
        <v>0</v>
      </c>
      <c r="BS137" s="463">
        <f>ИТОГ!AG136</f>
        <v>0</v>
      </c>
      <c r="BT137" s="463">
        <f>ИТОГ!AH136</f>
        <v>0</v>
      </c>
      <c r="BU137" s="388">
        <f t="shared" si="74"/>
        <v>11</v>
      </c>
      <c r="BV137" s="508">
        <f t="shared" si="75"/>
        <v>8</v>
      </c>
      <c r="BW137" s="183"/>
      <c r="BX137" s="183"/>
      <c r="BY137" s="183"/>
      <c r="BZ137" s="1165"/>
      <c r="CA137" s="318">
        <f>ИТОГ!DU136</f>
        <v>0</v>
      </c>
      <c r="CB137" s="318">
        <f>ИТОГ!DV136</f>
        <v>0</v>
      </c>
      <c r="CC137" s="318">
        <f>ИТОГ!DY136</f>
        <v>0</v>
      </c>
      <c r="CD137" s="318">
        <f>ИТОГ!DZ136</f>
        <v>0</v>
      </c>
      <c r="CE137" s="318">
        <f>ИТОГ!EC136</f>
        <v>0</v>
      </c>
      <c r="CF137" s="318">
        <f>ИТОГ!ED136</f>
        <v>0</v>
      </c>
      <c r="CG137" s="318">
        <f>ИТОГ!EE136</f>
        <v>0</v>
      </c>
      <c r="CH137" s="318">
        <f>ИТОГ!EF136</f>
        <v>0</v>
      </c>
      <c r="CI137" s="318">
        <f>ИТОГ!DS136</f>
        <v>0</v>
      </c>
      <c r="CJ137" s="318">
        <f>ИТОГ!DT136</f>
        <v>0</v>
      </c>
      <c r="CK137" s="318">
        <f>ИТОГ!DW136</f>
        <v>0</v>
      </c>
      <c r="CL137" s="318">
        <f>ИТОГ!DX136</f>
        <v>0</v>
      </c>
      <c r="CM137" s="318">
        <f>ИТОГ!EA136</f>
        <v>0</v>
      </c>
      <c r="CN137" s="318">
        <f>ИТОГ!EB136</f>
        <v>1</v>
      </c>
      <c r="CO137" s="310">
        <f t="shared" si="76"/>
        <v>0</v>
      </c>
      <c r="CP137" s="385">
        <f t="shared" si="77"/>
        <v>1</v>
      </c>
    </row>
    <row r="138" spans="1:94" ht="15" thickBot="1" x14ac:dyDescent="0.35">
      <c r="A138" s="509">
        <v>9</v>
      </c>
      <c r="B138" s="1166" t="s">
        <v>17</v>
      </c>
      <c r="C138" s="501">
        <f>ИТОГ!C137+ИТОГ!E137</f>
        <v>0</v>
      </c>
      <c r="D138" s="57">
        <f>ИТОГ!D137+ИТОГ!F137</f>
        <v>0</v>
      </c>
      <c r="E138" s="420">
        <f>ИТОГ!AI137+ИТОГ!AK137</f>
        <v>0</v>
      </c>
      <c r="F138" s="518">
        <f>ИТОГ!AJ137+ИТОГ!AL137</f>
        <v>0</v>
      </c>
      <c r="G138" s="518">
        <f>ИТОГ!BM137+ИТОГ!BO137</f>
        <v>0</v>
      </c>
      <c r="H138" s="518">
        <f>ИТОГ!BN137+ИТОГ!BP137</f>
        <v>0</v>
      </c>
      <c r="I138" s="518">
        <f>ИТОГ!CQ137+ИТОГ!CS137</f>
        <v>0</v>
      </c>
      <c r="J138" s="518">
        <f>ИТОГ!CR137+ИТОГ!CT137</f>
        <v>0</v>
      </c>
      <c r="K138" s="518">
        <f>ИТОГ!G137+ИТОГ!I137</f>
        <v>0</v>
      </c>
      <c r="L138" s="518">
        <f>ИТОГ!H137+ИТОГ!J137</f>
        <v>0</v>
      </c>
      <c r="M138" s="318">
        <f>ИТОГ!AM137+ИТОГ!AO137</f>
        <v>0</v>
      </c>
      <c r="N138" s="318">
        <f>ИТОГ!AN137+ИТОГ!AP137</f>
        <v>0</v>
      </c>
      <c r="O138" s="318">
        <f>ИТОГ!BQ137+ИТОГ!BS137</f>
        <v>0</v>
      </c>
      <c r="P138" s="318">
        <f>ИТОГ!BR137+ИТОГ!BT137</f>
        <v>0</v>
      </c>
      <c r="Q138" s="318">
        <f>ИТОГ!CU137+ИТОГ!CW137</f>
        <v>0</v>
      </c>
      <c r="R138" s="318">
        <f>ИТОГ!CV137+ИТОГ!CX137</f>
        <v>0</v>
      </c>
      <c r="S138" s="318">
        <f>ИТОГ!K137</f>
        <v>0</v>
      </c>
      <c r="T138" s="318">
        <f>ИТОГ!L137</f>
        <v>0</v>
      </c>
      <c r="U138" s="318">
        <f>ИТОГ!AQ137</f>
        <v>0</v>
      </c>
      <c r="V138" s="318">
        <f>ИТОГ!AR137</f>
        <v>0</v>
      </c>
      <c r="W138" s="318">
        <f>ИТОГ!BU137</f>
        <v>0</v>
      </c>
      <c r="X138" s="318">
        <f>ИТОГ!BV137</f>
        <v>0</v>
      </c>
      <c r="Y138" s="318">
        <f>ИТОГ!CY137</f>
        <v>0</v>
      </c>
      <c r="Z138" s="318">
        <f>ИТОГ!CZ137</f>
        <v>0</v>
      </c>
      <c r="AA138" s="318">
        <f>ИТОГ!M137+ИТОГ!O137+ИТОГ!Q137</f>
        <v>0</v>
      </c>
      <c r="AB138" s="318">
        <f>ИТОГ!N137+ИТОГ!P137+ИТОГ!R137</f>
        <v>0</v>
      </c>
      <c r="AC138" s="318">
        <f>ИТОГ!AS137+ИТОГ!AU137+ИТОГ!AW137</f>
        <v>0</v>
      </c>
      <c r="AD138" s="318">
        <f>ИТОГ!AT137+ИТОГ!AV137+ИТОГ!AX137</f>
        <v>0</v>
      </c>
      <c r="AE138" s="318">
        <f>ИТОГ!BW137+ИТОГ!BY137+ИТОГ!CA137</f>
        <v>0</v>
      </c>
      <c r="AF138" s="318">
        <f>ИТОГ!BX137+ИТОГ!BZ137+ИТОГ!CB137</f>
        <v>0</v>
      </c>
      <c r="AG138" s="463">
        <f>ИТОГ!DA137+ИТОГ!DC137+ИТОГ!DE137</f>
        <v>0</v>
      </c>
      <c r="AH138" s="463">
        <f>ИТОГ!DB137+ИТОГ!DD137+ИТОГ!DF137</f>
        <v>0</v>
      </c>
      <c r="AI138" s="463">
        <f>ИТОГ!S137</f>
        <v>0</v>
      </c>
      <c r="AJ138" s="463">
        <f>ИТОГ!T137</f>
        <v>0</v>
      </c>
      <c r="AK138" s="463">
        <f>ИТОГ!AY137</f>
        <v>0</v>
      </c>
      <c r="AL138" s="463">
        <f>ИТОГ!AZ137</f>
        <v>0</v>
      </c>
      <c r="AM138" s="463">
        <f>ИТОГ!CC137</f>
        <v>0</v>
      </c>
      <c r="AN138" s="463">
        <f>ИТОГ!CD137</f>
        <v>0</v>
      </c>
      <c r="AO138" s="463">
        <f>ИТОГ!U137+ИТОГ!W137</f>
        <v>0</v>
      </c>
      <c r="AP138" s="463">
        <f>ИТОГ!V137+ИТОГ!X137</f>
        <v>0</v>
      </c>
      <c r="AQ138" s="463">
        <f>ИТОГ!BA137+ИТОГ!BC137</f>
        <v>0</v>
      </c>
      <c r="AR138" s="463">
        <f>ИТОГ!BB137+ИТОГ!BD137</f>
        <v>0</v>
      </c>
      <c r="AS138" s="463">
        <f>ИТОГ!CE137+ИТОГ!CG137</f>
        <v>0</v>
      </c>
      <c r="AT138" s="463">
        <f>ИТОГ!CF137+ИТОГ!CH137</f>
        <v>0</v>
      </c>
      <c r="AU138" s="463">
        <f>ИТОГ!DG137+ИТОГ!DI137</f>
        <v>0</v>
      </c>
      <c r="AV138" s="463">
        <f>ИТОГ!DH137+ИТОГ!DJ137</f>
        <v>0</v>
      </c>
      <c r="AW138" s="463">
        <f>ИТОГ!Y137+ИТОГ!AA137</f>
        <v>0</v>
      </c>
      <c r="AX138" s="463">
        <f>ИТОГ!Z137+ИТОГ!AB137</f>
        <v>0</v>
      </c>
      <c r="AY138" s="463">
        <f>ИТОГ!BE137+ИТОГ!BG137</f>
        <v>0</v>
      </c>
      <c r="AZ138" s="463">
        <f>ИТОГ!BF137+ИТОГ!BH137</f>
        <v>0</v>
      </c>
      <c r="BA138" s="463">
        <f>ИТОГ!CI137+ИТОГ!CK137</f>
        <v>0</v>
      </c>
      <c r="BB138" s="463">
        <f>ИТОГ!CJ137+ИТОГ!CL137</f>
        <v>0</v>
      </c>
      <c r="BC138" s="463">
        <f>ИТОГ!DK137</f>
        <v>0</v>
      </c>
      <c r="BD138" s="463">
        <f>ИТОГ!DL137</f>
        <v>0</v>
      </c>
      <c r="BE138" s="463">
        <f>ИТОГ!AC137</f>
        <v>0</v>
      </c>
      <c r="BF138" s="463">
        <f>ИТОГ!AD137</f>
        <v>0</v>
      </c>
      <c r="BG138" s="463">
        <f>ИТОГ!BI137</f>
        <v>0</v>
      </c>
      <c r="BH138" s="463">
        <f>ИТОГ!BJ137</f>
        <v>0</v>
      </c>
      <c r="BI138" s="463">
        <f>ИТОГ!CM137</f>
        <v>0</v>
      </c>
      <c r="BJ138" s="463">
        <f>ИТОГ!CN137</f>
        <v>0</v>
      </c>
      <c r="BK138" s="463">
        <f>ИТОГ!AE137</f>
        <v>0</v>
      </c>
      <c r="BL138" s="463">
        <f>ИТОГ!AF137</f>
        <v>0</v>
      </c>
      <c r="BM138" s="463">
        <f>ИТОГ!BK137</f>
        <v>0</v>
      </c>
      <c r="BN138" s="463">
        <f>ИТОГ!BL137</f>
        <v>0</v>
      </c>
      <c r="BO138" s="463">
        <f>ИТОГ!CO137</f>
        <v>0</v>
      </c>
      <c r="BP138" s="463">
        <f>ИТОГ!CP137</f>
        <v>0</v>
      </c>
      <c r="BQ138" s="463">
        <f>ИТОГ!DM137</f>
        <v>0</v>
      </c>
      <c r="BR138" s="463">
        <f>ИТОГ!DN137</f>
        <v>0</v>
      </c>
      <c r="BS138" s="463">
        <f>ИТОГ!AG137</f>
        <v>0</v>
      </c>
      <c r="BT138" s="463">
        <f>ИТОГ!AH137</f>
        <v>0</v>
      </c>
      <c r="BU138" s="388">
        <f t="shared" si="74"/>
        <v>0</v>
      </c>
      <c r="BV138" s="508">
        <f t="shared" si="75"/>
        <v>0</v>
      </c>
      <c r="BW138" s="183"/>
      <c r="BX138" s="183"/>
      <c r="BY138" s="183"/>
      <c r="BZ138" s="1165"/>
      <c r="CA138" s="318">
        <f>ИТОГ!DU137</f>
        <v>0</v>
      </c>
      <c r="CB138" s="318">
        <f>ИТОГ!DV137</f>
        <v>0</v>
      </c>
      <c r="CC138" s="318">
        <f>ИТОГ!DY137</f>
        <v>0</v>
      </c>
      <c r="CD138" s="318">
        <f>ИТОГ!DZ137</f>
        <v>0</v>
      </c>
      <c r="CE138" s="318">
        <f>ИТОГ!EC137</f>
        <v>0</v>
      </c>
      <c r="CF138" s="318">
        <f>ИТОГ!ED137</f>
        <v>0</v>
      </c>
      <c r="CG138" s="318">
        <f>ИТОГ!EE137</f>
        <v>0</v>
      </c>
      <c r="CH138" s="318">
        <f>ИТОГ!EF137</f>
        <v>0</v>
      </c>
      <c r="CI138" s="318">
        <f>ИТОГ!DS137</f>
        <v>0</v>
      </c>
      <c r="CJ138" s="318">
        <f>ИТОГ!DT137</f>
        <v>0</v>
      </c>
      <c r="CK138" s="318">
        <f>ИТОГ!DW137</f>
        <v>0</v>
      </c>
      <c r="CL138" s="318">
        <f>ИТОГ!DX137</f>
        <v>0</v>
      </c>
      <c r="CM138" s="318">
        <f>ИТОГ!EA137</f>
        <v>0</v>
      </c>
      <c r="CN138" s="318">
        <f>ИТОГ!EB137</f>
        <v>0</v>
      </c>
      <c r="CO138" s="310">
        <f t="shared" si="76"/>
        <v>0</v>
      </c>
      <c r="CP138" s="385">
        <f t="shared" si="77"/>
        <v>0</v>
      </c>
    </row>
    <row r="139" spans="1:94" ht="27.6" thickBot="1" x14ac:dyDescent="0.35">
      <c r="A139" s="509">
        <v>10</v>
      </c>
      <c r="B139" s="1166" t="s">
        <v>18</v>
      </c>
      <c r="C139" s="501">
        <f>ИТОГ!C138+ИТОГ!E138</f>
        <v>0</v>
      </c>
      <c r="D139" s="57">
        <f>ИТОГ!D138+ИТОГ!F138</f>
        <v>0</v>
      </c>
      <c r="E139" s="420">
        <f>ИТОГ!AI138+ИТОГ!AK138</f>
        <v>0</v>
      </c>
      <c r="F139" s="518">
        <f>ИТОГ!AJ138+ИТОГ!AL138</f>
        <v>0</v>
      </c>
      <c r="G139" s="518">
        <f>ИТОГ!BM138+ИТОГ!BO138</f>
        <v>0</v>
      </c>
      <c r="H139" s="518">
        <f>ИТОГ!BN138+ИТОГ!BP138</f>
        <v>0</v>
      </c>
      <c r="I139" s="518">
        <f>ИТОГ!CQ138+ИТОГ!CS138</f>
        <v>0</v>
      </c>
      <c r="J139" s="518">
        <f>ИТОГ!CR138+ИТОГ!CT138</f>
        <v>0</v>
      </c>
      <c r="K139" s="518">
        <f>ИТОГ!G138+ИТОГ!I138</f>
        <v>0</v>
      </c>
      <c r="L139" s="518">
        <f>ИТОГ!H138+ИТОГ!J138</f>
        <v>0</v>
      </c>
      <c r="M139" s="318">
        <f>ИТОГ!AM138+ИТОГ!AO138</f>
        <v>0</v>
      </c>
      <c r="N139" s="318">
        <f>ИТОГ!AN138+ИТОГ!AP138</f>
        <v>0</v>
      </c>
      <c r="O139" s="318">
        <f>ИТОГ!BQ138+ИТОГ!BS138</f>
        <v>0</v>
      </c>
      <c r="P139" s="318">
        <f>ИТОГ!BR138+ИТОГ!BT138</f>
        <v>0</v>
      </c>
      <c r="Q139" s="318">
        <f>ИТОГ!CU138+ИТОГ!CW138</f>
        <v>0</v>
      </c>
      <c r="R139" s="318">
        <f>ИТОГ!CV138+ИТОГ!CX138</f>
        <v>0</v>
      </c>
      <c r="S139" s="318">
        <f>ИТОГ!K138</f>
        <v>0</v>
      </c>
      <c r="T139" s="318">
        <f>ИТОГ!L138</f>
        <v>0</v>
      </c>
      <c r="U139" s="318">
        <f>ИТОГ!AQ138</f>
        <v>0</v>
      </c>
      <c r="V139" s="318">
        <f>ИТОГ!AR138</f>
        <v>0</v>
      </c>
      <c r="W139" s="318">
        <f>ИТОГ!BU138</f>
        <v>0</v>
      </c>
      <c r="X139" s="318">
        <f>ИТОГ!BV138</f>
        <v>0</v>
      </c>
      <c r="Y139" s="318">
        <f>ИТОГ!CY138</f>
        <v>0</v>
      </c>
      <c r="Z139" s="318">
        <f>ИТОГ!CZ138</f>
        <v>0</v>
      </c>
      <c r="AA139" s="318">
        <f>ИТОГ!M138+ИТОГ!O138+ИТОГ!Q138</f>
        <v>0</v>
      </c>
      <c r="AB139" s="318">
        <f>ИТОГ!N138+ИТОГ!P138+ИТОГ!R138</f>
        <v>0</v>
      </c>
      <c r="AC139" s="318">
        <f>ИТОГ!AS138+ИТОГ!AU138+ИТОГ!AW138</f>
        <v>0</v>
      </c>
      <c r="AD139" s="318">
        <f>ИТОГ!AT138+ИТОГ!AV138+ИТОГ!AX138</f>
        <v>0</v>
      </c>
      <c r="AE139" s="318">
        <f>ИТОГ!BW138+ИТОГ!BY138+ИТОГ!CA138</f>
        <v>0</v>
      </c>
      <c r="AF139" s="318">
        <f>ИТОГ!BX138+ИТОГ!BZ138+ИТОГ!CB138</f>
        <v>0</v>
      </c>
      <c r="AG139" s="463">
        <f>ИТОГ!DA138+ИТОГ!DC138+ИТОГ!DE138</f>
        <v>0</v>
      </c>
      <c r="AH139" s="463">
        <f>ИТОГ!DB138+ИТОГ!DD138+ИТОГ!DF138</f>
        <v>0</v>
      </c>
      <c r="AI139" s="463">
        <f>ИТОГ!S138</f>
        <v>0</v>
      </c>
      <c r="AJ139" s="463">
        <f>ИТОГ!T138</f>
        <v>0</v>
      </c>
      <c r="AK139" s="463">
        <f>ИТОГ!AY138</f>
        <v>0</v>
      </c>
      <c r="AL139" s="463">
        <f>ИТОГ!AZ138</f>
        <v>0</v>
      </c>
      <c r="AM139" s="463">
        <f>ИТОГ!CC138</f>
        <v>0</v>
      </c>
      <c r="AN139" s="463">
        <f>ИТОГ!CD138</f>
        <v>0</v>
      </c>
      <c r="AO139" s="463">
        <f>ИТОГ!U138+ИТОГ!W138</f>
        <v>0</v>
      </c>
      <c r="AP139" s="463">
        <f>ИТОГ!V138+ИТОГ!X138</f>
        <v>0</v>
      </c>
      <c r="AQ139" s="463">
        <f>ИТОГ!BA138+ИТОГ!BC138</f>
        <v>0</v>
      </c>
      <c r="AR139" s="463">
        <f>ИТОГ!BB138+ИТОГ!BD138</f>
        <v>0</v>
      </c>
      <c r="AS139" s="463">
        <f>ИТОГ!CE138+ИТОГ!CG138</f>
        <v>0</v>
      </c>
      <c r="AT139" s="463">
        <f>ИТОГ!CF138+ИТОГ!CH138</f>
        <v>0</v>
      </c>
      <c r="AU139" s="463">
        <f>ИТОГ!DG138+ИТОГ!DI138</f>
        <v>0</v>
      </c>
      <c r="AV139" s="463">
        <f>ИТОГ!DH138+ИТОГ!DJ138</f>
        <v>0</v>
      </c>
      <c r="AW139" s="463">
        <f>ИТОГ!Y138+ИТОГ!AA138</f>
        <v>0</v>
      </c>
      <c r="AX139" s="463">
        <f>ИТОГ!Z138+ИТОГ!AB138</f>
        <v>0</v>
      </c>
      <c r="AY139" s="463">
        <f>ИТОГ!BE138+ИТОГ!BG138</f>
        <v>0</v>
      </c>
      <c r="AZ139" s="463">
        <f>ИТОГ!BF138+ИТОГ!BH138</f>
        <v>0</v>
      </c>
      <c r="BA139" s="463">
        <f>ИТОГ!CI138+ИТОГ!CK138</f>
        <v>0</v>
      </c>
      <c r="BB139" s="463">
        <f>ИТОГ!CJ138+ИТОГ!CL138</f>
        <v>0</v>
      </c>
      <c r="BC139" s="463">
        <f>ИТОГ!DK138</f>
        <v>0</v>
      </c>
      <c r="BD139" s="463">
        <f>ИТОГ!DL138</f>
        <v>0</v>
      </c>
      <c r="BE139" s="463">
        <f>ИТОГ!AC138</f>
        <v>0</v>
      </c>
      <c r="BF139" s="463">
        <f>ИТОГ!AD138</f>
        <v>0</v>
      </c>
      <c r="BG139" s="463">
        <f>ИТОГ!BI138</f>
        <v>0</v>
      </c>
      <c r="BH139" s="463">
        <f>ИТОГ!BJ138</f>
        <v>0</v>
      </c>
      <c r="BI139" s="463">
        <f>ИТОГ!CM138</f>
        <v>0</v>
      </c>
      <c r="BJ139" s="463">
        <f>ИТОГ!CN138</f>
        <v>0</v>
      </c>
      <c r="BK139" s="463">
        <f>ИТОГ!AE138</f>
        <v>0</v>
      </c>
      <c r="BL139" s="463">
        <f>ИТОГ!AF138</f>
        <v>0</v>
      </c>
      <c r="BM139" s="463">
        <f>ИТОГ!BK138</f>
        <v>0</v>
      </c>
      <c r="BN139" s="463">
        <f>ИТОГ!BL138</f>
        <v>0</v>
      </c>
      <c r="BO139" s="463">
        <f>ИТОГ!CO138</f>
        <v>0</v>
      </c>
      <c r="BP139" s="463">
        <f>ИТОГ!CP138</f>
        <v>0</v>
      </c>
      <c r="BQ139" s="463">
        <f>ИТОГ!DM138</f>
        <v>0</v>
      </c>
      <c r="BR139" s="463">
        <f>ИТОГ!DN138</f>
        <v>0</v>
      </c>
      <c r="BS139" s="463">
        <f>ИТОГ!AG138</f>
        <v>0</v>
      </c>
      <c r="BT139" s="463">
        <f>ИТОГ!AH138</f>
        <v>0</v>
      </c>
      <c r="BU139" s="388">
        <f t="shared" si="74"/>
        <v>0</v>
      </c>
      <c r="BV139" s="508">
        <f t="shared" si="75"/>
        <v>0</v>
      </c>
      <c r="BW139" s="183"/>
      <c r="BX139" s="183"/>
      <c r="BY139" s="183"/>
      <c r="BZ139" s="1165"/>
      <c r="CA139" s="318">
        <f>ИТОГ!DU138</f>
        <v>0</v>
      </c>
      <c r="CB139" s="318">
        <f>ИТОГ!DV138</f>
        <v>0</v>
      </c>
      <c r="CC139" s="318">
        <f>ИТОГ!DY138</f>
        <v>0</v>
      </c>
      <c r="CD139" s="318">
        <f>ИТОГ!DZ138</f>
        <v>0</v>
      </c>
      <c r="CE139" s="318">
        <f>ИТОГ!EC138</f>
        <v>0</v>
      </c>
      <c r="CF139" s="318">
        <f>ИТОГ!ED138</f>
        <v>0</v>
      </c>
      <c r="CG139" s="318">
        <f>ИТОГ!EE138</f>
        <v>0</v>
      </c>
      <c r="CH139" s="318">
        <f>ИТОГ!EF138</f>
        <v>0</v>
      </c>
      <c r="CI139" s="318">
        <f>ИТОГ!DS138</f>
        <v>0</v>
      </c>
      <c r="CJ139" s="318">
        <f>ИТОГ!DT138</f>
        <v>0</v>
      </c>
      <c r="CK139" s="318">
        <f>ИТОГ!DW138</f>
        <v>0</v>
      </c>
      <c r="CL139" s="318">
        <f>ИТОГ!DX138</f>
        <v>0</v>
      </c>
      <c r="CM139" s="318">
        <f>ИТОГ!EA138</f>
        <v>0</v>
      </c>
      <c r="CN139" s="318">
        <f>ИТОГ!EB138</f>
        <v>0</v>
      </c>
      <c r="CO139" s="310">
        <f t="shared" si="76"/>
        <v>0</v>
      </c>
      <c r="CP139" s="385">
        <f t="shared" si="77"/>
        <v>0</v>
      </c>
    </row>
    <row r="140" spans="1:94" ht="27.6" thickBot="1" x14ac:dyDescent="0.35">
      <c r="A140" s="509">
        <v>11</v>
      </c>
      <c r="B140" s="1166" t="s">
        <v>19</v>
      </c>
      <c r="C140" s="501">
        <f>ИТОГ!C139+ИТОГ!E139</f>
        <v>0</v>
      </c>
      <c r="D140" s="57">
        <f>ИТОГ!D139+ИТОГ!F139</f>
        <v>0</v>
      </c>
      <c r="E140" s="420">
        <f>ИТОГ!AI139+ИТОГ!AK139</f>
        <v>2</v>
      </c>
      <c r="F140" s="518">
        <f>ИТОГ!AJ139+ИТОГ!AL139</f>
        <v>0</v>
      </c>
      <c r="G140" s="518">
        <f>ИТОГ!BM139+ИТОГ!BO139</f>
        <v>0</v>
      </c>
      <c r="H140" s="518">
        <f>ИТОГ!BN139+ИТОГ!BP139</f>
        <v>0</v>
      </c>
      <c r="I140" s="518">
        <f>ИТОГ!CQ139+ИТОГ!CS139</f>
        <v>0</v>
      </c>
      <c r="J140" s="518">
        <f>ИТОГ!CR139+ИТОГ!CT139</f>
        <v>0</v>
      </c>
      <c r="K140" s="518">
        <f>ИТОГ!G139+ИТОГ!I139</f>
        <v>1</v>
      </c>
      <c r="L140" s="518">
        <f>ИТОГ!H139+ИТОГ!J139</f>
        <v>0</v>
      </c>
      <c r="M140" s="318">
        <f>ИТОГ!AM139+ИТОГ!AO139</f>
        <v>2</v>
      </c>
      <c r="N140" s="318">
        <f>ИТОГ!AN139+ИТОГ!AP139</f>
        <v>0</v>
      </c>
      <c r="O140" s="318">
        <f>ИТОГ!BQ139+ИТОГ!BS139</f>
        <v>1</v>
      </c>
      <c r="P140" s="318">
        <f>ИТОГ!BR139+ИТОГ!BT139</f>
        <v>3</v>
      </c>
      <c r="Q140" s="318">
        <f>ИТОГ!CU139+ИТОГ!CW139</f>
        <v>1</v>
      </c>
      <c r="R140" s="318">
        <f>ИТОГ!CV139+ИТОГ!CX139</f>
        <v>0</v>
      </c>
      <c r="S140" s="318">
        <f>ИТОГ!K139</f>
        <v>0</v>
      </c>
      <c r="T140" s="318">
        <f>ИТОГ!L139</f>
        <v>0</v>
      </c>
      <c r="U140" s="318">
        <f>ИТОГ!AQ139</f>
        <v>0</v>
      </c>
      <c r="V140" s="318">
        <f>ИТОГ!AR139</f>
        <v>0</v>
      </c>
      <c r="W140" s="318">
        <f>ИТОГ!BU139</f>
        <v>0</v>
      </c>
      <c r="X140" s="318">
        <f>ИТОГ!BV139</f>
        <v>0</v>
      </c>
      <c r="Y140" s="318">
        <f>ИТОГ!CY139</f>
        <v>0</v>
      </c>
      <c r="Z140" s="318">
        <f>ИТОГ!CZ139</f>
        <v>0</v>
      </c>
      <c r="AA140" s="318">
        <f>ИТОГ!M139+ИТОГ!O139+ИТОГ!Q139</f>
        <v>0</v>
      </c>
      <c r="AB140" s="318">
        <f>ИТОГ!N139+ИТОГ!P139+ИТОГ!R139</f>
        <v>0</v>
      </c>
      <c r="AC140" s="318">
        <f>ИТОГ!AS139+ИТОГ!AU139+ИТОГ!AW139</f>
        <v>0</v>
      </c>
      <c r="AD140" s="318">
        <f>ИТОГ!AT139+ИТОГ!AV139+ИТОГ!AX139</f>
        <v>1</v>
      </c>
      <c r="AE140" s="318">
        <f>ИТОГ!BW139+ИТОГ!BY139+ИТОГ!CA139</f>
        <v>0</v>
      </c>
      <c r="AF140" s="318">
        <f>ИТОГ!BX139+ИТОГ!BZ139+ИТОГ!CB139</f>
        <v>0</v>
      </c>
      <c r="AG140" s="463">
        <f>ИТОГ!DA139+ИТОГ!DC139+ИТОГ!DE139</f>
        <v>0</v>
      </c>
      <c r="AH140" s="463">
        <f>ИТОГ!DB139+ИТОГ!DD139+ИТОГ!DF139</f>
        <v>0</v>
      </c>
      <c r="AI140" s="463">
        <f>ИТОГ!S139</f>
        <v>0</v>
      </c>
      <c r="AJ140" s="463">
        <f>ИТОГ!T139</f>
        <v>0</v>
      </c>
      <c r="AK140" s="463">
        <f>ИТОГ!AY139</f>
        <v>0</v>
      </c>
      <c r="AL140" s="463">
        <f>ИТОГ!AZ139</f>
        <v>0</v>
      </c>
      <c r="AM140" s="463">
        <f>ИТОГ!CC139</f>
        <v>0</v>
      </c>
      <c r="AN140" s="463">
        <f>ИТОГ!CD139</f>
        <v>0</v>
      </c>
      <c r="AO140" s="463">
        <f>ИТОГ!U139+ИТОГ!W139</f>
        <v>0</v>
      </c>
      <c r="AP140" s="463">
        <f>ИТОГ!V139+ИТОГ!X139</f>
        <v>0</v>
      </c>
      <c r="AQ140" s="463">
        <f>ИТОГ!BA139+ИТОГ!BC139</f>
        <v>1</v>
      </c>
      <c r="AR140" s="463">
        <f>ИТОГ!BB139+ИТОГ!BD139</f>
        <v>1</v>
      </c>
      <c r="AS140" s="463">
        <f>ИТОГ!CE139+ИТОГ!CG139</f>
        <v>0</v>
      </c>
      <c r="AT140" s="463">
        <f>ИТОГ!CF139+ИТОГ!CH139</f>
        <v>0</v>
      </c>
      <c r="AU140" s="463">
        <f>ИТОГ!DG139+ИТОГ!DI139</f>
        <v>0</v>
      </c>
      <c r="AV140" s="463">
        <f>ИТОГ!DH139+ИТОГ!DJ139</f>
        <v>0</v>
      </c>
      <c r="AW140" s="463">
        <f>ИТОГ!Y139+ИТОГ!AA139</f>
        <v>0</v>
      </c>
      <c r="AX140" s="463">
        <f>ИТОГ!Z139+ИТОГ!AB139</f>
        <v>0</v>
      </c>
      <c r="AY140" s="463">
        <f>ИТОГ!BE139+ИТОГ!BG139</f>
        <v>1</v>
      </c>
      <c r="AZ140" s="463">
        <f>ИТОГ!BF139+ИТОГ!BH139</f>
        <v>0</v>
      </c>
      <c r="BA140" s="463">
        <f>ИТОГ!CI139+ИТОГ!CK139</f>
        <v>1</v>
      </c>
      <c r="BB140" s="463">
        <f>ИТОГ!CJ139+ИТОГ!CL139</f>
        <v>0</v>
      </c>
      <c r="BC140" s="463">
        <f>ИТОГ!DK139</f>
        <v>0</v>
      </c>
      <c r="BD140" s="463">
        <f>ИТОГ!DL139</f>
        <v>0</v>
      </c>
      <c r="BE140" s="463">
        <f>ИТОГ!AC139</f>
        <v>0</v>
      </c>
      <c r="BF140" s="463">
        <f>ИТОГ!AD139</f>
        <v>0</v>
      </c>
      <c r="BG140" s="463">
        <f>ИТОГ!BI139</f>
        <v>0</v>
      </c>
      <c r="BH140" s="463">
        <f>ИТОГ!BJ139</f>
        <v>0</v>
      </c>
      <c r="BI140" s="463">
        <f>ИТОГ!CM139</f>
        <v>0</v>
      </c>
      <c r="BJ140" s="463">
        <f>ИТОГ!CN139</f>
        <v>0</v>
      </c>
      <c r="BK140" s="463">
        <f>ИТОГ!AE139</f>
        <v>0</v>
      </c>
      <c r="BL140" s="463">
        <f>ИТОГ!AF139</f>
        <v>0</v>
      </c>
      <c r="BM140" s="463">
        <f>ИТОГ!BK139</f>
        <v>0</v>
      </c>
      <c r="BN140" s="463">
        <f>ИТОГ!BL139</f>
        <v>0</v>
      </c>
      <c r="BO140" s="463">
        <f>ИТОГ!CO139</f>
        <v>0</v>
      </c>
      <c r="BP140" s="463">
        <f>ИТОГ!CP139</f>
        <v>0</v>
      </c>
      <c r="BQ140" s="463">
        <f>ИТОГ!DM139</f>
        <v>0</v>
      </c>
      <c r="BR140" s="463">
        <f>ИТОГ!DN139</f>
        <v>0</v>
      </c>
      <c r="BS140" s="463">
        <f>ИТОГ!AG139</f>
        <v>0</v>
      </c>
      <c r="BT140" s="463">
        <f>ИТОГ!AH139</f>
        <v>0</v>
      </c>
      <c r="BU140" s="388">
        <f t="shared" si="74"/>
        <v>10</v>
      </c>
      <c r="BV140" s="508">
        <f t="shared" si="75"/>
        <v>5</v>
      </c>
      <c r="BW140" s="183"/>
      <c r="BX140" s="183"/>
      <c r="BY140" s="183"/>
      <c r="BZ140" s="1165"/>
      <c r="CA140" s="318">
        <f>ИТОГ!DU139</f>
        <v>0</v>
      </c>
      <c r="CB140" s="318">
        <f>ИТОГ!DV139</f>
        <v>0</v>
      </c>
      <c r="CC140" s="318">
        <f>ИТОГ!DY139</f>
        <v>0</v>
      </c>
      <c r="CD140" s="318">
        <f>ИТОГ!DZ139</f>
        <v>0</v>
      </c>
      <c r="CE140" s="318">
        <f>ИТОГ!EC139</f>
        <v>0</v>
      </c>
      <c r="CF140" s="318">
        <f>ИТОГ!ED139</f>
        <v>0</v>
      </c>
      <c r="CG140" s="318">
        <f>ИТОГ!EE139</f>
        <v>0</v>
      </c>
      <c r="CH140" s="318">
        <f>ИТОГ!EF139</f>
        <v>0</v>
      </c>
      <c r="CI140" s="318">
        <f>ИТОГ!DS139</f>
        <v>0</v>
      </c>
      <c r="CJ140" s="318">
        <f>ИТОГ!DT139</f>
        <v>0</v>
      </c>
      <c r="CK140" s="318">
        <f>ИТОГ!DW139</f>
        <v>0</v>
      </c>
      <c r="CL140" s="318">
        <f>ИТОГ!DX139</f>
        <v>0</v>
      </c>
      <c r="CM140" s="318">
        <f>ИТОГ!EA139</f>
        <v>0</v>
      </c>
      <c r="CN140" s="318">
        <f>ИТОГ!EB139</f>
        <v>0</v>
      </c>
      <c r="CO140" s="310">
        <f t="shared" si="76"/>
        <v>0</v>
      </c>
      <c r="CP140" s="385">
        <f t="shared" si="77"/>
        <v>0</v>
      </c>
    </row>
    <row r="141" spans="1:94" ht="15" thickBot="1" x14ac:dyDescent="0.35">
      <c r="A141" s="509">
        <v>12</v>
      </c>
      <c r="B141" s="1166" t="s">
        <v>38</v>
      </c>
      <c r="C141" s="501">
        <f>ИТОГ!C140+ИТОГ!E140</f>
        <v>0</v>
      </c>
      <c r="D141" s="57">
        <f>ИТОГ!D140+ИТОГ!F140</f>
        <v>0</v>
      </c>
      <c r="E141" s="420">
        <f>ИТОГ!AI140+ИТОГ!AK140</f>
        <v>0</v>
      </c>
      <c r="F141" s="518">
        <f>ИТОГ!AJ140+ИТОГ!AL140</f>
        <v>0</v>
      </c>
      <c r="G141" s="518">
        <f>ИТОГ!BM140+ИТОГ!BO140</f>
        <v>0</v>
      </c>
      <c r="H141" s="518">
        <f>ИТОГ!BN140+ИТОГ!BP140</f>
        <v>0</v>
      </c>
      <c r="I141" s="518">
        <f>ИТОГ!CQ140+ИТОГ!CS140</f>
        <v>0</v>
      </c>
      <c r="J141" s="518">
        <f>ИТОГ!CR140+ИТОГ!CT140</f>
        <v>0</v>
      </c>
      <c r="K141" s="518">
        <f>ИТОГ!G140+ИТОГ!I140</f>
        <v>0</v>
      </c>
      <c r="L141" s="518">
        <f>ИТОГ!H140+ИТОГ!J140</f>
        <v>0</v>
      </c>
      <c r="M141" s="318">
        <f>ИТОГ!AM140+ИТОГ!AO140</f>
        <v>0</v>
      </c>
      <c r="N141" s="318">
        <f>ИТОГ!AN140+ИТОГ!AP140</f>
        <v>0</v>
      </c>
      <c r="O141" s="318">
        <f>ИТОГ!BQ140+ИТОГ!BS140</f>
        <v>1</v>
      </c>
      <c r="P141" s="318">
        <f>ИТОГ!BR140+ИТОГ!BT140</f>
        <v>1</v>
      </c>
      <c r="Q141" s="318">
        <f>ИТОГ!CU140+ИТОГ!CW140</f>
        <v>0</v>
      </c>
      <c r="R141" s="318">
        <f>ИТОГ!CV140+ИТОГ!CX140</f>
        <v>0</v>
      </c>
      <c r="S141" s="318">
        <f>ИТОГ!K140</f>
        <v>0</v>
      </c>
      <c r="T141" s="318">
        <f>ИТОГ!L140</f>
        <v>0</v>
      </c>
      <c r="U141" s="318">
        <f>ИТОГ!AQ140</f>
        <v>0</v>
      </c>
      <c r="V141" s="318">
        <f>ИТОГ!AR140</f>
        <v>1</v>
      </c>
      <c r="W141" s="318">
        <f>ИТОГ!BU140</f>
        <v>0</v>
      </c>
      <c r="X141" s="318">
        <f>ИТОГ!BV140</f>
        <v>0</v>
      </c>
      <c r="Y141" s="318">
        <f>ИТОГ!CY140</f>
        <v>0</v>
      </c>
      <c r="Z141" s="318">
        <f>ИТОГ!CZ140</f>
        <v>0</v>
      </c>
      <c r="AA141" s="318">
        <f>ИТОГ!M140+ИТОГ!O140+ИТОГ!Q140</f>
        <v>0</v>
      </c>
      <c r="AB141" s="318">
        <f>ИТОГ!N140+ИТОГ!P140+ИТОГ!R140</f>
        <v>0</v>
      </c>
      <c r="AC141" s="318">
        <f>ИТОГ!AS140+ИТОГ!AU140+ИТОГ!AW140</f>
        <v>0</v>
      </c>
      <c r="AD141" s="318">
        <f>ИТОГ!AT140+ИТОГ!AV140+ИТОГ!AX140</f>
        <v>0</v>
      </c>
      <c r="AE141" s="318">
        <f>ИТОГ!BW140+ИТОГ!BY140+ИТОГ!CA140</f>
        <v>0</v>
      </c>
      <c r="AF141" s="318">
        <f>ИТОГ!BX140+ИТОГ!BZ140+ИТОГ!CB140</f>
        <v>0</v>
      </c>
      <c r="AG141" s="463">
        <f>ИТОГ!DA140+ИТОГ!DC140+ИТОГ!DE140</f>
        <v>0</v>
      </c>
      <c r="AH141" s="463">
        <f>ИТОГ!DB140+ИТОГ!DD140+ИТОГ!DF140</f>
        <v>0</v>
      </c>
      <c r="AI141" s="463">
        <f>ИТОГ!S140</f>
        <v>0</v>
      </c>
      <c r="AJ141" s="463">
        <f>ИТОГ!T140</f>
        <v>0</v>
      </c>
      <c r="AK141" s="463">
        <f>ИТОГ!AY140</f>
        <v>0</v>
      </c>
      <c r="AL141" s="463">
        <f>ИТОГ!AZ140</f>
        <v>0</v>
      </c>
      <c r="AM141" s="463">
        <f>ИТОГ!CC140</f>
        <v>0</v>
      </c>
      <c r="AN141" s="463">
        <f>ИТОГ!CD140</f>
        <v>0</v>
      </c>
      <c r="AO141" s="463">
        <f>ИТОГ!U140+ИТОГ!W140</f>
        <v>0</v>
      </c>
      <c r="AP141" s="463">
        <f>ИТОГ!V140+ИТОГ!X140</f>
        <v>0</v>
      </c>
      <c r="AQ141" s="463">
        <f>ИТОГ!BA140+ИТОГ!BC140</f>
        <v>0</v>
      </c>
      <c r="AR141" s="463">
        <f>ИТОГ!BB140+ИТОГ!BD140</f>
        <v>0</v>
      </c>
      <c r="AS141" s="463">
        <f>ИТОГ!CE140+ИТОГ!CG140</f>
        <v>0</v>
      </c>
      <c r="AT141" s="463">
        <f>ИТОГ!CF140+ИТОГ!CH140</f>
        <v>0</v>
      </c>
      <c r="AU141" s="463">
        <f>ИТОГ!DG140+ИТОГ!DI140</f>
        <v>0</v>
      </c>
      <c r="AV141" s="463">
        <f>ИТОГ!DH140+ИТОГ!DJ140</f>
        <v>0</v>
      </c>
      <c r="AW141" s="463">
        <f>ИТОГ!Y140+ИТОГ!AA140</f>
        <v>0</v>
      </c>
      <c r="AX141" s="463">
        <f>ИТОГ!Z140+ИТОГ!AB140</f>
        <v>0</v>
      </c>
      <c r="AY141" s="463">
        <f>ИТОГ!BE140+ИТОГ!BG140</f>
        <v>0</v>
      </c>
      <c r="AZ141" s="463">
        <f>ИТОГ!BF140+ИТОГ!BH140</f>
        <v>0</v>
      </c>
      <c r="BA141" s="463">
        <f>ИТОГ!CI140+ИТОГ!CK140</f>
        <v>0</v>
      </c>
      <c r="BB141" s="463">
        <f>ИТОГ!CJ140+ИТОГ!CL140</f>
        <v>0</v>
      </c>
      <c r="BC141" s="463">
        <f>ИТОГ!DK140</f>
        <v>0</v>
      </c>
      <c r="BD141" s="463">
        <f>ИТОГ!DL140</f>
        <v>0</v>
      </c>
      <c r="BE141" s="463">
        <f>ИТОГ!AC140</f>
        <v>0</v>
      </c>
      <c r="BF141" s="463">
        <f>ИТОГ!AD140</f>
        <v>0</v>
      </c>
      <c r="BG141" s="463">
        <f>ИТОГ!BI140</f>
        <v>0</v>
      </c>
      <c r="BH141" s="463">
        <f>ИТОГ!BJ140</f>
        <v>0</v>
      </c>
      <c r="BI141" s="463">
        <f>ИТОГ!CM140</f>
        <v>0</v>
      </c>
      <c r="BJ141" s="463">
        <f>ИТОГ!CN140</f>
        <v>0</v>
      </c>
      <c r="BK141" s="463">
        <f>ИТОГ!AE140</f>
        <v>0</v>
      </c>
      <c r="BL141" s="463">
        <f>ИТОГ!AF140</f>
        <v>0</v>
      </c>
      <c r="BM141" s="463">
        <f>ИТОГ!BK140</f>
        <v>0</v>
      </c>
      <c r="BN141" s="463">
        <f>ИТОГ!BL140</f>
        <v>1</v>
      </c>
      <c r="BO141" s="463">
        <f>ИТОГ!CO140</f>
        <v>0</v>
      </c>
      <c r="BP141" s="463">
        <f>ИТОГ!CP140</f>
        <v>0</v>
      </c>
      <c r="BQ141" s="463">
        <f>ИТОГ!DM140</f>
        <v>0</v>
      </c>
      <c r="BR141" s="463">
        <f>ИТОГ!DN140</f>
        <v>0</v>
      </c>
      <c r="BS141" s="463">
        <f>ИТОГ!AG140</f>
        <v>0</v>
      </c>
      <c r="BT141" s="463">
        <f>ИТОГ!AH140</f>
        <v>0</v>
      </c>
      <c r="BU141" s="388">
        <f t="shared" si="74"/>
        <v>1</v>
      </c>
      <c r="BV141" s="508">
        <f t="shared" si="75"/>
        <v>3</v>
      </c>
      <c r="BW141" s="183"/>
      <c r="BX141" s="183"/>
      <c r="BY141" s="183"/>
      <c r="BZ141" s="1165"/>
      <c r="CA141" s="318">
        <f>ИТОГ!DU140</f>
        <v>0</v>
      </c>
      <c r="CB141" s="318">
        <f>ИТОГ!DV140</f>
        <v>0</v>
      </c>
      <c r="CC141" s="318">
        <f>ИТОГ!DY140</f>
        <v>0</v>
      </c>
      <c r="CD141" s="318">
        <f>ИТОГ!DZ140</f>
        <v>0</v>
      </c>
      <c r="CE141" s="318">
        <f>ИТОГ!EC140</f>
        <v>0</v>
      </c>
      <c r="CF141" s="318">
        <f>ИТОГ!ED140</f>
        <v>0</v>
      </c>
      <c r="CG141" s="318">
        <f>ИТОГ!EE140</f>
        <v>0</v>
      </c>
      <c r="CH141" s="318">
        <f>ИТОГ!EF140</f>
        <v>0</v>
      </c>
      <c r="CI141" s="318">
        <f>ИТОГ!DS140</f>
        <v>0</v>
      </c>
      <c r="CJ141" s="318">
        <f>ИТОГ!DT140</f>
        <v>0</v>
      </c>
      <c r="CK141" s="318">
        <f>ИТОГ!DW140</f>
        <v>0</v>
      </c>
      <c r="CL141" s="318">
        <f>ИТОГ!DX140</f>
        <v>0</v>
      </c>
      <c r="CM141" s="318">
        <f>ИТОГ!EA140</f>
        <v>0</v>
      </c>
      <c r="CN141" s="318">
        <f>ИТОГ!EB140</f>
        <v>1</v>
      </c>
      <c r="CO141" s="310">
        <f t="shared" si="76"/>
        <v>0</v>
      </c>
      <c r="CP141" s="385">
        <f t="shared" si="77"/>
        <v>1</v>
      </c>
    </row>
    <row r="142" spans="1:94" ht="15" thickBot="1" x14ac:dyDescent="0.35">
      <c r="A142" s="509">
        <v>13</v>
      </c>
      <c r="B142" s="1174" t="s">
        <v>20</v>
      </c>
      <c r="C142" s="501">
        <f>ИТОГ!C141+ИТОГ!E141</f>
        <v>0</v>
      </c>
      <c r="D142" s="57">
        <f>ИТОГ!D141+ИТОГ!F141</f>
        <v>0</v>
      </c>
      <c r="E142" s="420">
        <f>ИТОГ!AI141+ИТОГ!AK141</f>
        <v>0</v>
      </c>
      <c r="F142" s="518">
        <f>ИТОГ!AJ141+ИТОГ!AL141</f>
        <v>0</v>
      </c>
      <c r="G142" s="518">
        <f>ИТОГ!BM141+ИТОГ!BO141</f>
        <v>0</v>
      </c>
      <c r="H142" s="518">
        <f>ИТОГ!BN141+ИТОГ!BP141</f>
        <v>0</v>
      </c>
      <c r="I142" s="518">
        <f>ИТОГ!CQ141+ИТОГ!CS141</f>
        <v>0</v>
      </c>
      <c r="J142" s="518">
        <f>ИТОГ!CR141+ИТОГ!CT141</f>
        <v>0</v>
      </c>
      <c r="K142" s="518">
        <f>ИТОГ!G141+ИТОГ!I141</f>
        <v>0</v>
      </c>
      <c r="L142" s="518">
        <f>ИТОГ!H141+ИТОГ!J141</f>
        <v>0</v>
      </c>
      <c r="M142" s="318">
        <f>ИТОГ!AM141+ИТОГ!AO141</f>
        <v>0</v>
      </c>
      <c r="N142" s="318">
        <f>ИТОГ!AN141+ИТОГ!AP141</f>
        <v>0</v>
      </c>
      <c r="O142" s="318">
        <f>ИТОГ!BQ141+ИТОГ!BS141</f>
        <v>0</v>
      </c>
      <c r="P142" s="318">
        <f>ИТОГ!BR141+ИТОГ!BT141</f>
        <v>0</v>
      </c>
      <c r="Q142" s="318">
        <f>ИТОГ!CU141+ИТОГ!CW141</f>
        <v>0</v>
      </c>
      <c r="R142" s="318">
        <f>ИТОГ!CV141+ИТОГ!CX141</f>
        <v>0</v>
      </c>
      <c r="S142" s="318">
        <f>ИТОГ!K141</f>
        <v>0</v>
      </c>
      <c r="T142" s="318">
        <f>ИТОГ!L141</f>
        <v>0</v>
      </c>
      <c r="U142" s="318">
        <f>ИТОГ!AQ141</f>
        <v>0</v>
      </c>
      <c r="V142" s="318">
        <f>ИТОГ!AR141</f>
        <v>0</v>
      </c>
      <c r="W142" s="318">
        <f>ИТОГ!BU141</f>
        <v>0</v>
      </c>
      <c r="X142" s="318">
        <f>ИТОГ!BV141</f>
        <v>0</v>
      </c>
      <c r="Y142" s="318">
        <f>ИТОГ!CY141</f>
        <v>0</v>
      </c>
      <c r="Z142" s="318">
        <f>ИТОГ!CZ141</f>
        <v>0</v>
      </c>
      <c r="AA142" s="318">
        <f>ИТОГ!M141+ИТОГ!O141+ИТОГ!Q141</f>
        <v>0</v>
      </c>
      <c r="AB142" s="318">
        <f>ИТОГ!N141+ИТОГ!P141+ИТОГ!R141</f>
        <v>0</v>
      </c>
      <c r="AC142" s="318">
        <f>ИТОГ!AS141+ИТОГ!AU141+ИТОГ!AW141</f>
        <v>0</v>
      </c>
      <c r="AD142" s="318">
        <f>ИТОГ!AT141+ИТОГ!AV141+ИТОГ!AX141</f>
        <v>0</v>
      </c>
      <c r="AE142" s="318">
        <f>ИТОГ!BW141+ИТОГ!BY141+ИТОГ!CA141</f>
        <v>0</v>
      </c>
      <c r="AF142" s="318">
        <f>ИТОГ!BX141+ИТОГ!BZ141+ИТОГ!CB141</f>
        <v>0</v>
      </c>
      <c r="AG142" s="463">
        <f>ИТОГ!DA141+ИТОГ!DC141+ИТОГ!DE141</f>
        <v>0</v>
      </c>
      <c r="AH142" s="463">
        <f>ИТОГ!DB141+ИТОГ!DD141+ИТОГ!DF141</f>
        <v>0</v>
      </c>
      <c r="AI142" s="463">
        <f>ИТОГ!S141</f>
        <v>0</v>
      </c>
      <c r="AJ142" s="463">
        <f>ИТОГ!T141</f>
        <v>0</v>
      </c>
      <c r="AK142" s="463">
        <f>ИТОГ!AY141</f>
        <v>0</v>
      </c>
      <c r="AL142" s="463">
        <f>ИТОГ!AZ141</f>
        <v>0</v>
      </c>
      <c r="AM142" s="463">
        <f>ИТОГ!CC141</f>
        <v>0</v>
      </c>
      <c r="AN142" s="463">
        <f>ИТОГ!CD141</f>
        <v>0</v>
      </c>
      <c r="AO142" s="463">
        <f>ИТОГ!U141+ИТОГ!W141</f>
        <v>0</v>
      </c>
      <c r="AP142" s="463">
        <f>ИТОГ!V141+ИТОГ!X141</f>
        <v>0</v>
      </c>
      <c r="AQ142" s="463">
        <f>ИТОГ!BA141+ИТОГ!BC141</f>
        <v>0</v>
      </c>
      <c r="AR142" s="463">
        <f>ИТОГ!BB141+ИТОГ!BD141</f>
        <v>0</v>
      </c>
      <c r="AS142" s="463">
        <f>ИТОГ!CE141+ИТОГ!CG141</f>
        <v>0</v>
      </c>
      <c r="AT142" s="463">
        <f>ИТОГ!CF141+ИТОГ!CH141</f>
        <v>0</v>
      </c>
      <c r="AU142" s="463">
        <f>ИТОГ!DG141+ИТОГ!DI141</f>
        <v>0</v>
      </c>
      <c r="AV142" s="463">
        <f>ИТОГ!DH141+ИТОГ!DJ141</f>
        <v>0</v>
      </c>
      <c r="AW142" s="463">
        <f>ИТОГ!Y141+ИТОГ!AA141</f>
        <v>0</v>
      </c>
      <c r="AX142" s="463">
        <f>ИТОГ!Z141+ИТОГ!AB141</f>
        <v>0</v>
      </c>
      <c r="AY142" s="463">
        <f>ИТОГ!BE141+ИТОГ!BG141</f>
        <v>0</v>
      </c>
      <c r="AZ142" s="463">
        <f>ИТОГ!BF141+ИТОГ!BH141</f>
        <v>0</v>
      </c>
      <c r="BA142" s="463">
        <f>ИТОГ!CI141+ИТОГ!CK141</f>
        <v>0</v>
      </c>
      <c r="BB142" s="463">
        <f>ИТОГ!CJ141+ИТОГ!CL141</f>
        <v>0</v>
      </c>
      <c r="BC142" s="463">
        <f>ИТОГ!DK141</f>
        <v>0</v>
      </c>
      <c r="BD142" s="463">
        <f>ИТОГ!DL141</f>
        <v>0</v>
      </c>
      <c r="BE142" s="463">
        <f>ИТОГ!AC141</f>
        <v>0</v>
      </c>
      <c r="BF142" s="463">
        <f>ИТОГ!AD141</f>
        <v>0</v>
      </c>
      <c r="BG142" s="463">
        <f>ИТОГ!BI141</f>
        <v>0</v>
      </c>
      <c r="BH142" s="463">
        <f>ИТОГ!BJ141</f>
        <v>0</v>
      </c>
      <c r="BI142" s="463">
        <f>ИТОГ!CM141</f>
        <v>0</v>
      </c>
      <c r="BJ142" s="463">
        <f>ИТОГ!CN141</f>
        <v>0</v>
      </c>
      <c r="BK142" s="463">
        <f>ИТОГ!AE141</f>
        <v>0</v>
      </c>
      <c r="BL142" s="463">
        <f>ИТОГ!AF141</f>
        <v>0</v>
      </c>
      <c r="BM142" s="463">
        <f>ИТОГ!BK141</f>
        <v>0</v>
      </c>
      <c r="BN142" s="463">
        <f>ИТОГ!BL141</f>
        <v>0</v>
      </c>
      <c r="BO142" s="463">
        <f>ИТОГ!CO141</f>
        <v>0</v>
      </c>
      <c r="BP142" s="463">
        <f>ИТОГ!CP141</f>
        <v>0</v>
      </c>
      <c r="BQ142" s="463">
        <f>ИТОГ!DM141</f>
        <v>0</v>
      </c>
      <c r="BR142" s="463">
        <f>ИТОГ!DN141</f>
        <v>0</v>
      </c>
      <c r="BS142" s="463">
        <f>ИТОГ!AG141</f>
        <v>0</v>
      </c>
      <c r="BT142" s="463">
        <f>ИТОГ!AH141</f>
        <v>0</v>
      </c>
      <c r="BU142" s="388">
        <f t="shared" si="74"/>
        <v>0</v>
      </c>
      <c r="BV142" s="508">
        <f t="shared" si="75"/>
        <v>0</v>
      </c>
      <c r="BW142" s="183"/>
      <c r="BX142" s="183"/>
      <c r="BY142" s="183"/>
      <c r="BZ142" s="1165"/>
      <c r="CA142" s="318">
        <f>ИТОГ!DU141</f>
        <v>0</v>
      </c>
      <c r="CB142" s="318">
        <f>ИТОГ!DV141</f>
        <v>0</v>
      </c>
      <c r="CC142" s="318">
        <f>ИТОГ!DY141</f>
        <v>0</v>
      </c>
      <c r="CD142" s="318">
        <f>ИТОГ!DZ141</f>
        <v>0</v>
      </c>
      <c r="CE142" s="318">
        <f>ИТОГ!EC141</f>
        <v>0</v>
      </c>
      <c r="CF142" s="318">
        <f>ИТОГ!ED141</f>
        <v>0</v>
      </c>
      <c r="CG142" s="318">
        <f>ИТОГ!EE141</f>
        <v>0</v>
      </c>
      <c r="CH142" s="318">
        <f>ИТОГ!EF141</f>
        <v>0</v>
      </c>
      <c r="CI142" s="318">
        <f>ИТОГ!DS141</f>
        <v>0</v>
      </c>
      <c r="CJ142" s="318">
        <f>ИТОГ!DT141</f>
        <v>0</v>
      </c>
      <c r="CK142" s="318">
        <f>ИТОГ!DW141</f>
        <v>0</v>
      </c>
      <c r="CL142" s="318">
        <f>ИТОГ!DX141</f>
        <v>0</v>
      </c>
      <c r="CM142" s="318">
        <f>ИТОГ!EA141</f>
        <v>0</v>
      </c>
      <c r="CN142" s="318">
        <f>ИТОГ!EB141</f>
        <v>0</v>
      </c>
      <c r="CO142" s="310">
        <f t="shared" si="76"/>
        <v>0</v>
      </c>
      <c r="CP142" s="385">
        <f t="shared" si="77"/>
        <v>0</v>
      </c>
    </row>
    <row r="143" spans="1:94" ht="15" thickBot="1" x14ac:dyDescent="0.35">
      <c r="A143" s="509"/>
      <c r="B143" s="1175" t="s">
        <v>13</v>
      </c>
      <c r="C143" s="501">
        <f>ИТОГ!C142+ИТОГ!E142</f>
        <v>0</v>
      </c>
      <c r="D143" s="57">
        <f>ИТОГ!D142+ИТОГ!F142</f>
        <v>1</v>
      </c>
      <c r="E143" s="420">
        <f>ИТОГ!AI142+ИТОГ!AK142</f>
        <v>1</v>
      </c>
      <c r="F143" s="518">
        <f>ИТОГ!AJ142+ИТОГ!AL142</f>
        <v>2</v>
      </c>
      <c r="G143" s="518">
        <f>ИТОГ!BM142+ИТОГ!BO142</f>
        <v>0</v>
      </c>
      <c r="H143" s="518">
        <f>ИТОГ!BN142+ИТОГ!BP142</f>
        <v>0</v>
      </c>
      <c r="I143" s="518">
        <f>ИТОГ!CQ142+ИТОГ!CS142</f>
        <v>0</v>
      </c>
      <c r="J143" s="518">
        <f>ИТОГ!CR142+ИТОГ!CT142</f>
        <v>0</v>
      </c>
      <c r="K143" s="518">
        <f>ИТОГ!G142+ИТОГ!I142</f>
        <v>0</v>
      </c>
      <c r="L143" s="518">
        <f>ИТОГ!H142+ИТОГ!J142</f>
        <v>0</v>
      </c>
      <c r="M143" s="318">
        <f>ИТОГ!AM142+ИТОГ!AO142</f>
        <v>2</v>
      </c>
      <c r="N143" s="318">
        <f>ИТОГ!AN142+ИТОГ!AP142</f>
        <v>3</v>
      </c>
      <c r="O143" s="318">
        <f>ИТОГ!BQ142+ИТОГ!BS142</f>
        <v>0</v>
      </c>
      <c r="P143" s="318">
        <f>ИТОГ!BR142+ИТОГ!BT142</f>
        <v>3</v>
      </c>
      <c r="Q143" s="318">
        <f>ИТОГ!CU142+ИТОГ!CW142</f>
        <v>1</v>
      </c>
      <c r="R143" s="318">
        <f>ИТОГ!CV142+ИТОГ!CX142</f>
        <v>3</v>
      </c>
      <c r="S143" s="318">
        <f>ИТОГ!K142</f>
        <v>1</v>
      </c>
      <c r="T143" s="318">
        <f>ИТОГ!L142</f>
        <v>0</v>
      </c>
      <c r="U143" s="318">
        <f>ИТОГ!AQ142</f>
        <v>0</v>
      </c>
      <c r="V143" s="318">
        <f>ИТОГ!AR142</f>
        <v>0</v>
      </c>
      <c r="W143" s="318">
        <f>ИТОГ!BU142</f>
        <v>1</v>
      </c>
      <c r="X143" s="318">
        <f>ИТОГ!BV142</f>
        <v>0</v>
      </c>
      <c r="Y143" s="318">
        <f>ИТОГ!CY142</f>
        <v>0</v>
      </c>
      <c r="Z143" s="318">
        <f>ИТОГ!CZ142</f>
        <v>0</v>
      </c>
      <c r="AA143" s="318">
        <f>ИТОГ!M142+ИТОГ!O142+ИТОГ!Q142</f>
        <v>0</v>
      </c>
      <c r="AB143" s="318">
        <f>ИТОГ!N142+ИТОГ!P142+ИТОГ!R142</f>
        <v>0</v>
      </c>
      <c r="AC143" s="318">
        <f>ИТОГ!AS142+ИТОГ!AU142+ИТОГ!AW142</f>
        <v>0</v>
      </c>
      <c r="AD143" s="318">
        <f>ИТОГ!AT142+ИТОГ!AV142+ИТОГ!AX142</f>
        <v>2</v>
      </c>
      <c r="AE143" s="318">
        <f>ИТОГ!BW142+ИТОГ!BY142+ИТОГ!CA142</f>
        <v>0</v>
      </c>
      <c r="AF143" s="318">
        <f>ИТОГ!BX142+ИТОГ!BZ142+ИТОГ!CB142</f>
        <v>0</v>
      </c>
      <c r="AG143" s="463">
        <f>ИТОГ!DA142+ИТОГ!DC142+ИТОГ!DE142</f>
        <v>0</v>
      </c>
      <c r="AH143" s="463">
        <f>ИТОГ!DB142+ИТОГ!DD142+ИТОГ!DF142</f>
        <v>0</v>
      </c>
      <c r="AI143" s="463">
        <f>ИТОГ!S142</f>
        <v>0</v>
      </c>
      <c r="AJ143" s="463">
        <f>ИТОГ!T142</f>
        <v>3</v>
      </c>
      <c r="AK143" s="463">
        <f>ИТОГ!AY142</f>
        <v>0</v>
      </c>
      <c r="AL143" s="463">
        <f>ИТОГ!AZ142</f>
        <v>1</v>
      </c>
      <c r="AM143" s="463">
        <f>ИТОГ!CC142</f>
        <v>0</v>
      </c>
      <c r="AN143" s="463">
        <f>ИТОГ!CD142</f>
        <v>1</v>
      </c>
      <c r="AO143" s="463">
        <f>ИТОГ!U142+ИТОГ!W142</f>
        <v>1</v>
      </c>
      <c r="AP143" s="463">
        <f>ИТОГ!V142+ИТОГ!X142</f>
        <v>0</v>
      </c>
      <c r="AQ143" s="463">
        <f>ИТОГ!BA142+ИТОГ!BC142</f>
        <v>3</v>
      </c>
      <c r="AR143" s="463">
        <f>ИТОГ!BB142+ИТОГ!BD142</f>
        <v>1</v>
      </c>
      <c r="AS143" s="463">
        <f>ИТОГ!CE142+ИТОГ!CG142</f>
        <v>1</v>
      </c>
      <c r="AT143" s="463">
        <f>ИТОГ!CF142+ИТОГ!CH142</f>
        <v>1</v>
      </c>
      <c r="AU143" s="463">
        <f>ИТОГ!DG142+ИТОГ!DI142</f>
        <v>3</v>
      </c>
      <c r="AV143" s="463">
        <f>ИТОГ!DH142+ИТОГ!DJ142</f>
        <v>0</v>
      </c>
      <c r="AW143" s="463">
        <f>ИТОГ!Y142+ИТОГ!AA142</f>
        <v>1</v>
      </c>
      <c r="AX143" s="463">
        <f>ИТОГ!Z142+ИТОГ!AB142</f>
        <v>0</v>
      </c>
      <c r="AY143" s="463">
        <f>ИТОГ!BE142+ИТОГ!BG142</f>
        <v>1</v>
      </c>
      <c r="AZ143" s="463">
        <f>ИТОГ!BF142+ИТОГ!BH142</f>
        <v>1</v>
      </c>
      <c r="BA143" s="463">
        <f>ИТОГ!CI142+ИТОГ!CK142</f>
        <v>0</v>
      </c>
      <c r="BB143" s="463">
        <f>ИТОГ!CJ142+ИТОГ!CL142</f>
        <v>1</v>
      </c>
      <c r="BC143" s="463">
        <f>ИТОГ!DK142</f>
        <v>0</v>
      </c>
      <c r="BD143" s="463">
        <f>ИТОГ!DL142</f>
        <v>0</v>
      </c>
      <c r="BE143" s="463">
        <f>ИТОГ!AC142</f>
        <v>0</v>
      </c>
      <c r="BF143" s="463">
        <f>ИТОГ!AD142</f>
        <v>1</v>
      </c>
      <c r="BG143" s="463">
        <f>ИТОГ!BI142</f>
        <v>0</v>
      </c>
      <c r="BH143" s="463">
        <f>ИТОГ!BJ142</f>
        <v>0</v>
      </c>
      <c r="BI143" s="463">
        <f>ИТОГ!CM142</f>
        <v>0</v>
      </c>
      <c r="BJ143" s="463">
        <f>ИТОГ!CN142</f>
        <v>0</v>
      </c>
      <c r="BK143" s="463">
        <f>ИТОГ!AE142</f>
        <v>0</v>
      </c>
      <c r="BL143" s="463">
        <f>ИТОГ!AF142</f>
        <v>0</v>
      </c>
      <c r="BM143" s="463">
        <f>ИТОГ!BK142</f>
        <v>0</v>
      </c>
      <c r="BN143" s="463">
        <f>ИТОГ!BL142</f>
        <v>1</v>
      </c>
      <c r="BO143" s="463">
        <f>ИТОГ!CO142</f>
        <v>1</v>
      </c>
      <c r="BP143" s="463">
        <f>ИТОГ!CP142</f>
        <v>0</v>
      </c>
      <c r="BQ143" s="463">
        <f>ИТОГ!DM142</f>
        <v>0</v>
      </c>
      <c r="BR143" s="463">
        <f>ИТОГ!DN142</f>
        <v>0</v>
      </c>
      <c r="BS143" s="463">
        <f>ИТОГ!AG142</f>
        <v>0</v>
      </c>
      <c r="BT143" s="463">
        <f>ИТОГ!AH142</f>
        <v>0</v>
      </c>
      <c r="BU143" s="388">
        <f t="shared" si="74"/>
        <v>17</v>
      </c>
      <c r="BV143" s="508">
        <f t="shared" si="75"/>
        <v>25</v>
      </c>
      <c r="BW143" s="183"/>
      <c r="BX143" s="183"/>
      <c r="BY143" s="183"/>
      <c r="BZ143" s="1165"/>
      <c r="CA143" s="318">
        <f>ИТОГ!DU142</f>
        <v>0</v>
      </c>
      <c r="CB143" s="318">
        <f>ИТОГ!DV142</f>
        <v>1</v>
      </c>
      <c r="CC143" s="318">
        <f>ИТОГ!DY142</f>
        <v>0</v>
      </c>
      <c r="CD143" s="318">
        <f>ИТОГ!DZ142</f>
        <v>2</v>
      </c>
      <c r="CE143" s="318">
        <f>ИТОГ!EC142</f>
        <v>0</v>
      </c>
      <c r="CF143" s="318">
        <f>ИТОГ!ED142</f>
        <v>0</v>
      </c>
      <c r="CG143" s="318">
        <f>ИТОГ!EE142</f>
        <v>2</v>
      </c>
      <c r="CH143" s="318">
        <f>ИТОГ!EF142</f>
        <v>1</v>
      </c>
      <c r="CI143" s="318">
        <f>ИТОГ!DS142</f>
        <v>0</v>
      </c>
      <c r="CJ143" s="318">
        <f>ИТОГ!DT142</f>
        <v>0</v>
      </c>
      <c r="CK143" s="318">
        <f>ИТОГ!DW142</f>
        <v>0</v>
      </c>
      <c r="CL143" s="318">
        <f>ИТОГ!DX142</f>
        <v>0</v>
      </c>
      <c r="CM143" s="318">
        <f>ИТОГ!EA142</f>
        <v>0</v>
      </c>
      <c r="CN143" s="318">
        <f>ИТОГ!EB142</f>
        <v>1</v>
      </c>
      <c r="CO143" s="310">
        <f t="shared" si="76"/>
        <v>2</v>
      </c>
      <c r="CP143" s="385">
        <f t="shared" si="77"/>
        <v>5</v>
      </c>
    </row>
    <row r="144" spans="1:94" ht="27.6" thickBot="1" x14ac:dyDescent="0.35">
      <c r="A144" s="509">
        <v>14</v>
      </c>
      <c r="B144" s="1166" t="s">
        <v>21</v>
      </c>
      <c r="C144" s="501">
        <f>ИТОГ!C143+ИТОГ!E143</f>
        <v>0</v>
      </c>
      <c r="D144" s="57">
        <f>ИТОГ!D143+ИТОГ!F143</f>
        <v>0</v>
      </c>
      <c r="E144" s="420">
        <f>ИТОГ!AI143+ИТОГ!AK143</f>
        <v>0</v>
      </c>
      <c r="F144" s="518">
        <f>ИТОГ!AJ143+ИТОГ!AL143</f>
        <v>0</v>
      </c>
      <c r="G144" s="518">
        <f>ИТОГ!BM143+ИТОГ!BO143</f>
        <v>0</v>
      </c>
      <c r="H144" s="518">
        <f>ИТОГ!BN143+ИТОГ!BP143</f>
        <v>0</v>
      </c>
      <c r="I144" s="518">
        <f>ИТОГ!CQ143+ИТОГ!CS143</f>
        <v>0</v>
      </c>
      <c r="J144" s="518">
        <f>ИТОГ!CR143+ИТОГ!CT143</f>
        <v>0</v>
      </c>
      <c r="K144" s="518">
        <f>ИТОГ!G143+ИТОГ!I143</f>
        <v>0</v>
      </c>
      <c r="L144" s="518">
        <f>ИТОГ!H143+ИТОГ!J143</f>
        <v>0</v>
      </c>
      <c r="M144" s="318">
        <f>ИТОГ!AM143+ИТОГ!AO143</f>
        <v>0</v>
      </c>
      <c r="N144" s="318">
        <f>ИТОГ!AN143+ИТОГ!AP143</f>
        <v>0</v>
      </c>
      <c r="O144" s="318">
        <f>ИТОГ!BQ143+ИТОГ!BS143</f>
        <v>0</v>
      </c>
      <c r="P144" s="318">
        <f>ИТОГ!BR143+ИТОГ!BT143</f>
        <v>0</v>
      </c>
      <c r="Q144" s="318">
        <f>ИТОГ!CU143+ИТОГ!CW143</f>
        <v>0</v>
      </c>
      <c r="R144" s="318">
        <f>ИТОГ!CV143+ИТОГ!CX143</f>
        <v>0</v>
      </c>
      <c r="S144" s="318">
        <f>ИТОГ!K143</f>
        <v>1</v>
      </c>
      <c r="T144" s="318">
        <f>ИТОГ!L143</f>
        <v>0</v>
      </c>
      <c r="U144" s="318">
        <f>ИТОГ!AQ143</f>
        <v>0</v>
      </c>
      <c r="V144" s="318">
        <f>ИТОГ!AR143</f>
        <v>0</v>
      </c>
      <c r="W144" s="318">
        <f>ИТОГ!BU143</f>
        <v>0</v>
      </c>
      <c r="X144" s="318">
        <f>ИТОГ!BV143</f>
        <v>0</v>
      </c>
      <c r="Y144" s="318">
        <f>ИТОГ!CY143</f>
        <v>0</v>
      </c>
      <c r="Z144" s="318">
        <f>ИТОГ!CZ143</f>
        <v>0</v>
      </c>
      <c r="AA144" s="318">
        <f>ИТОГ!M143+ИТОГ!O143+ИТОГ!Q143</f>
        <v>0</v>
      </c>
      <c r="AB144" s="318">
        <f>ИТОГ!N143+ИТОГ!P143+ИТОГ!R143</f>
        <v>0</v>
      </c>
      <c r="AC144" s="318">
        <f>ИТОГ!AS143+ИТОГ!AU143+ИТОГ!AW143</f>
        <v>0</v>
      </c>
      <c r="AD144" s="318">
        <f>ИТОГ!AT143+ИТОГ!AV143+ИТОГ!AX143</f>
        <v>0</v>
      </c>
      <c r="AE144" s="318">
        <f>ИТОГ!BW143+ИТОГ!BY143+ИТОГ!CA143</f>
        <v>0</v>
      </c>
      <c r="AF144" s="318">
        <f>ИТОГ!BX143+ИТОГ!BZ143+ИТОГ!CB143</f>
        <v>0</v>
      </c>
      <c r="AG144" s="463">
        <f>ИТОГ!DA143+ИТОГ!DC143+ИТОГ!DE143</f>
        <v>0</v>
      </c>
      <c r="AH144" s="463">
        <f>ИТОГ!DB143+ИТОГ!DD143+ИТОГ!DF143</f>
        <v>0</v>
      </c>
      <c r="AI144" s="463">
        <f>ИТОГ!S143</f>
        <v>0</v>
      </c>
      <c r="AJ144" s="463">
        <f>ИТОГ!T143</f>
        <v>0</v>
      </c>
      <c r="AK144" s="463">
        <f>ИТОГ!AY143</f>
        <v>0</v>
      </c>
      <c r="AL144" s="463">
        <f>ИТОГ!AZ143</f>
        <v>0</v>
      </c>
      <c r="AM144" s="463">
        <f>ИТОГ!CC143</f>
        <v>0</v>
      </c>
      <c r="AN144" s="463">
        <f>ИТОГ!CD143</f>
        <v>0</v>
      </c>
      <c r="AO144" s="463">
        <f>ИТОГ!U143+ИТОГ!W143</f>
        <v>0</v>
      </c>
      <c r="AP144" s="463">
        <f>ИТОГ!V143+ИТОГ!X143</f>
        <v>0</v>
      </c>
      <c r="AQ144" s="463">
        <f>ИТОГ!BA143+ИТОГ!BC143</f>
        <v>1</v>
      </c>
      <c r="AR144" s="463">
        <f>ИТОГ!BB143+ИТОГ!BD143</f>
        <v>1</v>
      </c>
      <c r="AS144" s="463">
        <f>ИТОГ!CE143+ИТОГ!CG143</f>
        <v>0</v>
      </c>
      <c r="AT144" s="463">
        <f>ИТОГ!CF143+ИТОГ!CH143</f>
        <v>0</v>
      </c>
      <c r="AU144" s="463">
        <f>ИТОГ!DG143+ИТОГ!DI143</f>
        <v>1</v>
      </c>
      <c r="AV144" s="463">
        <f>ИТОГ!DH143+ИТОГ!DJ143</f>
        <v>0</v>
      </c>
      <c r="AW144" s="463">
        <f>ИТОГ!Y143+ИТОГ!AA143</f>
        <v>1</v>
      </c>
      <c r="AX144" s="463">
        <f>ИТОГ!Z143+ИТОГ!AB143</f>
        <v>0</v>
      </c>
      <c r="AY144" s="463">
        <f>ИТОГ!BE143+ИТОГ!BG143</f>
        <v>0</v>
      </c>
      <c r="AZ144" s="463">
        <f>ИТОГ!BF143+ИТОГ!BH143</f>
        <v>0</v>
      </c>
      <c r="BA144" s="463">
        <f>ИТОГ!CI143+ИТОГ!CK143</f>
        <v>0</v>
      </c>
      <c r="BB144" s="463">
        <f>ИТОГ!CJ143+ИТОГ!CL143</f>
        <v>0</v>
      </c>
      <c r="BC144" s="463">
        <f>ИТОГ!DK143</f>
        <v>0</v>
      </c>
      <c r="BD144" s="463">
        <f>ИТОГ!DL143</f>
        <v>0</v>
      </c>
      <c r="BE144" s="463">
        <f>ИТОГ!AC143</f>
        <v>0</v>
      </c>
      <c r="BF144" s="463">
        <f>ИТОГ!AD143</f>
        <v>1</v>
      </c>
      <c r="BG144" s="463">
        <f>ИТОГ!BI143</f>
        <v>0</v>
      </c>
      <c r="BH144" s="463">
        <f>ИТОГ!BJ143</f>
        <v>0</v>
      </c>
      <c r="BI144" s="463">
        <f>ИТОГ!CM143</f>
        <v>0</v>
      </c>
      <c r="BJ144" s="463">
        <f>ИТОГ!CN143</f>
        <v>0</v>
      </c>
      <c r="BK144" s="463">
        <f>ИТОГ!AE143</f>
        <v>0</v>
      </c>
      <c r="BL144" s="463">
        <f>ИТОГ!AF143</f>
        <v>0</v>
      </c>
      <c r="BM144" s="463">
        <f>ИТОГ!BK143</f>
        <v>0</v>
      </c>
      <c r="BN144" s="463">
        <f>ИТОГ!BL143</f>
        <v>0</v>
      </c>
      <c r="BO144" s="463">
        <f>ИТОГ!CO143</f>
        <v>0</v>
      </c>
      <c r="BP144" s="463">
        <f>ИТОГ!CP143</f>
        <v>0</v>
      </c>
      <c r="BQ144" s="463">
        <f>ИТОГ!DM143</f>
        <v>0</v>
      </c>
      <c r="BR144" s="463">
        <f>ИТОГ!DN143</f>
        <v>0</v>
      </c>
      <c r="BS144" s="463">
        <f>ИТОГ!AG143</f>
        <v>0</v>
      </c>
      <c r="BT144" s="463">
        <f>ИТОГ!AH143</f>
        <v>0</v>
      </c>
      <c r="BU144" s="388">
        <f t="shared" si="74"/>
        <v>4</v>
      </c>
      <c r="BV144" s="508">
        <f t="shared" si="75"/>
        <v>2</v>
      </c>
      <c r="BW144" s="183"/>
      <c r="BX144" s="183"/>
      <c r="BY144" s="183"/>
      <c r="BZ144" s="1167"/>
      <c r="CA144" s="318">
        <f>ИТОГ!DU143</f>
        <v>0</v>
      </c>
      <c r="CB144" s="318">
        <f>ИТОГ!DV143</f>
        <v>0</v>
      </c>
      <c r="CC144" s="318">
        <f>ИТОГ!DY143</f>
        <v>0</v>
      </c>
      <c r="CD144" s="318">
        <f>ИТОГ!DZ143</f>
        <v>0</v>
      </c>
      <c r="CE144" s="318">
        <f>ИТОГ!EC143</f>
        <v>0</v>
      </c>
      <c r="CF144" s="318">
        <f>ИТОГ!ED143</f>
        <v>0</v>
      </c>
      <c r="CG144" s="318">
        <f>ИТОГ!EE143</f>
        <v>0</v>
      </c>
      <c r="CH144" s="318">
        <f>ИТОГ!EF143</f>
        <v>0</v>
      </c>
      <c r="CI144" s="318">
        <f>ИТОГ!DS143</f>
        <v>0</v>
      </c>
      <c r="CJ144" s="318">
        <f>ИТОГ!DT143</f>
        <v>0</v>
      </c>
      <c r="CK144" s="318">
        <f>ИТОГ!DW143</f>
        <v>0</v>
      </c>
      <c r="CL144" s="318">
        <f>ИТОГ!DX143</f>
        <v>0</v>
      </c>
      <c r="CM144" s="318">
        <f>ИТОГ!EA143</f>
        <v>0</v>
      </c>
      <c r="CN144" s="318">
        <f>ИТОГ!EB143</f>
        <v>0</v>
      </c>
      <c r="CO144" s="310">
        <f t="shared" si="76"/>
        <v>0</v>
      </c>
      <c r="CP144" s="385">
        <f t="shared" si="77"/>
        <v>0</v>
      </c>
    </row>
    <row r="145" spans="1:94" ht="27" thickBot="1" x14ac:dyDescent="0.35">
      <c r="A145" s="509">
        <v>15</v>
      </c>
      <c r="B145" s="742" t="s">
        <v>51</v>
      </c>
      <c r="C145" s="501">
        <f>ИТОГ!C144+ИТОГ!E144</f>
        <v>0</v>
      </c>
      <c r="D145" s="57">
        <f>ИТОГ!D144+ИТОГ!F144</f>
        <v>0</v>
      </c>
      <c r="E145" s="420">
        <f>ИТОГ!AI144+ИТОГ!AK144</f>
        <v>1</v>
      </c>
      <c r="F145" s="518">
        <f>ИТОГ!AJ144+ИТОГ!AL144</f>
        <v>2</v>
      </c>
      <c r="G145" s="518">
        <f>ИТОГ!BM144+ИТОГ!BO144</f>
        <v>0</v>
      </c>
      <c r="H145" s="518">
        <f>ИТОГ!BN144+ИТОГ!BP144</f>
        <v>0</v>
      </c>
      <c r="I145" s="518">
        <f>ИТОГ!CQ144+ИТОГ!CS144</f>
        <v>0</v>
      </c>
      <c r="J145" s="518">
        <f>ИТОГ!CR144+ИТОГ!CT144</f>
        <v>0</v>
      </c>
      <c r="K145" s="518">
        <f>ИТОГ!G144+ИТОГ!I144</f>
        <v>0</v>
      </c>
      <c r="L145" s="518">
        <f>ИТОГ!H144+ИТОГ!J144</f>
        <v>0</v>
      </c>
      <c r="M145" s="318">
        <f>ИТОГ!AM144+ИТОГ!AO144</f>
        <v>1</v>
      </c>
      <c r="N145" s="318">
        <f>ИТОГ!AN144+ИТОГ!AP144</f>
        <v>2</v>
      </c>
      <c r="O145" s="318">
        <f>ИТОГ!BQ144+ИТОГ!BS144</f>
        <v>0</v>
      </c>
      <c r="P145" s="318">
        <f>ИТОГ!BR144+ИТОГ!BT144</f>
        <v>1</v>
      </c>
      <c r="Q145" s="318">
        <f>ИТОГ!CU144+ИТОГ!CW144</f>
        <v>1</v>
      </c>
      <c r="R145" s="318">
        <f>ИТОГ!CV144+ИТОГ!CX144</f>
        <v>3</v>
      </c>
      <c r="S145" s="318">
        <f>ИТОГ!K144</f>
        <v>0</v>
      </c>
      <c r="T145" s="318">
        <f>ИТОГ!L144</f>
        <v>0</v>
      </c>
      <c r="U145" s="318">
        <f>ИТОГ!AQ144</f>
        <v>0</v>
      </c>
      <c r="V145" s="318">
        <f>ИТОГ!AR144</f>
        <v>0</v>
      </c>
      <c r="W145" s="318">
        <f>ИТОГ!BU144</f>
        <v>0</v>
      </c>
      <c r="X145" s="318">
        <f>ИТОГ!BV144</f>
        <v>0</v>
      </c>
      <c r="Y145" s="318">
        <f>ИТОГ!CY144</f>
        <v>0</v>
      </c>
      <c r="Z145" s="318">
        <f>ИТОГ!CZ144</f>
        <v>0</v>
      </c>
      <c r="AA145" s="318">
        <f>ИТОГ!M144+ИТОГ!O144+ИТОГ!Q144</f>
        <v>0</v>
      </c>
      <c r="AB145" s="318">
        <f>ИТОГ!N144+ИТОГ!P144+ИТОГ!R144</f>
        <v>0</v>
      </c>
      <c r="AC145" s="318">
        <f>ИТОГ!AS144+ИТОГ!AU144+ИТОГ!AW144</f>
        <v>0</v>
      </c>
      <c r="AD145" s="318">
        <f>ИТОГ!AT144+ИТОГ!AV144+ИТОГ!AX144</f>
        <v>1</v>
      </c>
      <c r="AE145" s="318">
        <f>ИТОГ!BW144+ИТОГ!BY144+ИТОГ!CA144</f>
        <v>0</v>
      </c>
      <c r="AF145" s="318">
        <f>ИТОГ!BX144+ИТОГ!BZ144+ИТОГ!CB144</f>
        <v>0</v>
      </c>
      <c r="AG145" s="463">
        <f>ИТОГ!DA144+ИТОГ!DC144+ИТОГ!DE144</f>
        <v>0</v>
      </c>
      <c r="AH145" s="463">
        <f>ИТОГ!DB144+ИТОГ!DD144+ИТОГ!DF144</f>
        <v>0</v>
      </c>
      <c r="AI145" s="463">
        <f>ИТОГ!S144</f>
        <v>0</v>
      </c>
      <c r="AJ145" s="463">
        <f>ИТОГ!T144</f>
        <v>0</v>
      </c>
      <c r="AK145" s="463">
        <f>ИТОГ!AY144</f>
        <v>0</v>
      </c>
      <c r="AL145" s="463">
        <f>ИТОГ!AZ144</f>
        <v>0</v>
      </c>
      <c r="AM145" s="463">
        <f>ИТОГ!CC144</f>
        <v>0</v>
      </c>
      <c r="AN145" s="463">
        <f>ИТОГ!CD144</f>
        <v>0</v>
      </c>
      <c r="AO145" s="463">
        <f>ИТОГ!U144+ИТОГ!W144</f>
        <v>0</v>
      </c>
      <c r="AP145" s="463">
        <f>ИТОГ!V144+ИТОГ!X144</f>
        <v>0</v>
      </c>
      <c r="AQ145" s="463">
        <f>ИТОГ!BA144+ИТОГ!BC144</f>
        <v>0</v>
      </c>
      <c r="AR145" s="463">
        <f>ИТОГ!BB144+ИТОГ!BD144</f>
        <v>0</v>
      </c>
      <c r="AS145" s="463">
        <f>ИТОГ!CE144+ИТОГ!CG144</f>
        <v>0</v>
      </c>
      <c r="AT145" s="463">
        <f>ИТОГ!CF144+ИТОГ!CH144</f>
        <v>0</v>
      </c>
      <c r="AU145" s="463">
        <f>ИТОГ!DG144+ИТОГ!DI144</f>
        <v>0</v>
      </c>
      <c r="AV145" s="463">
        <f>ИТОГ!DH144+ИТОГ!DJ144</f>
        <v>0</v>
      </c>
      <c r="AW145" s="463">
        <f>ИТОГ!Y144+ИТОГ!AA144</f>
        <v>0</v>
      </c>
      <c r="AX145" s="463">
        <f>ИТОГ!Z144+ИТОГ!AB144</f>
        <v>0</v>
      </c>
      <c r="AY145" s="463">
        <f>ИТОГ!BE144+ИТОГ!BG144</f>
        <v>1</v>
      </c>
      <c r="AZ145" s="463">
        <f>ИТОГ!BF144+ИТОГ!BH144</f>
        <v>1</v>
      </c>
      <c r="BA145" s="463">
        <f>ИТОГ!CI144+ИТОГ!CK144</f>
        <v>0</v>
      </c>
      <c r="BB145" s="463">
        <f>ИТОГ!CJ144+ИТОГ!CL144</f>
        <v>1</v>
      </c>
      <c r="BC145" s="463">
        <f>ИТОГ!DK144</f>
        <v>0</v>
      </c>
      <c r="BD145" s="463">
        <f>ИТОГ!DL144</f>
        <v>0</v>
      </c>
      <c r="BE145" s="463">
        <f>ИТОГ!AC144</f>
        <v>0</v>
      </c>
      <c r="BF145" s="463">
        <f>ИТОГ!AD144</f>
        <v>0</v>
      </c>
      <c r="BG145" s="463">
        <f>ИТОГ!BI144</f>
        <v>0</v>
      </c>
      <c r="BH145" s="463">
        <f>ИТОГ!BJ144</f>
        <v>0</v>
      </c>
      <c r="BI145" s="463">
        <f>ИТОГ!CM144</f>
        <v>0</v>
      </c>
      <c r="BJ145" s="463">
        <f>ИТОГ!CN144</f>
        <v>0</v>
      </c>
      <c r="BK145" s="463">
        <f>ИТОГ!AE144</f>
        <v>0</v>
      </c>
      <c r="BL145" s="463">
        <f>ИТОГ!AF144</f>
        <v>0</v>
      </c>
      <c r="BM145" s="463">
        <f>ИТОГ!BK144</f>
        <v>0</v>
      </c>
      <c r="BN145" s="463">
        <f>ИТОГ!BL144</f>
        <v>0</v>
      </c>
      <c r="BO145" s="463">
        <f>ИТОГ!CO144</f>
        <v>0</v>
      </c>
      <c r="BP145" s="463">
        <f>ИТОГ!CP144</f>
        <v>0</v>
      </c>
      <c r="BQ145" s="463">
        <f>ИТОГ!DM144</f>
        <v>0</v>
      </c>
      <c r="BR145" s="463">
        <f>ИТОГ!DN144</f>
        <v>0</v>
      </c>
      <c r="BS145" s="463">
        <f>ИТОГ!AG144</f>
        <v>0</v>
      </c>
      <c r="BT145" s="463">
        <f>ИТОГ!AH144</f>
        <v>0</v>
      </c>
      <c r="BU145" s="388">
        <f t="shared" si="74"/>
        <v>4</v>
      </c>
      <c r="BV145" s="508">
        <f t="shared" si="75"/>
        <v>11</v>
      </c>
      <c r="BW145" s="183"/>
      <c r="BX145" s="183"/>
      <c r="BY145" s="183"/>
      <c r="BZ145" s="1167"/>
      <c r="CA145" s="318">
        <f>ИТОГ!DU144</f>
        <v>0</v>
      </c>
      <c r="CB145" s="318">
        <f>ИТОГ!DV144</f>
        <v>0</v>
      </c>
      <c r="CC145" s="318">
        <f>ИТОГ!DY144</f>
        <v>0</v>
      </c>
      <c r="CD145" s="318">
        <f>ИТОГ!DZ144</f>
        <v>0</v>
      </c>
      <c r="CE145" s="318">
        <f>ИТОГ!EC144</f>
        <v>0</v>
      </c>
      <c r="CF145" s="318">
        <f>ИТОГ!ED144</f>
        <v>0</v>
      </c>
      <c r="CG145" s="318">
        <f>ИТОГ!EE144</f>
        <v>0</v>
      </c>
      <c r="CH145" s="318">
        <f>ИТОГ!EF144</f>
        <v>0</v>
      </c>
      <c r="CI145" s="318">
        <f>ИТОГ!DS144</f>
        <v>0</v>
      </c>
      <c r="CJ145" s="318">
        <f>ИТОГ!DT144</f>
        <v>0</v>
      </c>
      <c r="CK145" s="318">
        <f>ИТОГ!DW144</f>
        <v>0</v>
      </c>
      <c r="CL145" s="318">
        <f>ИТОГ!DX144</f>
        <v>0</v>
      </c>
      <c r="CM145" s="318">
        <f>ИТОГ!EA144</f>
        <v>0</v>
      </c>
      <c r="CN145" s="318">
        <f>ИТОГ!EB144</f>
        <v>0</v>
      </c>
      <c r="CO145" s="310">
        <f t="shared" si="76"/>
        <v>0</v>
      </c>
      <c r="CP145" s="385">
        <f t="shared" si="77"/>
        <v>0</v>
      </c>
    </row>
    <row r="146" spans="1:94" ht="15" thickBot="1" x14ac:dyDescent="0.35">
      <c r="A146" s="509">
        <v>16</v>
      </c>
      <c r="B146" s="1166" t="s">
        <v>22</v>
      </c>
      <c r="C146" s="501">
        <f>ИТОГ!C145+ИТОГ!E145</f>
        <v>0</v>
      </c>
      <c r="D146" s="57">
        <f>ИТОГ!D145+ИТОГ!F145</f>
        <v>0</v>
      </c>
      <c r="E146" s="420">
        <f>ИТОГ!AI145+ИТОГ!AK145</f>
        <v>0</v>
      </c>
      <c r="F146" s="518">
        <f>ИТОГ!AJ145+ИТОГ!AL145</f>
        <v>0</v>
      </c>
      <c r="G146" s="518">
        <f>ИТОГ!BM145+ИТОГ!BO145</f>
        <v>0</v>
      </c>
      <c r="H146" s="518">
        <f>ИТОГ!BN145+ИТОГ!BP145</f>
        <v>0</v>
      </c>
      <c r="I146" s="518">
        <f>ИТОГ!CQ145+ИТОГ!CS145</f>
        <v>0</v>
      </c>
      <c r="J146" s="518">
        <f>ИТОГ!CR145+ИТОГ!CT145</f>
        <v>0</v>
      </c>
      <c r="K146" s="518">
        <f>ИТОГ!G145+ИТОГ!I145</f>
        <v>0</v>
      </c>
      <c r="L146" s="518">
        <f>ИТОГ!H145+ИТОГ!J145</f>
        <v>0</v>
      </c>
      <c r="M146" s="318">
        <f>ИТОГ!AM145+ИТОГ!AO145</f>
        <v>0</v>
      </c>
      <c r="N146" s="318">
        <f>ИТОГ!AN145+ИТОГ!AP145</f>
        <v>0</v>
      </c>
      <c r="O146" s="318">
        <f>ИТОГ!BQ145+ИТОГ!BS145</f>
        <v>0</v>
      </c>
      <c r="P146" s="318">
        <f>ИТОГ!BR145+ИТОГ!BT145</f>
        <v>0</v>
      </c>
      <c r="Q146" s="318">
        <f>ИТОГ!CU145+ИТОГ!CW145</f>
        <v>0</v>
      </c>
      <c r="R146" s="318">
        <f>ИТОГ!CV145+ИТОГ!CX145</f>
        <v>0</v>
      </c>
      <c r="S146" s="318">
        <f>ИТОГ!K145</f>
        <v>0</v>
      </c>
      <c r="T146" s="318">
        <f>ИТОГ!L145</f>
        <v>0</v>
      </c>
      <c r="U146" s="318">
        <f>ИТОГ!AQ145</f>
        <v>0</v>
      </c>
      <c r="V146" s="318">
        <f>ИТОГ!AR145</f>
        <v>0</v>
      </c>
      <c r="W146" s="318">
        <f>ИТОГ!BU145</f>
        <v>0</v>
      </c>
      <c r="X146" s="318">
        <f>ИТОГ!BV145</f>
        <v>0</v>
      </c>
      <c r="Y146" s="318">
        <f>ИТОГ!CY145</f>
        <v>0</v>
      </c>
      <c r="Z146" s="318">
        <f>ИТОГ!CZ145</f>
        <v>0</v>
      </c>
      <c r="AA146" s="318">
        <f>ИТОГ!M145+ИТОГ!O145+ИТОГ!Q145</f>
        <v>0</v>
      </c>
      <c r="AB146" s="318">
        <f>ИТОГ!N145+ИТОГ!P145+ИТОГ!R145</f>
        <v>0</v>
      </c>
      <c r="AC146" s="318">
        <f>ИТОГ!AS145+ИТОГ!AU145+ИТОГ!AW145</f>
        <v>0</v>
      </c>
      <c r="AD146" s="318">
        <f>ИТОГ!AT145+ИТОГ!AV145+ИТОГ!AX145</f>
        <v>0</v>
      </c>
      <c r="AE146" s="318">
        <f>ИТОГ!BW145+ИТОГ!BY145+ИТОГ!CA145</f>
        <v>0</v>
      </c>
      <c r="AF146" s="318">
        <f>ИТОГ!BX145+ИТОГ!BZ145+ИТОГ!CB145</f>
        <v>0</v>
      </c>
      <c r="AG146" s="463">
        <f>ИТОГ!DA145+ИТОГ!DC145+ИТОГ!DE145</f>
        <v>0</v>
      </c>
      <c r="AH146" s="463">
        <f>ИТОГ!DB145+ИТОГ!DD145+ИТОГ!DF145</f>
        <v>0</v>
      </c>
      <c r="AI146" s="463">
        <f>ИТОГ!S145</f>
        <v>0</v>
      </c>
      <c r="AJ146" s="463">
        <f>ИТОГ!T145</f>
        <v>0</v>
      </c>
      <c r="AK146" s="463">
        <f>ИТОГ!AY145</f>
        <v>0</v>
      </c>
      <c r="AL146" s="463">
        <f>ИТОГ!AZ145</f>
        <v>0</v>
      </c>
      <c r="AM146" s="463">
        <f>ИТОГ!CC145</f>
        <v>0</v>
      </c>
      <c r="AN146" s="463">
        <f>ИТОГ!CD145</f>
        <v>0</v>
      </c>
      <c r="AO146" s="463">
        <f>ИТОГ!U145+ИТОГ!W145</f>
        <v>0</v>
      </c>
      <c r="AP146" s="463">
        <f>ИТОГ!V145+ИТОГ!X145</f>
        <v>0</v>
      </c>
      <c r="AQ146" s="463">
        <f>ИТОГ!BA145+ИТОГ!BC145</f>
        <v>0</v>
      </c>
      <c r="AR146" s="463">
        <f>ИТОГ!BB145+ИТОГ!BD145</f>
        <v>0</v>
      </c>
      <c r="AS146" s="463">
        <f>ИТОГ!CE145+ИТОГ!CG145</f>
        <v>0</v>
      </c>
      <c r="AT146" s="463">
        <f>ИТОГ!CF145+ИТОГ!CH145</f>
        <v>0</v>
      </c>
      <c r="AU146" s="463">
        <f>ИТОГ!DG145+ИТОГ!DI145</f>
        <v>0</v>
      </c>
      <c r="AV146" s="463">
        <f>ИТОГ!DH145+ИТОГ!DJ145</f>
        <v>0</v>
      </c>
      <c r="AW146" s="463">
        <f>ИТОГ!Y145+ИТОГ!AA145</f>
        <v>0</v>
      </c>
      <c r="AX146" s="463">
        <f>ИТОГ!Z145+ИТОГ!AB145</f>
        <v>0</v>
      </c>
      <c r="AY146" s="463">
        <f>ИТОГ!BE145+ИТОГ!BG145</f>
        <v>0</v>
      </c>
      <c r="AZ146" s="463">
        <f>ИТОГ!BF145+ИТОГ!BH145</f>
        <v>0</v>
      </c>
      <c r="BA146" s="463">
        <f>ИТОГ!CI145+ИТОГ!CK145</f>
        <v>0</v>
      </c>
      <c r="BB146" s="463">
        <f>ИТОГ!CJ145+ИТОГ!CL145</f>
        <v>0</v>
      </c>
      <c r="BC146" s="463">
        <f>ИТОГ!DK145</f>
        <v>0</v>
      </c>
      <c r="BD146" s="463">
        <f>ИТОГ!DL145</f>
        <v>0</v>
      </c>
      <c r="BE146" s="463">
        <f>ИТОГ!AC145</f>
        <v>0</v>
      </c>
      <c r="BF146" s="463">
        <f>ИТОГ!AD145</f>
        <v>0</v>
      </c>
      <c r="BG146" s="463">
        <f>ИТОГ!BI145</f>
        <v>0</v>
      </c>
      <c r="BH146" s="463">
        <f>ИТОГ!BJ145</f>
        <v>0</v>
      </c>
      <c r="BI146" s="463">
        <f>ИТОГ!CM145</f>
        <v>0</v>
      </c>
      <c r="BJ146" s="463">
        <f>ИТОГ!CN145</f>
        <v>0</v>
      </c>
      <c r="BK146" s="463">
        <f>ИТОГ!AE145</f>
        <v>0</v>
      </c>
      <c r="BL146" s="463">
        <f>ИТОГ!AF145</f>
        <v>0</v>
      </c>
      <c r="BM146" s="463">
        <f>ИТОГ!BK145</f>
        <v>0</v>
      </c>
      <c r="BN146" s="463">
        <f>ИТОГ!BL145</f>
        <v>0</v>
      </c>
      <c r="BO146" s="463">
        <f>ИТОГ!CO145</f>
        <v>0</v>
      </c>
      <c r="BP146" s="463">
        <f>ИТОГ!CP145</f>
        <v>0</v>
      </c>
      <c r="BQ146" s="463">
        <f>ИТОГ!DM145</f>
        <v>0</v>
      </c>
      <c r="BR146" s="463">
        <f>ИТОГ!DN145</f>
        <v>0</v>
      </c>
      <c r="BS146" s="463">
        <f>ИТОГ!AG145</f>
        <v>0</v>
      </c>
      <c r="BT146" s="463">
        <f>ИТОГ!AH145</f>
        <v>0</v>
      </c>
      <c r="BU146" s="388">
        <f t="shared" si="74"/>
        <v>0</v>
      </c>
      <c r="BV146" s="508">
        <f t="shared" si="75"/>
        <v>0</v>
      </c>
      <c r="BW146" s="183"/>
      <c r="BX146" s="183"/>
      <c r="BY146" s="183"/>
      <c r="BZ146" s="1165"/>
      <c r="CA146" s="318">
        <f>ИТОГ!DU145</f>
        <v>0</v>
      </c>
      <c r="CB146" s="318">
        <f>ИТОГ!DV145</f>
        <v>0</v>
      </c>
      <c r="CC146" s="318">
        <f>ИТОГ!DY145</f>
        <v>0</v>
      </c>
      <c r="CD146" s="318">
        <f>ИТОГ!DZ145</f>
        <v>0</v>
      </c>
      <c r="CE146" s="318">
        <f>ИТОГ!EC145</f>
        <v>0</v>
      </c>
      <c r="CF146" s="318">
        <f>ИТОГ!ED145</f>
        <v>0</v>
      </c>
      <c r="CG146" s="318">
        <f>ИТОГ!EE145</f>
        <v>0</v>
      </c>
      <c r="CH146" s="318">
        <f>ИТОГ!EF145</f>
        <v>0</v>
      </c>
      <c r="CI146" s="318">
        <f>ИТОГ!DS145</f>
        <v>0</v>
      </c>
      <c r="CJ146" s="318">
        <f>ИТОГ!DT145</f>
        <v>0</v>
      </c>
      <c r="CK146" s="318">
        <f>ИТОГ!DW145</f>
        <v>0</v>
      </c>
      <c r="CL146" s="318">
        <f>ИТОГ!DX145</f>
        <v>0</v>
      </c>
      <c r="CM146" s="318">
        <f>ИТОГ!EA145</f>
        <v>0</v>
      </c>
      <c r="CN146" s="318">
        <f>ИТОГ!EB145</f>
        <v>0</v>
      </c>
      <c r="CO146" s="310">
        <f t="shared" si="76"/>
        <v>0</v>
      </c>
      <c r="CP146" s="385">
        <f t="shared" si="77"/>
        <v>0</v>
      </c>
    </row>
    <row r="147" spans="1:94" ht="27.6" thickBot="1" x14ac:dyDescent="0.35">
      <c r="A147" s="509">
        <v>17</v>
      </c>
      <c r="B147" s="1166" t="s">
        <v>23</v>
      </c>
      <c r="C147" s="501">
        <f>ИТОГ!C146+ИТОГ!E146</f>
        <v>0</v>
      </c>
      <c r="D147" s="57">
        <f>ИТОГ!D146+ИТОГ!F146</f>
        <v>1</v>
      </c>
      <c r="E147" s="420">
        <f>ИТОГ!AI146+ИТОГ!AK146</f>
        <v>0</v>
      </c>
      <c r="F147" s="518">
        <f>ИТОГ!AJ146+ИТОГ!AL146</f>
        <v>0</v>
      </c>
      <c r="G147" s="518">
        <f>ИТОГ!BM146+ИТОГ!BO146</f>
        <v>0</v>
      </c>
      <c r="H147" s="518">
        <f>ИТОГ!BN146+ИТОГ!BP146</f>
        <v>0</v>
      </c>
      <c r="I147" s="518">
        <f>ИТОГ!CQ146+ИТОГ!CS146</f>
        <v>0</v>
      </c>
      <c r="J147" s="518">
        <f>ИТОГ!CR146+ИТОГ!CT146</f>
        <v>0</v>
      </c>
      <c r="K147" s="518">
        <f>ИТОГ!G146+ИТОГ!I146</f>
        <v>0</v>
      </c>
      <c r="L147" s="518">
        <f>ИТОГ!H146+ИТОГ!J146</f>
        <v>0</v>
      </c>
      <c r="M147" s="318">
        <f>ИТОГ!AM146+ИТОГ!AO146</f>
        <v>0</v>
      </c>
      <c r="N147" s="318">
        <f>ИТОГ!AN146+ИТОГ!AP146</f>
        <v>1</v>
      </c>
      <c r="O147" s="318">
        <f>ИТОГ!BQ146+ИТОГ!BS146</f>
        <v>0</v>
      </c>
      <c r="P147" s="318">
        <f>ИТОГ!BR146+ИТОГ!BT146</f>
        <v>2</v>
      </c>
      <c r="Q147" s="318">
        <f>ИТОГ!CU146+ИТОГ!CW146</f>
        <v>0</v>
      </c>
      <c r="R147" s="318">
        <f>ИТОГ!CV146+ИТОГ!CX146</f>
        <v>0</v>
      </c>
      <c r="S147" s="318">
        <f>ИТОГ!K146</f>
        <v>0</v>
      </c>
      <c r="T147" s="318">
        <f>ИТОГ!L146</f>
        <v>0</v>
      </c>
      <c r="U147" s="318">
        <f>ИТОГ!AQ146</f>
        <v>0</v>
      </c>
      <c r="V147" s="318">
        <f>ИТОГ!AR146</f>
        <v>0</v>
      </c>
      <c r="W147" s="318">
        <f>ИТОГ!BU146</f>
        <v>0</v>
      </c>
      <c r="X147" s="318">
        <f>ИТОГ!BV146</f>
        <v>0</v>
      </c>
      <c r="Y147" s="318">
        <f>ИТОГ!CY146</f>
        <v>0</v>
      </c>
      <c r="Z147" s="318">
        <f>ИТОГ!CZ146</f>
        <v>0</v>
      </c>
      <c r="AA147" s="318">
        <f>ИТОГ!M146+ИТОГ!O146+ИТОГ!Q146</f>
        <v>0</v>
      </c>
      <c r="AB147" s="318">
        <f>ИТОГ!N146+ИТОГ!P146+ИТОГ!R146</f>
        <v>0</v>
      </c>
      <c r="AC147" s="318">
        <f>ИТОГ!AS146+ИТОГ!AU146+ИТОГ!AW146</f>
        <v>0</v>
      </c>
      <c r="AD147" s="318">
        <f>ИТОГ!AT146+ИТОГ!AV146+ИТОГ!AX146</f>
        <v>1</v>
      </c>
      <c r="AE147" s="318">
        <f>ИТОГ!BW146+ИТОГ!BY146+ИТОГ!CA146</f>
        <v>0</v>
      </c>
      <c r="AF147" s="318">
        <f>ИТОГ!BX146+ИТОГ!BZ146+ИТОГ!CB146</f>
        <v>0</v>
      </c>
      <c r="AG147" s="463">
        <f>ИТОГ!DA146+ИТОГ!DC146+ИТОГ!DE146</f>
        <v>0</v>
      </c>
      <c r="AH147" s="463">
        <f>ИТОГ!DB146+ИТОГ!DD146+ИТОГ!DF146</f>
        <v>0</v>
      </c>
      <c r="AI147" s="463">
        <f>ИТОГ!S146</f>
        <v>0</v>
      </c>
      <c r="AJ147" s="463">
        <f>ИТОГ!T146</f>
        <v>2</v>
      </c>
      <c r="AK147" s="463">
        <f>ИТОГ!AY146</f>
        <v>0</v>
      </c>
      <c r="AL147" s="463">
        <f>ИТОГ!AZ146</f>
        <v>1</v>
      </c>
      <c r="AM147" s="463">
        <f>ИТОГ!CC146</f>
        <v>0</v>
      </c>
      <c r="AN147" s="463">
        <f>ИТОГ!CD146</f>
        <v>1</v>
      </c>
      <c r="AO147" s="463">
        <f>ИТОГ!U146+ИТОГ!W146</f>
        <v>0</v>
      </c>
      <c r="AP147" s="463">
        <f>ИТОГ!V146+ИТОГ!X146</f>
        <v>0</v>
      </c>
      <c r="AQ147" s="463">
        <f>ИТОГ!BA146+ИТОГ!BC146</f>
        <v>0</v>
      </c>
      <c r="AR147" s="463">
        <f>ИТОГ!BB146+ИТОГ!BD146</f>
        <v>0</v>
      </c>
      <c r="AS147" s="463">
        <f>ИТОГ!CE146+ИТОГ!CG146</f>
        <v>0</v>
      </c>
      <c r="AT147" s="463">
        <f>ИТОГ!CF146+ИТОГ!CH146</f>
        <v>1</v>
      </c>
      <c r="AU147" s="463">
        <f>ИТОГ!DG146+ИТОГ!DI146</f>
        <v>0</v>
      </c>
      <c r="AV147" s="463">
        <f>ИТОГ!DH146+ИТОГ!DJ146</f>
        <v>0</v>
      </c>
      <c r="AW147" s="463">
        <f>ИТОГ!Y146+ИТОГ!AA146</f>
        <v>0</v>
      </c>
      <c r="AX147" s="463">
        <f>ИТОГ!Z146+ИТОГ!AB146</f>
        <v>0</v>
      </c>
      <c r="AY147" s="463">
        <f>ИТОГ!BE146+ИТОГ!BG146</f>
        <v>0</v>
      </c>
      <c r="AZ147" s="463">
        <f>ИТОГ!BF146+ИТОГ!BH146</f>
        <v>0</v>
      </c>
      <c r="BA147" s="463">
        <f>ИТОГ!CI146+ИТОГ!CK146</f>
        <v>0</v>
      </c>
      <c r="BB147" s="463">
        <f>ИТОГ!CJ146+ИТОГ!CL146</f>
        <v>0</v>
      </c>
      <c r="BC147" s="463">
        <f>ИТОГ!DK146</f>
        <v>0</v>
      </c>
      <c r="BD147" s="463">
        <f>ИТОГ!DL146</f>
        <v>0</v>
      </c>
      <c r="BE147" s="463">
        <f>ИТОГ!AC146</f>
        <v>0</v>
      </c>
      <c r="BF147" s="463">
        <f>ИТОГ!AD146</f>
        <v>0</v>
      </c>
      <c r="BG147" s="463">
        <f>ИТОГ!BI146</f>
        <v>0</v>
      </c>
      <c r="BH147" s="463">
        <f>ИТОГ!BJ146</f>
        <v>0</v>
      </c>
      <c r="BI147" s="463">
        <f>ИТОГ!CM146</f>
        <v>0</v>
      </c>
      <c r="BJ147" s="463">
        <f>ИТОГ!CN146</f>
        <v>0</v>
      </c>
      <c r="BK147" s="463">
        <f>ИТОГ!AE146</f>
        <v>0</v>
      </c>
      <c r="BL147" s="463">
        <f>ИТОГ!AF146</f>
        <v>0</v>
      </c>
      <c r="BM147" s="463">
        <f>ИТОГ!BK146</f>
        <v>0</v>
      </c>
      <c r="BN147" s="463">
        <f>ИТОГ!BL146</f>
        <v>1</v>
      </c>
      <c r="BO147" s="463">
        <f>ИТОГ!CO146</f>
        <v>0</v>
      </c>
      <c r="BP147" s="463">
        <f>ИТОГ!CP146</f>
        <v>0</v>
      </c>
      <c r="BQ147" s="463">
        <f>ИТОГ!DM146</f>
        <v>0</v>
      </c>
      <c r="BR147" s="463">
        <f>ИТОГ!DN146</f>
        <v>0</v>
      </c>
      <c r="BS147" s="463">
        <f>ИТОГ!AG146</f>
        <v>0</v>
      </c>
      <c r="BT147" s="463">
        <f>ИТОГ!AH146</f>
        <v>0</v>
      </c>
      <c r="BU147" s="388">
        <f t="shared" si="74"/>
        <v>0</v>
      </c>
      <c r="BV147" s="508">
        <f t="shared" si="75"/>
        <v>11</v>
      </c>
      <c r="BW147" s="183"/>
      <c r="BX147" s="183"/>
      <c r="BY147" s="183"/>
      <c r="BZ147" s="1165"/>
      <c r="CA147" s="318">
        <f>ИТОГ!DU146</f>
        <v>0</v>
      </c>
      <c r="CB147" s="318">
        <f>ИТОГ!DV146</f>
        <v>1</v>
      </c>
      <c r="CC147" s="318">
        <f>ИТОГ!DY146</f>
        <v>0</v>
      </c>
      <c r="CD147" s="318">
        <f>ИТОГ!DZ146</f>
        <v>1</v>
      </c>
      <c r="CE147" s="318">
        <f>ИТОГ!EC146</f>
        <v>0</v>
      </c>
      <c r="CF147" s="318">
        <f>ИТОГ!ED146</f>
        <v>0</v>
      </c>
      <c r="CG147" s="318">
        <f>ИТОГ!EE146</f>
        <v>0</v>
      </c>
      <c r="CH147" s="318">
        <f>ИТОГ!EF146</f>
        <v>0</v>
      </c>
      <c r="CI147" s="318">
        <f>ИТОГ!DS146</f>
        <v>0</v>
      </c>
      <c r="CJ147" s="318">
        <f>ИТОГ!DT146</f>
        <v>0</v>
      </c>
      <c r="CK147" s="318">
        <f>ИТОГ!DW146</f>
        <v>0</v>
      </c>
      <c r="CL147" s="318">
        <f>ИТОГ!DX146</f>
        <v>0</v>
      </c>
      <c r="CM147" s="318">
        <f>ИТОГ!EA146</f>
        <v>0</v>
      </c>
      <c r="CN147" s="318">
        <f>ИТОГ!EB146</f>
        <v>0</v>
      </c>
      <c r="CO147" s="310">
        <f t="shared" si="76"/>
        <v>0</v>
      </c>
      <c r="CP147" s="385">
        <f t="shared" si="77"/>
        <v>2</v>
      </c>
    </row>
    <row r="148" spans="1:94" ht="15" thickBot="1" x14ac:dyDescent="0.35">
      <c r="A148" s="509">
        <v>18</v>
      </c>
      <c r="B148" s="1166" t="s">
        <v>24</v>
      </c>
      <c r="C148" s="501">
        <f>ИТОГ!C147+ИТОГ!E147</f>
        <v>0</v>
      </c>
      <c r="D148" s="57">
        <f>ИТОГ!D147+ИТОГ!F147</f>
        <v>0</v>
      </c>
      <c r="E148" s="420">
        <f>ИТОГ!AI147+ИТОГ!AK147</f>
        <v>0</v>
      </c>
      <c r="F148" s="518">
        <f>ИТОГ!AJ147+ИТОГ!AL147</f>
        <v>0</v>
      </c>
      <c r="G148" s="518">
        <f>ИТОГ!BM147+ИТОГ!BO147</f>
        <v>0</v>
      </c>
      <c r="H148" s="518">
        <f>ИТОГ!BN147+ИТОГ!BP147</f>
        <v>0</v>
      </c>
      <c r="I148" s="518">
        <f>ИТОГ!CQ147+ИТОГ!CS147</f>
        <v>0</v>
      </c>
      <c r="J148" s="518">
        <f>ИТОГ!CR147+ИТОГ!CT147</f>
        <v>0</v>
      </c>
      <c r="K148" s="518">
        <f>ИТОГ!G147+ИТОГ!I147</f>
        <v>0</v>
      </c>
      <c r="L148" s="518">
        <f>ИТОГ!H147+ИТОГ!J147</f>
        <v>0</v>
      </c>
      <c r="M148" s="318">
        <f>ИТОГ!AM147+ИТОГ!AO147</f>
        <v>0</v>
      </c>
      <c r="N148" s="318">
        <f>ИТОГ!AN147+ИТОГ!AP147</f>
        <v>0</v>
      </c>
      <c r="O148" s="318">
        <f>ИТОГ!BQ147+ИТОГ!BS147</f>
        <v>0</v>
      </c>
      <c r="P148" s="318">
        <f>ИТОГ!BR147+ИТОГ!BT147</f>
        <v>0</v>
      </c>
      <c r="Q148" s="318">
        <f>ИТОГ!CU147+ИТОГ!CW147</f>
        <v>0</v>
      </c>
      <c r="R148" s="318">
        <f>ИТОГ!CV147+ИТОГ!CX147</f>
        <v>0</v>
      </c>
      <c r="S148" s="318">
        <f>ИТОГ!K147</f>
        <v>0</v>
      </c>
      <c r="T148" s="318">
        <f>ИТОГ!L147</f>
        <v>0</v>
      </c>
      <c r="U148" s="318">
        <f>ИТОГ!AQ147</f>
        <v>0</v>
      </c>
      <c r="V148" s="318">
        <f>ИТОГ!AR147</f>
        <v>0</v>
      </c>
      <c r="W148" s="318">
        <f>ИТОГ!BU147</f>
        <v>0</v>
      </c>
      <c r="X148" s="318">
        <f>ИТОГ!BV147</f>
        <v>0</v>
      </c>
      <c r="Y148" s="318">
        <f>ИТОГ!CY147</f>
        <v>0</v>
      </c>
      <c r="Z148" s="318">
        <f>ИТОГ!CZ147</f>
        <v>0</v>
      </c>
      <c r="AA148" s="318">
        <f>ИТОГ!M147+ИТОГ!O147+ИТОГ!Q147</f>
        <v>0</v>
      </c>
      <c r="AB148" s="318">
        <f>ИТОГ!N147+ИТОГ!P147+ИТОГ!R147</f>
        <v>0</v>
      </c>
      <c r="AC148" s="318">
        <f>ИТОГ!AS147+ИТОГ!AU147+ИТОГ!AW147</f>
        <v>0</v>
      </c>
      <c r="AD148" s="318">
        <f>ИТОГ!AT147+ИТОГ!AV147+ИТОГ!AX147</f>
        <v>0</v>
      </c>
      <c r="AE148" s="318">
        <f>ИТОГ!BW147+ИТОГ!BY147+ИТОГ!CA147</f>
        <v>0</v>
      </c>
      <c r="AF148" s="318">
        <f>ИТОГ!BX147+ИТОГ!BZ147+ИТОГ!CB147</f>
        <v>0</v>
      </c>
      <c r="AG148" s="463">
        <f>ИТОГ!DA147+ИТОГ!DC147+ИТОГ!DE147</f>
        <v>0</v>
      </c>
      <c r="AH148" s="463">
        <f>ИТОГ!DB147+ИТОГ!DD147+ИТОГ!DF147</f>
        <v>0</v>
      </c>
      <c r="AI148" s="463">
        <f>ИТОГ!S147</f>
        <v>0</v>
      </c>
      <c r="AJ148" s="463">
        <f>ИТОГ!T147</f>
        <v>0</v>
      </c>
      <c r="AK148" s="463">
        <f>ИТОГ!AY147</f>
        <v>0</v>
      </c>
      <c r="AL148" s="463">
        <f>ИТОГ!AZ147</f>
        <v>0</v>
      </c>
      <c r="AM148" s="463">
        <f>ИТОГ!CC147</f>
        <v>0</v>
      </c>
      <c r="AN148" s="463">
        <f>ИТОГ!CD147</f>
        <v>0</v>
      </c>
      <c r="AO148" s="463">
        <f>ИТОГ!U147+ИТОГ!W147</f>
        <v>0</v>
      </c>
      <c r="AP148" s="463">
        <f>ИТОГ!V147+ИТОГ!X147</f>
        <v>0</v>
      </c>
      <c r="AQ148" s="463">
        <f>ИТОГ!BA147+ИТОГ!BC147</f>
        <v>0</v>
      </c>
      <c r="AR148" s="463">
        <f>ИТОГ!BB147+ИТОГ!BD147</f>
        <v>0</v>
      </c>
      <c r="AS148" s="463">
        <f>ИТОГ!CE147+ИТОГ!CG147</f>
        <v>0</v>
      </c>
      <c r="AT148" s="463">
        <f>ИТОГ!CF147+ИТОГ!CH147</f>
        <v>0</v>
      </c>
      <c r="AU148" s="463">
        <f>ИТОГ!DG147+ИТОГ!DI147</f>
        <v>0</v>
      </c>
      <c r="AV148" s="463">
        <f>ИТОГ!DH147+ИТОГ!DJ147</f>
        <v>0</v>
      </c>
      <c r="AW148" s="463">
        <f>ИТОГ!Y147+ИТОГ!AA147</f>
        <v>0</v>
      </c>
      <c r="AX148" s="463">
        <f>ИТОГ!Z147+ИТОГ!AB147</f>
        <v>0</v>
      </c>
      <c r="AY148" s="463">
        <f>ИТОГ!BE147+ИТОГ!BG147</f>
        <v>0</v>
      </c>
      <c r="AZ148" s="463">
        <f>ИТОГ!BF147+ИТОГ!BH147</f>
        <v>0</v>
      </c>
      <c r="BA148" s="463">
        <f>ИТОГ!CI147+ИТОГ!CK147</f>
        <v>0</v>
      </c>
      <c r="BB148" s="463">
        <f>ИТОГ!CJ147+ИТОГ!CL147</f>
        <v>0</v>
      </c>
      <c r="BC148" s="463">
        <f>ИТОГ!DK147</f>
        <v>0</v>
      </c>
      <c r="BD148" s="463">
        <f>ИТОГ!DL147</f>
        <v>0</v>
      </c>
      <c r="BE148" s="463">
        <f>ИТОГ!AC147</f>
        <v>0</v>
      </c>
      <c r="BF148" s="463">
        <f>ИТОГ!AD147</f>
        <v>0</v>
      </c>
      <c r="BG148" s="463">
        <f>ИТОГ!BI147</f>
        <v>0</v>
      </c>
      <c r="BH148" s="463">
        <f>ИТОГ!BJ147</f>
        <v>0</v>
      </c>
      <c r="BI148" s="463">
        <f>ИТОГ!CM147</f>
        <v>0</v>
      </c>
      <c r="BJ148" s="463">
        <f>ИТОГ!CN147</f>
        <v>0</v>
      </c>
      <c r="BK148" s="463">
        <f>ИТОГ!AE147</f>
        <v>0</v>
      </c>
      <c r="BL148" s="463">
        <f>ИТОГ!AF147</f>
        <v>0</v>
      </c>
      <c r="BM148" s="463">
        <f>ИТОГ!BK147</f>
        <v>0</v>
      </c>
      <c r="BN148" s="463">
        <f>ИТОГ!BL147</f>
        <v>0</v>
      </c>
      <c r="BO148" s="463">
        <f>ИТОГ!CO147</f>
        <v>0</v>
      </c>
      <c r="BP148" s="463">
        <f>ИТОГ!CP147</f>
        <v>0</v>
      </c>
      <c r="BQ148" s="463">
        <f>ИТОГ!DM147</f>
        <v>0</v>
      </c>
      <c r="BR148" s="463">
        <f>ИТОГ!DN147</f>
        <v>0</v>
      </c>
      <c r="BS148" s="463">
        <f>ИТОГ!AG147</f>
        <v>0</v>
      </c>
      <c r="BT148" s="463">
        <f>ИТОГ!AH147</f>
        <v>0</v>
      </c>
      <c r="BU148" s="388">
        <f t="shared" si="74"/>
        <v>0</v>
      </c>
      <c r="BV148" s="508">
        <f t="shared" si="75"/>
        <v>0</v>
      </c>
      <c r="BW148" s="183"/>
      <c r="BX148" s="183"/>
      <c r="BY148" s="183"/>
      <c r="BZ148" s="1165"/>
      <c r="CA148" s="318">
        <f>ИТОГ!DU147</f>
        <v>0</v>
      </c>
      <c r="CB148" s="318">
        <f>ИТОГ!DV147</f>
        <v>0</v>
      </c>
      <c r="CC148" s="318">
        <f>ИТОГ!DY147</f>
        <v>0</v>
      </c>
      <c r="CD148" s="318">
        <f>ИТОГ!DZ147</f>
        <v>1</v>
      </c>
      <c r="CE148" s="318">
        <f>ИТОГ!EC147</f>
        <v>0</v>
      </c>
      <c r="CF148" s="318">
        <f>ИТОГ!ED147</f>
        <v>0</v>
      </c>
      <c r="CG148" s="318">
        <f>ИТОГ!EE147</f>
        <v>0</v>
      </c>
      <c r="CH148" s="318">
        <f>ИТОГ!EF147</f>
        <v>0</v>
      </c>
      <c r="CI148" s="318">
        <f>ИТОГ!DS147</f>
        <v>0</v>
      </c>
      <c r="CJ148" s="318">
        <f>ИТОГ!DT147</f>
        <v>0</v>
      </c>
      <c r="CK148" s="318">
        <f>ИТОГ!DW147</f>
        <v>0</v>
      </c>
      <c r="CL148" s="318">
        <f>ИТОГ!DX147</f>
        <v>0</v>
      </c>
      <c r="CM148" s="318">
        <f>ИТОГ!EA147</f>
        <v>0</v>
      </c>
      <c r="CN148" s="318">
        <f>ИТОГ!EB147</f>
        <v>1</v>
      </c>
      <c r="CO148" s="310">
        <f t="shared" si="76"/>
        <v>0</v>
      </c>
      <c r="CP148" s="385">
        <f t="shared" si="77"/>
        <v>2</v>
      </c>
    </row>
    <row r="149" spans="1:94" ht="27.6" thickBot="1" x14ac:dyDescent="0.35">
      <c r="A149" s="509">
        <v>19</v>
      </c>
      <c r="B149" s="1166" t="s">
        <v>25</v>
      </c>
      <c r="C149" s="501">
        <f>ИТОГ!C148+ИТОГ!E148</f>
        <v>0</v>
      </c>
      <c r="D149" s="57">
        <f>ИТОГ!D148+ИТОГ!F148</f>
        <v>0</v>
      </c>
      <c r="E149" s="420">
        <f>ИТОГ!AI148+ИТОГ!AK148</f>
        <v>0</v>
      </c>
      <c r="F149" s="518">
        <f>ИТОГ!AJ148+ИТОГ!AL148</f>
        <v>0</v>
      </c>
      <c r="G149" s="518">
        <f>ИТОГ!BM148+ИТОГ!BO148</f>
        <v>0</v>
      </c>
      <c r="H149" s="518">
        <f>ИТОГ!BN148+ИТОГ!BP148</f>
        <v>0</v>
      </c>
      <c r="I149" s="518">
        <f>ИТОГ!CQ148+ИТОГ!CS148</f>
        <v>0</v>
      </c>
      <c r="J149" s="518">
        <f>ИТОГ!CR148+ИТОГ!CT148</f>
        <v>0</v>
      </c>
      <c r="K149" s="518">
        <f>ИТОГ!G148+ИТОГ!I148</f>
        <v>0</v>
      </c>
      <c r="L149" s="518">
        <f>ИТОГ!H148+ИТОГ!J148</f>
        <v>0</v>
      </c>
      <c r="M149" s="318">
        <f>ИТОГ!AM148+ИТОГ!AO148</f>
        <v>0</v>
      </c>
      <c r="N149" s="318">
        <f>ИТОГ!AN148+ИТОГ!AP148</f>
        <v>0</v>
      </c>
      <c r="O149" s="318">
        <f>ИТОГ!BQ148+ИТОГ!BS148</f>
        <v>0</v>
      </c>
      <c r="P149" s="318">
        <f>ИТОГ!BR148+ИТОГ!BT148</f>
        <v>0</v>
      </c>
      <c r="Q149" s="318">
        <f>ИТОГ!CU148+ИТОГ!CW148</f>
        <v>0</v>
      </c>
      <c r="R149" s="318">
        <f>ИТОГ!CV148+ИТОГ!CX148</f>
        <v>0</v>
      </c>
      <c r="S149" s="318">
        <f>ИТОГ!K148</f>
        <v>0</v>
      </c>
      <c r="T149" s="318">
        <f>ИТОГ!L148</f>
        <v>0</v>
      </c>
      <c r="U149" s="318">
        <f>ИТОГ!AQ148</f>
        <v>0</v>
      </c>
      <c r="V149" s="318">
        <f>ИТОГ!AR148</f>
        <v>0</v>
      </c>
      <c r="W149" s="318">
        <f>ИТОГ!BU148</f>
        <v>0</v>
      </c>
      <c r="X149" s="318">
        <f>ИТОГ!BV148</f>
        <v>0</v>
      </c>
      <c r="Y149" s="318">
        <f>ИТОГ!CY148</f>
        <v>0</v>
      </c>
      <c r="Z149" s="318">
        <f>ИТОГ!CZ148</f>
        <v>0</v>
      </c>
      <c r="AA149" s="318">
        <f>ИТОГ!M148+ИТОГ!O148+ИТОГ!Q148</f>
        <v>0</v>
      </c>
      <c r="AB149" s="318">
        <f>ИТОГ!N148+ИТОГ!P148+ИТОГ!R148</f>
        <v>0</v>
      </c>
      <c r="AC149" s="318">
        <f>ИТОГ!AS148+ИТОГ!AU148+ИТОГ!AW148</f>
        <v>0</v>
      </c>
      <c r="AD149" s="318">
        <f>ИТОГ!AT148+ИТОГ!AV148+ИТОГ!AX148</f>
        <v>0</v>
      </c>
      <c r="AE149" s="318">
        <f>ИТОГ!BW148+ИТОГ!BY148+ИТОГ!CA148</f>
        <v>0</v>
      </c>
      <c r="AF149" s="318">
        <f>ИТОГ!BX148+ИТОГ!BZ148+ИТОГ!CB148</f>
        <v>0</v>
      </c>
      <c r="AG149" s="463">
        <f>ИТОГ!DA148+ИТОГ!DC148+ИТОГ!DE148</f>
        <v>0</v>
      </c>
      <c r="AH149" s="463">
        <f>ИТОГ!DB148+ИТОГ!DD148+ИТОГ!DF148</f>
        <v>0</v>
      </c>
      <c r="AI149" s="463">
        <f>ИТОГ!S148</f>
        <v>0</v>
      </c>
      <c r="AJ149" s="463">
        <f>ИТОГ!T148</f>
        <v>0</v>
      </c>
      <c r="AK149" s="463">
        <f>ИТОГ!AY148</f>
        <v>0</v>
      </c>
      <c r="AL149" s="463">
        <f>ИТОГ!AZ148</f>
        <v>0</v>
      </c>
      <c r="AM149" s="463">
        <f>ИТОГ!CC148</f>
        <v>0</v>
      </c>
      <c r="AN149" s="463">
        <f>ИТОГ!CD148</f>
        <v>0</v>
      </c>
      <c r="AO149" s="463">
        <f>ИТОГ!U148+ИТОГ!W148</f>
        <v>0</v>
      </c>
      <c r="AP149" s="463">
        <f>ИТОГ!V148+ИТОГ!X148</f>
        <v>0</v>
      </c>
      <c r="AQ149" s="463">
        <f>ИТОГ!BA148+ИТОГ!BC148</f>
        <v>0</v>
      </c>
      <c r="AR149" s="463">
        <f>ИТОГ!BB148+ИТОГ!BD148</f>
        <v>0</v>
      </c>
      <c r="AS149" s="463">
        <f>ИТОГ!CE148+ИТОГ!CG148</f>
        <v>0</v>
      </c>
      <c r="AT149" s="463">
        <f>ИТОГ!CF148+ИТОГ!CH148</f>
        <v>0</v>
      </c>
      <c r="AU149" s="463">
        <f>ИТОГ!DG148+ИТОГ!DI148</f>
        <v>0</v>
      </c>
      <c r="AV149" s="463">
        <f>ИТОГ!DH148+ИТОГ!DJ148</f>
        <v>0</v>
      </c>
      <c r="AW149" s="463">
        <f>ИТОГ!Y148+ИТОГ!AA148</f>
        <v>0</v>
      </c>
      <c r="AX149" s="463">
        <f>ИТОГ!Z148+ИТОГ!AB148</f>
        <v>0</v>
      </c>
      <c r="AY149" s="463">
        <f>ИТОГ!BE148+ИТОГ!BG148</f>
        <v>0</v>
      </c>
      <c r="AZ149" s="463">
        <f>ИТОГ!BF148+ИТОГ!BH148</f>
        <v>0</v>
      </c>
      <c r="BA149" s="463">
        <f>ИТОГ!CI148+ИТОГ!CK148</f>
        <v>0</v>
      </c>
      <c r="BB149" s="463">
        <f>ИТОГ!CJ148+ИТОГ!CL148</f>
        <v>0</v>
      </c>
      <c r="BC149" s="463">
        <f>ИТОГ!DK148</f>
        <v>0</v>
      </c>
      <c r="BD149" s="463">
        <f>ИТОГ!DL148</f>
        <v>0</v>
      </c>
      <c r="BE149" s="463">
        <f>ИТОГ!AC148</f>
        <v>0</v>
      </c>
      <c r="BF149" s="463">
        <f>ИТОГ!AD148</f>
        <v>0</v>
      </c>
      <c r="BG149" s="463">
        <f>ИТОГ!BI148</f>
        <v>0</v>
      </c>
      <c r="BH149" s="463">
        <f>ИТОГ!BJ148</f>
        <v>0</v>
      </c>
      <c r="BI149" s="463">
        <f>ИТОГ!CM148</f>
        <v>0</v>
      </c>
      <c r="BJ149" s="463">
        <f>ИТОГ!CN148</f>
        <v>0</v>
      </c>
      <c r="BK149" s="463">
        <f>ИТОГ!AE148</f>
        <v>0</v>
      </c>
      <c r="BL149" s="463">
        <f>ИТОГ!AF148</f>
        <v>0</v>
      </c>
      <c r="BM149" s="463">
        <f>ИТОГ!BK148</f>
        <v>0</v>
      </c>
      <c r="BN149" s="463">
        <f>ИТОГ!BL148</f>
        <v>0</v>
      </c>
      <c r="BO149" s="463">
        <f>ИТОГ!CO148</f>
        <v>0</v>
      </c>
      <c r="BP149" s="463">
        <f>ИТОГ!CP148</f>
        <v>0</v>
      </c>
      <c r="BQ149" s="463">
        <f>ИТОГ!DM148</f>
        <v>0</v>
      </c>
      <c r="BR149" s="463">
        <f>ИТОГ!DN148</f>
        <v>0</v>
      </c>
      <c r="BS149" s="463">
        <f>ИТОГ!AG148</f>
        <v>0</v>
      </c>
      <c r="BT149" s="463">
        <f>ИТОГ!AH148</f>
        <v>0</v>
      </c>
      <c r="BU149" s="388">
        <f t="shared" si="74"/>
        <v>0</v>
      </c>
      <c r="BV149" s="508">
        <f t="shared" si="75"/>
        <v>0</v>
      </c>
      <c r="BW149" s="183"/>
      <c r="BX149" s="183"/>
      <c r="BY149" s="183"/>
      <c r="BZ149" s="1165"/>
      <c r="CA149" s="318">
        <f>ИТОГ!DU148</f>
        <v>0</v>
      </c>
      <c r="CB149" s="318">
        <f>ИТОГ!DV148</f>
        <v>0</v>
      </c>
      <c r="CC149" s="318">
        <f>ИТОГ!DY148</f>
        <v>0</v>
      </c>
      <c r="CD149" s="318">
        <f>ИТОГ!DZ148</f>
        <v>0</v>
      </c>
      <c r="CE149" s="318">
        <f>ИТОГ!EC148</f>
        <v>0</v>
      </c>
      <c r="CF149" s="318">
        <f>ИТОГ!ED148</f>
        <v>0</v>
      </c>
      <c r="CG149" s="318">
        <f>ИТОГ!EE148</f>
        <v>0</v>
      </c>
      <c r="CH149" s="318">
        <f>ИТОГ!EF148</f>
        <v>0</v>
      </c>
      <c r="CI149" s="318">
        <f>ИТОГ!DS148</f>
        <v>0</v>
      </c>
      <c r="CJ149" s="318">
        <f>ИТОГ!DT148</f>
        <v>0</v>
      </c>
      <c r="CK149" s="318">
        <f>ИТОГ!DW148</f>
        <v>0</v>
      </c>
      <c r="CL149" s="318">
        <f>ИТОГ!DX148</f>
        <v>0</v>
      </c>
      <c r="CM149" s="318">
        <f>ИТОГ!EA148</f>
        <v>0</v>
      </c>
      <c r="CN149" s="318">
        <f>ИТОГ!EB148</f>
        <v>0</v>
      </c>
      <c r="CO149" s="310">
        <f t="shared" si="76"/>
        <v>0</v>
      </c>
      <c r="CP149" s="385">
        <f t="shared" si="77"/>
        <v>0</v>
      </c>
    </row>
    <row r="150" spans="1:94" ht="15" thickBot="1" x14ac:dyDescent="0.35">
      <c r="A150" s="509">
        <v>20</v>
      </c>
      <c r="B150" s="1166" t="s">
        <v>26</v>
      </c>
      <c r="C150" s="501">
        <f>ИТОГ!C149+ИТОГ!E149</f>
        <v>0</v>
      </c>
      <c r="D150" s="57">
        <f>ИТОГ!D149+ИТОГ!F149</f>
        <v>0</v>
      </c>
      <c r="E150" s="420">
        <f>ИТОГ!AI149+ИТОГ!AK149</f>
        <v>0</v>
      </c>
      <c r="F150" s="518">
        <f>ИТОГ!AJ149+ИТОГ!AL149</f>
        <v>0</v>
      </c>
      <c r="G150" s="518">
        <f>ИТОГ!BM149+ИТОГ!BO149</f>
        <v>0</v>
      </c>
      <c r="H150" s="518">
        <f>ИТОГ!BN149+ИТОГ!BP149</f>
        <v>0</v>
      </c>
      <c r="I150" s="518">
        <f>ИТОГ!CQ149+ИТОГ!CS149</f>
        <v>0</v>
      </c>
      <c r="J150" s="518">
        <f>ИТОГ!CR149+ИТОГ!CT149</f>
        <v>0</v>
      </c>
      <c r="K150" s="518">
        <f>ИТОГ!G149+ИТОГ!I149</f>
        <v>0</v>
      </c>
      <c r="L150" s="518">
        <f>ИТОГ!H149+ИТОГ!J149</f>
        <v>0</v>
      </c>
      <c r="M150" s="318">
        <f>ИТОГ!AM149+ИТОГ!AO149</f>
        <v>0</v>
      </c>
      <c r="N150" s="318">
        <f>ИТОГ!AN149+ИТОГ!AP149</f>
        <v>0</v>
      </c>
      <c r="O150" s="318">
        <f>ИТОГ!BQ149+ИТОГ!BS149</f>
        <v>0</v>
      </c>
      <c r="P150" s="318">
        <f>ИТОГ!BR149+ИТОГ!BT149</f>
        <v>0</v>
      </c>
      <c r="Q150" s="318">
        <f>ИТОГ!CU149+ИТОГ!CW149</f>
        <v>0</v>
      </c>
      <c r="R150" s="318">
        <f>ИТОГ!CV149+ИТОГ!CX149</f>
        <v>0</v>
      </c>
      <c r="S150" s="318">
        <f>ИТОГ!K149</f>
        <v>0</v>
      </c>
      <c r="T150" s="318">
        <f>ИТОГ!L149</f>
        <v>0</v>
      </c>
      <c r="U150" s="318">
        <f>ИТОГ!AQ149</f>
        <v>0</v>
      </c>
      <c r="V150" s="318">
        <f>ИТОГ!AR149</f>
        <v>0</v>
      </c>
      <c r="W150" s="318">
        <f>ИТОГ!BU149</f>
        <v>0</v>
      </c>
      <c r="X150" s="318">
        <f>ИТОГ!BV149</f>
        <v>0</v>
      </c>
      <c r="Y150" s="318">
        <f>ИТОГ!CY149</f>
        <v>0</v>
      </c>
      <c r="Z150" s="318">
        <f>ИТОГ!CZ149</f>
        <v>0</v>
      </c>
      <c r="AA150" s="318">
        <f>ИТОГ!M149+ИТОГ!O149+ИТОГ!Q149</f>
        <v>0</v>
      </c>
      <c r="AB150" s="318">
        <f>ИТОГ!N149+ИТОГ!P149+ИТОГ!R149</f>
        <v>0</v>
      </c>
      <c r="AC150" s="318">
        <f>ИТОГ!AS149+ИТОГ!AU149+ИТОГ!AW149</f>
        <v>0</v>
      </c>
      <c r="AD150" s="318">
        <f>ИТОГ!AT149+ИТОГ!AV149+ИТОГ!AX149</f>
        <v>0</v>
      </c>
      <c r="AE150" s="318">
        <f>ИТОГ!BW149+ИТОГ!BY149+ИТОГ!CA149</f>
        <v>0</v>
      </c>
      <c r="AF150" s="318">
        <f>ИТОГ!BX149+ИТОГ!BZ149+ИТОГ!CB149</f>
        <v>0</v>
      </c>
      <c r="AG150" s="463">
        <f>ИТОГ!DA149+ИТОГ!DC149+ИТОГ!DE149</f>
        <v>0</v>
      </c>
      <c r="AH150" s="463">
        <f>ИТОГ!DB149+ИТОГ!DD149+ИТОГ!DF149</f>
        <v>0</v>
      </c>
      <c r="AI150" s="463">
        <f>ИТОГ!S149</f>
        <v>0</v>
      </c>
      <c r="AJ150" s="463">
        <f>ИТОГ!T149</f>
        <v>0</v>
      </c>
      <c r="AK150" s="463">
        <f>ИТОГ!AY149</f>
        <v>0</v>
      </c>
      <c r="AL150" s="463">
        <f>ИТОГ!AZ149</f>
        <v>0</v>
      </c>
      <c r="AM150" s="463">
        <f>ИТОГ!CC149</f>
        <v>0</v>
      </c>
      <c r="AN150" s="463">
        <f>ИТОГ!CD149</f>
        <v>0</v>
      </c>
      <c r="AO150" s="463">
        <f>ИТОГ!U149+ИТОГ!W149</f>
        <v>0</v>
      </c>
      <c r="AP150" s="463">
        <f>ИТОГ!V149+ИТОГ!X149</f>
        <v>0</v>
      </c>
      <c r="AQ150" s="463">
        <f>ИТОГ!BA149+ИТОГ!BC149</f>
        <v>0</v>
      </c>
      <c r="AR150" s="463">
        <f>ИТОГ!BB149+ИТОГ!BD149</f>
        <v>0</v>
      </c>
      <c r="AS150" s="463">
        <f>ИТОГ!CE149+ИТОГ!CG149</f>
        <v>0</v>
      </c>
      <c r="AT150" s="463">
        <f>ИТОГ!CF149+ИТОГ!CH149</f>
        <v>0</v>
      </c>
      <c r="AU150" s="463">
        <f>ИТОГ!DG149+ИТОГ!DI149</f>
        <v>0</v>
      </c>
      <c r="AV150" s="463">
        <f>ИТОГ!DH149+ИТОГ!DJ149</f>
        <v>0</v>
      </c>
      <c r="AW150" s="463">
        <f>ИТОГ!Y149+ИТОГ!AA149</f>
        <v>0</v>
      </c>
      <c r="AX150" s="463">
        <f>ИТОГ!Z149+ИТОГ!AB149</f>
        <v>0</v>
      </c>
      <c r="AY150" s="463">
        <f>ИТОГ!BE149+ИТОГ!BG149</f>
        <v>0</v>
      </c>
      <c r="AZ150" s="463">
        <f>ИТОГ!BF149+ИТОГ!BH149</f>
        <v>0</v>
      </c>
      <c r="BA150" s="463">
        <f>ИТОГ!CI149+ИТОГ!CK149</f>
        <v>0</v>
      </c>
      <c r="BB150" s="463">
        <f>ИТОГ!CJ149+ИТОГ!CL149</f>
        <v>0</v>
      </c>
      <c r="BC150" s="463">
        <f>ИТОГ!DK149</f>
        <v>0</v>
      </c>
      <c r="BD150" s="463">
        <f>ИТОГ!DL149</f>
        <v>0</v>
      </c>
      <c r="BE150" s="463">
        <f>ИТОГ!AC149</f>
        <v>0</v>
      </c>
      <c r="BF150" s="463">
        <f>ИТОГ!AD149</f>
        <v>0</v>
      </c>
      <c r="BG150" s="463">
        <f>ИТОГ!BI149</f>
        <v>0</v>
      </c>
      <c r="BH150" s="463">
        <f>ИТОГ!BJ149</f>
        <v>0</v>
      </c>
      <c r="BI150" s="463">
        <f>ИТОГ!CM149</f>
        <v>0</v>
      </c>
      <c r="BJ150" s="463">
        <f>ИТОГ!CN149</f>
        <v>0</v>
      </c>
      <c r="BK150" s="463">
        <f>ИТОГ!AE149</f>
        <v>0</v>
      </c>
      <c r="BL150" s="463">
        <f>ИТОГ!AF149</f>
        <v>0</v>
      </c>
      <c r="BM150" s="463">
        <f>ИТОГ!BK149</f>
        <v>0</v>
      </c>
      <c r="BN150" s="463">
        <f>ИТОГ!BL149</f>
        <v>0</v>
      </c>
      <c r="BO150" s="463">
        <f>ИТОГ!CO149</f>
        <v>0</v>
      </c>
      <c r="BP150" s="463">
        <f>ИТОГ!CP149</f>
        <v>0</v>
      </c>
      <c r="BQ150" s="463">
        <f>ИТОГ!DM149</f>
        <v>0</v>
      </c>
      <c r="BR150" s="463">
        <f>ИТОГ!DN149</f>
        <v>0</v>
      </c>
      <c r="BS150" s="463">
        <f>ИТОГ!AG149</f>
        <v>0</v>
      </c>
      <c r="BT150" s="463">
        <f>ИТОГ!AH149</f>
        <v>0</v>
      </c>
      <c r="BU150" s="388">
        <f t="shared" si="74"/>
        <v>0</v>
      </c>
      <c r="BV150" s="508">
        <f t="shared" si="75"/>
        <v>0</v>
      </c>
      <c r="BW150" s="183"/>
      <c r="BX150" s="183"/>
      <c r="BY150" s="183"/>
      <c r="BZ150" s="1165"/>
      <c r="CA150" s="318">
        <f>ИТОГ!DU149</f>
        <v>0</v>
      </c>
      <c r="CB150" s="318">
        <f>ИТОГ!DV149</f>
        <v>0</v>
      </c>
      <c r="CC150" s="318">
        <f>ИТОГ!DY149</f>
        <v>0</v>
      </c>
      <c r="CD150" s="318">
        <f>ИТОГ!DZ149</f>
        <v>0</v>
      </c>
      <c r="CE150" s="318">
        <f>ИТОГ!EC149</f>
        <v>0</v>
      </c>
      <c r="CF150" s="318">
        <f>ИТОГ!ED149</f>
        <v>0</v>
      </c>
      <c r="CG150" s="318">
        <f>ИТОГ!EE149</f>
        <v>0</v>
      </c>
      <c r="CH150" s="318">
        <f>ИТОГ!EF149</f>
        <v>0</v>
      </c>
      <c r="CI150" s="318">
        <f>ИТОГ!DS149</f>
        <v>0</v>
      </c>
      <c r="CJ150" s="318">
        <f>ИТОГ!DT149</f>
        <v>0</v>
      </c>
      <c r="CK150" s="318">
        <f>ИТОГ!DW149</f>
        <v>0</v>
      </c>
      <c r="CL150" s="318">
        <f>ИТОГ!DX149</f>
        <v>0</v>
      </c>
      <c r="CM150" s="318">
        <f>ИТОГ!EA149</f>
        <v>0</v>
      </c>
      <c r="CN150" s="318">
        <f>ИТОГ!EB149</f>
        <v>0</v>
      </c>
      <c r="CO150" s="310">
        <f t="shared" si="76"/>
        <v>0</v>
      </c>
      <c r="CP150" s="385">
        <f t="shared" si="77"/>
        <v>0</v>
      </c>
    </row>
    <row r="151" spans="1:94" ht="15" thickBot="1" x14ac:dyDescent="0.35">
      <c r="A151" s="509">
        <v>21</v>
      </c>
      <c r="B151" s="1166" t="s">
        <v>27</v>
      </c>
      <c r="C151" s="501">
        <f>ИТОГ!C150+ИТОГ!E150</f>
        <v>0</v>
      </c>
      <c r="D151" s="57">
        <f>ИТОГ!D150+ИТОГ!F150</f>
        <v>0</v>
      </c>
      <c r="E151" s="420">
        <f>ИТОГ!AI150+ИТОГ!AK150</f>
        <v>0</v>
      </c>
      <c r="F151" s="518">
        <f>ИТОГ!AJ150+ИТОГ!AL150</f>
        <v>0</v>
      </c>
      <c r="G151" s="518">
        <f>ИТОГ!BM150+ИТОГ!BO150</f>
        <v>0</v>
      </c>
      <c r="H151" s="518">
        <f>ИТОГ!BN150+ИТОГ!BP150</f>
        <v>0</v>
      </c>
      <c r="I151" s="518">
        <f>ИТОГ!CQ150+ИТОГ!CS150</f>
        <v>0</v>
      </c>
      <c r="J151" s="518">
        <f>ИТОГ!CR150+ИТОГ!CT150</f>
        <v>0</v>
      </c>
      <c r="K151" s="518">
        <f>ИТОГ!G150+ИТОГ!I150</f>
        <v>0</v>
      </c>
      <c r="L151" s="518">
        <f>ИТОГ!H150+ИТОГ!J150</f>
        <v>0</v>
      </c>
      <c r="M151" s="318">
        <f>ИТОГ!AM150+ИТОГ!AO150</f>
        <v>1</v>
      </c>
      <c r="N151" s="318">
        <f>ИТОГ!AN150+ИТОГ!AP150</f>
        <v>0</v>
      </c>
      <c r="O151" s="318">
        <f>ИТОГ!BQ150+ИТОГ!BS150</f>
        <v>0</v>
      </c>
      <c r="P151" s="318">
        <f>ИТОГ!BR150+ИТОГ!BT150</f>
        <v>0</v>
      </c>
      <c r="Q151" s="318">
        <f>ИТОГ!CU150+ИТОГ!CW150</f>
        <v>0</v>
      </c>
      <c r="R151" s="318">
        <f>ИТОГ!CV150+ИТОГ!CX150</f>
        <v>0</v>
      </c>
      <c r="S151" s="318">
        <f>ИТОГ!K150</f>
        <v>0</v>
      </c>
      <c r="T151" s="318">
        <f>ИТОГ!L150</f>
        <v>0</v>
      </c>
      <c r="U151" s="318">
        <f>ИТОГ!AQ150</f>
        <v>0</v>
      </c>
      <c r="V151" s="318">
        <f>ИТОГ!AR150</f>
        <v>0</v>
      </c>
      <c r="W151" s="318">
        <f>ИТОГ!BU150</f>
        <v>1</v>
      </c>
      <c r="X151" s="318">
        <f>ИТОГ!BV150</f>
        <v>0</v>
      </c>
      <c r="Y151" s="318">
        <f>ИТОГ!CY150</f>
        <v>0</v>
      </c>
      <c r="Z151" s="318">
        <f>ИТОГ!CZ150</f>
        <v>0</v>
      </c>
      <c r="AA151" s="318">
        <f>ИТОГ!M150+ИТОГ!O150+ИТОГ!Q150</f>
        <v>0</v>
      </c>
      <c r="AB151" s="318">
        <f>ИТОГ!N150+ИТОГ!P150+ИТОГ!R150</f>
        <v>0</v>
      </c>
      <c r="AC151" s="318">
        <f>ИТОГ!AS150+ИТОГ!AU150+ИТОГ!AW150</f>
        <v>0</v>
      </c>
      <c r="AD151" s="318">
        <f>ИТОГ!AT150+ИТОГ!AV150+ИТОГ!AX150</f>
        <v>0</v>
      </c>
      <c r="AE151" s="318">
        <f>ИТОГ!BW150+ИТОГ!BY150+ИТОГ!CA150</f>
        <v>0</v>
      </c>
      <c r="AF151" s="318">
        <f>ИТОГ!BX150+ИТОГ!BZ150+ИТОГ!CB150</f>
        <v>0</v>
      </c>
      <c r="AG151" s="463">
        <f>ИТОГ!DA150+ИТОГ!DC150+ИТОГ!DE150</f>
        <v>0</v>
      </c>
      <c r="AH151" s="463">
        <f>ИТОГ!DB150+ИТОГ!DD150+ИТОГ!DF150</f>
        <v>0</v>
      </c>
      <c r="AI151" s="463">
        <f>ИТОГ!S150</f>
        <v>0</v>
      </c>
      <c r="AJ151" s="463">
        <f>ИТОГ!T150</f>
        <v>1</v>
      </c>
      <c r="AK151" s="463">
        <f>ИТОГ!AY150</f>
        <v>0</v>
      </c>
      <c r="AL151" s="463">
        <f>ИТОГ!AZ150</f>
        <v>0</v>
      </c>
      <c r="AM151" s="463">
        <f>ИТОГ!CC150</f>
        <v>0</v>
      </c>
      <c r="AN151" s="463">
        <f>ИТОГ!CD150</f>
        <v>0</v>
      </c>
      <c r="AO151" s="463">
        <f>ИТОГ!U150+ИТОГ!W150</f>
        <v>1</v>
      </c>
      <c r="AP151" s="463">
        <f>ИТОГ!V150+ИТОГ!X150</f>
        <v>0</v>
      </c>
      <c r="AQ151" s="463">
        <f>ИТОГ!BA150+ИТОГ!BC150</f>
        <v>2</v>
      </c>
      <c r="AR151" s="463">
        <f>ИТОГ!BB150+ИТОГ!BD150</f>
        <v>0</v>
      </c>
      <c r="AS151" s="463">
        <f>ИТОГ!CE150+ИТОГ!CG150</f>
        <v>1</v>
      </c>
      <c r="AT151" s="463">
        <f>ИТОГ!CF150+ИТОГ!CH150</f>
        <v>0</v>
      </c>
      <c r="AU151" s="463">
        <f>ИТОГ!DG150+ИТОГ!DI150</f>
        <v>2</v>
      </c>
      <c r="AV151" s="463">
        <f>ИТОГ!DH150+ИТОГ!DJ150</f>
        <v>0</v>
      </c>
      <c r="AW151" s="463">
        <f>ИТОГ!Y150+ИТОГ!AA150</f>
        <v>0</v>
      </c>
      <c r="AX151" s="463">
        <f>ИТОГ!Z150+ИТОГ!AB150</f>
        <v>0</v>
      </c>
      <c r="AY151" s="463">
        <f>ИТОГ!BE150+ИТОГ!BG150</f>
        <v>0</v>
      </c>
      <c r="AZ151" s="463">
        <f>ИТОГ!BF150+ИТОГ!BH150</f>
        <v>0</v>
      </c>
      <c r="BA151" s="463">
        <f>ИТОГ!CI150+ИТОГ!CK150</f>
        <v>0</v>
      </c>
      <c r="BB151" s="463">
        <f>ИТОГ!CJ150+ИТОГ!CL150</f>
        <v>0</v>
      </c>
      <c r="BC151" s="463">
        <f>ИТОГ!DK150</f>
        <v>0</v>
      </c>
      <c r="BD151" s="463">
        <f>ИТОГ!DL150</f>
        <v>0</v>
      </c>
      <c r="BE151" s="463">
        <f>ИТОГ!AC150</f>
        <v>0</v>
      </c>
      <c r="BF151" s="463">
        <f>ИТОГ!AD150</f>
        <v>0</v>
      </c>
      <c r="BG151" s="463">
        <f>ИТОГ!BI150</f>
        <v>0</v>
      </c>
      <c r="BH151" s="463">
        <f>ИТОГ!BJ150</f>
        <v>0</v>
      </c>
      <c r="BI151" s="463">
        <f>ИТОГ!CM150</f>
        <v>0</v>
      </c>
      <c r="BJ151" s="463">
        <f>ИТОГ!CN150</f>
        <v>0</v>
      </c>
      <c r="BK151" s="463">
        <f>ИТОГ!AE150</f>
        <v>0</v>
      </c>
      <c r="BL151" s="463">
        <f>ИТОГ!AF150</f>
        <v>0</v>
      </c>
      <c r="BM151" s="463">
        <f>ИТОГ!BK150</f>
        <v>0</v>
      </c>
      <c r="BN151" s="463">
        <f>ИТОГ!BL150</f>
        <v>0</v>
      </c>
      <c r="BO151" s="463">
        <f>ИТОГ!CO150</f>
        <v>1</v>
      </c>
      <c r="BP151" s="463">
        <f>ИТОГ!CP150</f>
        <v>0</v>
      </c>
      <c r="BQ151" s="463">
        <f>ИТОГ!DM150</f>
        <v>0</v>
      </c>
      <c r="BR151" s="463">
        <f>ИТОГ!DN150</f>
        <v>0</v>
      </c>
      <c r="BS151" s="463">
        <f>ИТОГ!AG150</f>
        <v>0</v>
      </c>
      <c r="BT151" s="463">
        <f>ИТОГ!AH150</f>
        <v>0</v>
      </c>
      <c r="BU151" s="388">
        <f t="shared" si="74"/>
        <v>9</v>
      </c>
      <c r="BV151" s="508">
        <f t="shared" si="75"/>
        <v>1</v>
      </c>
      <c r="BW151" s="183"/>
      <c r="BX151" s="183"/>
      <c r="BY151" s="183"/>
      <c r="BZ151" s="1165"/>
      <c r="CA151" s="318">
        <f>ИТОГ!DU150</f>
        <v>0</v>
      </c>
      <c r="CB151" s="318">
        <f>ИТОГ!DV150</f>
        <v>0</v>
      </c>
      <c r="CC151" s="318">
        <f>ИТОГ!DY150</f>
        <v>0</v>
      </c>
      <c r="CD151" s="318">
        <f>ИТОГ!DZ150</f>
        <v>0</v>
      </c>
      <c r="CE151" s="318">
        <f>ИТОГ!EC150</f>
        <v>0</v>
      </c>
      <c r="CF151" s="318">
        <f>ИТОГ!ED150</f>
        <v>0</v>
      </c>
      <c r="CG151" s="318">
        <f>ИТОГ!EE150</f>
        <v>2</v>
      </c>
      <c r="CH151" s="318">
        <f>ИТОГ!EF150</f>
        <v>1</v>
      </c>
      <c r="CI151" s="318">
        <f>ИТОГ!DS150</f>
        <v>0</v>
      </c>
      <c r="CJ151" s="318">
        <f>ИТОГ!DT150</f>
        <v>0</v>
      </c>
      <c r="CK151" s="318">
        <f>ИТОГ!DW150</f>
        <v>0</v>
      </c>
      <c r="CL151" s="318">
        <f>ИТОГ!DX150</f>
        <v>0</v>
      </c>
      <c r="CM151" s="318">
        <f>ИТОГ!EA150</f>
        <v>0</v>
      </c>
      <c r="CN151" s="318">
        <f>ИТОГ!EB150</f>
        <v>0</v>
      </c>
      <c r="CO151" s="310">
        <f t="shared" si="76"/>
        <v>2</v>
      </c>
      <c r="CP151" s="385">
        <f t="shared" si="77"/>
        <v>1</v>
      </c>
    </row>
    <row r="152" spans="1:94" ht="15" thickBot="1" x14ac:dyDescent="0.35">
      <c r="A152" s="501"/>
      <c r="B152" s="1174" t="s">
        <v>28</v>
      </c>
      <c r="C152" s="723">
        <f>ИТОГ!C151+ИТОГ!E151</f>
        <v>50</v>
      </c>
      <c r="D152" s="743">
        <f>ИТОГ!D151+ИТОГ!F151</f>
        <v>32</v>
      </c>
      <c r="E152" s="420">
        <f>ИТОГ!AI151+ИТОГ!AK151</f>
        <v>49</v>
      </c>
      <c r="F152" s="518">
        <f>ИТОГ!AJ151+ИТОГ!AL151</f>
        <v>14</v>
      </c>
      <c r="G152" s="518">
        <f>ИТОГ!BM151+ИТОГ!BO151</f>
        <v>42</v>
      </c>
      <c r="H152" s="518">
        <f>ИТОГ!BN151+ИТОГ!BP151</f>
        <v>14</v>
      </c>
      <c r="I152" s="518">
        <f>ИТОГ!CQ151+ИТОГ!CS151</f>
        <v>41</v>
      </c>
      <c r="J152" s="518">
        <f>ИТОГ!CR151+ИТОГ!CT151</f>
        <v>8</v>
      </c>
      <c r="K152" s="518">
        <f>ИТОГ!G151+ИТОГ!I151</f>
        <v>98</v>
      </c>
      <c r="L152" s="518">
        <f>ИТОГ!H151+ИТОГ!J151</f>
        <v>76</v>
      </c>
      <c r="M152" s="318">
        <f>ИТОГ!AM151+ИТОГ!AO151</f>
        <v>97</v>
      </c>
      <c r="N152" s="318">
        <f>ИТОГ!AN151+ИТОГ!AP151</f>
        <v>80</v>
      </c>
      <c r="O152" s="318">
        <f>ИТОГ!BQ151+ИТОГ!BS151</f>
        <v>119</v>
      </c>
      <c r="P152" s="318">
        <f>ИТОГ!BR151+ИТОГ!BT151</f>
        <v>42</v>
      </c>
      <c r="Q152" s="318">
        <f>ИТОГ!CU151+ИТОГ!CW151</f>
        <v>73</v>
      </c>
      <c r="R152" s="318">
        <f>ИТОГ!CV151+ИТОГ!CX151</f>
        <v>39</v>
      </c>
      <c r="S152" s="318">
        <f>ИТОГ!K151</f>
        <v>49</v>
      </c>
      <c r="T152" s="318">
        <f>ИТОГ!L151</f>
        <v>0</v>
      </c>
      <c r="U152" s="318">
        <f>ИТОГ!AQ151</f>
        <v>50</v>
      </c>
      <c r="V152" s="318">
        <f>ИТОГ!AR151</f>
        <v>10</v>
      </c>
      <c r="W152" s="318">
        <f>ИТОГ!BU151</f>
        <v>45</v>
      </c>
      <c r="X152" s="318">
        <f>ИТОГ!BV151</f>
        <v>1</v>
      </c>
      <c r="Y152" s="318">
        <f>ИТОГ!CY151</f>
        <v>47</v>
      </c>
      <c r="Z152" s="318">
        <f>ИТОГ!CZ151</f>
        <v>1</v>
      </c>
      <c r="AA152" s="318">
        <f>ИТОГ!M151+ИТОГ!O151+ИТОГ!Q151</f>
        <v>100</v>
      </c>
      <c r="AB152" s="318">
        <f>ИТОГ!N151+ИТОГ!P151+ИТОГ!R151</f>
        <v>26</v>
      </c>
      <c r="AC152" s="318">
        <f>ИТОГ!AS151+ИТОГ!AU151+ИТОГ!AW151</f>
        <v>93</v>
      </c>
      <c r="AD152" s="318">
        <f>ИТОГ!AT151+ИТОГ!AV151+ИТОГ!AX151</f>
        <v>34</v>
      </c>
      <c r="AE152" s="318">
        <f>ИТОГ!BW151+ИТОГ!BY151+ИТОГ!CA151</f>
        <v>98</v>
      </c>
      <c r="AF152" s="318">
        <f>ИТОГ!BX151+ИТОГ!BZ151+ИТОГ!CB151</f>
        <v>22</v>
      </c>
      <c r="AG152" s="463">
        <f>ИТОГ!DA151+ИТОГ!DC151+ИТОГ!DE151</f>
        <v>38</v>
      </c>
      <c r="AH152" s="463">
        <f>ИТОГ!DB151+ИТОГ!DD151+ИТОГ!DF151</f>
        <v>40</v>
      </c>
      <c r="AI152" s="463">
        <f>ИТОГ!S151</f>
        <v>0</v>
      </c>
      <c r="AJ152" s="463">
        <f>ИТОГ!T151</f>
        <v>46</v>
      </c>
      <c r="AK152" s="463">
        <f>ИТОГ!AY151</f>
        <v>0</v>
      </c>
      <c r="AL152" s="463">
        <f>ИТОГ!AZ151</f>
        <v>55</v>
      </c>
      <c r="AM152" s="463">
        <f>ИТОГ!CC151</f>
        <v>1</v>
      </c>
      <c r="AN152" s="463">
        <f>ИТОГ!CD151</f>
        <v>23</v>
      </c>
      <c r="AO152" s="463">
        <f>ИТОГ!U151+ИТОГ!W151</f>
        <v>74</v>
      </c>
      <c r="AP152" s="463">
        <f>ИТОГ!V151+ИТОГ!X151</f>
        <v>17</v>
      </c>
      <c r="AQ152" s="463">
        <f>ИТОГ!BA151+ИТОГ!BC151</f>
        <v>70</v>
      </c>
      <c r="AR152" s="463">
        <f>ИТОГ!BB151+ИТОГ!BD151</f>
        <v>30</v>
      </c>
      <c r="AS152" s="463">
        <f>ИТОГ!CE151+ИТОГ!CG151</f>
        <v>51</v>
      </c>
      <c r="AT152" s="463">
        <f>ИТОГ!CF151+ИТОГ!CH151</f>
        <v>31</v>
      </c>
      <c r="AU152" s="463">
        <f>ИТОГ!DG151+ИТОГ!DI151</f>
        <v>53</v>
      </c>
      <c r="AV152" s="463">
        <f>ИТОГ!DH151+ИТОГ!DJ151</f>
        <v>14</v>
      </c>
      <c r="AW152" s="463">
        <f>ИТОГ!Y151+ИТОГ!AA151</f>
        <v>74</v>
      </c>
      <c r="AX152" s="463">
        <f>ИТОГ!Z151+ИТОГ!AB151</f>
        <v>18</v>
      </c>
      <c r="AY152" s="463">
        <f>ИТОГ!BE151+ИТОГ!BG151</f>
        <v>71</v>
      </c>
      <c r="AZ152" s="463">
        <f>ИТОГ!BF151+ИТОГ!BH151</f>
        <v>25</v>
      </c>
      <c r="BA152" s="463">
        <f>ИТОГ!CI151+ИТОГ!CK151</f>
        <v>79</v>
      </c>
      <c r="BB152" s="463">
        <f>ИТОГ!CJ151+ИТОГ!CL151</f>
        <v>6</v>
      </c>
      <c r="BC152" s="463">
        <f>ИТОГ!DK151</f>
        <v>21</v>
      </c>
      <c r="BD152" s="463">
        <f>ИТОГ!DL151</f>
        <v>8</v>
      </c>
      <c r="BE152" s="463">
        <f>ИТОГ!AC151</f>
        <v>0</v>
      </c>
      <c r="BF152" s="463">
        <f>ИТОГ!AD151</f>
        <v>40</v>
      </c>
      <c r="BG152" s="463">
        <f>ИТОГ!BI151</f>
        <v>0</v>
      </c>
      <c r="BH152" s="463">
        <f>ИТОГ!BJ151</f>
        <v>56</v>
      </c>
      <c r="BI152" s="463">
        <f>ИТОГ!CM151</f>
        <v>0</v>
      </c>
      <c r="BJ152" s="463">
        <f>ИТОГ!CN151</f>
        <v>22</v>
      </c>
      <c r="BK152" s="463">
        <f>ИТОГ!AE151</f>
        <v>20</v>
      </c>
      <c r="BL152" s="463">
        <f>ИТОГ!AF151</f>
        <v>10</v>
      </c>
      <c r="BM152" s="463">
        <f>ИТОГ!BK151</f>
        <v>19</v>
      </c>
      <c r="BN152" s="463">
        <f>ИТОГ!BL151</f>
        <v>17</v>
      </c>
      <c r="BO152" s="463">
        <f>ИТОГ!CO151</f>
        <v>16</v>
      </c>
      <c r="BP152" s="463">
        <f>ИТОГ!CP151</f>
        <v>7</v>
      </c>
      <c r="BQ152" s="463">
        <f>ИТОГ!DM151</f>
        <v>16</v>
      </c>
      <c r="BR152" s="463">
        <f>ИТОГ!DN151</f>
        <v>6</v>
      </c>
      <c r="BS152" s="463">
        <f>ИТОГ!AG151</f>
        <v>0</v>
      </c>
      <c r="BT152" s="463">
        <f>ИТОГ!AH151</f>
        <v>17</v>
      </c>
      <c r="BU152" s="388">
        <f t="shared" si="74"/>
        <v>1654</v>
      </c>
      <c r="BV152" s="508">
        <f t="shared" si="75"/>
        <v>887</v>
      </c>
      <c r="BW152" s="183"/>
      <c r="BX152" s="183"/>
      <c r="BY152" s="183"/>
      <c r="BZ152" s="1165"/>
      <c r="CA152" s="318">
        <f>ИТОГ!DU151</f>
        <v>0</v>
      </c>
      <c r="CB152" s="318">
        <f>ИТОГ!DV151</f>
        <v>13</v>
      </c>
      <c r="CC152" s="318">
        <f>ИТОГ!DY151</f>
        <v>0</v>
      </c>
      <c r="CD152" s="318">
        <f>ИТОГ!DZ151</f>
        <v>11</v>
      </c>
      <c r="CE152" s="318">
        <f>ИТОГ!EC151</f>
        <v>1</v>
      </c>
      <c r="CF152" s="318">
        <f>ИТОГ!ED151</f>
        <v>1</v>
      </c>
      <c r="CG152" s="318">
        <f>ИТОГ!EE151</f>
        <v>10</v>
      </c>
      <c r="CH152" s="318">
        <f>ИТОГ!EF151</f>
        <v>2</v>
      </c>
      <c r="CI152" s="318">
        <f>ИТОГ!DS151</f>
        <v>0</v>
      </c>
      <c r="CJ152" s="318">
        <f>ИТОГ!DT151</f>
        <v>14</v>
      </c>
      <c r="CK152" s="318">
        <f>ИТОГ!DW151</f>
        <v>0</v>
      </c>
      <c r="CL152" s="318">
        <f>ИТОГ!DX151</f>
        <v>9</v>
      </c>
      <c r="CM152" s="318">
        <f>ИТОГ!EA151</f>
        <v>0</v>
      </c>
      <c r="CN152" s="318">
        <f>ИТОГ!EB151</f>
        <v>10</v>
      </c>
      <c r="CO152" s="386">
        <f t="shared" si="76"/>
        <v>11</v>
      </c>
      <c r="CP152" s="387">
        <f t="shared" si="77"/>
        <v>60</v>
      </c>
    </row>
    <row r="153" spans="1:94" ht="16.2" thickBot="1" x14ac:dyDescent="0.35">
      <c r="A153" s="510"/>
      <c r="B153" s="511"/>
      <c r="C153" s="1504">
        <f>SUM(C152:D152)</f>
        <v>82</v>
      </c>
      <c r="D153" s="1925"/>
      <c r="E153" s="1901">
        <f>SUM(E152:F152)</f>
        <v>63</v>
      </c>
      <c r="F153" s="1902"/>
      <c r="G153" s="1901">
        <f>SUM(G152:H152)</f>
        <v>56</v>
      </c>
      <c r="H153" s="1902"/>
      <c r="I153" s="1901">
        <f>SUM(I152:J152)</f>
        <v>49</v>
      </c>
      <c r="J153" s="1902"/>
      <c r="K153" s="1901">
        <f>SUM(K152:L152)</f>
        <v>174</v>
      </c>
      <c r="L153" s="1902"/>
      <c r="M153" s="1901">
        <f>SUM(M152:N152)</f>
        <v>177</v>
      </c>
      <c r="N153" s="1902"/>
      <c r="O153" s="1901">
        <f>SUM(O152:P152)</f>
        <v>161</v>
      </c>
      <c r="P153" s="1902"/>
      <c r="Q153" s="1901">
        <f>SUM(Q152:R152)</f>
        <v>112</v>
      </c>
      <c r="R153" s="1902"/>
      <c r="S153" s="1387">
        <f>SUM(S152:T152)</f>
        <v>49</v>
      </c>
      <c r="T153" s="1393"/>
      <c r="U153" s="1387">
        <f>SUM(U152:V152)</f>
        <v>60</v>
      </c>
      <c r="V153" s="1393"/>
      <c r="W153" s="1387">
        <f>W152+X152</f>
        <v>46</v>
      </c>
      <c r="X153" s="1272"/>
      <c r="Y153" s="1387">
        <f>SUM(Y152:Z152)</f>
        <v>48</v>
      </c>
      <c r="Z153" s="1393"/>
      <c r="AA153" s="1387">
        <f>SUM(AA152:AB152)</f>
        <v>126</v>
      </c>
      <c r="AB153" s="1393"/>
      <c r="AC153" s="1387">
        <f>SUM(AC152:AD152)</f>
        <v>127</v>
      </c>
      <c r="AD153" s="1272"/>
      <c r="AE153" s="1387">
        <f>SUM(AE152:AF152)</f>
        <v>120</v>
      </c>
      <c r="AF153" s="1393"/>
      <c r="AG153" s="1387">
        <f>SUM(AG152:AH152)</f>
        <v>78</v>
      </c>
      <c r="AH153" s="1393"/>
      <c r="AI153" s="1387">
        <f>SUM(AI152:AJ152)</f>
        <v>46</v>
      </c>
      <c r="AJ153" s="1393"/>
      <c r="AK153" s="1387">
        <f>SUM(AK152:AL152)</f>
        <v>55</v>
      </c>
      <c r="AL153" s="1393"/>
      <c r="AM153" s="1387">
        <f t="shared" ref="AM153" si="78">SUM(AM152:AN152)</f>
        <v>24</v>
      </c>
      <c r="AN153" s="1393"/>
      <c r="AO153" s="1387">
        <f t="shared" ref="AO153" si="79">SUM(AO152:AP152)</f>
        <v>91</v>
      </c>
      <c r="AP153" s="1393"/>
      <c r="AQ153" s="1387">
        <f t="shared" ref="AQ153" si="80">SUM(AQ152:AR152)</f>
        <v>100</v>
      </c>
      <c r="AR153" s="1393"/>
      <c r="AS153" s="1387">
        <f t="shared" ref="AS153" si="81">SUM(AS152:AT152)</f>
        <v>82</v>
      </c>
      <c r="AT153" s="1393"/>
      <c r="AU153" s="1387">
        <f t="shared" ref="AU153" si="82">SUM(AU152:AV152)</f>
        <v>67</v>
      </c>
      <c r="AV153" s="1393"/>
      <c r="AW153" s="1387">
        <f t="shared" ref="AW153" si="83">SUM(AW152:AX152)</f>
        <v>92</v>
      </c>
      <c r="AX153" s="1393"/>
      <c r="AY153" s="1387">
        <f t="shared" ref="AY153" si="84">SUM(AY152:AZ152)</f>
        <v>96</v>
      </c>
      <c r="AZ153" s="1393"/>
      <c r="BA153" s="1387">
        <f t="shared" ref="BA153" si="85">SUM(BA152:BB152)</f>
        <v>85</v>
      </c>
      <c r="BB153" s="1393"/>
      <c r="BC153" s="1387">
        <f t="shared" ref="BC153" si="86">SUM(BC152:BD152)</f>
        <v>29</v>
      </c>
      <c r="BD153" s="1393"/>
      <c r="BE153" s="1387">
        <f t="shared" ref="BE153" si="87">SUM(BE152:BF152)</f>
        <v>40</v>
      </c>
      <c r="BF153" s="1393"/>
      <c r="BG153" s="1387">
        <f t="shared" ref="BG153" si="88">SUM(BG152:BH152)</f>
        <v>56</v>
      </c>
      <c r="BH153" s="1393"/>
      <c r="BI153" s="1387">
        <f t="shared" ref="BI153" si="89">SUM(BI152:BJ152)</f>
        <v>22</v>
      </c>
      <c r="BJ153" s="1393"/>
      <c r="BK153" s="1387">
        <f>SUM(BK152:BL152)</f>
        <v>30</v>
      </c>
      <c r="BL153" s="1272"/>
      <c r="BM153" s="1387">
        <f t="shared" ref="BM153" si="90">SUM(BM152:BN152)</f>
        <v>36</v>
      </c>
      <c r="BN153" s="1393"/>
      <c r="BO153" s="1387">
        <f t="shared" ref="BO153" si="91">SUM(BO152:BP152)</f>
        <v>23</v>
      </c>
      <c r="BP153" s="1393"/>
      <c r="BQ153" s="1901">
        <f t="shared" ref="BQ153" si="92">SUM(BQ152:BR152)</f>
        <v>22</v>
      </c>
      <c r="BR153" s="1902"/>
      <c r="BS153" s="1901">
        <f t="shared" ref="BS153" si="93">SUM(BS152:BT152)</f>
        <v>17</v>
      </c>
      <c r="BT153" s="1903"/>
      <c r="BU153" s="1927">
        <f>BU152+BV152</f>
        <v>2541</v>
      </c>
      <c r="BV153" s="1928" t="e">
        <f>SUM(D153+F153+H153+J153+L153+N153+P153+R153+T153+V153+Z153+#REF!+AB153+#REF!+#REF!+AH153+AJ153+AL153+#REF!+#REF!+AN153+AP153+AR153+AT153+AV153+#REF!+#REF!+AX153+AZ153+BB153+BD153+BF153+BH153+BJ153+#REF!+#REF!+BN153+BP153+#REF!+#REF!+#REF!+BR153+#REF!+BT153)</f>
        <v>#REF!</v>
      </c>
      <c r="BW153" s="524"/>
      <c r="BX153" s="524"/>
      <c r="BY153" s="524"/>
      <c r="BZ153" s="1163"/>
      <c r="CA153" s="1387">
        <f>SUM(CA152:CB152)</f>
        <v>13</v>
      </c>
      <c r="CB153" s="1272"/>
      <c r="CC153" s="1387">
        <f t="shared" ref="CC153" si="94">SUM(CC152:CD152)</f>
        <v>11</v>
      </c>
      <c r="CD153" s="1272"/>
      <c r="CE153" s="1387">
        <f>SUM(CE152:CF152)</f>
        <v>2</v>
      </c>
      <c r="CF153" s="1393"/>
      <c r="CG153" s="1387">
        <f>SUM(CG152:CH152)</f>
        <v>12</v>
      </c>
      <c r="CH153" s="1393"/>
      <c r="CI153" s="1387">
        <f>SUM(CI152:CJ152)</f>
        <v>14</v>
      </c>
      <c r="CJ153" s="1393"/>
      <c r="CK153" s="1387">
        <f>SUM(CK152:CL152)</f>
        <v>9</v>
      </c>
      <c r="CL153" s="1393"/>
      <c r="CM153" s="1387">
        <f t="shared" ref="CM153" si="95">SUM(CM152:CN152)</f>
        <v>10</v>
      </c>
      <c r="CN153" s="1393"/>
      <c r="CO153" s="1387">
        <f>SUM(CO152,CP152)</f>
        <v>71</v>
      </c>
      <c r="CP153" s="1393"/>
    </row>
    <row r="154" spans="1:94" ht="15" thickBot="1" x14ac:dyDescent="0.35">
      <c r="A154" s="512"/>
      <c r="B154" s="513" t="s">
        <v>79</v>
      </c>
      <c r="C154" s="1923">
        <f>SUM(C153:J153)</f>
        <v>250</v>
      </c>
      <c r="D154" s="1923"/>
      <c r="E154" s="1923"/>
      <c r="F154" s="1923"/>
      <c r="G154" s="1923"/>
      <c r="H154" s="1923"/>
      <c r="I154" s="1923"/>
      <c r="J154" s="1924"/>
      <c r="K154" s="1511">
        <f>SUM(K153:R153)</f>
        <v>624</v>
      </c>
      <c r="L154" s="1512"/>
      <c r="M154" s="1512"/>
      <c r="N154" s="1512"/>
      <c r="O154" s="1512"/>
      <c r="P154" s="1512"/>
      <c r="Q154" s="1512"/>
      <c r="R154" s="1512"/>
      <c r="S154" s="1511">
        <f>SUM(S153:Z153)</f>
        <v>203</v>
      </c>
      <c r="T154" s="1512"/>
      <c r="U154" s="1512"/>
      <c r="V154" s="1512"/>
      <c r="W154" s="1512"/>
      <c r="X154" s="1512"/>
      <c r="Y154" s="1512"/>
      <c r="Z154" s="1512"/>
      <c r="AA154" s="1511">
        <f>SUM(AA153:AH153)</f>
        <v>451</v>
      </c>
      <c r="AB154" s="1512"/>
      <c r="AC154" s="1512"/>
      <c r="AD154" s="1512"/>
      <c r="AE154" s="1512"/>
      <c r="AF154" s="1512"/>
      <c r="AG154" s="1512"/>
      <c r="AH154" s="1513"/>
      <c r="AI154" s="1511">
        <f>SUM(AI153:AN153)</f>
        <v>125</v>
      </c>
      <c r="AJ154" s="1271"/>
      <c r="AK154" s="1271"/>
      <c r="AL154" s="1271"/>
      <c r="AM154" s="1271"/>
      <c r="AN154" s="1272"/>
      <c r="AO154" s="1511">
        <f>SUM(AO153:AV153)</f>
        <v>340</v>
      </c>
      <c r="AP154" s="1512"/>
      <c r="AQ154" s="1512"/>
      <c r="AR154" s="1512"/>
      <c r="AS154" s="1512"/>
      <c r="AT154" s="1512"/>
      <c r="AU154" s="1512"/>
      <c r="AV154" s="1513"/>
      <c r="AW154" s="1511">
        <f>SUM(AW153:BD153)</f>
        <v>302</v>
      </c>
      <c r="AX154" s="1512"/>
      <c r="AY154" s="1512"/>
      <c r="AZ154" s="1512"/>
      <c r="BA154" s="1512"/>
      <c r="BB154" s="1512"/>
      <c r="BC154" s="1512"/>
      <c r="BD154" s="1513"/>
      <c r="BE154" s="1511">
        <f>SUM(BE153:BJ153)</f>
        <v>118</v>
      </c>
      <c r="BF154" s="1271"/>
      <c r="BG154" s="1271"/>
      <c r="BH154" s="1271"/>
      <c r="BI154" s="1271"/>
      <c r="BJ154" s="1272"/>
      <c r="BK154" s="1511">
        <f>SUM(BK153:BR153)</f>
        <v>111</v>
      </c>
      <c r="BL154" s="1271"/>
      <c r="BM154" s="1271"/>
      <c r="BN154" s="1271"/>
      <c r="BO154" s="1271"/>
      <c r="BP154" s="1271"/>
      <c r="BQ154" s="1271"/>
      <c r="BR154" s="1272"/>
      <c r="BS154" s="1511">
        <f>SUM(BS153)</f>
        <v>17</v>
      </c>
      <c r="BT154" s="1513"/>
      <c r="BU154" s="1934">
        <f>SUM(C154:BT154)</f>
        <v>2541</v>
      </c>
      <c r="BV154" s="1935"/>
      <c r="BW154" s="449"/>
      <c r="BX154" s="449"/>
      <c r="BY154" s="449"/>
      <c r="CA154" s="1511">
        <f>SUM(CA153:CD153)</f>
        <v>24</v>
      </c>
      <c r="CB154" s="1512"/>
      <c r="CC154" s="1512"/>
      <c r="CD154" s="1512"/>
      <c r="CE154" s="1511">
        <f>SUM(CE153:CH153)</f>
        <v>14</v>
      </c>
      <c r="CF154" s="1512"/>
      <c r="CG154" s="1271"/>
      <c r="CH154" s="1272"/>
      <c r="CI154" s="1511">
        <f>SUM(CI153:CN153)</f>
        <v>33</v>
      </c>
      <c r="CJ154" s="1512"/>
      <c r="CK154" s="1512"/>
      <c r="CL154" s="1512"/>
      <c r="CM154" s="1512"/>
      <c r="CN154" s="1512"/>
      <c r="CO154" s="1511">
        <f>SUM(CA154:CN154)</f>
        <v>71</v>
      </c>
      <c r="CP154" s="1513"/>
    </row>
    <row r="155" spans="1:94" ht="15.6" x14ac:dyDescent="0.3">
      <c r="A155" s="21"/>
      <c r="B155" s="21"/>
      <c r="C155" s="21"/>
      <c r="D155" s="21"/>
      <c r="E155" s="21"/>
      <c r="F155" s="21"/>
      <c r="G155" s="21"/>
      <c r="H155" s="21"/>
      <c r="I155" s="21">
        <f>SUM(C129:J129)</f>
        <v>125</v>
      </c>
      <c r="J155" s="21">
        <f>SUM(C130:J130)</f>
        <v>182</v>
      </c>
      <c r="K155" s="21"/>
      <c r="L155" s="21"/>
      <c r="M155" s="21"/>
      <c r="N155" s="21"/>
      <c r="O155" s="21"/>
      <c r="P155" s="21"/>
      <c r="Q155" s="115">
        <f>SUM(K129:R129)</f>
        <v>297</v>
      </c>
      <c r="R155" s="115">
        <f>SUM(K130:R130)</f>
        <v>471</v>
      </c>
      <c r="S155" s="21"/>
      <c r="T155" s="21"/>
      <c r="U155" s="21"/>
      <c r="V155" s="115"/>
      <c r="W155" s="115"/>
      <c r="X155" s="115"/>
      <c r="Y155" s="850">
        <f>SUM(S129:Z129)</f>
        <v>98</v>
      </c>
      <c r="Z155" s="850">
        <f>SUM(S130:Z130)</f>
        <v>233</v>
      </c>
      <c r="AA155" s="1157"/>
      <c r="AB155" s="1157"/>
      <c r="AC155" s="1157"/>
      <c r="AD155" s="1157"/>
      <c r="AE155" s="1157"/>
      <c r="AF155" s="1157"/>
      <c r="AG155" s="1157">
        <f>SUM(AA129:AH129)</f>
        <v>218</v>
      </c>
      <c r="AH155" s="1157">
        <f>SUM(AA130:AH130)</f>
        <v>420</v>
      </c>
      <c r="AI155" s="1157"/>
      <c r="AJ155" s="1157"/>
      <c r="AK155" s="1157"/>
      <c r="AL155" s="1157"/>
      <c r="AM155" s="1157">
        <f>SUM(AI129:AN129)</f>
        <v>58</v>
      </c>
      <c r="AN155" s="1157">
        <f>SUM(AI130:AN130)</f>
        <v>53</v>
      </c>
      <c r="AO155" s="1157"/>
      <c r="AP155" s="1157"/>
      <c r="AQ155" s="1157"/>
      <c r="AR155" s="1157"/>
      <c r="AS155" s="1157"/>
      <c r="AT155" s="1157"/>
      <c r="AU155" s="1157">
        <f>SUM(AO129:AV129)</f>
        <v>161</v>
      </c>
      <c r="AV155" s="1157">
        <f>SUM(AO130:AV130)</f>
        <v>296</v>
      </c>
      <c r="AX155" s="51"/>
      <c r="BB155" s="23"/>
      <c r="BC155" s="851">
        <f>SUM(AW129:BD129)</f>
        <v>174</v>
      </c>
      <c r="BD155" s="851">
        <f>SUM(AW130:BD130)</f>
        <v>290</v>
      </c>
      <c r="BE155" s="23"/>
      <c r="BF155" s="23"/>
      <c r="BG155" s="23"/>
      <c r="BH155" s="23"/>
      <c r="BI155" s="23">
        <f>SUM(BE129:BJ129)</f>
        <v>54</v>
      </c>
      <c r="BJ155" s="23">
        <f>BE130+BG130+BI130</f>
        <v>25</v>
      </c>
      <c r="BK155" s="1936"/>
      <c r="BL155" s="1937"/>
      <c r="BQ155" s="6">
        <f>SUM(BK129:BR129)</f>
        <v>52</v>
      </c>
      <c r="BR155" s="6">
        <f>SUM(BK130:BR130)</f>
        <v>29</v>
      </c>
      <c r="BU155" s="1565"/>
      <c r="BV155" s="1565"/>
      <c r="BW155" s="1160"/>
      <c r="BX155" s="1160"/>
      <c r="BY155" s="1160"/>
    </row>
    <row r="156" spans="1:94" ht="15.6" x14ac:dyDescent="0.3">
      <c r="A156" s="275" t="s">
        <v>82</v>
      </c>
      <c r="B156" s="270">
        <f>C153+K153+AA153+AI153+AM153+AS153+AW153+BE153+BM153+BQ153+S153</f>
        <v>773</v>
      </c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1157"/>
      <c r="AB156" s="1157"/>
      <c r="AC156" s="1157"/>
      <c r="AD156" s="1157"/>
      <c r="AE156" s="1157"/>
      <c r="AF156" s="1157"/>
      <c r="AG156" s="1157"/>
      <c r="AH156" s="7" t="s">
        <v>31</v>
      </c>
      <c r="AI156" s="7"/>
      <c r="AJ156" s="1504">
        <f>BU153</f>
        <v>2541</v>
      </c>
      <c r="AK156" s="1504"/>
      <c r="AL156" s="1504"/>
      <c r="AM156" s="1157"/>
      <c r="AN156" s="1933" t="s">
        <v>30</v>
      </c>
      <c r="AO156" s="1932"/>
      <c r="AP156" s="1932"/>
      <c r="AQ156" s="1504">
        <f>BU152+CO152</f>
        <v>1665</v>
      </c>
      <c r="AR156" s="1504"/>
      <c r="AS156" s="1504"/>
      <c r="AT156" s="1157"/>
      <c r="AU156" s="1157"/>
      <c r="AV156" s="1157"/>
      <c r="AX156" s="51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CA156" s="272">
        <v>1</v>
      </c>
      <c r="CB156" s="272" t="e">
        <f>CA153+#REF!+CE153+#REF!+#REF!+CG153+CI153</f>
        <v>#REF!</v>
      </c>
      <c r="CC156" s="272"/>
      <c r="CD156" s="272"/>
    </row>
    <row r="157" spans="1:94" ht="15.6" x14ac:dyDescent="0.3">
      <c r="A157" s="275" t="s">
        <v>83</v>
      </c>
      <c r="B157" s="270" t="e">
        <f>E153+M153+U153+AK153+AO153+AU153+AY153+BG153+BO153+#REF!</f>
        <v>#REF!</v>
      </c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1157"/>
      <c r="AB157" s="1157"/>
      <c r="AC157" s="1157"/>
      <c r="AD157" s="1157"/>
      <c r="AE157" s="1157"/>
      <c r="AF157" s="1157"/>
      <c r="AG157" s="1157"/>
      <c r="AH157" s="7" t="s">
        <v>32</v>
      </c>
      <c r="AI157" s="7"/>
      <c r="AJ157" s="1504">
        <f>CO153</f>
        <v>71</v>
      </c>
      <c r="AK157" s="1504"/>
      <c r="AL157" s="1504"/>
      <c r="AM157" s="1157"/>
      <c r="AN157" s="1933" t="s">
        <v>37</v>
      </c>
      <c r="AO157" s="1933"/>
      <c r="AP157" s="1933"/>
      <c r="AQ157" s="1504">
        <f>BV152+CP152</f>
        <v>947</v>
      </c>
      <c r="AR157" s="1504"/>
      <c r="AS157" s="1504"/>
      <c r="AT157" s="1157"/>
      <c r="AU157" s="1157"/>
      <c r="AV157" s="1157"/>
      <c r="AX157" s="51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CA157" s="272">
        <v>2</v>
      </c>
      <c r="CB157" s="272" t="e">
        <f>#REF!+CK153</f>
        <v>#REF!</v>
      </c>
      <c r="CC157" s="272"/>
      <c r="CD157" s="272"/>
    </row>
    <row r="158" spans="1:94" ht="15.6" x14ac:dyDescent="0.3">
      <c r="A158" s="105" t="s">
        <v>84</v>
      </c>
      <c r="B158" s="271" t="e">
        <f>G153+O153+Y153+#REF!+#REF!+AQ153+#REF!+BA153+BI153+#REF!+BS153</f>
        <v>#REF!</v>
      </c>
      <c r="AH158" s="739" t="s">
        <v>33</v>
      </c>
      <c r="AI158" s="739"/>
      <c r="AJ158" s="1504">
        <f>SUM(AJ156+AJ157)</f>
        <v>2612</v>
      </c>
      <c r="AK158" s="1504"/>
      <c r="AL158" s="1504"/>
      <c r="AN158" s="1932" t="s">
        <v>33</v>
      </c>
      <c r="AO158" s="1932"/>
      <c r="AP158" s="1932"/>
      <c r="AQ158" s="1504">
        <f>AQ156+AQ157</f>
        <v>2612</v>
      </c>
      <c r="AR158" s="1504"/>
      <c r="AS158" s="1504"/>
      <c r="CA158" s="272">
        <v>3</v>
      </c>
      <c r="CB158" s="272" t="e">
        <f>#REF!+#REF!+CM153</f>
        <v>#REF!</v>
      </c>
      <c r="CC158" s="272"/>
      <c r="CD158" s="272"/>
    </row>
    <row r="159" spans="1:94" x14ac:dyDescent="0.3">
      <c r="A159" s="268" t="s">
        <v>86</v>
      </c>
      <c r="B159" s="271" t="e">
        <f>I153+Q153+#REF!+AG153+#REF!+#REF!+BC153+#REF!</f>
        <v>#REF!</v>
      </c>
      <c r="AH159" s="740"/>
      <c r="AI159" s="740"/>
      <c r="CA159" s="272">
        <v>4</v>
      </c>
      <c r="CB159" s="272" t="e">
        <f>#REF!+#REF!+#REF!</f>
        <v>#REF!</v>
      </c>
      <c r="CC159" s="272"/>
      <c r="CD159" s="272"/>
    </row>
    <row r="160" spans="1:94" x14ac:dyDescent="0.3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  <c r="CF160" s="49"/>
      <c r="CG160" s="49"/>
      <c r="CH160" s="49"/>
      <c r="CI160" s="49"/>
      <c r="CJ160" s="49"/>
      <c r="CK160" s="49"/>
      <c r="CL160" s="49"/>
      <c r="CM160" s="49"/>
      <c r="CN160" s="49"/>
      <c r="CO160" s="49"/>
      <c r="CP160" s="49"/>
    </row>
  </sheetData>
  <mergeCells count="1076">
    <mergeCell ref="AJ157:AL157"/>
    <mergeCell ref="AN157:AP157"/>
    <mergeCell ref="AQ157:AS157"/>
    <mergeCell ref="AJ158:AL158"/>
    <mergeCell ref="AN158:AP158"/>
    <mergeCell ref="AQ158:AS158"/>
    <mergeCell ref="BS154:BT154"/>
    <mergeCell ref="BU154:BV154"/>
    <mergeCell ref="CA154:CD154"/>
    <mergeCell ref="CE154:CH154"/>
    <mergeCell ref="CI154:CN154"/>
    <mergeCell ref="CO154:CP154"/>
    <mergeCell ref="BK155:BL155"/>
    <mergeCell ref="BU155:BV155"/>
    <mergeCell ref="AJ156:AL156"/>
    <mergeCell ref="AN156:AP156"/>
    <mergeCell ref="AQ156:AS156"/>
    <mergeCell ref="C154:J154"/>
    <mergeCell ref="K154:R154"/>
    <mergeCell ref="S154:Z154"/>
    <mergeCell ref="AA154:AH154"/>
    <mergeCell ref="AI154:AN154"/>
    <mergeCell ref="AO154:AV154"/>
    <mergeCell ref="AW154:BD154"/>
    <mergeCell ref="BE154:BJ154"/>
    <mergeCell ref="BK154:BR154"/>
    <mergeCell ref="BU153:BV153"/>
    <mergeCell ref="CA153:CB153"/>
    <mergeCell ref="CC153:CD153"/>
    <mergeCell ref="CE153:CF153"/>
    <mergeCell ref="CG153:CH153"/>
    <mergeCell ref="CI153:CJ153"/>
    <mergeCell ref="CK153:CL153"/>
    <mergeCell ref="CM153:CN153"/>
    <mergeCell ref="C153:D153"/>
    <mergeCell ref="E153:F153"/>
    <mergeCell ref="G153:H153"/>
    <mergeCell ref="I153:J153"/>
    <mergeCell ref="K153:L153"/>
    <mergeCell ref="M153:N153"/>
    <mergeCell ref="O153:P153"/>
    <mergeCell ref="Q153:R153"/>
    <mergeCell ref="S153:T153"/>
    <mergeCell ref="U153:V153"/>
    <mergeCell ref="W153:X153"/>
    <mergeCell ref="Y153:Z153"/>
    <mergeCell ref="AA153:AB153"/>
    <mergeCell ref="AC153:AD153"/>
    <mergeCell ref="AE153:AF153"/>
    <mergeCell ref="BM130:BN130"/>
    <mergeCell ref="BO130:BP130"/>
    <mergeCell ref="BQ130:BR130"/>
    <mergeCell ref="BS130:BT130"/>
    <mergeCell ref="BU130:BV130"/>
    <mergeCell ref="CO153:CP153"/>
    <mergeCell ref="BC153:BD153"/>
    <mergeCell ref="BE153:BF153"/>
    <mergeCell ref="BG153:BH153"/>
    <mergeCell ref="BI153:BJ153"/>
    <mergeCell ref="BK153:BL153"/>
    <mergeCell ref="BM153:BN153"/>
    <mergeCell ref="BO153:BP153"/>
    <mergeCell ref="BQ153:BR153"/>
    <mergeCell ref="BS153:BT153"/>
    <mergeCell ref="AK153:AL153"/>
    <mergeCell ref="AM153:AN153"/>
    <mergeCell ref="AO153:AP153"/>
    <mergeCell ref="AQ153:AR153"/>
    <mergeCell ref="AS153:AT153"/>
    <mergeCell ref="AU153:AV153"/>
    <mergeCell ref="AW153:AX153"/>
    <mergeCell ref="AY153:AZ153"/>
    <mergeCell ref="BA153:BB153"/>
    <mergeCell ref="BI130:BJ130"/>
    <mergeCell ref="BK130:BL130"/>
    <mergeCell ref="AG153:AH153"/>
    <mergeCell ref="AI153:AJ153"/>
    <mergeCell ref="CG129:CH129"/>
    <mergeCell ref="CI129:CJ129"/>
    <mergeCell ref="CK129:CL129"/>
    <mergeCell ref="CM129:CN129"/>
    <mergeCell ref="CO129:CP129"/>
    <mergeCell ref="C130:D130"/>
    <mergeCell ref="E130:F130"/>
    <mergeCell ref="G130:H130"/>
    <mergeCell ref="I130:J130"/>
    <mergeCell ref="K130:L130"/>
    <mergeCell ref="M130:N130"/>
    <mergeCell ref="O130:P130"/>
    <mergeCell ref="Q130:R130"/>
    <mergeCell ref="S130:T130"/>
    <mergeCell ref="U130:V130"/>
    <mergeCell ref="W130:X130"/>
    <mergeCell ref="Y130:Z130"/>
    <mergeCell ref="AA130:AB130"/>
    <mergeCell ref="AC130:AD130"/>
    <mergeCell ref="AE130:AF130"/>
    <mergeCell ref="AG130:AH130"/>
    <mergeCell ref="AI130:AJ130"/>
    <mergeCell ref="CC130:CD130"/>
    <mergeCell ref="CE130:CF130"/>
    <mergeCell ref="CG130:CH130"/>
    <mergeCell ref="CI130:CJ130"/>
    <mergeCell ref="CK130:CL130"/>
    <mergeCell ref="CM130:CN130"/>
    <mergeCell ref="CO130:CP130"/>
    <mergeCell ref="BG130:BH130"/>
    <mergeCell ref="CE128:CF128"/>
    <mergeCell ref="CG128:CH128"/>
    <mergeCell ref="AK130:AL130"/>
    <mergeCell ref="AM130:AN130"/>
    <mergeCell ref="BK129:BL129"/>
    <mergeCell ref="BM129:BN129"/>
    <mergeCell ref="BO129:BP129"/>
    <mergeCell ref="BQ129:BR129"/>
    <mergeCell ref="BS129:BT129"/>
    <mergeCell ref="BU129:BV129"/>
    <mergeCell ref="CA129:CB129"/>
    <mergeCell ref="CC129:CD129"/>
    <mergeCell ref="CE129:CF129"/>
    <mergeCell ref="AS129:AT129"/>
    <mergeCell ref="AU129:AV129"/>
    <mergeCell ref="AW129:AX129"/>
    <mergeCell ref="AY129:AZ129"/>
    <mergeCell ref="BA129:BB129"/>
    <mergeCell ref="BC129:BD129"/>
    <mergeCell ref="BE129:BF129"/>
    <mergeCell ref="BG129:BH129"/>
    <mergeCell ref="BI129:BJ129"/>
    <mergeCell ref="CA130:CB130"/>
    <mergeCell ref="AO130:AP130"/>
    <mergeCell ref="AQ130:AR130"/>
    <mergeCell ref="AS130:AT130"/>
    <mergeCell ref="AU130:AV130"/>
    <mergeCell ref="AW130:AX130"/>
    <mergeCell ref="AY130:AZ130"/>
    <mergeCell ref="BA130:BB130"/>
    <mergeCell ref="BC130:BD130"/>
    <mergeCell ref="BE130:BF130"/>
    <mergeCell ref="AK128:AL128"/>
    <mergeCell ref="AM128:AN128"/>
    <mergeCell ref="AO128:AP128"/>
    <mergeCell ref="AQ128:AR128"/>
    <mergeCell ref="CK128:CL128"/>
    <mergeCell ref="CM128:CN128"/>
    <mergeCell ref="CO128:CP128"/>
    <mergeCell ref="C129:D129"/>
    <mergeCell ref="E129:F129"/>
    <mergeCell ref="G129:H129"/>
    <mergeCell ref="I129:J129"/>
    <mergeCell ref="K129:L129"/>
    <mergeCell ref="M129:N129"/>
    <mergeCell ref="O129:P129"/>
    <mergeCell ref="Q129:R129"/>
    <mergeCell ref="S129:T129"/>
    <mergeCell ref="U129:V129"/>
    <mergeCell ref="W129:X129"/>
    <mergeCell ref="Y129:Z129"/>
    <mergeCell ref="AA129:AB129"/>
    <mergeCell ref="AC129:AD129"/>
    <mergeCell ref="AE129:AF129"/>
    <mergeCell ref="AG129:AH129"/>
    <mergeCell ref="AI129:AJ129"/>
    <mergeCell ref="AK129:AL129"/>
    <mergeCell ref="AM129:AN129"/>
    <mergeCell ref="AO129:AP129"/>
    <mergeCell ref="AQ129:AR129"/>
    <mergeCell ref="BO128:BP128"/>
    <mergeCell ref="BQ128:BR128"/>
    <mergeCell ref="BS128:BT128"/>
    <mergeCell ref="BU128:BV128"/>
    <mergeCell ref="C128:D128"/>
    <mergeCell ref="E128:F128"/>
    <mergeCell ref="G128:H128"/>
    <mergeCell ref="I128:J128"/>
    <mergeCell ref="K128:L128"/>
    <mergeCell ref="M128:N128"/>
    <mergeCell ref="O128:P128"/>
    <mergeCell ref="Q128:R128"/>
    <mergeCell ref="S128:T128"/>
    <mergeCell ref="U128:V128"/>
    <mergeCell ref="W128:X128"/>
    <mergeCell ref="Y128:Z128"/>
    <mergeCell ref="AA128:AB128"/>
    <mergeCell ref="AC128:AD128"/>
    <mergeCell ref="AE128:AF128"/>
    <mergeCell ref="AG128:AH128"/>
    <mergeCell ref="AI128:AJ128"/>
    <mergeCell ref="AS128:AT128"/>
    <mergeCell ref="AU128:AV128"/>
    <mergeCell ref="BV125:BV127"/>
    <mergeCell ref="CA125:CB126"/>
    <mergeCell ref="CC125:CD126"/>
    <mergeCell ref="CE125:CF126"/>
    <mergeCell ref="CG125:CH126"/>
    <mergeCell ref="CI125:CJ126"/>
    <mergeCell ref="CK125:CL126"/>
    <mergeCell ref="CM125:CN126"/>
    <mergeCell ref="CO125:CO127"/>
    <mergeCell ref="BE125:BF126"/>
    <mergeCell ref="BG125:BH126"/>
    <mergeCell ref="BI125:BJ126"/>
    <mergeCell ref="BK125:BL126"/>
    <mergeCell ref="BM125:BN126"/>
    <mergeCell ref="BO125:BP126"/>
    <mergeCell ref="BQ125:BR126"/>
    <mergeCell ref="BS125:BT126"/>
    <mergeCell ref="BU125:BU127"/>
    <mergeCell ref="CI128:CJ128"/>
    <mergeCell ref="AW128:AX128"/>
    <mergeCell ref="AY128:AZ128"/>
    <mergeCell ref="BA128:BB128"/>
    <mergeCell ref="BC128:BD128"/>
    <mergeCell ref="BE128:BF128"/>
    <mergeCell ref="BG128:BH128"/>
    <mergeCell ref="BI128:BJ128"/>
    <mergeCell ref="BK128:BL128"/>
    <mergeCell ref="BM128:BN128"/>
    <mergeCell ref="CA128:CB128"/>
    <mergeCell ref="CC128:CD128"/>
    <mergeCell ref="CE124:CH124"/>
    <mergeCell ref="CI124:CN124"/>
    <mergeCell ref="CO124:CP124"/>
    <mergeCell ref="C125:D126"/>
    <mergeCell ref="E125:F126"/>
    <mergeCell ref="G125:H126"/>
    <mergeCell ref="I125:J126"/>
    <mergeCell ref="K125:L126"/>
    <mergeCell ref="M125:N126"/>
    <mergeCell ref="O125:P126"/>
    <mergeCell ref="Q125:R126"/>
    <mergeCell ref="S125:T126"/>
    <mergeCell ref="U125:V126"/>
    <mergeCell ref="W125:X126"/>
    <mergeCell ref="Y125:Z126"/>
    <mergeCell ref="AA125:AB126"/>
    <mergeCell ref="AC125:AD126"/>
    <mergeCell ref="AE125:AF126"/>
    <mergeCell ref="AG125:AH126"/>
    <mergeCell ref="AI125:AJ126"/>
    <mergeCell ref="AK125:AL126"/>
    <mergeCell ref="AM125:AN126"/>
    <mergeCell ref="AO125:AP126"/>
    <mergeCell ref="AQ125:AR126"/>
    <mergeCell ref="CP125:CP127"/>
    <mergeCell ref="P122:Z122"/>
    <mergeCell ref="AI122:AN122"/>
    <mergeCell ref="AP122:AQ122"/>
    <mergeCell ref="CA123:CB123"/>
    <mergeCell ref="A124:A126"/>
    <mergeCell ref="B124:B126"/>
    <mergeCell ref="C124:J124"/>
    <mergeCell ref="K124:R124"/>
    <mergeCell ref="S124:Z124"/>
    <mergeCell ref="AA124:AH124"/>
    <mergeCell ref="AI124:AN124"/>
    <mergeCell ref="AO124:AV124"/>
    <mergeCell ref="AW124:BD124"/>
    <mergeCell ref="BE124:BJ124"/>
    <mergeCell ref="BK124:BR124"/>
    <mergeCell ref="BS124:BT124"/>
    <mergeCell ref="BU124:BV124"/>
    <mergeCell ref="CA124:CD124"/>
    <mergeCell ref="AS125:AT126"/>
    <mergeCell ref="AU125:AV126"/>
    <mergeCell ref="AW125:AX126"/>
    <mergeCell ref="AY125:AZ126"/>
    <mergeCell ref="BA125:BB126"/>
    <mergeCell ref="BC125:BD126"/>
    <mergeCell ref="AJ117:AL117"/>
    <mergeCell ref="AN117:AP117"/>
    <mergeCell ref="AQ117:AS117"/>
    <mergeCell ref="AJ118:AL118"/>
    <mergeCell ref="AN118:AP118"/>
    <mergeCell ref="AQ118:AS118"/>
    <mergeCell ref="BS114:BT114"/>
    <mergeCell ref="BU114:BV114"/>
    <mergeCell ref="CA114:CD114"/>
    <mergeCell ref="CE114:CH114"/>
    <mergeCell ref="CI114:CN114"/>
    <mergeCell ref="CO114:CP114"/>
    <mergeCell ref="BK115:BL115"/>
    <mergeCell ref="BU115:BV115"/>
    <mergeCell ref="AJ116:AL116"/>
    <mergeCell ref="AN116:AP116"/>
    <mergeCell ref="AQ116:AS116"/>
    <mergeCell ref="C114:J114"/>
    <mergeCell ref="K114:R114"/>
    <mergeCell ref="S114:Z114"/>
    <mergeCell ref="AA114:AH114"/>
    <mergeCell ref="AI114:AN114"/>
    <mergeCell ref="AO114:AV114"/>
    <mergeCell ref="AW114:BD114"/>
    <mergeCell ref="BE114:BJ114"/>
    <mergeCell ref="BK114:BR114"/>
    <mergeCell ref="BU113:BV113"/>
    <mergeCell ref="CA113:CB113"/>
    <mergeCell ref="CC113:CD113"/>
    <mergeCell ref="CE113:CF113"/>
    <mergeCell ref="CG113:CH113"/>
    <mergeCell ref="CI113:CJ113"/>
    <mergeCell ref="CK113:CL113"/>
    <mergeCell ref="CM113:CN113"/>
    <mergeCell ref="C113:D113"/>
    <mergeCell ref="E113:F113"/>
    <mergeCell ref="G113:H113"/>
    <mergeCell ref="I113:J113"/>
    <mergeCell ref="K113:L113"/>
    <mergeCell ref="M113:N113"/>
    <mergeCell ref="O113:P113"/>
    <mergeCell ref="Q113:R113"/>
    <mergeCell ref="S113:T113"/>
    <mergeCell ref="U113:V113"/>
    <mergeCell ref="W113:X113"/>
    <mergeCell ref="Y113:Z113"/>
    <mergeCell ref="AA113:AB113"/>
    <mergeCell ref="AC113:AD113"/>
    <mergeCell ref="AE113:AF113"/>
    <mergeCell ref="BM90:BN90"/>
    <mergeCell ref="BO90:BP90"/>
    <mergeCell ref="BQ90:BR90"/>
    <mergeCell ref="BS90:BT90"/>
    <mergeCell ref="BU90:BV90"/>
    <mergeCell ref="CO113:CP113"/>
    <mergeCell ref="BC113:BD113"/>
    <mergeCell ref="BE113:BF113"/>
    <mergeCell ref="BG113:BH113"/>
    <mergeCell ref="BI113:BJ113"/>
    <mergeCell ref="BK113:BL113"/>
    <mergeCell ref="BM113:BN113"/>
    <mergeCell ref="BO113:BP113"/>
    <mergeCell ref="BQ113:BR113"/>
    <mergeCell ref="BS113:BT113"/>
    <mergeCell ref="AK113:AL113"/>
    <mergeCell ref="AM113:AN113"/>
    <mergeCell ref="AO113:AP113"/>
    <mergeCell ref="AQ113:AR113"/>
    <mergeCell ref="AS113:AT113"/>
    <mergeCell ref="AU113:AV113"/>
    <mergeCell ref="AW113:AX113"/>
    <mergeCell ref="AY113:AZ113"/>
    <mergeCell ref="BA113:BB113"/>
    <mergeCell ref="BI90:BJ90"/>
    <mergeCell ref="BK90:BL90"/>
    <mergeCell ref="AG113:AH113"/>
    <mergeCell ref="AI113:AJ113"/>
    <mergeCell ref="CG89:CH89"/>
    <mergeCell ref="CI89:CJ89"/>
    <mergeCell ref="CK89:CL89"/>
    <mergeCell ref="CM89:CN89"/>
    <mergeCell ref="CO89:CP89"/>
    <mergeCell ref="C90:D90"/>
    <mergeCell ref="E90:F90"/>
    <mergeCell ref="G90:H90"/>
    <mergeCell ref="I90:J90"/>
    <mergeCell ref="K90:L90"/>
    <mergeCell ref="M90:N90"/>
    <mergeCell ref="O90:P90"/>
    <mergeCell ref="Q90:R90"/>
    <mergeCell ref="S90:T90"/>
    <mergeCell ref="U90:V90"/>
    <mergeCell ref="W90:X90"/>
    <mergeCell ref="Y90:Z90"/>
    <mergeCell ref="AA90:AB90"/>
    <mergeCell ref="AC90:AD90"/>
    <mergeCell ref="AE90:AF90"/>
    <mergeCell ref="AG90:AH90"/>
    <mergeCell ref="AI90:AJ90"/>
    <mergeCell ref="CC90:CD90"/>
    <mergeCell ref="CE90:CF90"/>
    <mergeCell ref="CG90:CH90"/>
    <mergeCell ref="CI90:CJ90"/>
    <mergeCell ref="CK90:CL90"/>
    <mergeCell ref="CM90:CN90"/>
    <mergeCell ref="CO90:CP90"/>
    <mergeCell ref="BG90:BH90"/>
    <mergeCell ref="CE88:CF88"/>
    <mergeCell ref="CG88:CH88"/>
    <mergeCell ref="AK90:AL90"/>
    <mergeCell ref="AM90:AN90"/>
    <mergeCell ref="BK89:BL89"/>
    <mergeCell ref="BM89:BN89"/>
    <mergeCell ref="BO89:BP89"/>
    <mergeCell ref="BQ89:BR89"/>
    <mergeCell ref="BS89:BT89"/>
    <mergeCell ref="BU89:BV89"/>
    <mergeCell ref="CA89:CB89"/>
    <mergeCell ref="CC89:CD89"/>
    <mergeCell ref="CE89:CF89"/>
    <mergeCell ref="AS89:AT89"/>
    <mergeCell ref="AU89:AV89"/>
    <mergeCell ref="AW89:AX89"/>
    <mergeCell ref="AY89:AZ89"/>
    <mergeCell ref="BA89:BB89"/>
    <mergeCell ref="BC89:BD89"/>
    <mergeCell ref="BE89:BF89"/>
    <mergeCell ref="BG89:BH89"/>
    <mergeCell ref="BI89:BJ89"/>
    <mergeCell ref="CA90:CB90"/>
    <mergeCell ref="AO90:AP90"/>
    <mergeCell ref="AQ90:AR90"/>
    <mergeCell ref="AS90:AT90"/>
    <mergeCell ref="AU90:AV90"/>
    <mergeCell ref="AW90:AX90"/>
    <mergeCell ref="AY90:AZ90"/>
    <mergeCell ref="BA90:BB90"/>
    <mergeCell ref="BC90:BD90"/>
    <mergeCell ref="BE90:BF90"/>
    <mergeCell ref="AK88:AL88"/>
    <mergeCell ref="AM88:AN88"/>
    <mergeCell ref="AO88:AP88"/>
    <mergeCell ref="AQ88:AR88"/>
    <mergeCell ref="CK88:CL88"/>
    <mergeCell ref="CM88:CN88"/>
    <mergeCell ref="CO88:CP88"/>
    <mergeCell ref="C89:D89"/>
    <mergeCell ref="E89:F89"/>
    <mergeCell ref="G89:H89"/>
    <mergeCell ref="I89:J89"/>
    <mergeCell ref="K89:L89"/>
    <mergeCell ref="M89:N89"/>
    <mergeCell ref="O89:P89"/>
    <mergeCell ref="Q89:R89"/>
    <mergeCell ref="S89:T89"/>
    <mergeCell ref="U89:V89"/>
    <mergeCell ref="W89:X89"/>
    <mergeCell ref="Y89:Z89"/>
    <mergeCell ref="AA89:AB89"/>
    <mergeCell ref="AC89:AD89"/>
    <mergeCell ref="AE89:AF89"/>
    <mergeCell ref="AG89:AH89"/>
    <mergeCell ref="AI89:AJ89"/>
    <mergeCell ref="AK89:AL89"/>
    <mergeCell ref="AM89:AN89"/>
    <mergeCell ref="AO89:AP89"/>
    <mergeCell ref="AQ89:AR89"/>
    <mergeCell ref="BO88:BP88"/>
    <mergeCell ref="BQ88:BR88"/>
    <mergeCell ref="BS88:BT88"/>
    <mergeCell ref="BU88:BV88"/>
    <mergeCell ref="C88:D88"/>
    <mergeCell ref="E88:F88"/>
    <mergeCell ref="G88:H88"/>
    <mergeCell ref="I88:J88"/>
    <mergeCell ref="K88:L88"/>
    <mergeCell ref="M88:N88"/>
    <mergeCell ref="O88:P88"/>
    <mergeCell ref="Q88:R88"/>
    <mergeCell ref="S88:T88"/>
    <mergeCell ref="U88:V88"/>
    <mergeCell ref="W88:X88"/>
    <mergeCell ref="Y88:Z88"/>
    <mergeCell ref="AA88:AB88"/>
    <mergeCell ref="AC88:AD88"/>
    <mergeCell ref="AE88:AF88"/>
    <mergeCell ref="AG88:AH88"/>
    <mergeCell ref="AI88:AJ88"/>
    <mergeCell ref="AS88:AT88"/>
    <mergeCell ref="AU88:AV88"/>
    <mergeCell ref="BV85:BV87"/>
    <mergeCell ref="CA85:CB86"/>
    <mergeCell ref="CC85:CD86"/>
    <mergeCell ref="CE85:CF86"/>
    <mergeCell ref="CG85:CH86"/>
    <mergeCell ref="CI85:CJ86"/>
    <mergeCell ref="CK85:CL86"/>
    <mergeCell ref="CM85:CN86"/>
    <mergeCell ref="CO85:CO87"/>
    <mergeCell ref="BE85:BF86"/>
    <mergeCell ref="BG85:BH86"/>
    <mergeCell ref="BI85:BJ86"/>
    <mergeCell ref="BK85:BL86"/>
    <mergeCell ref="BM85:BN86"/>
    <mergeCell ref="BO85:BP86"/>
    <mergeCell ref="BQ85:BR86"/>
    <mergeCell ref="BS85:BT86"/>
    <mergeCell ref="BU85:BU87"/>
    <mergeCell ref="CI88:CJ88"/>
    <mergeCell ref="AW88:AX88"/>
    <mergeCell ref="AY88:AZ88"/>
    <mergeCell ref="BA88:BB88"/>
    <mergeCell ref="BC88:BD88"/>
    <mergeCell ref="BE88:BF88"/>
    <mergeCell ref="BG88:BH88"/>
    <mergeCell ref="BI88:BJ88"/>
    <mergeCell ref="BK88:BL88"/>
    <mergeCell ref="BM88:BN88"/>
    <mergeCell ref="CA88:CB88"/>
    <mergeCell ref="CC88:CD88"/>
    <mergeCell ref="CE84:CH84"/>
    <mergeCell ref="CI84:CN84"/>
    <mergeCell ref="CO84:CP84"/>
    <mergeCell ref="C85:D86"/>
    <mergeCell ref="E85:F86"/>
    <mergeCell ref="G85:H86"/>
    <mergeCell ref="I85:J86"/>
    <mergeCell ref="K85:L86"/>
    <mergeCell ref="M85:N86"/>
    <mergeCell ref="O85:P86"/>
    <mergeCell ref="Q85:R86"/>
    <mergeCell ref="S85:T86"/>
    <mergeCell ref="U85:V86"/>
    <mergeCell ref="W85:X86"/>
    <mergeCell ref="Y85:Z86"/>
    <mergeCell ref="AA85:AB86"/>
    <mergeCell ref="AC85:AD86"/>
    <mergeCell ref="AE85:AF86"/>
    <mergeCell ref="AG85:AH86"/>
    <mergeCell ref="AI85:AJ86"/>
    <mergeCell ref="AK85:AL86"/>
    <mergeCell ref="AM85:AN86"/>
    <mergeCell ref="AO85:AP86"/>
    <mergeCell ref="AQ85:AR86"/>
    <mergeCell ref="CP85:CP87"/>
    <mergeCell ref="P82:Z82"/>
    <mergeCell ref="AI82:AN82"/>
    <mergeCell ref="AP82:AQ82"/>
    <mergeCell ref="CA83:CB83"/>
    <mergeCell ref="A84:A86"/>
    <mergeCell ref="B84:B86"/>
    <mergeCell ref="C84:J84"/>
    <mergeCell ref="K84:R84"/>
    <mergeCell ref="S84:Z84"/>
    <mergeCell ref="AA84:AH84"/>
    <mergeCell ref="AI84:AN84"/>
    <mergeCell ref="AO84:AV84"/>
    <mergeCell ref="AW84:BD84"/>
    <mergeCell ref="BE84:BJ84"/>
    <mergeCell ref="BK84:BR84"/>
    <mergeCell ref="BS84:BT84"/>
    <mergeCell ref="BU84:BV84"/>
    <mergeCell ref="CA84:CD84"/>
    <mergeCell ref="AS85:AT86"/>
    <mergeCell ref="AU85:AV86"/>
    <mergeCell ref="AW85:AX86"/>
    <mergeCell ref="AY85:AZ86"/>
    <mergeCell ref="BA85:BB86"/>
    <mergeCell ref="BC85:BD86"/>
    <mergeCell ref="AJ77:AL77"/>
    <mergeCell ref="AN77:AP77"/>
    <mergeCell ref="AQ77:AS77"/>
    <mergeCell ref="AJ78:AL78"/>
    <mergeCell ref="AN78:AP78"/>
    <mergeCell ref="AQ78:AS78"/>
    <mergeCell ref="BS74:BT74"/>
    <mergeCell ref="BU74:BV74"/>
    <mergeCell ref="CA74:CD74"/>
    <mergeCell ref="CE74:CH74"/>
    <mergeCell ref="CI74:CN74"/>
    <mergeCell ref="CO74:CP74"/>
    <mergeCell ref="BK75:BL75"/>
    <mergeCell ref="BU75:BV75"/>
    <mergeCell ref="AJ76:AL76"/>
    <mergeCell ref="AN76:AP76"/>
    <mergeCell ref="AQ76:AS76"/>
    <mergeCell ref="C74:J74"/>
    <mergeCell ref="K74:R74"/>
    <mergeCell ref="S74:Z74"/>
    <mergeCell ref="AA74:AH74"/>
    <mergeCell ref="AI74:AN74"/>
    <mergeCell ref="AO74:AV74"/>
    <mergeCell ref="AW74:BD74"/>
    <mergeCell ref="BE74:BJ74"/>
    <mergeCell ref="BK74:BR74"/>
    <mergeCell ref="BU73:BV73"/>
    <mergeCell ref="CA73:CB73"/>
    <mergeCell ref="CC73:CD73"/>
    <mergeCell ref="CE73:CF73"/>
    <mergeCell ref="CG73:CH73"/>
    <mergeCell ref="CI73:CJ73"/>
    <mergeCell ref="CK73:CL73"/>
    <mergeCell ref="CM73:CN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U73:V73"/>
    <mergeCell ref="W73:X73"/>
    <mergeCell ref="Y73:Z73"/>
    <mergeCell ref="AA73:AB73"/>
    <mergeCell ref="AC73:AD73"/>
    <mergeCell ref="AE73:AF73"/>
    <mergeCell ref="BM50:BN50"/>
    <mergeCell ref="BO50:BP50"/>
    <mergeCell ref="BQ50:BR50"/>
    <mergeCell ref="BS50:BT50"/>
    <mergeCell ref="BU50:BV50"/>
    <mergeCell ref="CO73:CP73"/>
    <mergeCell ref="BC73:BD73"/>
    <mergeCell ref="BE73:BF73"/>
    <mergeCell ref="BG73:BH73"/>
    <mergeCell ref="BI73:BJ73"/>
    <mergeCell ref="BK73:BL73"/>
    <mergeCell ref="BM73:BN73"/>
    <mergeCell ref="BO73:BP73"/>
    <mergeCell ref="BQ73:BR73"/>
    <mergeCell ref="BS73:BT73"/>
    <mergeCell ref="AK73:AL73"/>
    <mergeCell ref="AM73:AN73"/>
    <mergeCell ref="AO73:AP73"/>
    <mergeCell ref="AQ73:AR73"/>
    <mergeCell ref="AS73:AT73"/>
    <mergeCell ref="AU73:AV73"/>
    <mergeCell ref="AW73:AX73"/>
    <mergeCell ref="AY73:AZ73"/>
    <mergeCell ref="BA73:BB73"/>
    <mergeCell ref="BI50:BJ50"/>
    <mergeCell ref="BK50:BL50"/>
    <mergeCell ref="AG73:AH73"/>
    <mergeCell ref="AI73:AJ73"/>
    <mergeCell ref="CG49:CH49"/>
    <mergeCell ref="CI49:CJ49"/>
    <mergeCell ref="CK49:CL49"/>
    <mergeCell ref="CM49:CN49"/>
    <mergeCell ref="CO49:CP49"/>
    <mergeCell ref="C50:D50"/>
    <mergeCell ref="E50:F50"/>
    <mergeCell ref="G50:H50"/>
    <mergeCell ref="I50:J50"/>
    <mergeCell ref="K50:L50"/>
    <mergeCell ref="M50:N50"/>
    <mergeCell ref="O50:P50"/>
    <mergeCell ref="Q50:R50"/>
    <mergeCell ref="S50:T50"/>
    <mergeCell ref="U50:V50"/>
    <mergeCell ref="W50:X50"/>
    <mergeCell ref="Y50:Z50"/>
    <mergeCell ref="AA50:AB50"/>
    <mergeCell ref="AC50:AD50"/>
    <mergeCell ref="AE50:AF50"/>
    <mergeCell ref="AG50:AH50"/>
    <mergeCell ref="AI50:AJ50"/>
    <mergeCell ref="CC50:CD50"/>
    <mergeCell ref="CE50:CF50"/>
    <mergeCell ref="CG50:CH50"/>
    <mergeCell ref="CI50:CJ50"/>
    <mergeCell ref="CK50:CL50"/>
    <mergeCell ref="CM50:CN50"/>
    <mergeCell ref="CO50:CP50"/>
    <mergeCell ref="BG50:BH50"/>
    <mergeCell ref="CE48:CF48"/>
    <mergeCell ref="CG48:CH48"/>
    <mergeCell ref="AK50:AL50"/>
    <mergeCell ref="AM50:AN50"/>
    <mergeCell ref="BK49:BL49"/>
    <mergeCell ref="BM49:BN49"/>
    <mergeCell ref="BO49:BP49"/>
    <mergeCell ref="BQ49:BR49"/>
    <mergeCell ref="BS49:BT49"/>
    <mergeCell ref="BU49:BV49"/>
    <mergeCell ref="CA49:CB49"/>
    <mergeCell ref="CC49:CD49"/>
    <mergeCell ref="CE49:CF49"/>
    <mergeCell ref="AS49:AT49"/>
    <mergeCell ref="AU49:AV49"/>
    <mergeCell ref="AW49:AX49"/>
    <mergeCell ref="AY49:AZ49"/>
    <mergeCell ref="BA49:BB49"/>
    <mergeCell ref="BC49:BD49"/>
    <mergeCell ref="BE49:BF49"/>
    <mergeCell ref="BG49:BH49"/>
    <mergeCell ref="BI49:BJ49"/>
    <mergeCell ref="CA50:CB50"/>
    <mergeCell ref="AO50:AP50"/>
    <mergeCell ref="AQ50:AR50"/>
    <mergeCell ref="AS50:AT50"/>
    <mergeCell ref="AU50:AV50"/>
    <mergeCell ref="AW50:AX50"/>
    <mergeCell ref="AY50:AZ50"/>
    <mergeCell ref="BA50:BB50"/>
    <mergeCell ref="BC50:BD50"/>
    <mergeCell ref="BE50:BF50"/>
    <mergeCell ref="AK48:AL48"/>
    <mergeCell ref="AM48:AN48"/>
    <mergeCell ref="AO48:AP48"/>
    <mergeCell ref="AQ48:AR48"/>
    <mergeCell ref="CK48:CL48"/>
    <mergeCell ref="CM48:CN48"/>
    <mergeCell ref="CO48:CP48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U49:V49"/>
    <mergeCell ref="W49:X49"/>
    <mergeCell ref="Y49:Z49"/>
    <mergeCell ref="AA49:AB49"/>
    <mergeCell ref="AC49:AD49"/>
    <mergeCell ref="AE49:AF49"/>
    <mergeCell ref="AG49:AH49"/>
    <mergeCell ref="AI49:AJ49"/>
    <mergeCell ref="AK49:AL49"/>
    <mergeCell ref="AM49:AN49"/>
    <mergeCell ref="AO49:AP49"/>
    <mergeCell ref="AQ49:AR49"/>
    <mergeCell ref="BO48:BP48"/>
    <mergeCell ref="BQ48:BR48"/>
    <mergeCell ref="BS48:BT48"/>
    <mergeCell ref="BU48:BV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  <mergeCell ref="AC48:AD48"/>
    <mergeCell ref="AE48:AF48"/>
    <mergeCell ref="AG48:AH48"/>
    <mergeCell ref="AI48:AJ48"/>
    <mergeCell ref="AS48:AT48"/>
    <mergeCell ref="AU48:AV48"/>
    <mergeCell ref="BV45:BV47"/>
    <mergeCell ref="CA45:CB46"/>
    <mergeCell ref="CC45:CD46"/>
    <mergeCell ref="CE45:CF46"/>
    <mergeCell ref="CG45:CH46"/>
    <mergeCell ref="CI45:CJ46"/>
    <mergeCell ref="CK45:CL46"/>
    <mergeCell ref="CM45:CN46"/>
    <mergeCell ref="CO45:CO47"/>
    <mergeCell ref="BE45:BF46"/>
    <mergeCell ref="BG45:BH46"/>
    <mergeCell ref="BI45:BJ46"/>
    <mergeCell ref="BK45:BL46"/>
    <mergeCell ref="BM45:BN46"/>
    <mergeCell ref="BO45:BP46"/>
    <mergeCell ref="BQ45:BR46"/>
    <mergeCell ref="BS45:BT46"/>
    <mergeCell ref="BU45:BU47"/>
    <mergeCell ref="CI48:CJ48"/>
    <mergeCell ref="AW48:AX48"/>
    <mergeCell ref="AY48:AZ48"/>
    <mergeCell ref="BA48:BB48"/>
    <mergeCell ref="BC48:BD48"/>
    <mergeCell ref="BE48:BF48"/>
    <mergeCell ref="BG48:BH48"/>
    <mergeCell ref="BI48:BJ48"/>
    <mergeCell ref="BK48:BL48"/>
    <mergeCell ref="BM48:BN48"/>
    <mergeCell ref="CA48:CB48"/>
    <mergeCell ref="CC48:CD48"/>
    <mergeCell ref="CE44:CH44"/>
    <mergeCell ref="CI44:CN44"/>
    <mergeCell ref="CO44:CP44"/>
    <mergeCell ref="C45:D46"/>
    <mergeCell ref="E45:F46"/>
    <mergeCell ref="G45:H46"/>
    <mergeCell ref="I45:J46"/>
    <mergeCell ref="K45:L46"/>
    <mergeCell ref="M45:N46"/>
    <mergeCell ref="O45:P46"/>
    <mergeCell ref="Q45:R46"/>
    <mergeCell ref="S45:T46"/>
    <mergeCell ref="U45:V46"/>
    <mergeCell ref="W45:X46"/>
    <mergeCell ref="Y45:Z46"/>
    <mergeCell ref="AA45:AB46"/>
    <mergeCell ref="AC45:AD46"/>
    <mergeCell ref="AE45:AF46"/>
    <mergeCell ref="AG45:AH46"/>
    <mergeCell ref="AI45:AJ46"/>
    <mergeCell ref="AK45:AL46"/>
    <mergeCell ref="AM45:AN46"/>
    <mergeCell ref="AO45:AP46"/>
    <mergeCell ref="AQ45:AR46"/>
    <mergeCell ref="CP45:CP47"/>
    <mergeCell ref="P42:Z42"/>
    <mergeCell ref="AI42:AN42"/>
    <mergeCell ref="AP42:AQ42"/>
    <mergeCell ref="CA43:CB43"/>
    <mergeCell ref="A44:A46"/>
    <mergeCell ref="B44:B46"/>
    <mergeCell ref="C44:J44"/>
    <mergeCell ref="K44:R44"/>
    <mergeCell ref="S44:Z44"/>
    <mergeCell ref="AA44:AH44"/>
    <mergeCell ref="AI44:AN44"/>
    <mergeCell ref="AO44:AV44"/>
    <mergeCell ref="AW44:BD44"/>
    <mergeCell ref="BE44:BJ44"/>
    <mergeCell ref="BK44:BR44"/>
    <mergeCell ref="BS44:BT44"/>
    <mergeCell ref="BU44:BV44"/>
    <mergeCell ref="CA44:CD44"/>
    <mergeCell ref="AS45:AT46"/>
    <mergeCell ref="AU45:AV46"/>
    <mergeCell ref="AW45:AX46"/>
    <mergeCell ref="AY45:AZ46"/>
    <mergeCell ref="BA45:BB46"/>
    <mergeCell ref="BC45:BD46"/>
    <mergeCell ref="CO33:CP33"/>
    <mergeCell ref="CA10:CB10"/>
    <mergeCell ref="CK10:CL10"/>
    <mergeCell ref="CG33:CH33"/>
    <mergeCell ref="BU34:BV34"/>
    <mergeCell ref="CC8:CD8"/>
    <mergeCell ref="CC9:CD9"/>
    <mergeCell ref="CC10:CD10"/>
    <mergeCell ref="CO34:CP34"/>
    <mergeCell ref="BK35:BL35"/>
    <mergeCell ref="CM10:CN10"/>
    <mergeCell ref="CM9:CN9"/>
    <mergeCell ref="CM8:CN8"/>
    <mergeCell ref="BU9:BV9"/>
    <mergeCell ref="BQ8:BR8"/>
    <mergeCell ref="CE8:CF8"/>
    <mergeCell ref="CE9:CF9"/>
    <mergeCell ref="BS8:BT8"/>
    <mergeCell ref="BS10:BT10"/>
    <mergeCell ref="CG10:CH10"/>
    <mergeCell ref="CI10:CJ10"/>
    <mergeCell ref="BU35:BV35"/>
    <mergeCell ref="CA33:CB33"/>
    <mergeCell ref="CA34:CD34"/>
    <mergeCell ref="AQ10:AR10"/>
    <mergeCell ref="AS10:AT10"/>
    <mergeCell ref="BM10:BN10"/>
    <mergeCell ref="BC10:BD10"/>
    <mergeCell ref="BE10:BF10"/>
    <mergeCell ref="BG10:BH10"/>
    <mergeCell ref="AI10:AJ10"/>
    <mergeCell ref="AK10:AL10"/>
    <mergeCell ref="BA9:BB9"/>
    <mergeCell ref="AC9:AD9"/>
    <mergeCell ref="BU8:BV8"/>
    <mergeCell ref="BK33:BL33"/>
    <mergeCell ref="BQ9:BR9"/>
    <mergeCell ref="BS9:BT9"/>
    <mergeCell ref="AJ38:AL38"/>
    <mergeCell ref="AN38:AP38"/>
    <mergeCell ref="AQ38:AS38"/>
    <mergeCell ref="AJ36:AL36"/>
    <mergeCell ref="AN36:AP36"/>
    <mergeCell ref="AJ37:AL37"/>
    <mergeCell ref="AN37:AP37"/>
    <mergeCell ref="AQ37:AS37"/>
    <mergeCell ref="AQ36:AS36"/>
    <mergeCell ref="BK34:BR34"/>
    <mergeCell ref="BS34:BT34"/>
    <mergeCell ref="BM8:BN8"/>
    <mergeCell ref="BK8:BL8"/>
    <mergeCell ref="BO9:BP9"/>
    <mergeCell ref="BO8:BP8"/>
    <mergeCell ref="CE4:CH4"/>
    <mergeCell ref="CM5:CN6"/>
    <mergeCell ref="BU33:BV33"/>
    <mergeCell ref="CE33:CF33"/>
    <mergeCell ref="CM33:CN33"/>
    <mergeCell ref="BU10:BV10"/>
    <mergeCell ref="CI33:CJ33"/>
    <mergeCell ref="CK33:CL33"/>
    <mergeCell ref="CE34:CH34"/>
    <mergeCell ref="CA3:CB3"/>
    <mergeCell ref="CG9:CH9"/>
    <mergeCell ref="CI9:CJ9"/>
    <mergeCell ref="CK9:CL9"/>
    <mergeCell ref="CO9:CP9"/>
    <mergeCell ref="CG8:CH8"/>
    <mergeCell ref="CI8:CJ8"/>
    <mergeCell ref="CK8:CL8"/>
    <mergeCell ref="CO8:CP8"/>
    <mergeCell ref="CA9:CB9"/>
    <mergeCell ref="CA8:CB8"/>
    <mergeCell ref="CO5:CO7"/>
    <mergeCell ref="CI5:CJ6"/>
    <mergeCell ref="CK5:CL6"/>
    <mergeCell ref="CE5:CF6"/>
    <mergeCell ref="CP5:CP7"/>
    <mergeCell ref="CO4:CP4"/>
    <mergeCell ref="CI4:CN4"/>
    <mergeCell ref="CG5:CH6"/>
    <mergeCell ref="CA4:CD4"/>
    <mergeCell ref="CO10:CP10"/>
    <mergeCell ref="CE10:CF10"/>
    <mergeCell ref="CI34:CN34"/>
    <mergeCell ref="C34:J34"/>
    <mergeCell ref="S34:Z34"/>
    <mergeCell ref="AA34:AH34"/>
    <mergeCell ref="AW34:BD34"/>
    <mergeCell ref="BE34:BJ34"/>
    <mergeCell ref="C33:D33"/>
    <mergeCell ref="E33:F33"/>
    <mergeCell ref="G33:H33"/>
    <mergeCell ref="I33:J33"/>
    <mergeCell ref="K33:L33"/>
    <mergeCell ref="M33:N33"/>
    <mergeCell ref="O33:P33"/>
    <mergeCell ref="Q33:R33"/>
    <mergeCell ref="AE33:AF33"/>
    <mergeCell ref="K34:R34"/>
    <mergeCell ref="Y33:Z33"/>
    <mergeCell ref="AA33:AB33"/>
    <mergeCell ref="AI34:AN34"/>
    <mergeCell ref="AO34:AV34"/>
    <mergeCell ref="AC33:AD33"/>
    <mergeCell ref="U33:V33"/>
    <mergeCell ref="AI33:AJ33"/>
    <mergeCell ref="AO33:AP33"/>
    <mergeCell ref="AW33:AX33"/>
    <mergeCell ref="AM33:AN33"/>
    <mergeCell ref="AQ33:AR33"/>
    <mergeCell ref="AS33:AT33"/>
    <mergeCell ref="BI33:BJ33"/>
    <mergeCell ref="AU33:AV33"/>
    <mergeCell ref="BG33:BH33"/>
    <mergeCell ref="AG33:AH33"/>
    <mergeCell ref="S33:T33"/>
    <mergeCell ref="K8:L8"/>
    <mergeCell ref="U9:V9"/>
    <mergeCell ref="AU10:AV10"/>
    <mergeCell ref="AW10:AX10"/>
    <mergeCell ref="AY10:AZ10"/>
    <mergeCell ref="AM9:AN9"/>
    <mergeCell ref="BA10:BB10"/>
    <mergeCell ref="AQ9:AR9"/>
    <mergeCell ref="AO9:AP9"/>
    <mergeCell ref="AU9:AV9"/>
    <mergeCell ref="AS9:AT9"/>
    <mergeCell ref="AM10:AN10"/>
    <mergeCell ref="AK33:AL33"/>
    <mergeCell ref="AG10:AH10"/>
    <mergeCell ref="C8:D8"/>
    <mergeCell ref="M9:N9"/>
    <mergeCell ref="O9:P9"/>
    <mergeCell ref="E8:F8"/>
    <mergeCell ref="G8:H8"/>
    <mergeCell ref="I8:J8"/>
    <mergeCell ref="Q9:R9"/>
    <mergeCell ref="S9:T9"/>
    <mergeCell ref="AA8:AB8"/>
    <mergeCell ref="M8:N8"/>
    <mergeCell ref="O8:P8"/>
    <mergeCell ref="Q8:R8"/>
    <mergeCell ref="W8:X8"/>
    <mergeCell ref="W9:X9"/>
    <mergeCell ref="W10:X10"/>
    <mergeCell ref="W33:X33"/>
    <mergeCell ref="AC8:AD8"/>
    <mergeCell ref="AE8:AF8"/>
    <mergeCell ref="U10:V10"/>
    <mergeCell ref="AO10:AP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Y10:Z10"/>
    <mergeCell ref="AA10:AB10"/>
    <mergeCell ref="C9:D9"/>
    <mergeCell ref="E9:F9"/>
    <mergeCell ref="G9:H9"/>
    <mergeCell ref="I9:J9"/>
    <mergeCell ref="K9:L9"/>
    <mergeCell ref="AE9:AF9"/>
    <mergeCell ref="AE10:AF10"/>
    <mergeCell ref="Y9:Z9"/>
    <mergeCell ref="AA9:AB9"/>
    <mergeCell ref="AG9:AH9"/>
    <mergeCell ref="AI9:AJ9"/>
    <mergeCell ref="AK9:AL9"/>
    <mergeCell ref="AC10:AD10"/>
    <mergeCell ref="P2:Z2"/>
    <mergeCell ref="AW5:AX6"/>
    <mergeCell ref="AG5:AH6"/>
    <mergeCell ref="AG8:AH8"/>
    <mergeCell ref="O5:P6"/>
    <mergeCell ref="Q5:R6"/>
    <mergeCell ref="S5:T6"/>
    <mergeCell ref="U8:V8"/>
    <mergeCell ref="AI8:AJ8"/>
    <mergeCell ref="S8:T8"/>
    <mergeCell ref="AA5:AB6"/>
    <mergeCell ref="AI2:AN2"/>
    <mergeCell ref="AP2:AQ2"/>
    <mergeCell ref="AO4:AV4"/>
    <mergeCell ref="AK8:AL8"/>
    <mergeCell ref="Y8:Z8"/>
    <mergeCell ref="AS5:AT6"/>
    <mergeCell ref="AS8:AT8"/>
    <mergeCell ref="AU8:AV8"/>
    <mergeCell ref="A4:A6"/>
    <mergeCell ref="B4:B6"/>
    <mergeCell ref="C4:J4"/>
    <mergeCell ref="K4:R4"/>
    <mergeCell ref="S4:Z4"/>
    <mergeCell ref="AA4:AH4"/>
    <mergeCell ref="AI5:AJ6"/>
    <mergeCell ref="AK5:AL6"/>
    <mergeCell ref="AM5:AN6"/>
    <mergeCell ref="U5:V6"/>
    <mergeCell ref="Y5:Z6"/>
    <mergeCell ref="C5:D6"/>
    <mergeCell ref="E5:F6"/>
    <mergeCell ref="G5:H6"/>
    <mergeCell ref="I5:J6"/>
    <mergeCell ref="K5:L6"/>
    <mergeCell ref="AI4:AN4"/>
    <mergeCell ref="M5:N6"/>
    <mergeCell ref="AC5:AD6"/>
    <mergeCell ref="W5:X6"/>
    <mergeCell ref="AE5:AF6"/>
    <mergeCell ref="BS4:BT4"/>
    <mergeCell ref="BK4:BR4"/>
    <mergeCell ref="CC33:CD33"/>
    <mergeCell ref="BO10:BP10"/>
    <mergeCell ref="BQ10:BR10"/>
    <mergeCell ref="BM33:BN33"/>
    <mergeCell ref="BO33:BP33"/>
    <mergeCell ref="BK10:BL10"/>
    <mergeCell ref="BU4:BV4"/>
    <mergeCell ref="BU5:BU7"/>
    <mergeCell ref="BV5:BV7"/>
    <mergeCell ref="CA5:CB6"/>
    <mergeCell ref="BO5:BP6"/>
    <mergeCell ref="CC5:CD6"/>
    <mergeCell ref="BS5:BT6"/>
    <mergeCell ref="BQ33:BR33"/>
    <mergeCell ref="BS33:BT33"/>
    <mergeCell ref="BM5:BN6"/>
    <mergeCell ref="BQ5:BR6"/>
    <mergeCell ref="BK5:BL6"/>
    <mergeCell ref="BK9:BL9"/>
    <mergeCell ref="BM9:BN9"/>
    <mergeCell ref="BE4:BJ4"/>
    <mergeCell ref="AW4:BD4"/>
    <mergeCell ref="BC33:BD33"/>
    <mergeCell ref="AM8:AN8"/>
    <mergeCell ref="AO8:AP8"/>
    <mergeCell ref="AQ8:AR8"/>
    <mergeCell ref="BE8:BF8"/>
    <mergeCell ref="BI9:BJ9"/>
    <mergeCell ref="BG9:BH9"/>
    <mergeCell ref="BA8:BB8"/>
    <mergeCell ref="BC8:BD8"/>
    <mergeCell ref="AU5:AV6"/>
    <mergeCell ref="BE33:BF33"/>
    <mergeCell ref="AY33:AZ33"/>
    <mergeCell ref="AO5:AP6"/>
    <mergeCell ref="AQ5:AR6"/>
    <mergeCell ref="AW8:AX8"/>
    <mergeCell ref="AY5:AZ6"/>
    <mergeCell ref="BG5:BH6"/>
    <mergeCell ref="BI5:BJ6"/>
    <mergeCell ref="AW9:AX9"/>
    <mergeCell ref="BG8:BH8"/>
    <mergeCell ref="BI8:BJ8"/>
    <mergeCell ref="BE5:BF6"/>
    <mergeCell ref="BA5:BB6"/>
    <mergeCell ref="BC5:BD6"/>
    <mergeCell ref="BE9:BF9"/>
    <mergeCell ref="AY8:AZ8"/>
    <mergeCell ref="AY9:AZ9"/>
    <mergeCell ref="BA33:BB33"/>
    <mergeCell ref="BI10:BJ10"/>
    <mergeCell ref="BC9:BD9"/>
  </mergeCells>
  <pageMargins left="0.15748031496062992" right="0.15748031496062992" top="0.23622047244094491" bottom="0.15748031496062992" header="0.23622047244094491" footer="0.31496062992125984"/>
  <pageSetup paperSize="9" scale="19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2:T18"/>
  <sheetViews>
    <sheetView workbookViewId="0"/>
  </sheetViews>
  <sheetFormatPr defaultRowHeight="14.4" x14ac:dyDescent="0.3"/>
  <sheetData>
    <row r="2" spans="1:20" x14ac:dyDescent="0.25">
      <c r="A2" s="20"/>
      <c r="B2" s="20"/>
      <c r="C2" s="20"/>
      <c r="D2" s="277"/>
      <c r="E2" s="277"/>
      <c r="F2" s="278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0"/>
      <c r="S2" s="20"/>
      <c r="T2" s="20"/>
    </row>
    <row r="3" spans="1:20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4" spans="1:20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0" x14ac:dyDescent="0.25">
      <c r="A5" s="1938"/>
      <c r="B5" s="1938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</row>
    <row r="6" spans="1:20" x14ac:dyDescent="0.25">
      <c r="A6" s="1938"/>
      <c r="B6" s="1938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spans="1:20" x14ac:dyDescent="0.25">
      <c r="A7" s="1938"/>
      <c r="B7" s="1938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</row>
    <row r="9" spans="1:20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</row>
    <row r="10" spans="1:20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</row>
    <row r="11" spans="1:20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 spans="1:20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</row>
    <row r="13" spans="1:20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0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0" x14ac:dyDescent="0.3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</row>
    <row r="16" spans="1:20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</row>
    <row r="17" spans="1:20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</row>
    <row r="18" spans="1:20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</row>
  </sheetData>
  <mergeCells count="3">
    <mergeCell ref="A5:B5"/>
    <mergeCell ref="A6:B6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Отд.1</vt:lpstr>
      <vt:lpstr>Отд.2</vt:lpstr>
      <vt:lpstr>Отд.3</vt:lpstr>
      <vt:lpstr>Отд.4</vt:lpstr>
      <vt:lpstr>ИТОГ</vt:lpstr>
      <vt:lpstr>специальности</vt:lpstr>
      <vt:lpstr>Укрупненные</vt:lpstr>
      <vt:lpstr>Лист1</vt:lpstr>
      <vt:lpstr>ИТОГ!Область_печати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dsp1</dc:creator>
  <cp:lastModifiedBy>Кимайкина Н.А.</cp:lastModifiedBy>
  <cp:lastPrinted>2021-12-06T04:13:53Z</cp:lastPrinted>
  <dcterms:created xsi:type="dcterms:W3CDTF">2011-08-17T08:43:26Z</dcterms:created>
  <dcterms:modified xsi:type="dcterms:W3CDTF">2021-12-07T10:17:23Z</dcterms:modified>
</cp:coreProperties>
</file>