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alysis Projects\Crowdfunding Analysis\"/>
    </mc:Choice>
  </mc:AlternateContent>
  <xr:revisionPtr revIDLastSave="0" documentId="13_ncr:1_{DB2CEF29-B23C-4258-B6C8-E1535C0AD3EC}" xr6:coauthVersionLast="45" xr6:coauthVersionMax="45" xr10:uidLastSave="{00000000-0000-0000-0000-000000000000}"/>
  <bookViews>
    <workbookView xWindow="28680" yWindow="-120" windowWidth="20640" windowHeight="11160" firstSheet="2" activeTab="2" xr2:uid="{00000000-000D-0000-FFFF-FFFF00000000}"/>
  </bookViews>
  <sheets>
    <sheet name="Category Statistics" sheetId="2" r:id="rId1"/>
    <sheet name="Outcomes Based on Lauch Dat" sheetId="4" r:id="rId2"/>
    <sheet name="Outcomes Based on Launch Date" sheetId="10" r:id="rId3"/>
    <sheet name="Outcomes Based on Goals" sheetId="11" r:id="rId4"/>
    <sheet name="Kickstarter" sheetId="1" r:id="rId5"/>
    <sheet name="Edinburgh Research" sheetId="5" r:id="rId6"/>
    <sheet name="Subcategory Statistics" sheetId="3" r:id="rId7"/>
    <sheet name="Descriptive Statistics" sheetId="8" r:id="rId8"/>
  </sheets>
  <definedNames>
    <definedName name="_xlnm._FilterDatabase" localSheetId="4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706" i="1" l="1"/>
  <c r="P3707" i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G10" i="11" s="1"/>
  <c r="C9" i="11"/>
  <c r="C8" i="11"/>
  <c r="C7" i="11"/>
  <c r="C6" i="11"/>
  <c r="C5" i="11"/>
  <c r="C3" i="11"/>
  <c r="C4" i="11"/>
  <c r="C2" i="11"/>
  <c r="C14" i="11" s="1"/>
  <c r="B13" i="11"/>
  <c r="B12" i="11"/>
  <c r="B11" i="11"/>
  <c r="B10" i="11"/>
  <c r="E10" i="11" s="1"/>
  <c r="H10" i="11" s="1"/>
  <c r="B9" i="11"/>
  <c r="E9" i="11" s="1"/>
  <c r="B8" i="11"/>
  <c r="E8" i="11" s="1"/>
  <c r="B7" i="11"/>
  <c r="E7" i="11" s="1"/>
  <c r="B6" i="11"/>
  <c r="E6" i="11" s="1"/>
  <c r="G6" i="11" s="1"/>
  <c r="B5" i="11"/>
  <c r="B4" i="11"/>
  <c r="B3" i="11"/>
  <c r="B2" i="11"/>
  <c r="E2" i="11" s="1"/>
  <c r="H7" i="11" l="1"/>
  <c r="H8" i="11"/>
  <c r="H9" i="11"/>
  <c r="H2" i="11"/>
  <c r="F3" i="11"/>
  <c r="F11" i="11"/>
  <c r="G7" i="11"/>
  <c r="G11" i="11"/>
  <c r="H6" i="11"/>
  <c r="G8" i="11"/>
  <c r="H4" i="11"/>
  <c r="F13" i="11"/>
  <c r="G9" i="11"/>
  <c r="E13" i="11"/>
  <c r="G13" i="11" s="1"/>
  <c r="E5" i="11"/>
  <c r="H5" i="11" s="1"/>
  <c r="F10" i="11"/>
  <c r="G2" i="11"/>
  <c r="E12" i="11"/>
  <c r="G12" i="11" s="1"/>
  <c r="E4" i="11"/>
  <c r="G4" i="11" s="1"/>
  <c r="F9" i="11"/>
  <c r="E11" i="11"/>
  <c r="H11" i="11" s="1"/>
  <c r="E3" i="11"/>
  <c r="G3" i="11" s="1"/>
  <c r="F8" i="11"/>
  <c r="F7" i="11"/>
  <c r="B14" i="11"/>
  <c r="F2" i="11"/>
  <c r="F6" i="11"/>
  <c r="D14" i="11"/>
  <c r="B14" i="8"/>
  <c r="C13" i="8"/>
  <c r="C12" i="8"/>
  <c r="C14" i="8" s="1"/>
  <c r="C11" i="8"/>
  <c r="B13" i="8"/>
  <c r="B12" i="8"/>
  <c r="B11" i="8"/>
  <c r="C6" i="8"/>
  <c r="C5" i="8"/>
  <c r="C7" i="8" s="1"/>
  <c r="C4" i="8"/>
  <c r="B6" i="8"/>
  <c r="B5" i="8"/>
  <c r="B7" i="8" s="1"/>
  <c r="B4" i="8"/>
  <c r="C10" i="8"/>
  <c r="B10" i="8"/>
  <c r="C9" i="8"/>
  <c r="B9" i="8"/>
  <c r="C3" i="8"/>
  <c r="B3" i="8"/>
  <c r="C2" i="8"/>
  <c r="B2" i="8"/>
  <c r="F2" i="5"/>
  <c r="F3" i="5"/>
  <c r="F4" i="5"/>
  <c r="F5" i="5"/>
  <c r="F6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E6" i="5" s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E4" i="5" s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E2" i="5" s="1"/>
  <c r="O1888" i="1"/>
  <c r="E3" i="5" s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E5" i="5" s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5" i="11" l="1"/>
  <c r="H12" i="11"/>
  <c r="F12" i="11"/>
  <c r="E14" i="11"/>
  <c r="F4" i="11"/>
  <c r="H13" i="11"/>
  <c r="G5" i="11"/>
  <c r="H3" i="11"/>
</calcChain>
</file>

<file path=xl/sharedStrings.xml><?xml version="1.0" encoding="utf-8"?>
<sst xmlns="http://schemas.openxmlformats.org/spreadsheetml/2006/main" count="33050" uniqueCount="8421">
  <si>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</si>
  <si>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</si>
  <si>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</si>
  <si>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</si>
  <si>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</si>
  <si>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</si>
  <si>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</si>
  <si>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</si>
  <si>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</si>
  <si>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</si>
  <si>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</si>
  <si>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</si>
  <si>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</si>
  <si>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</si>
  <si>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</si>
  <si>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</si>
  <si>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</si>
  <si>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</si>
  <si>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</si>
  <si>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</si>
  <si>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</si>
  <si>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</si>
  <si>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</si>
  <si>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</si>
  <si>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</si>
  <si>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</si>
  <si>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</si>
  <si>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</si>
  <si>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</si>
  <si>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</si>
  <si>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</si>
  <si>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</si>
  <si>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</si>
  <si>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</si>
  <si>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</si>
  <si>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</si>
  <si>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</si>
  <si>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</si>
  <si>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</si>
  <si>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</si>
  <si>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</si>
  <si>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</si>
  <si>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</si>
  <si>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</si>
  <si>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</si>
  <si>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</si>
  <si>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</si>
  <si>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</si>
  <si>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</si>
  <si>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</si>
  <si>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</si>
  <si>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</si>
  <si>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</si>
  <si>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</si>
  <si>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</si>
  <si>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</si>
  <si>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</si>
  <si>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</si>
  <si>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</si>
  <si>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</si>
  <si>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</si>
  <si>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</si>
  <si>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</si>
  <si>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</si>
  <si>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</si>
  <si>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</si>
  <si>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</si>
  <si>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</si>
  <si>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</si>
  <si>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</si>
  <si>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</si>
  <si>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</si>
  <si>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</si>
  <si>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</si>
  <si>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</si>
  <si>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</si>
  <si>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</si>
  <si>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</si>
  <si>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</si>
  <si>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</si>
  <si>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</si>
  <si>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</si>
  <si>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</si>
  <si>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</si>
  <si>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</si>
  <si>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</si>
  <si>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</si>
  <si>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</si>
  <si>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</si>
  <si>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</si>
  <si>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</si>
  <si>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</si>
  <si>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</si>
  <si>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</si>
  <si>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</si>
  <si>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</si>
  <si>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</si>
  <si>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</si>
  <si>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</si>
  <si>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</si>
  <si>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</si>
  <si>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</si>
  <si>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</si>
  <si>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</si>
  <si>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</si>
  <si>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</si>
  <si>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</si>
  <si>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</si>
  <si>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</si>
  <si>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</si>
  <si>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</si>
  <si>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</si>
  <si>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</si>
  <si>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</si>
  <si>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</si>
  <si>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</si>
  <si>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</si>
  <si>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</si>
  <si>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</si>
  <si>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</si>
  <si>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</si>
  <si>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</si>
  <si>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</si>
  <si>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</si>
  <si>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</si>
  <si>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</si>
  <si>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</si>
  <si>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</si>
  <si>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</si>
  <si>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</si>
  <si>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</si>
  <si>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</si>
  <si>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</si>
  <si>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</si>
  <si>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</si>
  <si>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</si>
  <si>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</si>
  <si>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</si>
  <si>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</si>
  <si>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</si>
  <si>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</si>
  <si>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</si>
  <si>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</si>
  <si>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</si>
  <si>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</si>
  <si>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</si>
  <si>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</si>
  <si>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</si>
  <si>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</si>
  <si>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</si>
  <si>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</si>
  <si>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</si>
  <si>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</si>
  <si>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</si>
  <si>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</si>
  <si>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</si>
  <si>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</si>
  <si>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</si>
  <si>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</si>
  <si>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</si>
  <si>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</si>
  <si>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</si>
  <si>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</si>
  <si>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</si>
  <si>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</si>
  <si>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</si>
  <si>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</si>
  <si>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</si>
  <si>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</si>
  <si>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</si>
  <si>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</si>
  <si>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</si>
  <si>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</si>
  <si>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</si>
  <si>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</si>
  <si>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</si>
  <si>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</si>
  <si>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</si>
  <si>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</si>
  <si>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</si>
  <si>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</si>
  <si>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</si>
  <si>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</si>
  <si>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</si>
  <si>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</si>
  <si>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</si>
  <si>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</si>
  <si>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</si>
  <si>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</si>
  <si>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</si>
  <si>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</si>
  <si>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</si>
  <si>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</si>
  <si>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</si>
  <si>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</si>
  <si>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</si>
  <si>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</si>
  <si>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</si>
  <si>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</si>
  <si>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</si>
  <si>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</si>
  <si>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</si>
  <si>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</si>
  <si>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</si>
  <si>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</si>
  <si>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</si>
  <si>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</si>
  <si>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</si>
  <si>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</si>
  <si>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</si>
  <si>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</si>
  <si>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</si>
  <si>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</si>
  <si>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</si>
  <si>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</si>
  <si>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</si>
  <si>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</si>
  <si>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</si>
  <si>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</si>
  <si>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</si>
  <si>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</si>
  <si>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</si>
  <si>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</si>
  <si>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</si>
  <si>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</si>
  <si>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</si>
  <si>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</si>
  <si>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</si>
  <si>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</si>
  <si>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</si>
  <si>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</si>
  <si>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</si>
  <si>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</si>
  <si>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</si>
  <si>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</si>
  <si>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</si>
  <si>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</si>
  <si>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</si>
  <si>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</si>
  <si>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</si>
  <si>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</si>
  <si>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</si>
  <si>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</si>
  <si>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</si>
  <si>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</si>
  <si>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</si>
  <si>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</si>
  <si>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</si>
  <si>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</si>
  <si>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</si>
  <si>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</si>
  <si>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</si>
  <si>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</si>
  <si>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</si>
  <si>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</si>
  <si>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</si>
  <si>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</si>
  <si>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</si>
  <si>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</si>
  <si>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</si>
  <si>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</si>
  <si>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</si>
  <si>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</si>
  <si>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</si>
  <si>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</si>
  <si>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</si>
  <si>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</si>
  <si>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</si>
  <si>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</si>
  <si>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</si>
  <si>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</si>
  <si>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</si>
  <si>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</si>
  <si>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</si>
  <si>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</si>
  <si>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</si>
  <si>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</si>
  <si>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</si>
  <si>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</si>
  <si>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</si>
  <si>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</si>
  <si>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</si>
  <si>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</si>
  <si>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</si>
  <si>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</si>
  <si>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</si>
  <si>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</si>
  <si>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</si>
  <si>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</si>
  <si>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</si>
  <si>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</si>
  <si>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</si>
  <si>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</si>
  <si>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</si>
  <si>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</si>
  <si>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</si>
  <si>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</si>
  <si>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</si>
  <si>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</si>
  <si>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</si>
  <si>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</si>
  <si>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</si>
  <si>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</si>
  <si>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</si>
  <si>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</si>
  <si>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</si>
  <si>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</si>
  <si>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</si>
  <si>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</si>
  <si>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</si>
  <si>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</si>
  <si>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</si>
  <si>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</si>
  <si>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</si>
  <si>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</si>
  <si>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</si>
  <si>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</si>
  <si>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</si>
  <si>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</si>
  <si>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</si>
  <si>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</si>
  <si>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</si>
  <si>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</si>
  <si>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</si>
  <si>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</si>
  <si>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</si>
  <si>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</si>
  <si>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</si>
  <si>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</si>
  <si>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</si>
  <si>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</si>
  <si>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</si>
  <si>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</si>
  <si>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</si>
  <si>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</si>
  <si>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</si>
  <si>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</si>
  <si>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</si>
  <si>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</si>
  <si>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</si>
  <si>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</si>
  <si>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</si>
  <si>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</si>
  <si>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</si>
  <si>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</si>
  <si>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</si>
  <si>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</si>
  <si>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</si>
  <si>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</si>
  <si>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</si>
  <si>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</si>
  <si>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</si>
  <si>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</si>
  <si>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</si>
  <si>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</si>
  <si>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</si>
  <si>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</si>
  <si>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</si>
  <si>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</si>
  <si>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</si>
  <si>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</si>
  <si>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</si>
  <si>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</si>
  <si>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</si>
  <si>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</si>
  <si>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</si>
  <si>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</si>
  <si>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</si>
  <si>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</si>
  <si>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</si>
  <si>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</si>
  <si>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</si>
  <si>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</si>
  <si>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</si>
  <si>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</si>
  <si>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</si>
  <si>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</si>
  <si>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</si>
  <si>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</si>
  <si>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</si>
  <si>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</si>
  <si>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</si>
  <si>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</si>
  <si>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</si>
  <si>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</si>
  <si>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</si>
  <si>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</si>
  <si>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</si>
  <si>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</si>
  <si>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</si>
  <si>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</si>
  <si>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</si>
  <si>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</si>
  <si>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</si>
  <si>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</si>
  <si>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</si>
  <si>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</si>
  <si>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</si>
  <si>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</si>
  <si>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</si>
  <si>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</si>
  <si>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</si>
  <si>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</si>
  <si>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</si>
  <si>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</si>
  <si>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</si>
  <si>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</si>
  <si>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</si>
  <si>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</si>
  <si>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</si>
  <si>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</si>
  <si>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</si>
  <si>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</si>
  <si>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</si>
  <si>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</si>
  <si>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</si>
  <si>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</si>
  <si>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</si>
  <si>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</si>
  <si>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</si>
  <si>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</si>
  <si>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</si>
  <si>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</si>
  <si>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</si>
  <si>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</si>
  <si>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</si>
  <si>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</si>
  <si>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</si>
  <si>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</si>
  <si>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</si>
  <si>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</si>
  <si>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</si>
  <si>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</si>
  <si>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</si>
  <si>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</si>
  <si>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</si>
  <si>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</si>
  <si>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</si>
  <si>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</si>
  <si>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</si>
  <si>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</si>
  <si>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</si>
  <si>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</si>
  <si>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</si>
  <si>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</si>
  <si>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</si>
  <si>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</si>
  <si>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</si>
  <si>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</si>
  <si>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</si>
  <si>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</si>
  <si>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</si>
  <si>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</si>
  <si>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</si>
  <si>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</si>
  <si>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</si>
  <si>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</si>
  <si>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</si>
  <si>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</si>
  <si>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</si>
  <si>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</si>
  <si>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</si>
  <si>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</si>
  <si>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</si>
  <si>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</si>
  <si>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</si>
  <si>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</si>
  <si>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</si>
  <si>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</si>
  <si>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</si>
  <si>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</si>
  <si>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</si>
  <si>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</si>
  <si>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</si>
  <si>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</si>
  <si>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</si>
  <si>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</si>
  <si>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</si>
  <si>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</si>
  <si>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</si>
  <si>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</si>
  <si>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</si>
  <si>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</si>
  <si>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</si>
  <si>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</si>
  <si>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</si>
  <si>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</si>
  <si>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</si>
  <si>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</si>
  <si>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</si>
  <si>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</si>
  <si>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</si>
  <si>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</si>
  <si>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</si>
  <si>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</si>
  <si>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</si>
  <si>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</si>
  <si>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</si>
  <si>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</si>
  <si>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</si>
  <si>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</si>
  <si>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</si>
  <si>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</si>
  <si>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</si>
  <si>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</si>
  <si>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</si>
  <si>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</si>
  <si>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</si>
  <si>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</si>
  <si>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</si>
  <si>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</si>
  <si>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</si>
  <si>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</si>
  <si>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</si>
  <si>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</si>
  <si>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</si>
  <si>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</si>
  <si>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</si>
  <si>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</si>
  <si>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</si>
  <si>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</si>
  <si>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</si>
  <si>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</si>
  <si>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</si>
  <si>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</si>
  <si>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</si>
  <si>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</si>
  <si>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</si>
  <si>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</si>
  <si>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</si>
  <si>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</si>
  <si>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</si>
  <si>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</si>
  <si>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</si>
  <si>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</si>
  <si>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</si>
  <si>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</si>
  <si>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</si>
  <si>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</si>
  <si>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</si>
  <si>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</si>
  <si>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</si>
  <si>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</si>
  <si>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</si>
  <si>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</si>
  <si>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</si>
  <si>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</si>
  <si>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</si>
  <si>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</si>
  <si>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</si>
  <si>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</si>
  <si>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</si>
  <si>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</si>
  <si>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</si>
  <si>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</si>
  <si>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</si>
  <si>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</si>
  <si>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</si>
  <si>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</si>
  <si>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</si>
  <si>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</si>
  <si>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</si>
  <si>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</si>
  <si>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</si>
  <si>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</si>
  <si>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</si>
  <si>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</si>
  <si>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</si>
  <si>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</si>
  <si>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</si>
  <si>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</si>
  <si>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</si>
  <si>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</si>
  <si>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</si>
  <si>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</si>
  <si>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</si>
  <si>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</si>
  <si>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</si>
  <si>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</si>
  <si>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</si>
  <si>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</si>
  <si>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</si>
  <si>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</si>
  <si>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</si>
  <si>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</si>
  <si>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</si>
  <si>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</si>
  <si>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</si>
  <si>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</si>
  <si>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</si>
  <si>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</si>
  <si>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</si>
  <si>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</si>
  <si>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</si>
  <si>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</si>
  <si>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</si>
  <si>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</si>
  <si>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</si>
  <si>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</si>
  <si>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</si>
  <si>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</si>
  <si>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</si>
  <si>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</si>
  <si>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</si>
  <si>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</si>
  <si>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</si>
  <si>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</si>
  <si>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</si>
  <si>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</si>
  <si>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</si>
  <si>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</si>
  <si>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</si>
  <si>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</si>
  <si>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</si>
  <si>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</si>
  <si>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</si>
  <si>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</si>
  <si>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</si>
  <si>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</si>
  <si>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</si>
  <si>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</si>
  <si>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</si>
  <si>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</si>
  <si>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</si>
  <si>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</si>
  <si>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</si>
  <si>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</si>
  <si>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</si>
  <si>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</si>
  <si>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</si>
  <si>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</si>
  <si>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</si>
  <si>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</si>
  <si>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</si>
  <si>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</si>
  <si>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</si>
  <si>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</si>
  <si>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</si>
  <si>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</si>
  <si>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</si>
  <si>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</si>
  <si>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</si>
  <si>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</si>
  <si>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</si>
  <si>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</si>
  <si>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</si>
  <si>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</si>
  <si>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</si>
  <si>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</si>
  <si>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</si>
  <si>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</si>
  <si>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</si>
  <si>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</si>
  <si>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</si>
  <si>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</si>
  <si>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</si>
  <si>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</si>
  <si>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</si>
  <si>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</si>
  <si>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</si>
  <si>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</si>
  <si>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</si>
  <si>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</si>
  <si>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</si>
  <si>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</si>
  <si>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</si>
  <si>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</si>
  <si>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</si>
  <si>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</si>
  <si>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</si>
  <si>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</si>
  <si>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</si>
  <si>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</si>
  <si>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</si>
  <si>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</si>
  <si>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</si>
  <si>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</si>
  <si>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</si>
  <si>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</si>
  <si>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</si>
  <si>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</si>
  <si>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</si>
  <si>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</si>
  <si>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</si>
  <si>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</si>
  <si>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</si>
  <si>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</si>
  <si>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</si>
  <si>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</si>
  <si>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</si>
  <si>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</si>
  <si>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</si>
  <si>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</si>
  <si>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</si>
  <si>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</si>
  <si>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</si>
  <si>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</si>
  <si>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</si>
  <si>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</si>
  <si>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</si>
  <si>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</si>
  <si>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</si>
  <si>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</si>
  <si>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</si>
  <si>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</si>
  <si>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</si>
  <si>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</si>
  <si>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</si>
  <si>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</si>
  <si>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</si>
  <si>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</si>
  <si>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</si>
  <si>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</si>
  <si>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</si>
  <si>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</si>
  <si>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</si>
  <si>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</si>
  <si>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</si>
  <si>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</si>
  <si>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</si>
  <si>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</si>
  <si>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</si>
  <si>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</si>
  <si>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</si>
  <si>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</si>
  <si>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</si>
  <si>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</si>
  <si>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</si>
  <si>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</si>
  <si>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</si>
  <si>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</si>
  <si>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</si>
  <si>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</si>
  <si>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</si>
  <si>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</si>
  <si>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</si>
  <si>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</si>
  <si>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</si>
  <si>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</si>
  <si>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</si>
  <si>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</si>
  <si>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</si>
  <si>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</si>
  <si>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</si>
  <si>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</si>
  <si>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</si>
  <si>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</si>
  <si>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</si>
  <si>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</si>
  <si>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</si>
  <si>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</si>
  <si>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</si>
  <si>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</si>
  <si>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</si>
  <si>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</si>
  <si>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</si>
  <si>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</si>
  <si>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</si>
  <si>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</si>
  <si>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</si>
  <si>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</si>
  <si>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</si>
  <si>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</si>
  <si>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</si>
  <si>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</si>
  <si>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</si>
  <si>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</si>
  <si>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</si>
  <si>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</si>
  <si>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</si>
  <si>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</si>
  <si>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</si>
  <si>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</si>
  <si>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</si>
  <si>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</si>
  <si>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</si>
  <si>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</si>
  <si>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</si>
  <si>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</si>
  <si>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</si>
  <si>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</si>
  <si>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</si>
  <si>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</si>
  <si>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</si>
  <si>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</si>
  <si>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</si>
  <si>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</si>
  <si>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</si>
  <si>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</si>
  <si>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</si>
  <si>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</si>
  <si>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</si>
  <si>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</si>
  <si>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</si>
  <si>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</si>
  <si>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</si>
  <si>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</si>
  <si>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</si>
  <si>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</si>
  <si>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</si>
  <si>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</si>
  <si>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</si>
  <si>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</si>
  <si>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</si>
  <si>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</si>
  <si>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</si>
  <si>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</si>
  <si>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</si>
  <si>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</si>
  <si>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</si>
  <si>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</si>
  <si>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</si>
  <si>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</si>
  <si>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</si>
  <si>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</si>
  <si>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</si>
  <si>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</si>
  <si>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</si>
  <si>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</si>
  <si>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</si>
  <si>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</si>
  <si>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</si>
  <si>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</si>
  <si>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</si>
  <si>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</si>
  <si>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</si>
  <si>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</si>
  <si>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</si>
  <si>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</si>
  <si>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</si>
  <si>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</si>
  <si>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</si>
  <si>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</si>
  <si>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</si>
  <si>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</si>
  <si>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</si>
  <si>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</si>
  <si>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</si>
  <si>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</si>
  <si>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</si>
  <si>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</si>
  <si>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</si>
  <si>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</si>
  <si>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</si>
  <si>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</si>
  <si>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</si>
  <si>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</si>
  <si>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</si>
  <si>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</si>
  <si>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</si>
  <si>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</si>
  <si>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</si>
  <si>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</si>
  <si>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</si>
  <si>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</si>
  <si>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</si>
  <si>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</si>
  <si>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</si>
  <si>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</si>
  <si>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</si>
  <si>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</si>
  <si>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</si>
  <si>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</si>
  <si>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</si>
  <si>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</si>
  <si>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</si>
  <si>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</si>
  <si>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</si>
  <si>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</si>
  <si>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</si>
  <si>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</si>
  <si>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</si>
  <si>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</si>
  <si>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</si>
  <si>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</si>
  <si>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</si>
  <si>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</si>
  <si>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</si>
  <si>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</si>
  <si>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</si>
  <si>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</si>
  <si>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</si>
  <si>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</si>
  <si>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</si>
  <si>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</si>
  <si>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</si>
  <si>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</si>
  <si>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</si>
  <si>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</si>
  <si>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</si>
  <si>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</si>
  <si>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</si>
  <si>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</si>
  <si>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</si>
  <si>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</si>
  <si>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</si>
  <si>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</si>
  <si>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</si>
  <si>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</si>
  <si>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</si>
  <si>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</si>
  <si>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</si>
  <si>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</si>
  <si>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</si>
  <si>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</si>
  <si>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</si>
  <si>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</si>
  <si>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</si>
  <si>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</si>
  <si>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</si>
  <si>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</si>
  <si>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</si>
  <si>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</si>
  <si>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</si>
  <si>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</si>
  <si>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</si>
  <si>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</si>
  <si>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</si>
  <si>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</si>
  <si>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</si>
  <si>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</si>
  <si>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</si>
  <si>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</si>
  <si>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</si>
  <si>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</si>
  <si>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</si>
  <si>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</si>
  <si>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</si>
  <si>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</si>
  <si>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</si>
  <si>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</si>
  <si>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</si>
  <si>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</si>
  <si>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</si>
  <si>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</si>
  <si>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</si>
  <si>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</si>
  <si>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</si>
  <si>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</si>
  <si>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</si>
  <si>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</si>
  <si>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</si>
  <si>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</si>
  <si>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</si>
  <si>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</si>
  <si>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</si>
  <si>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</si>
  <si>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</si>
  <si>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</si>
  <si>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</si>
  <si>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</si>
  <si>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</si>
  <si>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</si>
  <si>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</si>
  <si>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</si>
  <si>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</si>
  <si>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</si>
  <si>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</si>
  <si>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</si>
  <si>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</si>
  <si>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</si>
  <si>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</si>
  <si>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</si>
  <si>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</si>
  <si>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</si>
  <si>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</si>
  <si>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</si>
  <si>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</si>
  <si>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</si>
  <si>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</si>
  <si>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</si>
  <si>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</si>
  <si>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</si>
  <si>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</si>
  <si>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</si>
  <si>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</si>
  <si>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</si>
  <si>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</si>
  <si>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</si>
  <si>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</si>
  <si>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</si>
  <si>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</si>
  <si>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</si>
  <si>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</si>
  <si>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</si>
  <si>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</si>
  <si>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</si>
  <si>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</si>
  <si>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</si>
  <si>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</si>
  <si>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</si>
  <si>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</si>
  <si>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</si>
  <si>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</si>
  <si>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</si>
  <si>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</si>
  <si>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</si>
  <si>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</si>
  <si>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</si>
  <si>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</si>
  <si>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</si>
  <si>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</si>
  <si>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</si>
  <si>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</si>
  <si>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</si>
  <si>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</si>
  <si>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</si>
  <si>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</si>
  <si>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</si>
  <si>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</si>
  <si>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</si>
  <si>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</si>
  <si>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</si>
  <si>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</si>
  <si>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</si>
  <si>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</si>
  <si>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</si>
  <si>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</si>
  <si>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</si>
  <si>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</si>
  <si>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</si>
  <si>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</si>
  <si>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</si>
  <si>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</si>
  <si>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</si>
  <si>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</si>
  <si>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</si>
  <si>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</si>
  <si>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</si>
  <si>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</si>
  <si>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</si>
  <si>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</si>
  <si>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</si>
  <si>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</si>
  <si>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</si>
  <si>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</si>
  <si>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</si>
  <si>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</si>
  <si>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</si>
  <si>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</si>
  <si>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</si>
  <si>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</si>
  <si>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</si>
  <si>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</si>
  <si>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</si>
  <si>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</si>
  <si>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</si>
  <si>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</si>
  <si>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</si>
  <si>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</si>
  <si>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</si>
  <si>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</si>
  <si>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</si>
  <si>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</si>
  <si>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</si>
  <si>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</si>
  <si>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</si>
  <si>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</si>
  <si>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</si>
  <si>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</si>
  <si>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</si>
  <si>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</si>
  <si>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</si>
  <si>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</si>
  <si>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</si>
  <si>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</si>
  <si>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</si>
  <si>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</si>
  <si>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</si>
  <si>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</si>
  <si>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</si>
  <si>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</si>
  <si>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</si>
  <si>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</si>
  <si>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</si>
  <si>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</si>
  <si>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</si>
  <si>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</si>
  <si>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</si>
  <si>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</si>
  <si>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</si>
  <si>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</si>
  <si>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</si>
  <si>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</si>
  <si>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</si>
  <si>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</si>
  <si>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</si>
  <si>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</si>
  <si>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</si>
  <si>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</si>
  <si>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</si>
  <si>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</si>
  <si>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</si>
  <si>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</si>
  <si>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</si>
  <si>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</si>
  <si>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</si>
  <si>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</si>
  <si>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</si>
  <si>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</si>
  <si>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</si>
  <si>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</si>
  <si>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</si>
  <si>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</si>
  <si>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</si>
  <si>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</si>
  <si>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</si>
  <si>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</si>
  <si>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</si>
  <si>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</si>
  <si>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</si>
  <si>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</si>
  <si>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</si>
  <si>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</si>
  <si>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</si>
  <si>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</si>
  <si>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</si>
  <si>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</si>
  <si>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</si>
  <si>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</si>
  <si>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</si>
  <si>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</si>
  <si>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</si>
  <si>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</si>
  <si>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</si>
  <si>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</si>
  <si>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</si>
  <si>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</si>
  <si>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</si>
  <si>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</si>
  <si>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</si>
  <si>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</si>
  <si>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</si>
  <si>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</si>
  <si>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</si>
  <si>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</si>
  <si>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</si>
  <si>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</si>
  <si>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</si>
  <si>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</si>
  <si>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</si>
  <si>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</si>
  <si>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</si>
  <si>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</si>
  <si>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</si>
  <si>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</si>
  <si>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</si>
  <si>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</si>
  <si>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</si>
  <si>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</si>
  <si>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</si>
  <si>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</si>
  <si>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</si>
  <si>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</si>
  <si>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</si>
  <si>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</si>
  <si>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</si>
  <si>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</si>
  <si>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</si>
  <si>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</si>
  <si>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</si>
  <si>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</si>
  <si>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</si>
  <si>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</si>
  <si>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</si>
  <si>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</si>
  <si>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</si>
  <si>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</si>
  <si>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</si>
  <si>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</si>
  <si>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</si>
  <si>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</si>
  <si>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</si>
  <si>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</si>
  <si>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</si>
  <si>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</si>
  <si>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</si>
  <si>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</si>
  <si>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</si>
  <si>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</si>
  <si>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</si>
  <si>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</si>
  <si>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</si>
  <si>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</si>
  <si>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</si>
  <si>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</si>
  <si>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</si>
  <si>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</si>
  <si>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</si>
  <si>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</si>
  <si>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</si>
  <si>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</si>
  <si>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</si>
  <si>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</si>
  <si>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</si>
  <si>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</si>
  <si>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</si>
  <si>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</si>
  <si>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</si>
  <si>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</si>
  <si>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</si>
  <si>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</si>
  <si>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</si>
  <si>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</si>
  <si>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</si>
  <si>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</si>
  <si>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</si>
  <si>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</si>
  <si>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</si>
  <si>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</si>
  <si>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</si>
  <si>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</si>
  <si>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</si>
  <si>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</si>
  <si>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</si>
  <si>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</si>
  <si>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</si>
  <si>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</si>
  <si>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</si>
  <si>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</si>
  <si>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</si>
  <si>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</si>
  <si>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</si>
  <si>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</si>
  <si>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</si>
  <si>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</si>
  <si>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</si>
  <si>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</si>
  <si>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</si>
  <si>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</si>
  <si>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</si>
  <si>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</si>
  <si>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</si>
  <si>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</si>
  <si>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</si>
  <si>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</si>
  <si>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</si>
  <si>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</si>
  <si>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</si>
  <si>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</si>
  <si>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</si>
  <si>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</si>
  <si>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</si>
  <si>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</si>
  <si>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</si>
  <si>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</si>
  <si>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</si>
  <si>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</si>
  <si>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</si>
  <si>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</si>
  <si>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</si>
  <si>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</si>
  <si>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</si>
  <si>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</si>
  <si>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</si>
  <si>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</si>
  <si>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</si>
  <si>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</si>
  <si>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</si>
  <si>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</si>
  <si>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</si>
  <si>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</si>
  <si>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</si>
  <si>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</si>
  <si>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</si>
  <si>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</si>
  <si>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</si>
  <si>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</si>
  <si>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</si>
  <si>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</si>
  <si>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</si>
  <si>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</si>
  <si>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</si>
  <si>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</si>
  <si>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</si>
  <si>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</si>
  <si>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</si>
  <si>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</si>
  <si>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</si>
  <si>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</si>
  <si>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</si>
  <si>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</si>
  <si>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</si>
  <si>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</si>
  <si>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</si>
  <si>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</si>
  <si>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</si>
  <si>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</si>
  <si>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</si>
  <si>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</si>
  <si>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</si>
  <si>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</si>
  <si>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</si>
  <si>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</si>
  <si>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</si>
  <si>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</si>
  <si>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</si>
  <si>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</si>
  <si>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</si>
  <si>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</si>
  <si>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</si>
  <si>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</si>
  <si>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</si>
  <si>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</si>
  <si>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</si>
  <si>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</si>
  <si>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</si>
  <si>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</si>
  <si>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</si>
  <si>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</si>
  <si>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</si>
  <si>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</si>
  <si>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</si>
  <si>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</si>
  <si>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</si>
  <si>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</si>
  <si>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</si>
  <si>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</si>
  <si>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</si>
  <si>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</si>
  <si>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</si>
  <si>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</si>
  <si>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</si>
  <si>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</si>
  <si>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</si>
  <si>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</si>
  <si>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</si>
  <si>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</si>
  <si>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</si>
  <si>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</si>
  <si>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</si>
  <si>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</si>
  <si>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</si>
  <si>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</si>
  <si>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</si>
  <si>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</si>
  <si>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</si>
  <si>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</si>
  <si>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</si>
  <si>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</si>
  <si>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</si>
  <si>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</si>
  <si>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</si>
  <si>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</si>
  <si>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</si>
  <si>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</si>
  <si>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</si>
  <si>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</si>
  <si>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</si>
  <si>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</si>
  <si>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</si>
  <si>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</si>
  <si>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</si>
  <si>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</si>
  <si>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</si>
  <si>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</si>
  <si>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</si>
  <si>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</si>
  <si>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</si>
  <si>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</si>
  <si>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</si>
  <si>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</si>
  <si>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</si>
  <si>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</si>
  <si>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</si>
  <si>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</si>
  <si>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</si>
  <si>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</si>
  <si>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</si>
  <si>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</si>
  <si>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</si>
  <si>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</si>
  <si>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</si>
  <si>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</si>
  <si>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</si>
  <si>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</si>
  <si>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</si>
  <si>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</si>
  <si>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</si>
  <si>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</si>
  <si>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</si>
  <si>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</si>
  <si>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</si>
  <si>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</si>
  <si>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</si>
  <si>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</si>
  <si>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</si>
  <si>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</si>
  <si>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</si>
  <si>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</si>
  <si>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</si>
  <si>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</si>
  <si>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</si>
  <si>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</si>
  <si>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</si>
  <si>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</si>
  <si>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</si>
  <si>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</si>
  <si>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</si>
  <si>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</si>
  <si>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</si>
  <si>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</si>
  <si>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</si>
  <si>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</si>
  <si>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</si>
  <si>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</si>
  <si>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</si>
  <si>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</si>
  <si>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</si>
  <si>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</si>
  <si>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</si>
  <si>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</si>
  <si>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</si>
  <si>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</si>
  <si>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</si>
  <si>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</si>
  <si>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</si>
  <si>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</si>
  <si>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</si>
  <si>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</si>
  <si>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</si>
  <si>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</si>
  <si>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</si>
  <si>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</si>
  <si>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</si>
  <si>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</si>
  <si>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</si>
  <si>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</si>
  <si>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</si>
  <si>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</si>
  <si>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</si>
  <si>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</si>
  <si>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</si>
  <si>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</si>
  <si>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</si>
  <si>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</si>
  <si>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</si>
  <si>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</si>
  <si>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</si>
  <si>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</si>
  <si>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</si>
  <si>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</si>
  <si>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</si>
  <si>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</si>
  <si>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</si>
  <si>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</si>
  <si>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</si>
  <si>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</si>
  <si>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</si>
  <si>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</si>
  <si>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</si>
  <si>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</si>
  <si>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</si>
  <si>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</si>
  <si>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</si>
  <si>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</si>
  <si>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</si>
  <si>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</si>
  <si>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</si>
  <si>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</si>
  <si>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</si>
  <si>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</si>
  <si>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</si>
  <si>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</si>
  <si>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</si>
  <si>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</si>
  <si>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</si>
  <si>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</si>
  <si>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</si>
  <si>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</si>
  <si>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</si>
  <si>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</si>
  <si>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</si>
  <si>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</si>
  <si>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</si>
  <si>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</si>
  <si>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</si>
  <si>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</si>
  <si>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</si>
  <si>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</si>
  <si>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</si>
  <si>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</si>
  <si>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</si>
  <si>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</si>
  <si>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</si>
  <si>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</si>
  <si>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</si>
  <si>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</si>
  <si>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</si>
  <si>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</si>
  <si>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</si>
  <si>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</si>
  <si>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</si>
  <si>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</si>
  <si>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</si>
  <si>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</si>
  <si>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</si>
  <si>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</si>
  <si>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</si>
  <si>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</si>
  <si>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</si>
  <si>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</si>
  <si>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</si>
  <si>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</si>
  <si>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</si>
  <si>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</si>
  <si>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</si>
  <si>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</si>
  <si>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</si>
  <si>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</si>
  <si>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</si>
  <si>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</si>
  <si>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</si>
  <si>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</si>
  <si>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</si>
  <si>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</si>
  <si>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</si>
  <si>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</si>
  <si>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</si>
  <si>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</si>
  <si>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</si>
  <si>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</si>
  <si>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</si>
  <si>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</si>
  <si>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</si>
  <si>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</si>
  <si>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</si>
  <si>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</si>
  <si>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</si>
  <si>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</si>
  <si>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</si>
  <si>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</si>
  <si>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</si>
  <si>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</si>
  <si>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</si>
  <si>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</si>
  <si>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</si>
  <si>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</si>
  <si>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</si>
  <si>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</si>
  <si>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</si>
  <si>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</si>
  <si>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</si>
  <si>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</si>
  <si>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</si>
  <si>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</si>
  <si>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</si>
  <si>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</si>
  <si>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</si>
  <si>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</si>
  <si>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</si>
  <si>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</si>
  <si>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</si>
  <si>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</si>
  <si>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</si>
  <si>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</si>
  <si>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</si>
  <si>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</si>
  <si>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</si>
  <si>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</si>
  <si>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</si>
  <si>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</si>
  <si>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</si>
  <si>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</si>
  <si>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</si>
  <si>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</si>
  <si>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</si>
  <si>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</si>
  <si>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</si>
  <si>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</si>
  <si>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</si>
  <si>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</si>
  <si>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</si>
  <si>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</si>
  <si>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</si>
  <si>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</si>
  <si>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</si>
  <si>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</si>
  <si>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</si>
  <si>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</si>
  <si>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</si>
  <si>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</si>
  <si>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</si>
  <si>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</si>
  <si>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</si>
  <si>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</si>
  <si>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</si>
  <si>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</si>
  <si>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</si>
  <si>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</si>
  <si>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</si>
  <si>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</si>
  <si>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</si>
  <si>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</si>
  <si>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</si>
  <si>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</si>
  <si>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</si>
  <si>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</si>
  <si>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</si>
  <si>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</si>
  <si>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</si>
  <si>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</si>
  <si>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</si>
  <si>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</si>
  <si>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</si>
  <si>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</si>
  <si>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</si>
  <si>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</si>
  <si>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</si>
  <si>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</si>
  <si>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</si>
  <si>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</si>
  <si>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</si>
  <si>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</si>
  <si>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</si>
  <si>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</si>
  <si>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</si>
  <si>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</si>
  <si>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</si>
  <si>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</si>
  <si>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</si>
  <si>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</si>
  <si>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</si>
  <si>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</si>
  <si>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</si>
  <si>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</si>
  <si>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</si>
  <si>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</si>
  <si>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</si>
  <si>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</si>
  <si>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</si>
  <si>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</si>
  <si>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</si>
  <si>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</si>
  <si>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</si>
  <si>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</si>
  <si>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</si>
  <si>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</si>
  <si>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</si>
  <si>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</si>
  <si>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</si>
  <si>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</si>
  <si>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</si>
  <si>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</si>
  <si>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</si>
  <si>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</si>
  <si>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</si>
  <si>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</si>
  <si>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</si>
  <si>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</si>
  <si>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</si>
  <si>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</si>
  <si>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</si>
  <si>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</si>
  <si>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</si>
  <si>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</si>
  <si>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</si>
  <si>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</si>
  <si>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</si>
  <si>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</si>
  <si>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</si>
  <si>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</si>
  <si>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</si>
  <si>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</si>
  <si>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</si>
  <si>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</si>
  <si>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</si>
  <si>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</si>
  <si>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</si>
  <si>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</si>
  <si>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</si>
  <si>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</si>
  <si>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</si>
  <si>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</si>
  <si>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</si>
  <si>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</si>
  <si>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</si>
  <si>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</si>
  <si>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</si>
  <si>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</si>
  <si>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</si>
  <si>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</si>
  <si>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</si>
  <si>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</si>
  <si>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</si>
  <si>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</si>
  <si>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</si>
  <si>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</si>
  <si>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</si>
  <si>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</si>
  <si>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</si>
  <si>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</si>
  <si>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</si>
  <si>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</si>
  <si>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</si>
  <si>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</si>
  <si>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</si>
  <si>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</si>
  <si>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</si>
  <si>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</si>
  <si>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</si>
  <si>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</si>
  <si>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</si>
  <si>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</si>
  <si>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</si>
  <si>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</si>
  <si>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</si>
  <si>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</si>
  <si>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</si>
  <si>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</si>
  <si>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</si>
  <si>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</si>
  <si>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</si>
  <si>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</si>
  <si>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</si>
  <si>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</si>
  <si>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</si>
  <si>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</si>
  <si>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</si>
  <si>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</si>
  <si>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</si>
  <si>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</si>
  <si>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</si>
  <si>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</si>
  <si>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</si>
  <si>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</si>
  <si>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</si>
  <si>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</si>
  <si>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</si>
  <si>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</si>
  <si>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</si>
  <si>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</si>
  <si>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</si>
  <si>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</si>
  <si>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</si>
  <si>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</si>
  <si>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</si>
  <si>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</si>
  <si>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</si>
  <si>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</si>
  <si>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</si>
  <si>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</si>
  <si>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</si>
  <si>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</si>
  <si>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</si>
  <si>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</si>
  <si>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</si>
  <si>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</si>
  <si>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</si>
  <si>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</si>
  <si>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</si>
  <si>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</si>
  <si>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</si>
  <si>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</si>
  <si>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</si>
  <si>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</si>
  <si>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</si>
  <si>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</si>
  <si>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</si>
  <si>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</si>
  <si>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</si>
  <si>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</si>
  <si>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</si>
  <si>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</si>
  <si>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</si>
  <si>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</si>
  <si>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</si>
  <si>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</si>
  <si>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</si>
  <si>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</si>
  <si>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</si>
  <si>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</si>
  <si>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</si>
  <si>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</si>
  <si>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</si>
  <si>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</si>
  <si>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</si>
  <si>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</si>
  <si>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</si>
  <si>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</si>
  <si>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</si>
  <si>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</si>
  <si>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</si>
  <si>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</si>
  <si>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</si>
  <si>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</si>
  <si>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</si>
  <si>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</si>
  <si>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</si>
  <si>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</si>
  <si>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</si>
  <si>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</si>
  <si>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</si>
  <si>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</si>
  <si>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</si>
  <si>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</si>
  <si>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</si>
  <si>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</si>
  <si>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</si>
  <si>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</si>
  <si>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</si>
  <si>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</si>
  <si>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</si>
  <si>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</si>
  <si>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</si>
  <si>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</si>
  <si>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</si>
  <si>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</si>
  <si>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</si>
  <si>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</si>
  <si>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</si>
  <si>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</si>
  <si>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</si>
  <si>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</si>
  <si>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</si>
  <si>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</si>
  <si>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</si>
  <si>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</si>
  <si>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</si>
  <si>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</si>
  <si>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</si>
  <si>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</si>
  <si>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</si>
  <si>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</si>
  <si>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</si>
  <si>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</si>
  <si>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</si>
  <si>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</si>
  <si>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</si>
  <si>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</si>
  <si>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</si>
  <si>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</si>
  <si>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</si>
  <si>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</si>
  <si>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</si>
  <si>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</si>
  <si>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</si>
  <si>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</si>
  <si>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</si>
  <si>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</si>
  <si>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</si>
  <si>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</si>
  <si>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</si>
  <si>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</si>
  <si>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</si>
  <si>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</si>
  <si>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</si>
  <si>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</si>
  <si>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</si>
  <si>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</si>
  <si>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</si>
  <si>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</si>
  <si>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</si>
  <si>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</si>
  <si>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</si>
  <si>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</si>
  <si>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</si>
  <si>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</si>
  <si>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</si>
  <si>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</si>
  <si>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</si>
  <si>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</si>
  <si>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</si>
  <si>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</si>
  <si>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</si>
  <si>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</si>
  <si>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</si>
  <si>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</si>
  <si>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</si>
  <si>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</si>
  <si>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</si>
  <si>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</si>
  <si>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</si>
  <si>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</si>
  <si>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</si>
  <si>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</si>
  <si>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</si>
  <si>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</si>
  <si>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</si>
  <si>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</si>
  <si>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</si>
  <si>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</si>
  <si>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</si>
  <si>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</si>
  <si>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</si>
  <si>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</si>
  <si>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</si>
  <si>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</si>
  <si>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</si>
  <si>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</si>
  <si>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</si>
  <si>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</si>
  <si>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</si>
  <si>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</si>
  <si>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</si>
  <si>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</si>
  <si>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</si>
  <si>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</si>
  <si>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</si>
  <si>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</si>
  <si>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</si>
  <si>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</si>
  <si>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</si>
  <si>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</si>
  <si>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</si>
  <si>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</si>
  <si>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</si>
  <si>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</si>
  <si>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</si>
  <si>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</si>
  <si>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</si>
  <si>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</si>
  <si>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</si>
  <si>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</si>
  <si>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</si>
  <si>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</si>
  <si>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</si>
  <si>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</si>
  <si>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</si>
  <si>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</si>
  <si>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</si>
  <si>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</si>
  <si>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</si>
  <si>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</si>
  <si>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</si>
  <si>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</si>
  <si>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</si>
  <si>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</si>
  <si>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</si>
  <si>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</si>
  <si>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</si>
  <si>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</si>
  <si>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</si>
  <si>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</si>
  <si>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</si>
  <si>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</si>
  <si>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</si>
  <si>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</si>
  <si>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</si>
  <si>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</si>
  <si>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</si>
  <si>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</si>
  <si>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</si>
  <si>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</si>
  <si>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</si>
  <si>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</si>
  <si>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</si>
  <si>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</si>
  <si>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</si>
  <si>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</si>
  <si>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</si>
  <si>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</si>
  <si>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</si>
  <si>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</si>
  <si>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</si>
  <si>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</si>
  <si>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</si>
  <si>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</si>
  <si>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</si>
  <si>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</si>
  <si>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</si>
  <si>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</si>
  <si>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</si>
  <si>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</si>
  <si>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</si>
  <si>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</si>
  <si>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</si>
  <si>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</si>
  <si>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</si>
  <si>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</si>
  <si>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</si>
  <si>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</si>
  <si>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</si>
  <si>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</si>
  <si>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</si>
  <si>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</si>
  <si>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</si>
  <si>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</si>
  <si>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</si>
  <si>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</si>
  <si>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</si>
  <si>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</si>
  <si>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</si>
  <si>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</si>
  <si>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</si>
  <si>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</si>
  <si>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</si>
  <si>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</si>
  <si>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</si>
  <si>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</si>
  <si>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</si>
  <si>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</si>
  <si>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</si>
  <si>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</si>
  <si>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</si>
  <si>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</si>
  <si>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</si>
  <si>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</si>
  <si>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</si>
  <si>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</si>
  <si>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</si>
  <si>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</si>
  <si>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</si>
  <si>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</si>
  <si>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</si>
  <si>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</si>
  <si>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</si>
  <si>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</si>
  <si>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</si>
  <si>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</si>
  <si>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</si>
  <si>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</si>
  <si>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</si>
  <si>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</si>
  <si>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</si>
  <si>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</si>
  <si>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</si>
  <si>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</si>
  <si>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</si>
  <si>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</si>
  <si>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</si>
  <si>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</si>
  <si>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</si>
  <si>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</si>
  <si>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</si>
  <si>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</si>
  <si>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</si>
  <si>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</si>
  <si>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</si>
  <si>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</si>
  <si>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</si>
  <si>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</si>
  <si>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</si>
  <si>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</si>
  <si>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</si>
  <si>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</si>
  <si>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</si>
  <si>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</si>
  <si>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</si>
  <si>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</si>
  <si>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</si>
  <si>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</si>
  <si>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</si>
  <si>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</si>
  <si>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</si>
  <si>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</si>
  <si>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</si>
  <si>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</si>
  <si>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</si>
  <si>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</si>
  <si>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</si>
  <si>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</si>
  <si>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</si>
  <si>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</si>
  <si>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</si>
  <si>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</si>
  <si>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</si>
  <si>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</si>
  <si>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</si>
  <si>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</si>
  <si>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</si>
  <si>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</si>
  <si>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</si>
  <si>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</si>
  <si>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</si>
  <si>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</si>
  <si>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</si>
  <si>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</si>
  <si>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</si>
  <si>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</si>
  <si>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</si>
  <si>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</si>
  <si>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</si>
  <si>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</si>
  <si>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</si>
  <si>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</si>
  <si>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</si>
  <si>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</si>
  <si>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</si>
  <si>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</si>
  <si>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</si>
  <si>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</si>
  <si>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</si>
  <si>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</si>
  <si>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</si>
  <si>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</si>
  <si>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</si>
  <si>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</si>
  <si>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</si>
  <si>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</si>
  <si>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</si>
  <si>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</si>
  <si>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</si>
  <si>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</si>
  <si>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</si>
  <si>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</si>
  <si>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</si>
  <si>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</si>
  <si>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</si>
  <si>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</si>
  <si>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</si>
  <si>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</si>
  <si>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</si>
  <si>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</si>
  <si>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</si>
  <si>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</si>
  <si>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</si>
  <si>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</si>
  <si>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</si>
  <si>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</si>
  <si>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</si>
  <si>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</si>
  <si>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</si>
  <si>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</si>
  <si>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</si>
  <si>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</si>
  <si>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</si>
  <si>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</si>
  <si>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</si>
  <si>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</si>
  <si>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</si>
  <si>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</si>
  <si>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</si>
  <si>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</si>
  <si>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</si>
  <si>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</si>
  <si>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</si>
  <si>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</si>
  <si>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</si>
  <si>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</si>
  <si>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</si>
  <si>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</si>
  <si>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</si>
  <si>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</si>
  <si>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</si>
  <si>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</si>
  <si>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</si>
  <si>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</si>
  <si>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</si>
  <si>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</si>
  <si>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</si>
  <si>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</si>
  <si>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</si>
  <si>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</si>
  <si>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</si>
  <si>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</si>
  <si>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</si>
  <si>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</si>
  <si>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</si>
  <si>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</si>
  <si>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</si>
  <si>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</si>
  <si>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</si>
  <si>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</si>
  <si>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</si>
  <si>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</si>
  <si>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</si>
  <si>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</si>
  <si>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</si>
  <si>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</si>
  <si>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</si>
  <si>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</si>
  <si>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</si>
  <si>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</si>
  <si>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</si>
  <si>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</si>
  <si>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</si>
  <si>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</si>
  <si>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</si>
  <si>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</si>
  <si>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</si>
  <si>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</si>
  <si>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</si>
  <si>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</si>
  <si>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</si>
  <si>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</si>
  <si>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</si>
  <si>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</si>
  <si>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</si>
  <si>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</si>
  <si>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</si>
  <si>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</si>
  <si>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</si>
  <si>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</si>
  <si>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</si>
  <si>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</si>
  <si>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</si>
  <si>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</si>
  <si>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</si>
  <si>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</si>
  <si>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</si>
  <si>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</si>
  <si>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</si>
  <si>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</si>
  <si>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</si>
  <si>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</si>
  <si>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</si>
  <si>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</si>
  <si>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</si>
  <si>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</si>
  <si>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</si>
  <si>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</si>
  <si>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</si>
  <si>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</si>
  <si>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</si>
  <si>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</si>
  <si>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</si>
  <si>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</si>
  <si>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</si>
  <si>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</si>
  <si>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</si>
  <si>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</si>
  <si>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</si>
  <si>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</si>
  <si>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</si>
  <si>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</si>
  <si>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</si>
  <si>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</si>
  <si>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</si>
  <si>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</si>
  <si>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</si>
  <si>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</si>
  <si>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</si>
  <si>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</si>
  <si>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</si>
  <si>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</si>
  <si>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</si>
  <si>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</si>
  <si>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</si>
  <si>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</si>
  <si>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</si>
  <si>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</si>
  <si>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</si>
  <si>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</si>
  <si>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</si>
  <si>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</si>
  <si>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</si>
  <si>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</si>
  <si>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</si>
  <si>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</si>
  <si>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</si>
  <si>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</si>
  <si>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</si>
  <si>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</si>
  <si>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</si>
  <si>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</si>
  <si>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</si>
  <si>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</si>
  <si>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</si>
  <si>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</si>
  <si>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</si>
  <si>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</si>
  <si>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</si>
  <si>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</si>
  <si>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</si>
  <si>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</si>
  <si>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</si>
  <si>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</si>
  <si>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</si>
  <si>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</si>
  <si>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</si>
  <si>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</si>
  <si>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</si>
  <si>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</si>
  <si>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</si>
  <si>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</si>
  <si>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</si>
  <si>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</si>
  <si>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</si>
  <si>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</si>
  <si>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</si>
  <si>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</si>
  <si>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</si>
  <si>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</si>
  <si>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</si>
  <si>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</si>
  <si>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</si>
  <si>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</si>
  <si>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</si>
  <si>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</si>
  <si>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</si>
  <si>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</si>
  <si>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</si>
  <si>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</si>
  <si>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</si>
  <si>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</si>
  <si>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</si>
  <si>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</si>
  <si>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</si>
  <si>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</si>
  <si>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</si>
  <si>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</si>
  <si>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</si>
  <si>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</si>
  <si>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</si>
  <si>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</si>
  <si>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</si>
  <si>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</si>
  <si>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</si>
  <si>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</si>
  <si>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</si>
  <si>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</si>
  <si>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</si>
  <si>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</si>
  <si>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</si>
  <si>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</si>
  <si>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</si>
  <si>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</si>
  <si>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</si>
  <si>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</si>
  <si>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</si>
  <si>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</si>
  <si>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</si>
  <si>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</si>
  <si>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</si>
  <si>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</si>
  <si>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</si>
  <si>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</si>
  <si>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</si>
  <si>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</si>
  <si>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</si>
  <si>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</si>
  <si>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</si>
  <si>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</si>
  <si>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</si>
  <si>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</si>
  <si>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</si>
  <si>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</si>
  <si>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</si>
  <si>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</si>
  <si>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</si>
  <si>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</si>
  <si>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</si>
  <si>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</si>
  <si>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</si>
  <si>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</si>
  <si>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</si>
  <si>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</si>
  <si>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</si>
  <si>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</si>
  <si>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</si>
  <si>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</si>
  <si>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</si>
  <si>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</si>
  <si>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</si>
  <si>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</si>
  <si>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</si>
  <si>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</si>
  <si>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</si>
  <si>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</si>
  <si>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</si>
  <si>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</si>
  <si>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</si>
  <si>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</si>
  <si>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</si>
  <si>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</si>
  <si>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</si>
  <si>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</si>
  <si>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</si>
  <si>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</si>
  <si>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</si>
  <si>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</si>
  <si>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</si>
  <si>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</si>
  <si>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</si>
  <si>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</si>
  <si>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</si>
  <si>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</si>
  <si>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</si>
  <si>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</si>
  <si>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</si>
  <si>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</si>
  <si>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</si>
  <si>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</si>
  <si>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</si>
  <si>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</si>
  <si>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</si>
  <si>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</si>
  <si>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</si>
  <si>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</si>
  <si>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</si>
  <si>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</si>
  <si>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</si>
  <si>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</si>
  <si>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</si>
  <si>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</si>
  <si>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</si>
  <si>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</si>
  <si>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</si>
  <si>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</si>
  <si>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</si>
  <si>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</si>
  <si>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</si>
  <si>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</si>
  <si>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</si>
  <si>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</si>
  <si>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</si>
  <si>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</si>
  <si>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</si>
  <si>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</si>
  <si>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</si>
  <si>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</si>
  <si>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</si>
  <si>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</si>
  <si>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</si>
  <si>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</si>
  <si>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</si>
  <si>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</si>
  <si>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</si>
  <si>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</si>
  <si>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</si>
  <si>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</si>
  <si>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</si>
  <si>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</si>
  <si>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</si>
  <si>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</si>
  <si>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</si>
  <si>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</si>
  <si>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</si>
  <si>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</si>
  <si>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</si>
  <si>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</si>
  <si>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</si>
  <si>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</si>
  <si>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</si>
  <si>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</si>
  <si>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</si>
  <si>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</si>
  <si>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</si>
  <si>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</si>
  <si>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</si>
  <si>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</si>
  <si>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</si>
  <si>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</si>
  <si>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</si>
  <si>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</si>
  <si>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</si>
  <si>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</si>
  <si>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</si>
  <si>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</si>
  <si>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</si>
  <si>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</si>
  <si>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</si>
  <si>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</si>
  <si>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</si>
  <si>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</si>
  <si>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</si>
  <si>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</si>
  <si>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</si>
  <si>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</si>
  <si>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</si>
  <si>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</si>
  <si>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</si>
  <si>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</si>
  <si>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</si>
  <si>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</si>
  <si>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</si>
  <si>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</si>
  <si>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</si>
  <si>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</si>
  <si>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</si>
  <si>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</si>
  <si>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</si>
  <si>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</si>
  <si>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</si>
  <si>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</si>
  <si>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</si>
  <si>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</si>
  <si>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</si>
  <si>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</si>
  <si>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</si>
  <si>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</si>
  <si>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</si>
  <si>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</si>
  <si>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</si>
  <si>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</si>
  <si>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</si>
  <si>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</si>
  <si>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</si>
  <si>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</si>
  <si>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</si>
  <si>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</si>
  <si>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</si>
  <si>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</si>
  <si>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</si>
  <si>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</si>
  <si>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</si>
  <si>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</si>
  <si>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</si>
  <si>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</si>
  <si>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</si>
  <si>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</si>
  <si>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</si>
  <si>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</si>
  <si>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</si>
  <si>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</si>
  <si>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</si>
  <si>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</si>
  <si>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</si>
  <si>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</si>
  <si>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</si>
  <si>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</si>
  <si>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</si>
  <si>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</si>
  <si>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</si>
  <si>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</si>
  <si>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</si>
  <si>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</si>
  <si>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</si>
  <si>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</si>
  <si>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</si>
  <si>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</si>
  <si>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</si>
  <si>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</si>
  <si>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</si>
  <si>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</si>
  <si>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</si>
  <si>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</si>
  <si>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</si>
  <si>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</si>
  <si>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</si>
  <si>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</si>
  <si>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</si>
  <si>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</si>
  <si>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</si>
  <si>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</si>
  <si>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</si>
  <si>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</si>
  <si>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</si>
  <si>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</si>
  <si>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</si>
  <si>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</si>
  <si>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</si>
  <si>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</si>
  <si>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</si>
  <si>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</si>
  <si>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</si>
  <si>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</si>
  <si>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</si>
  <si>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</si>
  <si>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</si>
  <si>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</si>
  <si>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</si>
  <si>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</si>
  <si>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</si>
  <si>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</si>
  <si>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</si>
  <si>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</si>
  <si>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</si>
  <si>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</si>
  <si>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</si>
  <si>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</si>
  <si>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</si>
  <si>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</si>
  <si>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</si>
  <si>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</si>
  <si>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</si>
  <si>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</si>
  <si>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</si>
  <si>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</si>
  <si>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</si>
  <si>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</si>
  <si>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</si>
  <si>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</si>
  <si>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</si>
  <si>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</si>
  <si>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</si>
  <si>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</si>
  <si>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</si>
  <si>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</si>
  <si>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</si>
  <si>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</si>
  <si>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</si>
  <si>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</si>
  <si>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</si>
  <si>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</si>
  <si>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</si>
  <si>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</si>
  <si>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</si>
  <si>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</si>
  <si>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</si>
  <si>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</si>
  <si>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</si>
  <si>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</si>
  <si>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</si>
  <si>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</si>
  <si>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</si>
  <si>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</si>
  <si>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</si>
  <si>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</si>
  <si>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</si>
  <si>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</si>
  <si>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</si>
  <si>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</si>
  <si>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</si>
  <si>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</si>
  <si>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</si>
  <si>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</si>
  <si>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</si>
  <si>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</si>
  <si>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</si>
  <si>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</si>
  <si>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</si>
  <si>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</si>
  <si>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</si>
  <si>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</si>
  <si>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</si>
  <si>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</si>
  <si>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</si>
  <si>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</si>
  <si>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</si>
  <si>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</si>
  <si>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</si>
  <si>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</si>
  <si>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</si>
  <si>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</si>
  <si>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</si>
  <si>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</si>
  <si>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</si>
  <si>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</si>
  <si>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</si>
  <si>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</si>
  <si>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</si>
  <si>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</si>
  <si>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</si>
  <si>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</si>
  <si>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</si>
  <si>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</si>
  <si>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</si>
  <si>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</si>
  <si>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</si>
  <si>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</si>
  <si>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</si>
  <si>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</si>
  <si>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</si>
  <si>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</si>
  <si>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</si>
  <si>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</si>
  <si>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</si>
  <si>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</si>
  <si>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</si>
  <si>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</si>
  <si>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</si>
  <si>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</si>
  <si>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</si>
  <si>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</si>
  <si>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</si>
  <si>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</si>
  <si>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</si>
  <si>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</si>
  <si>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</si>
  <si>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</si>
  <si>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</si>
  <si>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</si>
  <si>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</si>
  <si>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</si>
  <si>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</si>
  <si>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</si>
  <si>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</si>
  <si>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</si>
  <si>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</si>
  <si>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</si>
  <si>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</si>
  <si>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</si>
  <si>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</si>
  <si>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</si>
  <si>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</si>
  <si>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</si>
  <si>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</si>
  <si>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</si>
  <si>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</si>
  <si>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</si>
  <si>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</si>
  <si>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</si>
  <si>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</si>
  <si>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</si>
  <si>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</si>
  <si>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</si>
  <si>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</si>
  <si>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</si>
  <si>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</si>
  <si>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</si>
  <si>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</si>
  <si>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</si>
  <si>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</si>
  <si>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</si>
  <si>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</si>
  <si>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</si>
  <si>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</si>
  <si>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</si>
  <si>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</si>
  <si>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</si>
  <si>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</si>
  <si>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</si>
  <si>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</si>
  <si>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</si>
  <si>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</si>
  <si>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</si>
  <si>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</si>
  <si>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</si>
  <si>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</si>
  <si>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</si>
  <si>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</si>
  <si>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</si>
  <si>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</si>
  <si>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</si>
  <si>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</si>
  <si>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</si>
  <si>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</si>
  <si>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</si>
  <si>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</si>
  <si>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</si>
  <si>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</si>
  <si>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</si>
  <si>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</si>
  <si>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</si>
  <si>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</si>
  <si>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</si>
  <si>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</si>
  <si>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</si>
  <si>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</si>
  <si>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</si>
  <si>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</si>
  <si>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</si>
  <si>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</si>
  <si>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</si>
  <si>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</si>
  <si>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</si>
  <si>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</si>
  <si>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</si>
  <si>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</si>
  <si>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</si>
  <si>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</si>
  <si>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</si>
  <si>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</si>
  <si>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</si>
  <si>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</si>
  <si>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</si>
  <si>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</si>
  <si>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</si>
  <si>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</si>
  <si>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</si>
  <si>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</si>
  <si>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</si>
  <si>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</si>
  <si>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</si>
  <si>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</si>
  <si>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</si>
  <si>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</si>
  <si>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</si>
  <si>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</si>
  <si>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</si>
  <si>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</si>
  <si>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</si>
  <si>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</si>
  <si>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</si>
  <si>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</si>
  <si>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</si>
  <si>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</si>
  <si>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</si>
  <si>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</si>
  <si>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</si>
  <si>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</si>
  <si>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</si>
  <si>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</si>
  <si>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</si>
  <si>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</si>
  <si>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</si>
  <si>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</si>
  <si>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</si>
  <si>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</si>
  <si>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</si>
  <si>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</si>
  <si>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</si>
  <si>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</si>
  <si>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</si>
  <si>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</si>
  <si>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</si>
  <si>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</si>
  <si>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</si>
  <si>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</si>
  <si>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</si>
  <si>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</si>
  <si>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</si>
  <si>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</si>
  <si>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</si>
  <si>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</si>
  <si>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</si>
  <si>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</si>
  <si>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</si>
  <si>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</si>
  <si>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</si>
  <si>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</si>
  <si>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</si>
  <si>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</si>
  <si>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</si>
  <si>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</si>
  <si>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</si>
  <si>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</si>
  <si>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</si>
  <si>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</si>
  <si>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</si>
  <si>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</si>
  <si>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</si>
  <si>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</si>
  <si>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</si>
  <si>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</si>
  <si>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</si>
  <si>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</si>
  <si>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</si>
  <si>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</si>
  <si>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</si>
  <si>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</si>
  <si>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</si>
  <si>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</si>
  <si>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</si>
  <si>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</si>
  <si>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</si>
  <si>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</si>
  <si>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</si>
  <si>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</si>
  <si>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</si>
  <si>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</si>
  <si>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</si>
  <si>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</si>
  <si>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</si>
  <si>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</si>
  <si>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</si>
  <si>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</si>
  <si>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</si>
  <si>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</si>
  <si>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</si>
  <si>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</si>
  <si>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</si>
  <si>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</si>
  <si>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</si>
  <si>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</si>
  <si>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</si>
  <si>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</si>
  <si>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</si>
  <si>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</si>
  <si>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</si>
  <si>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</si>
  <si>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</si>
  <si>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</si>
  <si>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</si>
  <si>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</si>
  <si>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</si>
  <si>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</si>
  <si>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</si>
  <si>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</si>
  <si>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</si>
  <si>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</si>
  <si>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</si>
  <si>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</si>
  <si>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</si>
  <si>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</si>
  <si>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</si>
  <si>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</si>
  <si>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</si>
  <si>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</si>
  <si>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</si>
  <si>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</si>
  <si>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</si>
  <si>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</si>
  <si>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</si>
  <si>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</si>
  <si>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</si>
  <si>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</si>
  <si>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</si>
  <si>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</si>
  <si>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</si>
  <si>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</si>
  <si>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</si>
  <si>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</si>
  <si>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</si>
  <si>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</si>
  <si>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</si>
  <si>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</si>
  <si>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</si>
  <si>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</si>
  <si>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</si>
  <si>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</si>
  <si>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</si>
  <si>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</si>
  <si>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</si>
  <si>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</si>
  <si>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</si>
  <si>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</si>
  <si>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</si>
  <si>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</si>
  <si>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</si>
  <si>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</si>
  <si>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</si>
  <si>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</si>
  <si>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</si>
  <si>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</si>
  <si>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</si>
  <si>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</si>
  <si>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</si>
  <si>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</si>
  <si>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</si>
  <si>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</si>
  <si>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</si>
  <si>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</si>
  <si>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</si>
  <si>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</si>
  <si>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</si>
  <si>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</si>
  <si>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</si>
  <si>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</si>
  <si>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</si>
  <si>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</si>
  <si>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</si>
  <si>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</si>
  <si>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</si>
  <si>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</si>
  <si>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</si>
  <si>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</si>
  <si>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</si>
  <si>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</si>
  <si>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</si>
  <si>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</si>
  <si>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</si>
  <si>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</si>
  <si>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</si>
  <si>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</si>
  <si>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</si>
  <si>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</si>
  <si>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</si>
  <si>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</si>
  <si>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</si>
  <si>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</si>
  <si>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</si>
  <si>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</si>
  <si>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</si>
  <si>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</si>
  <si>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</si>
  <si>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</si>
  <si>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</si>
  <si>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</si>
  <si>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</si>
  <si>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</si>
  <si>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</si>
  <si>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</si>
  <si>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</si>
  <si>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</si>
  <si>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</si>
  <si>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</si>
  <si>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</si>
  <si>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</si>
  <si>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</si>
  <si>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</si>
  <si>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</si>
  <si>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</si>
  <si>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</si>
  <si>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</si>
  <si>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</si>
  <si>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</si>
  <si>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</si>
  <si>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</si>
  <si>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</si>
  <si>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</si>
  <si>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</si>
  <si>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</si>
  <si>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</si>
  <si>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</si>
  <si>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</si>
  <si>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</si>
  <si>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</si>
  <si>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</si>
  <si>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</si>
  <si>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</si>
  <si>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</si>
  <si>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</si>
  <si>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</si>
  <si>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</si>
  <si>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</si>
  <si>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</si>
  <si>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</si>
  <si>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</si>
  <si>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</si>
  <si>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</si>
  <si>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</si>
  <si>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</si>
  <si>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</si>
  <si>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</si>
  <si>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</si>
  <si>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</si>
  <si>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</si>
  <si>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</si>
  <si>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</si>
  <si>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</si>
  <si>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</si>
  <si>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</si>
  <si>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</si>
  <si>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</si>
  <si>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</si>
  <si>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</si>
  <si>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</si>
  <si>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</si>
  <si>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</si>
  <si>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</si>
  <si>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</si>
  <si>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</si>
  <si>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</si>
  <si>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</si>
  <si>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</si>
  <si>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</si>
  <si>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</si>
  <si>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</si>
  <si>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</si>
  <si>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</si>
  <si>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</si>
  <si>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</si>
  <si>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</si>
  <si>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</si>
  <si>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</si>
  <si>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</si>
  <si>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</si>
  <si>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</si>
  <si>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</si>
  <si>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</si>
  <si>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</si>
  <si>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</si>
  <si>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</si>
  <si>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</si>
  <si>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</si>
  <si>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</si>
  <si>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</si>
  <si>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</si>
  <si>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</si>
  <si>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</si>
  <si>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</si>
  <si>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</si>
  <si>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</si>
  <si>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</si>
  <si>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</si>
  <si>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</si>
  <si>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</si>
  <si>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</si>
  <si>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</si>
  <si>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</si>
  <si>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</si>
  <si>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</si>
  <si>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</si>
  <si>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</si>
  <si>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</si>
  <si>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</si>
  <si>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</si>
  <si>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</si>
  <si>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</si>
  <si>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</si>
  <si>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</si>
  <si>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</si>
  <si>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</si>
  <si>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</si>
  <si>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</si>
  <si>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</si>
  <si>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</si>
  <si>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</si>
  <si>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</si>
  <si>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</si>
  <si>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</si>
  <si>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</si>
  <si>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</si>
  <si>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</si>
  <si>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</si>
  <si>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</si>
  <si>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</si>
  <si>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</si>
  <si>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</si>
  <si>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</si>
  <si>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</si>
  <si>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</si>
  <si>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</si>
  <si>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</si>
  <si>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</si>
  <si>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</si>
  <si>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</si>
  <si>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</si>
  <si>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</si>
  <si>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</si>
  <si>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</si>
  <si>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</si>
  <si>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</si>
  <si>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</si>
  <si>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</si>
  <si>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</si>
  <si>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</si>
  <si>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</si>
  <si>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</si>
  <si>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</si>
  <si>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</si>
  <si>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</si>
  <si>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</si>
  <si>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</si>
  <si>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</si>
  <si>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</si>
  <si>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</si>
  <si>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</si>
  <si>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</si>
  <si>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</si>
  <si>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</si>
  <si>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</si>
  <si>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</si>
  <si>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</si>
  <si>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</si>
  <si>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</si>
  <si>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</si>
  <si>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</si>
  <si>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</si>
  <si>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</si>
  <si>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</si>
  <si>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</si>
  <si>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</si>
  <si>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</si>
  <si>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</si>
  <si>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</si>
  <si>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</si>
  <si>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</si>
  <si>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</si>
  <si>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</si>
  <si>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</si>
  <si>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</si>
  <si>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</si>
  <si>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</si>
  <si>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</si>
  <si>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</si>
  <si>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</si>
  <si>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</si>
  <si>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</si>
  <si>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</si>
  <si>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</si>
  <si>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</si>
  <si>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</si>
  <si>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</si>
  <si>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</si>
  <si>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</si>
  <si>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</si>
  <si>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</si>
  <si>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</si>
  <si>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</si>
  <si>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</si>
  <si>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</si>
  <si>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</si>
  <si>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</si>
  <si>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</si>
  <si>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</si>
  <si>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</si>
  <si>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</si>
  <si>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</si>
  <si>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</si>
  <si>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</si>
  <si>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</si>
  <si>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</si>
  <si>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</si>
  <si>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</si>
  <si>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</si>
  <si>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</si>
  <si>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</si>
  <si>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</si>
  <si>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</si>
  <si>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</si>
  <si>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</si>
  <si>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</si>
  <si>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</si>
  <si>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</si>
  <si>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</si>
  <si>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</si>
  <si>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</si>
  <si>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</si>
  <si>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</si>
  <si>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</si>
  <si>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</si>
  <si>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</si>
  <si>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</si>
  <si>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</si>
  <si>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</si>
  <si>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</si>
  <si>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</si>
  <si>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</si>
  <si>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</si>
  <si>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</si>
  <si>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</si>
  <si>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</si>
  <si>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</si>
  <si>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</si>
  <si>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</si>
  <si>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</si>
  <si>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</si>
  <si>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</si>
  <si>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</si>
  <si>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</si>
  <si>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</si>
  <si>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</si>
  <si>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</si>
  <si>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</si>
  <si>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</si>
  <si>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</si>
  <si>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</si>
  <si>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</si>
  <si>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</si>
  <si>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</si>
  <si>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</si>
  <si>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</si>
  <si>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</si>
  <si>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</si>
  <si>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</si>
  <si>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</si>
  <si>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</si>
  <si>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</si>
  <si>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</si>
  <si>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</si>
  <si>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</si>
  <si>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</si>
  <si>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</si>
  <si>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</si>
  <si>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</si>
  <si>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</si>
  <si>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</si>
  <si>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</si>
  <si>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</si>
  <si>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</si>
  <si>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</si>
  <si>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</si>
  <si>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</si>
  <si>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</si>
  <si>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</si>
  <si>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</si>
  <si>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</si>
  <si>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</si>
  <si>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</si>
  <si>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</si>
  <si>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</si>
  <si>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</si>
  <si>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</si>
  <si>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</si>
  <si>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</si>
  <si>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</si>
  <si>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</si>
  <si>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</si>
  <si>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</si>
  <si>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</si>
  <si>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</si>
  <si>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</si>
  <si>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</si>
  <si>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</si>
  <si>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</si>
  <si>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</si>
  <si>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</si>
  <si>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</si>
  <si>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</si>
  <si>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</si>
  <si>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</si>
  <si>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</si>
  <si>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</si>
  <si>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</si>
  <si>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</si>
  <si>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</si>
  <si>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</si>
  <si>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</si>
  <si>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</si>
  <si>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</si>
  <si>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</si>
  <si>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</si>
  <si>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</si>
  <si>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</si>
  <si>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</si>
  <si>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</si>
  <si>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</si>
  <si>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</si>
  <si>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</si>
  <si>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</si>
  <si>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</si>
  <si>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</si>
  <si>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</si>
  <si>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</si>
  <si>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</si>
  <si>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</si>
  <si>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</si>
  <si>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</si>
  <si>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</si>
  <si>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</si>
  <si>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</si>
  <si>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</si>
  <si>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</si>
  <si>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</si>
  <si>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</si>
  <si>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</si>
  <si>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</si>
  <si>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</si>
  <si>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</si>
  <si>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</si>
  <si>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</si>
  <si>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</si>
  <si>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</si>
  <si>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</si>
  <si>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</si>
  <si>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</si>
  <si>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</si>
  <si>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</si>
  <si>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</si>
  <si>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</si>
  <si>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</si>
  <si>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</si>
  <si>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</si>
  <si>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</si>
  <si>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</si>
  <si>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</si>
  <si>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</si>
  <si>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</si>
  <si>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</si>
  <si>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</si>
  <si>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</si>
  <si>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</si>
  <si>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</si>
  <si>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</si>
  <si>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</si>
  <si>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</si>
  <si>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</si>
  <si>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</si>
  <si>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</si>
  <si>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</si>
  <si>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</si>
  <si>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</si>
  <si>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</si>
  <si>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</si>
  <si>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</si>
  <si>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</si>
  <si>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</si>
  <si>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</si>
  <si>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</si>
  <si>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</si>
  <si>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</si>
  <si>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</si>
  <si>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</si>
  <si>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</si>
  <si>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</si>
  <si>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</si>
  <si>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</si>
  <si>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</si>
  <si>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</si>
  <si>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</si>
  <si>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</si>
  <si>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</si>
  <si>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</si>
  <si>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</si>
  <si>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</si>
  <si>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</si>
  <si>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</si>
  <si>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</si>
  <si>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</si>
  <si>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</si>
  <si>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</si>
  <si>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</si>
  <si>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</si>
  <si>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</si>
  <si>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</si>
  <si>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</si>
  <si>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</si>
  <si>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</si>
  <si>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</si>
  <si>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</si>
  <si>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</si>
  <si>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</si>
  <si>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</si>
  <si>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</si>
  <si>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</si>
  <si>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</si>
  <si>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</si>
  <si>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</si>
  <si>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</si>
  <si>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</si>
  <si>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</si>
  <si>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</si>
  <si>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</si>
  <si>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</si>
  <si>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</si>
  <si>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</si>
  <si>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</si>
  <si>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</si>
  <si>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</si>
  <si>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</si>
  <si>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</si>
  <si>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</si>
  <si>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</si>
  <si>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</si>
  <si>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</si>
  <si>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</si>
  <si>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</si>
  <si>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</si>
  <si>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</si>
  <si>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</si>
  <si>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</si>
  <si>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</si>
  <si>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</si>
  <si>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</si>
  <si>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</si>
  <si>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</si>
  <si>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</si>
  <si>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</si>
  <si>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</si>
  <si>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</si>
  <si>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</si>
  <si>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</si>
  <si>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</si>
  <si>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</si>
  <si>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</si>
  <si>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</si>
  <si>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</si>
  <si>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</si>
  <si>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</si>
  <si>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</si>
  <si>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</si>
  <si>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</si>
  <si>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</si>
  <si>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</si>
  <si>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</si>
  <si>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</si>
  <si>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</si>
  <si>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</si>
  <si>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</si>
  <si>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</si>
  <si>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</si>
  <si>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</si>
  <si>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</si>
  <si>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</si>
  <si>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</si>
  <si>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</si>
  <si>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</si>
  <si>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</si>
  <si>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</si>
  <si>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</si>
  <si>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</si>
  <si>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</si>
  <si>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</si>
  <si>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</si>
  <si>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</si>
  <si>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</si>
  <si>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</si>
  <si>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</si>
  <si>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</si>
  <si>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</si>
  <si>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</si>
  <si>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</si>
  <si>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</si>
  <si>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</si>
  <si>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</si>
  <si>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</si>
  <si>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</si>
  <si>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</si>
  <si>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</si>
  <si>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</si>
  <si>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</si>
  <si>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</si>
  <si>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</si>
  <si>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</si>
  <si>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</si>
  <si>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</si>
  <si>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</si>
  <si>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</si>
  <si>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</si>
  <si>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</si>
  <si>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</si>
  <si>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</si>
  <si>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</si>
  <si>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</si>
  <si>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</si>
  <si>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</si>
  <si>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</si>
  <si>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</si>
  <si>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</si>
  <si>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</si>
  <si>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</si>
  <si>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</si>
  <si>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</si>
  <si>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</si>
  <si>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</si>
  <si>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</si>
  <si>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</si>
  <si>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</si>
  <si>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</si>
  <si>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</si>
  <si>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</si>
  <si>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</si>
  <si>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</si>
  <si>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</si>
  <si>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</si>
  <si>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</si>
  <si>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</si>
  <si>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</si>
  <si>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</si>
  <si>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</si>
  <si>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</si>
  <si>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</si>
  <si>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</si>
  <si>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</si>
  <si>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</si>
  <si>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</si>
  <si>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</si>
  <si>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</si>
  <si>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</si>
  <si>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</si>
  <si>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</si>
  <si>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</si>
  <si>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</si>
  <si>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</si>
  <si>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</si>
  <si>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</si>
  <si>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</si>
  <si>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</si>
  <si>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</si>
  <si>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</si>
  <si>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</si>
  <si>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</si>
  <si>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</si>
  <si>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</si>
  <si>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</si>
  <si>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</si>
  <si>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</si>
  <si>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</si>
  <si>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</si>
  <si>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</si>
  <si>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</si>
  <si>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</si>
  <si>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</si>
  <si>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</si>
  <si>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</si>
  <si>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</si>
  <si>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</si>
  <si>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</si>
  <si>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</si>
  <si>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</si>
  <si>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</si>
  <si>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</si>
  <si>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</si>
  <si>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</si>
  <si>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</si>
  <si>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</si>
  <si>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</si>
  <si>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</si>
  <si>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</si>
  <si>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</si>
  <si>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</si>
  <si>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</si>
  <si>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</si>
  <si>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</si>
  <si>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</si>
  <si>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</si>
  <si>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</si>
  <si>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</si>
  <si>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</si>
  <si>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</si>
  <si>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</si>
  <si>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</si>
  <si>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</si>
  <si>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</si>
  <si>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</si>
  <si>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</si>
  <si>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</si>
  <si>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</si>
  <si>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</si>
  <si>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</si>
  <si>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</si>
  <si>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</si>
  <si>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</si>
  <si>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</si>
  <si>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</si>
  <si>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</si>
  <si>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</si>
  <si>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</si>
  <si>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</si>
  <si>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</si>
  <si>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</si>
  <si>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</si>
  <si>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</si>
  <si>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</si>
  <si>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</si>
  <si>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</si>
  <si>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</si>
  <si>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</si>
  <si>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</si>
  <si>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</si>
  <si>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</si>
  <si>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</si>
  <si>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</si>
  <si>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</si>
  <si>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</si>
  <si>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</si>
  <si>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</si>
  <si>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</si>
  <si>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</si>
  <si>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</si>
  <si>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</si>
  <si>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</si>
  <si>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</si>
  <si>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</si>
  <si>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</si>
  <si>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</si>
  <si>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</si>
  <si>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</si>
  <si>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</si>
  <si>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</si>
  <si>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</si>
  <si>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</si>
  <si>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</si>
  <si>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</si>
  <si>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</si>
  <si>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</si>
  <si>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</si>
  <si>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</si>
  <si>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</si>
  <si>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</si>
  <si>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</si>
  <si>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</si>
  <si>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</si>
  <si>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</si>
  <si>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</si>
  <si>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</si>
  <si>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</si>
  <si>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</si>
  <si>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</si>
  <si>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</si>
  <si>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</si>
  <si>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</si>
  <si>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</si>
  <si>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</si>
  <si>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</si>
  <si>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</si>
  <si>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</si>
  <si>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</si>
  <si>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</si>
  <si>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</si>
  <si>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</si>
  <si>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</si>
  <si>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</si>
  <si>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</si>
  <si>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</si>
  <si>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</si>
  <si>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</si>
  <si>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</si>
  <si>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</si>
  <si>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</si>
  <si>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</si>
  <si>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</si>
  <si>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</si>
  <si>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</si>
  <si>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</si>
  <si>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</si>
  <si>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</si>
  <si>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</si>
  <si>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</si>
  <si>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</si>
  <si>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</si>
  <si>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</si>
  <si>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</si>
  <si>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</si>
  <si>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</si>
  <si>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</si>
  <si>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</si>
  <si>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</si>
  <si>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</si>
  <si>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</si>
  <si>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</si>
  <si>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</si>
  <si>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</si>
  <si>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</si>
  <si>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</si>
  <si>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</si>
  <si>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</si>
  <si>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</si>
  <si>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</si>
  <si>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</si>
  <si>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</si>
  <si>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</si>
  <si>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</si>
  <si>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</si>
  <si>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</si>
  <si>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</si>
  <si>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</si>
  <si>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</si>
  <si>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</si>
  <si>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</si>
  <si>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</si>
  <si>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</si>
  <si>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</si>
  <si>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</si>
  <si>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</si>
  <si>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</si>
  <si>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</si>
  <si>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</si>
  <si>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</si>
  <si>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</si>
  <si>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</si>
  <si>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</si>
  <si>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</si>
  <si>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</si>
  <si>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</si>
  <si>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</si>
  <si>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</si>
  <si>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</si>
  <si>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</si>
  <si>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</si>
  <si>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</si>
  <si>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</si>
  <si>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</si>
  <si>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</si>
  <si>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</si>
  <si>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</si>
  <si>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</si>
  <si>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</si>
  <si>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</si>
  <si>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</si>
  <si>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</si>
  <si>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</si>
  <si>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</si>
  <si>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</si>
  <si>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</si>
  <si>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</si>
  <si>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</si>
  <si>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</si>
  <si>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</si>
  <si>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</si>
  <si>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</si>
  <si>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</si>
  <si>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</si>
  <si>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</si>
  <si>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</si>
  <si>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</si>
  <si>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</si>
  <si>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</si>
  <si>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</si>
  <si>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</si>
  <si>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</si>
  <si>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</si>
  <si>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</si>
  <si>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</si>
  <si>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</si>
  <si>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</si>
  <si>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</si>
  <si>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</si>
  <si>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</si>
  <si>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</si>
  <si>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</si>
  <si>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</si>
  <si>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</si>
  <si>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</si>
  <si>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</si>
  <si>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</si>
  <si>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</si>
  <si>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</si>
  <si>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</si>
  <si>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</si>
  <si>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</si>
  <si>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</si>
  <si>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</si>
  <si>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</si>
  <si>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</si>
  <si>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</si>
  <si>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</si>
  <si>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</si>
  <si>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</si>
  <si>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</si>
  <si>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</si>
  <si>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</si>
  <si>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</si>
  <si>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</si>
  <si>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</si>
  <si>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</si>
  <si>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</si>
  <si>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</si>
  <si>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</si>
  <si>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</si>
  <si>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</si>
  <si>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</si>
  <si>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</si>
  <si>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</si>
  <si>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</si>
  <si>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</si>
  <si>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</si>
  <si>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</si>
  <si>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</si>
  <si>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</si>
  <si>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</si>
  <si>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</si>
  <si>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</si>
  <si>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</si>
  <si>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</si>
  <si>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</si>
  <si>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</si>
  <si>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</si>
  <si>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</si>
  <si>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</si>
  <si>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</si>
  <si>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</si>
  <si>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</si>
  <si>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</si>
  <si>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</si>
  <si>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</si>
  <si>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</si>
  <si>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</si>
  <si>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</si>
  <si>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</si>
  <si>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</si>
  <si>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</si>
  <si>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</si>
  <si>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</si>
  <si>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</si>
  <si>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</si>
  <si>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</si>
  <si>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</si>
  <si>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</si>
  <si>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</si>
  <si>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</si>
  <si>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</si>
  <si>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</si>
  <si>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</si>
  <si>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</si>
  <si>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</si>
  <si>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</si>
  <si>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</si>
  <si>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</si>
  <si>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</si>
  <si>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</si>
  <si>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</si>
  <si>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</si>
  <si>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</si>
  <si>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</si>
  <si>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</si>
  <si>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</si>
  <si>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</si>
  <si>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</si>
  <si>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</si>
  <si>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</si>
  <si>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</si>
  <si>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</si>
  <si>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</si>
  <si>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</si>
  <si>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</si>
  <si>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</si>
  <si>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</si>
  <si>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</si>
  <si>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</si>
  <si>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</si>
  <si>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</si>
  <si>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</si>
  <si>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</si>
  <si>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</si>
  <si>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</si>
  <si>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</si>
  <si>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</si>
  <si>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</si>
  <si>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</si>
  <si>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</si>
  <si>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</si>
  <si>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</si>
  <si>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</si>
  <si>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</si>
  <si>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</si>
  <si>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</si>
  <si>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</si>
  <si>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</si>
  <si>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</si>
  <si>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</si>
  <si>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</si>
  <si>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</si>
  <si>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</si>
  <si>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</si>
  <si>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</si>
  <si>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</si>
  <si>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</si>
  <si>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</si>
  <si>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</si>
  <si>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</si>
  <si>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</si>
  <si>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</si>
  <si>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</si>
  <si>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</si>
  <si>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</si>
  <si>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</si>
  <si>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</si>
  <si>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</si>
  <si>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</si>
  <si>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</si>
  <si>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</si>
  <si>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</si>
  <si>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</si>
  <si>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</si>
  <si>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</si>
  <si>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</si>
  <si>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</si>
  <si>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</si>
  <si>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</si>
  <si>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</si>
  <si>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</si>
  <si>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</si>
  <si>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</si>
  <si>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</si>
  <si>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</si>
  <si>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</si>
  <si>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</si>
  <si>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</si>
  <si>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</si>
  <si>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</si>
  <si>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</si>
  <si>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</si>
  <si>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</si>
  <si>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</si>
  <si>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</si>
  <si>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</si>
  <si>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</si>
  <si>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</si>
  <si>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</si>
  <si>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</si>
  <si>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</si>
  <si>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</si>
  <si>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</si>
  <si>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</si>
  <si>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</si>
  <si>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</si>
  <si>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</si>
  <si>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</si>
  <si>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</si>
  <si>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</si>
  <si>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</si>
  <si>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</si>
  <si>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</si>
  <si>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</si>
  <si>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</si>
  <si>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</si>
  <si>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</si>
  <si>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</si>
  <si>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</si>
  <si>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</si>
  <si>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</si>
  <si>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</si>
  <si>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</si>
  <si>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</si>
  <si>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</si>
  <si>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</si>
  <si>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</si>
  <si>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</si>
  <si>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</si>
  <si>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</si>
  <si>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</si>
  <si>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</si>
  <si>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</si>
  <si>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</si>
  <si>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</si>
  <si>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</si>
  <si>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</si>
  <si>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</si>
  <si>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</si>
  <si>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</si>
  <si>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</si>
  <si>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</si>
  <si>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</si>
  <si>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</si>
  <si>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</si>
  <si>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</si>
  <si>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</si>
  <si>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</si>
  <si>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</si>
  <si>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</si>
  <si>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</si>
  <si>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</si>
  <si>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</si>
  <si>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</si>
  <si>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</si>
  <si>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</si>
  <si>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</si>
  <si>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</si>
  <si>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</si>
  <si>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</si>
  <si>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</si>
  <si>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</si>
  <si>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</si>
  <si>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</si>
  <si>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</si>
  <si>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</si>
  <si>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</si>
  <si>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</si>
  <si>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</si>
  <si>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</si>
  <si>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</si>
  <si>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</si>
  <si>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</si>
  <si>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</si>
  <si>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</si>
  <si>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</si>
  <si>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</si>
  <si>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</si>
  <si>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</si>
  <si>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</si>
  <si>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</si>
  <si>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</si>
  <si>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</si>
  <si>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</si>
  <si>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</si>
  <si>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</si>
  <si>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</si>
  <si>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</si>
  <si>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</si>
  <si>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</si>
  <si>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</si>
  <si>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</si>
  <si>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</si>
  <si>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</si>
  <si>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</si>
  <si>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</si>
  <si>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</si>
  <si>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</si>
  <si>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</si>
  <si>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</si>
  <si>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</si>
  <si>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</si>
  <si>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</si>
  <si>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</si>
  <si>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</si>
  <si>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</si>
  <si>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</si>
  <si>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</si>
  <si>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</si>
  <si>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</si>
  <si>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</si>
  <si>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</si>
  <si>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</si>
  <si>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</si>
  <si>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</si>
  <si>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</si>
  <si>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</si>
  <si>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</si>
  <si>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</si>
  <si>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</si>
  <si>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</si>
  <si>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</si>
  <si>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</si>
  <si>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</si>
  <si>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</si>
  <si>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</si>
  <si>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</si>
  <si>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</si>
  <si>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</si>
  <si>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</si>
  <si>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</si>
  <si>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</si>
  <si>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</si>
  <si>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</si>
  <si>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</si>
  <si>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</si>
  <si>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</si>
  <si>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</si>
  <si>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</si>
  <si>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</si>
  <si>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</si>
  <si>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</si>
  <si>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</si>
  <si>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</si>
  <si>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</si>
  <si>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</si>
  <si>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</si>
  <si>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</si>
  <si>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</si>
  <si>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</si>
  <si>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</si>
  <si>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</si>
  <si>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</si>
  <si>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</si>
  <si>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</si>
  <si>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</si>
  <si>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</si>
  <si>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</si>
  <si>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</si>
  <si>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</si>
  <si>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</si>
  <si>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</si>
  <si>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</si>
  <si>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</si>
  <si>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</si>
  <si>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</si>
  <si>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</si>
  <si>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</si>
  <si>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</si>
  <si>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</si>
  <si>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</si>
  <si>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</si>
  <si>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</si>
  <si>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</si>
  <si>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</si>
  <si>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</si>
  <si>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</si>
  <si>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</si>
  <si>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</si>
  <si>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</si>
  <si>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</si>
  <si>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</si>
  <si>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</si>
  <si>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</si>
  <si>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</si>
  <si>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</si>
  <si>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</si>
  <si>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</si>
  <si>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</si>
  <si>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</si>
  <si>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</si>
  <si>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</si>
  <si>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</si>
  <si>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</si>
  <si>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</si>
  <si>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</si>
  <si>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</si>
  <si>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</si>
  <si>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</si>
  <si>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</si>
  <si>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</si>
  <si>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</si>
  <si>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</si>
  <si>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</si>
  <si>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</si>
  <si>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</si>
  <si>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</si>
  <si>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</si>
  <si>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</si>
  <si>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</si>
  <si>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</si>
  <si>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</si>
  <si>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</si>
  <si>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</si>
  <si>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</si>
  <si>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</si>
  <si>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</si>
  <si>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</si>
  <si>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</si>
  <si>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</si>
  <si>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</si>
  <si>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</si>
  <si>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</si>
  <si>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</si>
  <si>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</si>
  <si>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</si>
  <si>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</si>
  <si>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</si>
  <si>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</si>
  <si>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</si>
  <si>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</si>
  <si>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</si>
  <si>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</si>
  <si>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</si>
  <si>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</si>
  <si>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</si>
  <si>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</si>
  <si>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</si>
  <si>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</si>
  <si>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</si>
  <si>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</si>
  <si>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</si>
  <si>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</si>
  <si>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</si>
  <si>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</si>
  <si>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</si>
  <si>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</si>
  <si>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</si>
  <si>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</si>
  <si>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</si>
  <si>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</si>
  <si>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</si>
  <si>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</si>
  <si>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</si>
  <si>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</si>
  <si>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</si>
  <si>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</si>
  <si>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</si>
  <si>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</si>
  <si>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</si>
  <si>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</si>
  <si>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</si>
  <si>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</si>
  <si>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</si>
  <si>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</si>
  <si>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</si>
  <si>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</si>
  <si>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</si>
  <si>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</si>
  <si>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</si>
  <si>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</si>
  <si>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</si>
  <si>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</si>
  <si>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</si>
  <si>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</si>
  <si>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</si>
  <si>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</si>
  <si>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</si>
  <si>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</si>
  <si>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</si>
  <si>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</si>
  <si>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</si>
  <si>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</si>
  <si>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</si>
  <si>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</si>
  <si>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</si>
  <si>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</si>
  <si>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</si>
  <si>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</si>
  <si>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</si>
  <si>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</si>
  <si>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</si>
  <si>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</si>
  <si>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</si>
  <si>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</si>
  <si>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</si>
  <si>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</si>
  <si>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</si>
  <si>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</si>
  <si>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</si>
  <si>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</si>
  <si>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</si>
  <si>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</si>
  <si>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</si>
  <si>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</si>
  <si>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</si>
  <si>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</si>
  <si>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</si>
  <si>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</si>
  <si>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</si>
  <si>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</si>
  <si>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</si>
  <si>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</si>
  <si>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</si>
  <si>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</si>
  <si>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</si>
  <si>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</si>
  <si>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</si>
  <si>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</si>
  <si>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</si>
  <si>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</si>
  <si>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</si>
  <si>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</si>
  <si>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</si>
  <si>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</si>
  <si>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</si>
  <si>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</si>
  <si>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</si>
  <si>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</si>
  <si>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</si>
  <si>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</si>
  <si>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</si>
  <si>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</si>
  <si>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</si>
  <si>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</si>
  <si>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</si>
  <si>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</si>
  <si>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</si>
  <si>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</si>
  <si>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</si>
  <si>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</si>
  <si>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</si>
  <si>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</si>
  <si>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</si>
  <si>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</si>
  <si>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</si>
  <si>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</si>
  <si>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</si>
  <si>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</si>
  <si>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</si>
  <si>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</si>
  <si>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</si>
  <si>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</si>
  <si>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</si>
  <si>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</si>
  <si>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</si>
  <si>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</si>
  <si>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</si>
  <si>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</si>
  <si>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</si>
  <si>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</si>
  <si>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</si>
  <si>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</si>
  <si>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</si>
  <si>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</si>
  <si>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</si>
  <si>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</si>
  <si>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</si>
  <si>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</si>
  <si>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</si>
  <si>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</si>
  <si>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</si>
  <si>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</si>
  <si>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</si>
  <si>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</si>
  <si>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</si>
  <si>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</si>
  <si>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</si>
  <si>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</si>
  <si>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</si>
  <si>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</si>
  <si>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</si>
  <si>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</si>
  <si>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</si>
  <si>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</si>
  <si>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</si>
  <si>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</si>
  <si>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</si>
  <si>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</si>
  <si>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</si>
  <si>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</si>
  <si>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</si>
  <si>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</si>
  <si>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</si>
  <si>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</si>
  <si>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</si>
  <si>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</si>
  <si>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</si>
  <si>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</si>
  <si>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</si>
  <si>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</si>
  <si>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</si>
  <si>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</si>
  <si>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</si>
  <si>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</si>
  <si>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</si>
  <si>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</si>
  <si>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</si>
  <si>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</si>
  <si>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</si>
  <si>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</si>
  <si>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</si>
  <si>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</si>
  <si>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</si>
  <si>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</si>
  <si>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</si>
  <si>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</si>
  <si>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</si>
  <si>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</si>
  <si>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</si>
  <si>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</si>
  <si>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</si>
  <si>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</si>
  <si>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</si>
  <si>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</si>
  <si>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</si>
  <si>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</si>
  <si>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</si>
  <si>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</si>
  <si>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</si>
  <si>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</si>
  <si>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</si>
  <si>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</si>
  <si>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</si>
  <si>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</si>
  <si>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</si>
  <si>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</si>
  <si>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</si>
  <si>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</si>
  <si>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</si>
  <si>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</si>
  <si>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</si>
  <si>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</si>
  <si>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</si>
  <si>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</si>
  <si>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</si>
  <si>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</si>
  <si>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</si>
  <si>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</si>
  <si>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</si>
  <si>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</si>
  <si>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</si>
  <si>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</si>
  <si>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</si>
  <si>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</si>
  <si>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</si>
  <si>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</si>
  <si>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</si>
  <si>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</si>
  <si>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</si>
  <si>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</si>
  <si>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</si>
  <si>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</si>
  <si>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</si>
  <si>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</si>
  <si>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</si>
  <si>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</si>
  <si>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</si>
  <si>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</si>
  <si>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</si>
  <si>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</si>
  <si>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</si>
  <si>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</si>
  <si>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</si>
  <si>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</si>
  <si>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</si>
  <si>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</si>
  <si>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</si>
  <si>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</si>
  <si>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</si>
  <si>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</si>
  <si>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</si>
  <si>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</si>
  <si>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</si>
  <si>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</si>
  <si>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</si>
  <si>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</si>
  <si>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</si>
  <si>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</si>
  <si>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</si>
  <si>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</si>
  <si>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</si>
  <si>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</si>
  <si>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</si>
  <si>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</si>
  <si>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</si>
  <si>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</si>
  <si>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</si>
  <si>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</si>
  <si>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</si>
  <si>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</si>
  <si>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</si>
  <si>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</si>
  <si>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</si>
  <si>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</si>
  <si>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</si>
  <si>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</si>
  <si>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</si>
  <si>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</si>
  <si>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</si>
  <si>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</si>
  <si>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</si>
  <si>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</si>
  <si>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</si>
  <si>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</si>
  <si>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</si>
  <si>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</si>
  <si>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</si>
  <si>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</si>
  <si>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</si>
  <si>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</si>
  <si>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</si>
  <si>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</si>
  <si>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</si>
  <si>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</si>
  <si>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</si>
  <si>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</si>
  <si>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</si>
  <si>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</si>
  <si>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</si>
  <si>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</si>
  <si>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</si>
  <si>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</si>
  <si>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</si>
  <si>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</si>
  <si>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</si>
  <si>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</si>
  <si>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</si>
  <si>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</si>
  <si>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</si>
  <si>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</si>
  <si>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</si>
  <si>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</si>
  <si>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</si>
  <si>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</si>
  <si>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</si>
  <si>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</si>
  <si>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</si>
  <si>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</si>
  <si>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</si>
  <si>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</si>
  <si>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</si>
  <si>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</si>
  <si>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</si>
  <si>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</si>
  <si>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</si>
  <si>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</si>
  <si>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</si>
  <si>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</si>
  <si>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</si>
  <si>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</si>
  <si>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</si>
  <si>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</si>
  <si>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</si>
  <si>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</si>
  <si>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</si>
  <si>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</si>
  <si>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</si>
  <si>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</si>
  <si>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</si>
  <si>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</si>
  <si>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</si>
  <si>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</si>
  <si>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</si>
  <si>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</si>
  <si>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</si>
  <si>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</si>
  <si>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</si>
  <si>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</si>
  <si>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</si>
  <si>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</si>
  <si>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</si>
  <si>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</si>
  <si>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</si>
  <si>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</si>
  <si>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</si>
  <si>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</si>
  <si>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</si>
  <si>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</si>
  <si>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</si>
  <si>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</si>
  <si>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</si>
  <si>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</si>
  <si>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</si>
  <si>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</si>
  <si>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</si>
  <si>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</si>
  <si>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</si>
  <si>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</si>
  <si>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</si>
  <si>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</si>
  <si>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</si>
  <si>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</si>
  <si>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</si>
  <si>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</si>
  <si>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</si>
  <si>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</si>
  <si>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</si>
  <si>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</si>
  <si>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</si>
  <si>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</si>
  <si>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</si>
  <si>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</si>
  <si>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</si>
  <si>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</si>
  <si>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</si>
  <si>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</si>
  <si>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</si>
  <si>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</si>
  <si>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</si>
  <si>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</si>
  <si>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</si>
  <si>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</si>
  <si>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</si>
  <si>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</si>
  <si>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</si>
  <si>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</si>
  <si>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</si>
  <si>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</si>
  <si>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</si>
  <si>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</si>
  <si>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</si>
  <si>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</si>
  <si>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</si>
  <si>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</si>
  <si>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</si>
  <si>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</si>
  <si>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</si>
  <si>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</si>
  <si>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</si>
  <si>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</si>
  <si>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</si>
  <si>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</si>
  <si>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</si>
  <si>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</si>
  <si>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</si>
  <si>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</si>
  <si>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</si>
  <si>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</si>
  <si>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</si>
  <si>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</si>
  <si>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</si>
  <si>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</si>
  <si>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</si>
  <si>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</si>
  <si>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</si>
  <si>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</si>
  <si>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</si>
  <si>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</si>
  <si>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</si>
  <si>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</si>
  <si>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</si>
  <si>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</si>
  <si>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</si>
  <si>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</si>
  <si>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</si>
  <si>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</si>
  <si>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</si>
  <si>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</si>
  <si>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</si>
  <si>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</si>
  <si>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</si>
  <si>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</si>
  <si>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</si>
  <si>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</si>
  <si>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</si>
  <si>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</si>
  <si>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</si>
  <si>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</si>
  <si>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</si>
  <si>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</si>
  <si>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</si>
  <si>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</si>
  <si>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</si>
  <si>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</si>
  <si>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</si>
  <si>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</si>
  <si>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</si>
  <si>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</si>
  <si>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</si>
  <si>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</si>
  <si>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</si>
  <si>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</si>
  <si>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</si>
  <si>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</si>
  <si>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</si>
  <si>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</si>
  <si>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</si>
  <si>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</si>
  <si>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</si>
  <si>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</si>
  <si>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</si>
  <si>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</si>
  <si>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</si>
  <si>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</si>
  <si>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</si>
  <si>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</si>
  <si>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</si>
  <si>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</si>
  <si>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</si>
  <si>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</si>
  <si>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</si>
  <si>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</si>
  <si>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</si>
  <si>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</si>
  <si>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</si>
  <si>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</si>
  <si>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</si>
  <si>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</si>
  <si>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</si>
  <si>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</si>
  <si>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</si>
  <si>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</si>
  <si>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</si>
  <si>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</si>
  <si>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</si>
  <si>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</si>
  <si>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</si>
  <si>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</si>
  <si>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</si>
  <si>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</si>
  <si>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</si>
  <si>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</si>
  <si>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</si>
  <si>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</si>
  <si>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</si>
  <si>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</si>
  <si>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</si>
  <si>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</si>
  <si>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</si>
  <si>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</si>
  <si>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</si>
  <si>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</si>
  <si>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</si>
  <si>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</si>
  <si>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</si>
  <si>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</si>
  <si>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</si>
  <si>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</si>
  <si>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</si>
  <si>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</si>
  <si>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</si>
  <si>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</si>
  <si>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</si>
  <si>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</si>
  <si>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</si>
  <si>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</si>
  <si>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</si>
  <si>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</si>
  <si>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</si>
  <si>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</si>
  <si>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</si>
  <si>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</si>
  <si>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</si>
  <si>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</si>
  <si>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</si>
  <si>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</si>
  <si>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</si>
  <si>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</si>
  <si>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</si>
  <si>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</si>
  <si>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</si>
  <si>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</si>
  <si>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</si>
  <si>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</si>
  <si>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</si>
  <si>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</si>
  <si>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</si>
  <si>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</si>
  <si>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</si>
  <si>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</si>
  <si>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</si>
  <si>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</si>
  <si>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</si>
  <si>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</si>
  <si>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</si>
  <si>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</si>
  <si>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</si>
  <si>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</si>
  <si>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</si>
  <si>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</si>
  <si>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</si>
  <si>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</si>
  <si>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</si>
  <si>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</si>
  <si>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</si>
  <si>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</si>
  <si>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</si>
  <si>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</si>
  <si>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</si>
  <si>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</si>
  <si>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</si>
  <si>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</si>
  <si>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</si>
  <si>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</si>
  <si>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</si>
  <si>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</si>
  <si>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</si>
  <si>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</si>
  <si>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</si>
  <si>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</si>
  <si>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</si>
  <si>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</si>
  <si>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</si>
  <si>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</si>
  <si>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</si>
  <si>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</si>
  <si>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</si>
  <si>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</si>
  <si>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</si>
  <si>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</si>
  <si>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</si>
  <si>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</si>
  <si>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</si>
  <si>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</si>
  <si>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</si>
  <si>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</si>
  <si>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</si>
  <si>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</si>
  <si>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</si>
  <si>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</si>
  <si>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</si>
  <si>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</si>
  <si>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</si>
  <si>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</si>
  <si>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</si>
  <si>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</si>
  <si>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</si>
  <si>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</si>
  <si>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</si>
  <si>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</si>
  <si>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</si>
  <si>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</si>
  <si>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</si>
  <si>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</si>
  <si>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</si>
  <si>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</si>
  <si>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</si>
  <si>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</si>
  <si>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</si>
  <si>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</si>
  <si>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</si>
  <si>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</si>
  <si>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</si>
  <si>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</si>
  <si>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</si>
  <si>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</si>
  <si>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</si>
  <si>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</si>
  <si>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</si>
  <si>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</si>
  <si>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</si>
  <si>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</si>
  <si>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</si>
  <si>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</si>
  <si>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</si>
  <si>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</si>
  <si>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</si>
  <si>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</si>
  <si>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</si>
  <si>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</si>
  <si>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</si>
  <si>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</si>
  <si>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</si>
  <si>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</si>
  <si>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</si>
  <si>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</si>
  <si>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</si>
  <si>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</si>
  <si>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</si>
  <si>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</si>
  <si>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</si>
  <si>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</si>
  <si>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</si>
  <si>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</si>
  <si>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</si>
  <si>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</si>
  <si>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</si>
  <si>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</si>
  <si>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</si>
  <si>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</si>
  <si>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</si>
  <si>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</si>
  <si>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</si>
  <si>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</si>
  <si>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</si>
  <si>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</si>
  <si>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</si>
  <si>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</si>
  <si>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</si>
  <si>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</si>
  <si>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</si>
  <si>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</si>
  <si>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</si>
  <si>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</si>
  <si>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</si>
  <si>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</si>
  <si>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</si>
  <si>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</si>
  <si>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</si>
  <si>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</si>
  <si>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</si>
  <si>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</si>
  <si>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</si>
  <si>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</si>
  <si>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</si>
  <si>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</si>
  <si>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</si>
  <si>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</si>
  <si>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</si>
  <si>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</si>
  <si>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</si>
  <si>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</si>
  <si>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</si>
  <si>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</si>
  <si>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</si>
  <si>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</si>
  <si>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</si>
  <si>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</si>
  <si>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</si>
  <si>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</si>
  <si>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</si>
  <si>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</si>
  <si>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</si>
  <si>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</si>
  <si>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</si>
  <si>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</si>
  <si>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</si>
  <si>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</si>
  <si>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</si>
  <si>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</si>
  <si>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</si>
  <si>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</si>
  <si>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</si>
  <si>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</si>
  <si>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</si>
  <si>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</si>
  <si>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</si>
  <si>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</si>
  <si>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</si>
  <si>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</si>
  <si>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</si>
  <si>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</si>
  <si>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</si>
  <si>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</si>
  <si>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</si>
  <si>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</si>
  <si>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</si>
  <si>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</si>
  <si>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</si>
  <si>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</si>
  <si>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</si>
  <si>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</si>
  <si>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</si>
  <si>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</si>
  <si>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</si>
  <si>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</si>
  <si>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</si>
  <si>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</si>
  <si>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</si>
  <si>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</si>
  <si>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</si>
  <si>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</si>
  <si>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</si>
  <si>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</si>
  <si>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</si>
  <si>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</si>
  <si>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</si>
  <si>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</si>
  <si>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</si>
  <si>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</si>
  <si>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</si>
  <si>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</si>
  <si>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</si>
  <si>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</si>
  <si>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</si>
  <si>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</si>
  <si>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</si>
  <si>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</si>
  <si>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</si>
  <si>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</si>
  <si>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</si>
  <si>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</si>
  <si>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</si>
  <si>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</si>
  <si>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</si>
  <si>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</si>
  <si>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</si>
  <si>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</si>
  <si>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</si>
  <si>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</si>
  <si>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</si>
  <si>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</si>
  <si>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</si>
  <si>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</si>
  <si>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</si>
  <si>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</si>
  <si>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</si>
  <si>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</si>
  <si>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</si>
  <si>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</si>
  <si>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</si>
  <si>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</si>
  <si>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</si>
  <si>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</si>
  <si>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</si>
  <si>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</si>
  <si>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</si>
  <si>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</si>
  <si>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</si>
  <si>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</si>
  <si>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</si>
  <si>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</si>
  <si>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</si>
  <si>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</si>
  <si>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</si>
  <si>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</si>
  <si>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</si>
  <si>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</si>
  <si>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</si>
  <si>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</si>
  <si>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</si>
  <si>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</si>
  <si>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</si>
  <si>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</si>
  <si>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</si>
  <si>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</si>
  <si>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</si>
  <si>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</si>
  <si>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</si>
  <si>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</si>
  <si>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</si>
  <si>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</si>
  <si>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</si>
  <si>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</si>
  <si>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</si>
  <si>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</si>
  <si>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</si>
  <si>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</si>
  <si>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</si>
  <si>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</si>
  <si>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</si>
  <si>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</si>
  <si>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</si>
  <si>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</si>
  <si>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</si>
  <si>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</si>
  <si>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</si>
  <si>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</si>
  <si>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</si>
  <si>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</si>
  <si>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</si>
  <si>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</si>
  <si>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</si>
  <si>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</si>
  <si>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</si>
  <si>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</si>
  <si>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</si>
  <si>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</si>
  <si>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</si>
  <si>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</si>
  <si>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</si>
  <si>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</si>
  <si>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</si>
  <si>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</si>
  <si>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</si>
  <si>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</si>
  <si>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</si>
  <si>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</si>
  <si>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</si>
  <si>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</si>
  <si>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</si>
  <si>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</si>
  <si>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</si>
  <si>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</si>
  <si>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</si>
  <si>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</si>
  <si>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</si>
  <si>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</si>
  <si>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</si>
  <si>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</si>
  <si>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</si>
  <si>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</si>
  <si>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</si>
  <si>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</si>
  <si>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</si>
  <si>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</si>
  <si>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</si>
  <si>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</si>
  <si>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</si>
  <si>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</si>
  <si>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</si>
  <si>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</si>
  <si>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</si>
  <si>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</si>
  <si>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</si>
  <si>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</si>
  <si>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</si>
  <si>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</si>
  <si>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</si>
  <si>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</si>
  <si>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</si>
  <si>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</si>
  <si>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</si>
  <si>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</si>
  <si>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</si>
  <si>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</si>
  <si>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</si>
  <si>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</si>
  <si>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</si>
  <si>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</si>
  <si>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</si>
  <si>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</si>
  <si>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</si>
  <si>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</si>
  <si>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</si>
  <si>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</si>
  <si>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</si>
  <si>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</si>
  <si>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</si>
  <si>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</si>
  <si>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</si>
  <si>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</si>
  <si>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</si>
  <si>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</si>
  <si>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</si>
  <si>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</si>
  <si>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</si>
  <si>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</si>
  <si>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</si>
  <si>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</si>
  <si>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</si>
  <si>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</si>
  <si>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</si>
  <si>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</si>
  <si>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</si>
  <si>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</si>
  <si>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</si>
  <si>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</si>
  <si>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</si>
  <si>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</si>
  <si>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</si>
  <si>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</si>
  <si>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</si>
  <si>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</si>
  <si>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</si>
  <si>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</si>
  <si>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</si>
  <si>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</si>
  <si>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</si>
  <si>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</si>
  <si>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</si>
  <si>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</si>
  <si>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</si>
  <si>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</si>
  <si>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</si>
  <si>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</si>
  <si>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</si>
  <si>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</si>
  <si>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</si>
  <si>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</si>
  <si>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</si>
  <si>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</si>
  <si>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</si>
  <si>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</si>
  <si>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</si>
  <si>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</si>
  <si>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</si>
  <si>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</si>
  <si>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</si>
  <si>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</si>
  <si>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</si>
  <si>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</si>
  <si>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</si>
  <si>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</si>
  <si>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</si>
  <si>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</si>
  <si>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</si>
  <si>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</si>
  <si>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</si>
  <si>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</si>
  <si>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</si>
  <si>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</si>
  <si>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</si>
  <si>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</si>
  <si>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</si>
  <si>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</si>
  <si>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</si>
  <si>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</si>
  <si>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</si>
  <si>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</si>
  <si>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</si>
  <si>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</si>
  <si>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</si>
  <si>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</si>
  <si>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</si>
  <si>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</si>
  <si>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</si>
  <si>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</si>
  <si>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</si>
  <si>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</si>
  <si>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</si>
  <si>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</si>
  <si>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</si>
  <si>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</si>
  <si>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</si>
  <si>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</si>
  <si>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</si>
  <si>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</si>
  <si>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</si>
  <si>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</si>
  <si>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</si>
  <si>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</si>
  <si>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</si>
  <si>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</si>
  <si>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</si>
  <si>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</si>
  <si>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</si>
  <si>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</si>
  <si>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</si>
  <si>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</si>
  <si>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</si>
  <si>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</si>
  <si>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</si>
  <si>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</si>
  <si>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</si>
  <si>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</si>
  <si>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</si>
  <si>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</si>
  <si>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</si>
  <si>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</si>
  <si>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</si>
  <si>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</si>
  <si>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</si>
  <si>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</si>
  <si>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</si>
  <si>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</si>
  <si>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</si>
  <si>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</si>
  <si>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</si>
  <si>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</si>
  <si>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</si>
  <si>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</si>
  <si>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</si>
  <si>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</si>
  <si>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</si>
  <si>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</si>
  <si>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</si>
  <si>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</si>
  <si>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</si>
  <si>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</si>
  <si>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</si>
  <si>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</si>
  <si>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</si>
  <si>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</si>
  <si>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</si>
  <si>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</si>
  <si>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</si>
  <si>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</si>
  <si>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</si>
  <si>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</si>
  <si>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</si>
  <si>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</si>
  <si>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</si>
  <si>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</si>
  <si>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</si>
  <si>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</si>
  <si>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</si>
  <si>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</si>
  <si>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</si>
  <si>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</si>
  <si>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</si>
  <si>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</si>
  <si>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</si>
  <si>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</si>
  <si>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</si>
  <si>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</si>
  <si>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</si>
  <si>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</si>
  <si>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</si>
  <si>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</si>
  <si>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</si>
  <si>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</si>
  <si>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</si>
  <si>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</si>
  <si>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</si>
  <si>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</si>
  <si>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</si>
  <si>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</si>
  <si>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</si>
  <si>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</si>
  <si>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</si>
  <si>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</si>
  <si>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</si>
  <si>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</si>
  <si>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</si>
  <si>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</si>
  <si>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</si>
  <si>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</si>
  <si>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</si>
  <si>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</si>
  <si>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</si>
  <si>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</si>
  <si>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</si>
  <si>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</si>
  <si>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</si>
  <si>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</si>
  <si>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</si>
  <si>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</si>
  <si>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</si>
  <si>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</si>
  <si>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</si>
  <si>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</si>
  <si>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</si>
  <si>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</si>
  <si>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</si>
  <si>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</si>
  <si>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</si>
  <si>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</si>
  <si>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</si>
  <si>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</si>
  <si>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</si>
  <si>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</si>
  <si>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</si>
  <si>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</si>
  <si>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</si>
  <si>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</si>
  <si>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</si>
  <si>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</si>
  <si>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</si>
  <si>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</si>
  <si>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</si>
  <si>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</si>
  <si>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</si>
  <si>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</si>
  <si>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</si>
  <si>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</si>
  <si>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</si>
  <si>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</si>
  <si>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</si>
  <si>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</si>
  <si>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</si>
  <si>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</si>
  <si>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</si>
  <si>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</si>
  <si>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</si>
  <si>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</si>
  <si>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</si>
  <si>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</si>
  <si>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</si>
  <si>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</si>
  <si>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</si>
  <si>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</si>
  <si>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</si>
  <si>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</si>
  <si>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</si>
  <si>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</si>
  <si>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</si>
  <si>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</si>
  <si>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</si>
  <si>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</si>
  <si>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</si>
  <si>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</si>
  <si>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</si>
  <si>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</si>
  <si>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</si>
  <si>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</si>
  <si>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</si>
  <si>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</si>
  <si>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</si>
  <si>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</si>
  <si>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</si>
  <si>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</si>
  <si>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</si>
  <si>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</si>
  <si>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</si>
  <si>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</si>
  <si>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</si>
  <si>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</si>
  <si>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</si>
  <si>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</si>
  <si>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</si>
  <si>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</si>
  <si>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</si>
  <si>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</si>
  <si>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</si>
  <si>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</si>
  <si>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</si>
  <si>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</si>
  <si>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</si>
  <si>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</si>
  <si>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</si>
  <si>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</si>
  <si>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</si>
  <si>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</si>
  <si>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</si>
  <si>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</si>
  <si>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</si>
  <si>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</si>
  <si>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</si>
  <si>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</si>
  <si>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</si>
  <si>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</si>
  <si>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</si>
  <si>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</si>
  <si>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</si>
  <si>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</si>
  <si>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</si>
  <si>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</si>
  <si>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</si>
  <si>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</si>
  <si>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</si>
  <si>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</si>
  <si>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</si>
  <si>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</si>
  <si>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</si>
  <si>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</si>
  <si>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</si>
  <si>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</si>
  <si>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</si>
  <si>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</si>
  <si>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</si>
  <si>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</si>
  <si>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</si>
  <si>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</si>
  <si>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</si>
  <si>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</si>
  <si>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</si>
  <si>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</si>
  <si>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</si>
  <si>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</si>
  <si>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</si>
  <si>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</si>
  <si>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</si>
  <si>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</si>
  <si>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</si>
  <si>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</si>
  <si>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</si>
  <si>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</si>
  <si>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</si>
  <si>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</si>
  <si>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</si>
  <si>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</si>
  <si>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</si>
  <si>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</si>
  <si>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</si>
  <si>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</si>
  <si>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</si>
  <si>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</si>
  <si>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</si>
  <si>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</si>
  <si>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</si>
  <si>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</si>
  <si>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</si>
  <si>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</si>
  <si>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</si>
  <si>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</si>
  <si>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</si>
  <si>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</si>
  <si>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</si>
  <si>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</si>
  <si>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</si>
  <si>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</si>
  <si>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</si>
  <si>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</si>
  <si>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</si>
  <si>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</si>
  <si>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</si>
  <si>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</si>
  <si>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</si>
  <si>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</si>
  <si>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</si>
  <si>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</si>
  <si>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</si>
  <si>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</si>
  <si>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</si>
  <si>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</si>
  <si>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</si>
  <si>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</si>
  <si>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</si>
  <si>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</si>
  <si>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</si>
  <si>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</si>
  <si>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</si>
  <si>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</si>
  <si>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</si>
  <si>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</si>
  <si>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</si>
  <si>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</si>
  <si>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</si>
  <si>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</si>
  <si>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</si>
  <si>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</si>
  <si>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</si>
  <si>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</si>
  <si>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</si>
  <si>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</si>
  <si>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</si>
  <si>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</si>
  <si>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</si>
  <si>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</si>
  <si>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</si>
  <si>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</si>
  <si>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</si>
  <si>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</si>
  <si>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</si>
  <si>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</si>
  <si>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</si>
  <si>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</si>
  <si>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</si>
  <si>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</si>
  <si>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</si>
  <si>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</si>
  <si>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</si>
  <si>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</si>
  <si>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</si>
  <si>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</si>
  <si>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</si>
  <si>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</si>
  <si>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</si>
  <si>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</si>
  <si>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</si>
  <si>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</si>
  <si>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</si>
  <si>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</si>
  <si>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</si>
  <si>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</si>
  <si>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</si>
  <si>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</si>
  <si>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</si>
  <si>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</si>
  <si>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</si>
  <si>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</si>
  <si>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</si>
  <si>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</si>
  <si>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</si>
  <si>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</si>
  <si>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</si>
  <si>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</si>
  <si>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</si>
  <si>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</si>
  <si>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</si>
  <si>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</si>
  <si>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</si>
  <si>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</si>
  <si>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</si>
  <si>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</si>
  <si>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</si>
  <si>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</si>
  <si>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</si>
  <si>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</si>
  <si>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</si>
  <si>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</si>
  <si>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</si>
  <si>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</si>
  <si>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</si>
  <si>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</si>
  <si>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</si>
  <si>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</si>
  <si>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</si>
  <si>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</si>
  <si>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</si>
  <si>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</si>
  <si>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</si>
  <si>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</si>
  <si>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</si>
  <si>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</si>
  <si>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</si>
  <si>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</si>
  <si>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</si>
  <si>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</si>
  <si>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</si>
  <si>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</si>
  <si>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</si>
  <si>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</si>
  <si>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</si>
  <si>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</si>
  <si>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</si>
  <si>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</si>
  <si>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</si>
  <si>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</si>
  <si>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</si>
  <si>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</si>
  <si>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</si>
  <si>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</si>
  <si>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</si>
  <si>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</si>
  <si>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</si>
  <si>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</si>
  <si>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</si>
  <si>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</si>
  <si>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</si>
  <si>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</si>
  <si>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</si>
  <si>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</si>
  <si>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</si>
  <si>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</si>
  <si>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</si>
  <si>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</si>
  <si>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</si>
  <si>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</si>
  <si>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</si>
  <si>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</si>
  <si>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</si>
  <si>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</si>
  <si>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</si>
  <si>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</si>
  <si>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</si>
  <si>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</si>
  <si>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</si>
  <si>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</si>
  <si>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</si>
  <si>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</si>
  <si>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</si>
  <si>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</si>
  <si>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</si>
  <si>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</si>
  <si>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</si>
  <si>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</si>
  <si>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</si>
  <si>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</si>
  <si>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</si>
  <si>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</si>
  <si>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</si>
  <si>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</si>
  <si>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</si>
  <si>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</si>
  <si>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</si>
  <si>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</si>
  <si>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</si>
  <si>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</si>
  <si>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</si>
  <si>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</si>
  <si>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</si>
  <si>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</si>
  <si>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</si>
  <si>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</si>
  <si>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</si>
  <si>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</si>
  <si>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</si>
  <si>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</si>
  <si>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</si>
  <si>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</si>
  <si>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</si>
  <si>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</si>
  <si>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</si>
  <si>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</si>
  <si>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</si>
  <si>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</si>
  <si>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</si>
  <si>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</si>
  <si>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</si>
  <si>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</si>
  <si>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</si>
  <si>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</si>
  <si>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</si>
  <si>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</si>
  <si>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</si>
  <si>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</si>
  <si>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</si>
  <si>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</si>
  <si>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</si>
  <si>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</si>
  <si>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</si>
  <si>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</si>
  <si>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</si>
  <si>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</si>
  <si>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</si>
  <si>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</si>
  <si>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</si>
  <si>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</si>
  <si>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</si>
  <si>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</si>
  <si>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</si>
  <si>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</si>
  <si>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</si>
  <si>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</si>
  <si>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</si>
  <si>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</si>
  <si>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</si>
  <si>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</si>
  <si>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</si>
  <si>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</si>
  <si>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</si>
  <si>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</si>
  <si>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</si>
  <si>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</si>
  <si>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</si>
  <si>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</si>
  <si>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</si>
  <si>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</si>
  <si>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</si>
  <si>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</si>
  <si>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</si>
  <si>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</si>
  <si>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</si>
  <si>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</si>
  <si>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</si>
  <si>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</si>
  <si>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</si>
  <si>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</si>
  <si>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</si>
  <si>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</si>
  <si>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</si>
  <si>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</si>
  <si>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</si>
  <si>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</si>
  <si>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</si>
  <si>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</si>
  <si>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</si>
  <si>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</si>
  <si>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</si>
  <si>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</si>
  <si>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</si>
  <si>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</si>
  <si>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</si>
  <si>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</si>
  <si>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</si>
  <si>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</si>
  <si>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</si>
  <si>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</si>
  <si>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</si>
  <si>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</si>
  <si>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</si>
  <si>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</si>
  <si>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</si>
  <si>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</si>
  <si>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</si>
  <si>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</si>
  <si>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</si>
  <si>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</si>
  <si>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</si>
  <si>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</si>
  <si>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</si>
  <si>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</si>
  <si>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</si>
  <si>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</si>
  <si>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</si>
  <si>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</si>
  <si>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</si>
  <si>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</si>
  <si>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</si>
  <si>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</si>
  <si>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</si>
  <si>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</si>
  <si>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</si>
  <si>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</si>
  <si>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</si>
  <si>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</si>
  <si>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</si>
  <si>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</si>
  <si>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</si>
  <si>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</si>
  <si>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</si>
  <si>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</si>
  <si>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</si>
  <si>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</si>
  <si>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</si>
  <si>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</si>
  <si>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</si>
  <si>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</si>
  <si>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</si>
  <si>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</si>
  <si>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</si>
  <si>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</si>
  <si>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</si>
  <si>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</si>
  <si>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</si>
  <si>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</si>
  <si>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</si>
  <si>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</si>
  <si>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</si>
  <si>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</si>
  <si>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</si>
  <si>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</si>
  <si>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</si>
  <si>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</si>
  <si>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</si>
  <si>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</si>
  <si>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</si>
  <si>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</si>
  <si>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</si>
  <si>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</si>
  <si>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</si>
  <si>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</si>
  <si>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</si>
  <si>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</si>
  <si>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</si>
  <si>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</si>
  <si>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</si>
  <si>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</si>
  <si>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</si>
  <si>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</si>
  <si>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</si>
  <si>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</si>
  <si>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</si>
  <si>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</si>
  <si>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</si>
  <si>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</si>
  <si>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</si>
  <si>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</si>
  <si>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</si>
  <si>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</si>
  <si>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</si>
  <si>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</si>
  <si>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</si>
  <si>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</si>
  <si>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</si>
  <si>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</si>
  <si>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</si>
  <si>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</si>
  <si>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</si>
  <si>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</si>
  <si>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</si>
  <si>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</si>
  <si>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</si>
  <si>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</si>
  <si>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</si>
  <si>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</si>
  <si>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</si>
  <si>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</si>
  <si>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</si>
  <si>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</si>
  <si>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</si>
  <si>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</si>
  <si>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</si>
  <si>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</si>
  <si>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</si>
  <si>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</si>
  <si>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</si>
  <si>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</si>
  <si>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</si>
  <si>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</si>
  <si>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</si>
  <si>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</si>
  <si>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</si>
  <si>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</si>
  <si>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</si>
  <si>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</si>
  <si>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</si>
  <si>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</si>
  <si>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</si>
  <si>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</si>
  <si>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</si>
  <si>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</si>
  <si>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</si>
  <si>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</si>
  <si>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</si>
  <si>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</si>
  <si>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</si>
  <si>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</si>
  <si>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</si>
  <si>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</si>
  <si>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</si>
  <si>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</si>
  <si>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</si>
  <si>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</si>
  <si>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</si>
  <si>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</si>
  <si>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</si>
  <si>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</si>
  <si>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</si>
  <si>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</si>
  <si>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</si>
  <si>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</si>
  <si>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</si>
  <si>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</si>
  <si>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</si>
  <si>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</si>
  <si>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</si>
  <si>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</si>
  <si>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</si>
  <si>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</si>
  <si>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</si>
  <si>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</si>
  <si>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</si>
  <si>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</si>
  <si>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</si>
  <si>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</si>
  <si>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</si>
  <si>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</si>
  <si>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</si>
  <si>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</si>
  <si>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</si>
  <si>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</si>
  <si>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</si>
  <si>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</si>
  <si>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</si>
  <si>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</si>
  <si>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</si>
  <si>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</si>
  <si>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</si>
  <si>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</si>
  <si>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</si>
  <si>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</si>
  <si>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</si>
  <si>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</si>
  <si>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</si>
  <si>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</si>
  <si>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</si>
  <si>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</si>
  <si>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</si>
  <si>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</si>
  <si>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</si>
  <si>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</si>
  <si>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</si>
  <si>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</si>
  <si>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</si>
  <si>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</si>
  <si>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</si>
  <si>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</si>
  <si>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</si>
  <si>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</si>
  <si>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</si>
  <si>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</si>
  <si>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</si>
  <si>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</si>
  <si>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</si>
  <si>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</si>
  <si>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</si>
  <si>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</si>
  <si>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</si>
  <si>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</si>
  <si>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</si>
  <si>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</si>
  <si>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</si>
  <si>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</si>
  <si>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</si>
  <si>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</si>
  <si>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</si>
  <si>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</si>
  <si>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</si>
  <si>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</si>
  <si>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</si>
  <si>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</si>
  <si>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</si>
  <si>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</si>
  <si>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</si>
  <si>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</si>
  <si>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</si>
  <si>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</si>
  <si>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</si>
  <si>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</si>
  <si>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</si>
  <si>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</si>
  <si>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</si>
  <si>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</si>
  <si>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</si>
  <si>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</si>
  <si>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</si>
  <si>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</si>
  <si>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</si>
  <si>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</si>
  <si>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</si>
  <si>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</si>
  <si>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</si>
  <si>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</si>
  <si>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</si>
  <si>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</si>
  <si>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</si>
  <si>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</si>
  <si>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</si>
  <si>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</si>
  <si>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</si>
  <si>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</si>
  <si>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</si>
  <si>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</si>
  <si>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</si>
  <si>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</si>
  <si>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</si>
  <si>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</si>
  <si>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</si>
  <si>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</si>
  <si>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</si>
  <si>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</si>
  <si>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</si>
  <si>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</si>
  <si>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</si>
  <si>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</si>
  <si>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</si>
  <si>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</si>
  <si>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</si>
  <si>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</si>
  <si>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</si>
  <si>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</si>
  <si>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</si>
  <si>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</si>
  <si>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</si>
  <si>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</si>
  <si>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</si>
  <si>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</si>
  <si>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</si>
  <si>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</si>
  <si>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</si>
  <si>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</si>
  <si>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</si>
  <si>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</si>
  <si>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</si>
  <si>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</si>
  <si>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</si>
  <si>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</si>
  <si>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</si>
  <si>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</si>
  <si>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</si>
  <si>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</si>
  <si>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</si>
  <si>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</si>
  <si>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</si>
  <si>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</si>
  <si>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</si>
  <si>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</si>
  <si>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</si>
  <si>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</si>
  <si>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</si>
  <si>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</si>
  <si>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</si>
  <si>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</si>
  <si>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</si>
  <si>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</si>
  <si>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</si>
  <si>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</si>
  <si>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</si>
  <si>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</si>
  <si>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</si>
  <si>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</si>
  <si>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</si>
  <si>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</si>
  <si>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</si>
  <si>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</si>
  <si>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</si>
  <si>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</si>
  <si>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</si>
  <si>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</si>
  <si>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</si>
  <si>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</si>
  <si>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</si>
  <si>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</si>
  <si>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</si>
  <si>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</si>
  <si>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</si>
  <si>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</si>
  <si>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</si>
  <si>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</si>
  <si>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</si>
  <si>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</si>
  <si>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</si>
  <si>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</si>
  <si>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</si>
  <si>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</si>
  <si>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</si>
  <si>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</si>
  <si>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</si>
  <si>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</si>
  <si>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</si>
  <si>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</si>
  <si>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</si>
  <si>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</si>
  <si>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</si>
  <si>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</si>
  <si>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</si>
  <si>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</si>
  <si>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</si>
  <si>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</si>
  <si>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</si>
  <si>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</si>
  <si>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</si>
  <si>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</si>
  <si>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</si>
  <si>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</si>
  <si>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</si>
  <si>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</si>
  <si>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</si>
  <si>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</si>
  <si>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</si>
  <si>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</si>
  <si>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</si>
  <si>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</si>
  <si>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</si>
  <si>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</si>
  <si>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</si>
  <si>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</si>
  <si>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</si>
  <si>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</si>
  <si>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</si>
  <si>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</si>
  <si>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</si>
  <si>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</si>
  <si>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</si>
  <si>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</si>
  <si>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</si>
  <si>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</si>
  <si>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</si>
  <si>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</si>
  <si>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</si>
  <si>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</si>
  <si>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</si>
  <si>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</si>
  <si>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</si>
  <si>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</si>
  <si>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</si>
  <si>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</si>
  <si>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</si>
  <si>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</si>
  <si>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</si>
  <si>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</si>
  <si>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</si>
  <si>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</si>
  <si>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</si>
  <si>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</si>
  <si>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</si>
  <si>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</si>
  <si>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</si>
  <si>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</si>
  <si>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</si>
  <si>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</si>
  <si>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</si>
  <si>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</si>
  <si>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</si>
  <si>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</si>
  <si>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</si>
  <si>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</si>
  <si>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</si>
  <si>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</si>
  <si>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</si>
  <si>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</si>
  <si>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</si>
  <si>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</si>
  <si>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</si>
  <si>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</si>
  <si>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</si>
  <si>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</si>
  <si>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</si>
  <si>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</si>
  <si>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</si>
  <si>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</si>
  <si>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</si>
  <si>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</si>
  <si>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</si>
  <si>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</si>
  <si>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</si>
  <si>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</si>
  <si>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</si>
  <si>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</si>
  <si>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</si>
  <si>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</si>
  <si>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</si>
  <si>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</si>
  <si>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</si>
  <si>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</si>
  <si>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</si>
  <si>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</si>
  <si>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</si>
  <si>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</si>
  <si>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</si>
  <si>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</si>
  <si>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</si>
  <si>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</si>
  <si>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</si>
  <si>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</si>
  <si>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</si>
  <si>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</si>
  <si>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</si>
  <si>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</si>
  <si>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</si>
  <si>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</si>
  <si>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</si>
  <si>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</si>
  <si>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</si>
  <si>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</si>
  <si>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</si>
  <si>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</si>
  <si>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</si>
  <si>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</si>
  <si>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</si>
  <si>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</si>
  <si>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</si>
  <si>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</si>
  <si>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</si>
  <si>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</si>
  <si>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</si>
  <si>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</si>
  <si>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</si>
  <si>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</si>
  <si>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</si>
  <si>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</si>
  <si>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</si>
  <si>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</si>
  <si>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</si>
  <si>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</si>
  <si>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</si>
  <si>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</si>
  <si>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</si>
  <si>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</si>
  <si>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</si>
  <si>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</si>
  <si>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</si>
  <si>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</si>
  <si>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</si>
  <si>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</si>
  <si>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</si>
  <si>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</si>
  <si>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</si>
  <si>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</si>
  <si>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</si>
  <si>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</si>
  <si>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</si>
  <si>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</si>
  <si>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</si>
  <si>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</si>
  <si>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</si>
  <si>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</si>
  <si>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</si>
  <si>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</si>
  <si>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</si>
  <si>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</si>
  <si>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</si>
  <si>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</si>
  <si>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</si>
  <si>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</si>
  <si>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</si>
  <si>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</si>
  <si>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</si>
  <si>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</si>
  <si>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</si>
  <si>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</si>
  <si>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</si>
  <si>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</si>
  <si>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</si>
  <si>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</si>
  <si>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</si>
  <si>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</si>
  <si>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</si>
  <si>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</si>
  <si>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</si>
  <si>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</si>
  <si>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</si>
  <si>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</si>
  <si>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</si>
  <si>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</si>
  <si>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</si>
  <si>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</si>
  <si>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</si>
  <si>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</si>
  <si>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</si>
  <si>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</si>
  <si>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</si>
  <si>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</si>
  <si>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</si>
  <si>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</si>
  <si>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</si>
  <si>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</si>
  <si>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</si>
  <si>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</si>
  <si>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</si>
  <si>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</si>
  <si>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</si>
  <si>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</si>
  <si>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</si>
  <si>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</si>
  <si>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</si>
  <si>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</si>
  <si>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</si>
  <si>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</si>
  <si>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</si>
  <si>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</si>
  <si>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</si>
  <si>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</si>
  <si>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</si>
  <si>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</si>
  <si>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</si>
  <si>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</si>
  <si>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</si>
  <si>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</si>
  <si>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</si>
  <si>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</si>
  <si>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</si>
  <si>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</si>
  <si>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</si>
  <si>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</si>
  <si>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</si>
  <si>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</si>
  <si>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</si>
  <si>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</si>
  <si>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</si>
  <si>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</si>
  <si>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</si>
  <si>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</si>
  <si>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</si>
  <si>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</si>
  <si>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</si>
  <si>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</si>
  <si>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</si>
  <si>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</si>
  <si>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</si>
  <si>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</si>
  <si>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</si>
  <si>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</si>
  <si>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</si>
  <si>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</si>
  <si>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</si>
  <si>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</si>
  <si>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</si>
  <si>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</si>
  <si>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</si>
  <si>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</si>
  <si>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</si>
  <si>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</si>
  <si>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</si>
  <si>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</si>
  <si>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</si>
  <si>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</si>
  <si>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</si>
  <si>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</si>
  <si>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</si>
  <si>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</si>
  <si>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</si>
  <si>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</si>
  <si>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</si>
  <si>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</si>
  <si>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</si>
  <si>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</si>
  <si>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</si>
  <si>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</si>
  <si>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</si>
  <si>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</si>
  <si>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</si>
  <si>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</si>
  <si>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</si>
  <si>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</si>
  <si>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</si>
  <si>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</si>
  <si>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</si>
  <si>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</si>
  <si>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</si>
  <si>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</si>
  <si>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</si>
  <si>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</si>
  <si>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</si>
  <si>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</si>
  <si>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</si>
  <si>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</si>
  <si>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</si>
  <si>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</si>
  <si>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</si>
  <si>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</si>
  <si>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</si>
  <si>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</si>
  <si>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</si>
  <si>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</si>
  <si>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</si>
  <si>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</si>
  <si>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</si>
  <si>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</si>
  <si>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</si>
  <si>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</si>
  <si>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</si>
  <si>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</si>
  <si>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</si>
  <si>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</si>
  <si>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</si>
  <si>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</si>
  <si>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</si>
  <si>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</si>
  <si>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</si>
  <si>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</si>
  <si>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</si>
  <si>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</si>
  <si>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</si>
  <si>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</si>
  <si>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</si>
  <si>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</si>
  <si>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</si>
  <si>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</si>
  <si>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</si>
  <si>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</si>
  <si>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</si>
  <si>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</si>
  <si>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</si>
  <si>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</si>
  <si>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</si>
  <si>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</si>
  <si>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</si>
  <si>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</si>
  <si>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</si>
  <si>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</si>
  <si>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</si>
  <si>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</si>
  <si>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</si>
  <si>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</si>
  <si>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</si>
  <si>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</si>
  <si>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</si>
  <si>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</si>
  <si>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</si>
  <si>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</si>
  <si>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</si>
  <si>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</si>
  <si>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</si>
  <si>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</si>
  <si>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</si>
  <si>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</si>
  <si>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</si>
  <si>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</si>
  <si>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</si>
  <si>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</si>
  <si>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</si>
  <si>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</si>
  <si>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</si>
  <si>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</si>
  <si>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</si>
  <si>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</si>
  <si>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</si>
  <si>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</si>
  <si>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</si>
  <si>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</si>
  <si>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</si>
  <si>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</si>
  <si>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</si>
  <si>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</si>
  <si>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</si>
  <si>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</si>
  <si>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</si>
  <si>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</si>
  <si>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</si>
  <si>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</si>
  <si>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</si>
  <si>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</si>
  <si>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</si>
  <si>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</si>
  <si>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</si>
  <si>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</si>
  <si>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</si>
  <si>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</si>
  <si>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</si>
  <si>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</si>
  <si>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</si>
  <si>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</si>
  <si>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</si>
  <si>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</si>
  <si>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</si>
  <si>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</si>
  <si>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</si>
  <si>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</si>
  <si>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</si>
  <si>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</si>
  <si>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</si>
  <si>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</si>
  <si>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</si>
  <si>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</si>
  <si>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</si>
  <si>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</si>
  <si>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</si>
  <si>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</si>
  <si>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</si>
  <si>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</si>
  <si>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</si>
  <si>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</si>
  <si>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</si>
  <si>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</si>
  <si>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</si>
  <si>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</si>
  <si>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</si>
  <si>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</si>
  <si>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</si>
  <si>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</si>
  <si>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</si>
  <si>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</si>
  <si>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</si>
  <si>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</si>
  <si>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</si>
  <si>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</si>
  <si>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</si>
  <si>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</si>
  <si>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</si>
  <si>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</si>
  <si>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</si>
  <si>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</si>
  <si>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</si>
  <si>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</si>
  <si>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</si>
  <si>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</si>
  <si>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</si>
  <si>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</si>
  <si>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</si>
  <si>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</si>
  <si>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</si>
  <si>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</si>
  <si>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</si>
  <si>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</si>
  <si>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</si>
  <si>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</si>
  <si>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</si>
  <si>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</si>
  <si>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</si>
  <si>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</si>
  <si>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</si>
  <si>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</si>
  <si>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</si>
  <si>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</si>
  <si>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</si>
  <si>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</si>
  <si>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</si>
  <si>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</si>
  <si>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</si>
  <si>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</si>
  <si>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</si>
  <si>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</si>
  <si>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</si>
  <si>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</si>
  <si>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</si>
  <si>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</si>
  <si>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</si>
  <si>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</si>
  <si>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</si>
  <si>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</si>
  <si>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</si>
  <si>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</si>
  <si>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</si>
  <si>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</si>
  <si>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</si>
  <si>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</si>
  <si>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</si>
  <si>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</si>
  <si>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</si>
  <si>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</si>
  <si>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</si>
  <si>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</si>
  <si>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</si>
  <si>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</si>
  <si>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</si>
  <si>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</si>
  <si>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</si>
  <si>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</si>
  <si>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</si>
  <si>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</si>
  <si>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</si>
  <si>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</si>
  <si>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</si>
  <si>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</si>
  <si>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</si>
  <si>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</si>
  <si>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</si>
  <si>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</si>
  <si>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</si>
  <si>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</si>
  <si>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</si>
  <si>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</si>
  <si>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</si>
  <si>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</si>
  <si>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</si>
  <si>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</si>
  <si>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</si>
  <si>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</si>
  <si>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</si>
  <si>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</si>
  <si>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</si>
  <si>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</si>
  <si>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</si>
  <si>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</si>
  <si>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</si>
  <si>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</si>
  <si>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</si>
  <si>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</si>
  <si>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</si>
  <si>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</si>
  <si>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</si>
  <si>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</si>
  <si>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</si>
  <si>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</si>
  <si>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</si>
  <si>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</si>
  <si>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</si>
  <si>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</si>
  <si>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</si>
  <si>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</si>
  <si>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</si>
  <si>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</si>
  <si>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</si>
  <si>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</si>
  <si>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</si>
  <si>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</si>
  <si>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</si>
  <si>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</si>
  <si>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</si>
  <si>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</si>
  <si>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</si>
  <si>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</si>
  <si>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</si>
  <si>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</si>
  <si>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</si>
  <si>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</si>
  <si>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</si>
  <si>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</si>
  <si>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</si>
  <si>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</si>
  <si>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</si>
  <si>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</si>
  <si>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</si>
  <si>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</si>
  <si>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</si>
  <si>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</si>
  <si>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</si>
  <si>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</si>
  <si>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</si>
  <si>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</si>
  <si>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</si>
  <si>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</si>
  <si>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</si>
  <si>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</si>
  <si>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</si>
  <si>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</si>
  <si>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</si>
  <si>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</si>
  <si>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</si>
  <si>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</si>
  <si>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</si>
  <si>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</si>
  <si>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</si>
  <si>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</si>
  <si>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</si>
  <si>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</si>
  <si>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</si>
  <si>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</si>
  <si>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</si>
  <si>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</si>
  <si>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</si>
  <si>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</si>
  <si>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</si>
  <si>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</si>
  <si>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</si>
  <si>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</si>
  <si>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</si>
  <si>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</si>
  <si>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</si>
  <si>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</si>
  <si>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</si>
  <si>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</si>
  <si>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</si>
  <si>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</si>
  <si>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</si>
  <si>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</si>
  <si>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</si>
  <si>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</si>
  <si>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</si>
  <si>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</si>
  <si>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</si>
  <si>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</si>
  <si>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</si>
  <si>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</si>
  <si>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</si>
  <si>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</si>
  <si>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</si>
  <si>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</si>
  <si>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</si>
  <si>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</si>
  <si>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</si>
  <si>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</si>
  <si>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</si>
  <si>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</si>
  <si>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</si>
  <si>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</si>
  <si>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</si>
  <si>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</si>
  <si>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</si>
  <si>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</si>
  <si>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</si>
  <si>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</si>
  <si>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</si>
  <si>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</si>
  <si>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</si>
  <si>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</si>
  <si>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</si>
  <si>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</si>
  <si>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</si>
  <si>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</si>
  <si>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</si>
  <si>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</si>
  <si>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</si>
  <si>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</si>
  <si>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</si>
  <si>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</si>
  <si>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</si>
  <si>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</si>
  <si>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</si>
  <si>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</si>
  <si>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</si>
  <si>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</si>
  <si>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</si>
  <si>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</si>
  <si>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</si>
  <si>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</si>
  <si>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</si>
  <si>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</si>
  <si>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</si>
  <si>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</si>
  <si>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</si>
  <si>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</si>
  <si>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</si>
  <si>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</si>
  <si>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</si>
  <si>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</si>
  <si>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</si>
  <si>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</si>
  <si>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</si>
  <si>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</si>
  <si>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</si>
  <si>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</si>
  <si>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</si>
  <si>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</si>
  <si>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</si>
  <si>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</si>
  <si>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</si>
  <si>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</si>
  <si>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</si>
  <si>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</si>
  <si>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</si>
  <si>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</si>
  <si>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</si>
  <si>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</si>
  <si>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</si>
  <si>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</si>
  <si>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</si>
  <si>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</si>
  <si>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</si>
  <si>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</si>
  <si>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</si>
  <si>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</si>
  <si>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</si>
  <si>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</si>
  <si>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</si>
  <si>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</si>
  <si>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</si>
  <si>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</si>
  <si>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</si>
  <si>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</si>
  <si>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</si>
  <si>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</si>
  <si>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</si>
  <si>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</si>
  <si>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</si>
  <si>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</si>
  <si>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</si>
  <si>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</si>
  <si>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</si>
  <si>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</si>
  <si>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</si>
  <si>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</si>
  <si>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</si>
  <si>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</si>
  <si>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</si>
  <si>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</si>
  <si>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</si>
  <si>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</si>
  <si>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</si>
  <si>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</si>
  <si>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</si>
  <si>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</si>
  <si>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</si>
  <si>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</si>
  <si>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</si>
  <si>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</si>
  <si>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</si>
  <si>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</si>
  <si>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</si>
  <si>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</si>
  <si>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</si>
  <si>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</si>
  <si>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</si>
  <si>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</si>
  <si>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</si>
  <si>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</si>
  <si>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</si>
  <si>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</si>
  <si>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</si>
  <si>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</si>
  <si>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</si>
  <si>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</si>
  <si>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</si>
  <si>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</si>
  <si>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</si>
  <si>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</si>
  <si>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</si>
  <si>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</si>
  <si>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</si>
  <si>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</si>
  <si>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</si>
  <si>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</si>
  <si>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</si>
  <si>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</si>
  <si>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</si>
  <si>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</si>
  <si>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</si>
  <si>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</si>
  <si>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</si>
  <si>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</si>
  <si>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</si>
  <si>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</si>
  <si>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</si>
  <si>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</si>
  <si>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</si>
  <si>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</si>
  <si>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</si>
  <si>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</si>
  <si>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</si>
  <si>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</si>
  <si>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</si>
  <si>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</si>
  <si>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</si>
  <si>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</si>
  <si>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</si>
  <si>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</si>
  <si>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</si>
  <si>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</si>
  <si>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</si>
  <si>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</si>
  <si>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</si>
  <si>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</si>
  <si>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</si>
  <si>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</si>
  <si>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</si>
  <si>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</si>
  <si>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</si>
  <si>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</si>
  <si>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</si>
  <si>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</si>
  <si>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</si>
  <si>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</si>
  <si>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</si>
  <si>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</si>
  <si>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</si>
  <si>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</si>
  <si>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</si>
  <si>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</si>
  <si>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</si>
  <si>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</si>
  <si>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</si>
  <si>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</si>
  <si>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</si>
  <si>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</si>
  <si>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</si>
  <si>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</si>
  <si>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</si>
  <si>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</si>
  <si>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</si>
  <si>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</si>
  <si>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</si>
  <si>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</si>
  <si>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</si>
  <si>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</si>
  <si>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</si>
  <si>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</si>
  <si>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</si>
  <si>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</si>
  <si>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</si>
  <si>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</si>
  <si>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</si>
  <si>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</si>
  <si>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</si>
  <si>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</si>
  <si>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</si>
  <si>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</si>
  <si>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</si>
  <si>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</si>
  <si>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</si>
  <si>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</si>
  <si>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</si>
  <si>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</si>
  <si>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</si>
  <si>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</si>
  <si>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</si>
  <si>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</si>
  <si>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</si>
  <si>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</si>
  <si>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</si>
  <si>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</si>
  <si>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</si>
  <si>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</si>
  <si>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</si>
  <si>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</si>
  <si>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</si>
  <si>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</si>
  <si>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</si>
  <si>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</si>
  <si>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</si>
  <si>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</si>
  <si>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</si>
  <si>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</si>
  <si>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</si>
  <si>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</si>
  <si>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</si>
  <si>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</si>
  <si>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</si>
  <si>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</si>
  <si>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</si>
  <si>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</si>
  <si>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</si>
  <si>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</si>
  <si>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</si>
  <si>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</si>
  <si>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</si>
  <si>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</si>
  <si>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</si>
  <si>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</si>
  <si>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</si>
  <si>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</si>
  <si>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</si>
  <si>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</si>
  <si>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</si>
  <si>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</si>
  <si>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</si>
  <si>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</si>
  <si>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</si>
  <si>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</si>
  <si>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</si>
  <si>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</si>
  <si>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</si>
  <si>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</si>
  <si>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</si>
  <si>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</si>
  <si>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</si>
  <si>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</si>
  <si>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</si>
  <si>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</si>
  <si>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</si>
  <si>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</si>
  <si>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</si>
  <si>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</si>
  <si>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</si>
  <si>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</si>
  <si>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</si>
  <si>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</si>
  <si>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</si>
  <si>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</si>
  <si>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</si>
  <si>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</si>
  <si>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</si>
  <si>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</si>
  <si>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</si>
  <si>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</si>
  <si>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</si>
  <si>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</si>
  <si>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</si>
  <si>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</si>
  <si>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</si>
  <si>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</si>
  <si>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</si>
  <si>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</si>
  <si>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</si>
  <si>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</si>
  <si>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</si>
  <si>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</si>
  <si>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</si>
  <si>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</si>
  <si>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</si>
  <si>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</si>
  <si>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</si>
  <si>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</si>
  <si>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</si>
  <si>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</si>
  <si>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</si>
  <si>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</si>
  <si>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</si>
  <si>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</si>
  <si>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</si>
  <si>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</si>
  <si>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</si>
  <si>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</si>
  <si>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</si>
  <si>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</si>
  <si>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</si>
  <si>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</si>
  <si>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</si>
  <si>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</si>
  <si>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</si>
  <si>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</si>
  <si>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</si>
  <si>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</si>
  <si>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</si>
  <si>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</si>
  <si>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</si>
  <si>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</si>
  <si>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</si>
  <si>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</si>
  <si>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</si>
  <si>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</si>
  <si>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</si>
  <si>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</si>
  <si>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</si>
  <si>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</si>
  <si>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</si>
  <si>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</si>
  <si>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</si>
  <si>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</si>
  <si>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</si>
  <si>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</si>
  <si>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</si>
  <si>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</si>
  <si>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</si>
  <si>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</si>
  <si>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</si>
  <si>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</si>
  <si>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</si>
  <si>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</si>
  <si>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</si>
  <si>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</si>
  <si>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</si>
  <si>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</si>
  <si>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</si>
  <si>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</si>
  <si>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</si>
  <si>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</si>
  <si>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</si>
  <si>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</si>
  <si>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</si>
  <si>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</si>
  <si>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</si>
  <si>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</si>
  <si>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</si>
  <si>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</si>
  <si>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</si>
  <si>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</si>
  <si>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</si>
  <si>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</si>
  <si>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</si>
  <si>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</si>
  <si>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</si>
  <si>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</si>
  <si>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</si>
  <si>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</si>
  <si>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</si>
  <si>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</si>
  <si>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</si>
  <si>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</si>
  <si>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</si>
  <si>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</si>
  <si>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</si>
  <si>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</si>
  <si>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</si>
  <si>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</si>
  <si>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</si>
  <si>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</si>
  <si>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</si>
  <si>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</si>
  <si>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</si>
  <si>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</si>
  <si>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</si>
  <si>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</si>
  <si>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</si>
  <si>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</si>
  <si>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</si>
  <si>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</si>
  <si>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</si>
  <si>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</si>
  <si>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</si>
  <si>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</si>
  <si>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</si>
  <si>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</si>
  <si>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</si>
  <si>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</si>
  <si>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</si>
  <si>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</si>
  <si>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</si>
  <si>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</si>
  <si>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</si>
  <si>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</si>
  <si>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</si>
  <si>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</si>
  <si>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</si>
  <si>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</si>
  <si>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</si>
  <si>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</si>
  <si>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</si>
  <si>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</si>
  <si>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</si>
  <si>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</si>
  <si>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</si>
  <si>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</si>
  <si>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</si>
  <si>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</si>
  <si>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</si>
  <si>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</si>
  <si>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</si>
  <si>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</si>
  <si>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</si>
  <si>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</si>
  <si>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</si>
  <si>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</si>
  <si>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</si>
  <si>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</si>
  <si>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</si>
  <si>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</si>
  <si>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</si>
  <si>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</si>
  <si>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</si>
  <si>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</si>
  <si>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</si>
  <si>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</si>
  <si>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</si>
  <si>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</si>
  <si>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</si>
  <si>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</si>
  <si>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</si>
  <si>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</si>
  <si>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</si>
  <si>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</si>
  <si>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</si>
  <si>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</si>
  <si>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</si>
  <si>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</si>
  <si>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</si>
  <si>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</si>
  <si>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</si>
  <si>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</si>
  <si>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</si>
  <si>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</si>
  <si>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</si>
  <si>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</si>
  <si>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</si>
  <si>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</si>
  <si>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</si>
  <si>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</si>
  <si>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</si>
  <si>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</si>
  <si>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</si>
  <si>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</si>
  <si>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</si>
  <si>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</si>
  <si>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</si>
  <si>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</si>
  <si>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</si>
  <si>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</si>
  <si>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</si>
  <si>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</si>
  <si>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</si>
  <si>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</si>
  <si>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</si>
  <si>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</si>
  <si>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</si>
  <si>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</si>
  <si>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</si>
  <si>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</si>
  <si>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</si>
  <si>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</si>
  <si>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</si>
  <si>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</si>
  <si>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</si>
  <si>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</si>
  <si>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</si>
  <si>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</si>
  <si>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</si>
  <si>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</si>
  <si>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</si>
  <si>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</si>
  <si>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</si>
  <si>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</si>
  <si>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</si>
  <si>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</si>
  <si>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</si>
  <si>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</si>
  <si>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</si>
  <si>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</si>
  <si>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</si>
  <si>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</si>
  <si>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</si>
  <si>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</si>
  <si>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</si>
  <si>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</si>
  <si>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</si>
  <si>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</si>
  <si>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</si>
  <si>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</si>
  <si>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</si>
  <si>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</si>
  <si>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</si>
  <si>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</si>
  <si>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</si>
  <si>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</si>
  <si>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</si>
  <si>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</si>
  <si>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</si>
  <si>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</si>
  <si>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</si>
  <si>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</si>
  <si>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</si>
  <si>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</si>
  <si>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</si>
  <si>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</si>
  <si>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</si>
  <si>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</si>
  <si>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</si>
  <si>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</si>
  <si>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</si>
  <si>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</si>
  <si>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</si>
  <si>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</si>
  <si>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</si>
  <si>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</si>
  <si>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</si>
  <si>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</si>
  <si>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</si>
  <si>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</si>
  <si>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</si>
  <si>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</si>
  <si>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</si>
  <si>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</si>
  <si>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</si>
  <si>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</si>
  <si>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</si>
  <si>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</si>
  <si>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</si>
  <si>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</si>
  <si>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</si>
  <si>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</si>
  <si>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</si>
  <si>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</si>
  <si>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</si>
  <si>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</si>
  <si>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</si>
  <si>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</si>
  <si>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</si>
  <si>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</si>
  <si>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</si>
  <si>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</si>
  <si>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</si>
  <si>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</si>
  <si>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</si>
  <si>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</si>
  <si>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</si>
  <si>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</si>
  <si>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</si>
  <si>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</si>
  <si>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</si>
  <si>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</si>
  <si>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</si>
  <si>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</si>
  <si>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</si>
  <si>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</si>
  <si>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</si>
  <si>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</si>
  <si>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</si>
  <si>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</si>
  <si>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</si>
  <si>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</si>
  <si>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</si>
  <si>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</si>
  <si>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</si>
  <si>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</si>
  <si>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</si>
  <si>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</si>
  <si>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</si>
  <si>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</si>
  <si>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</si>
  <si>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</si>
  <si>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</si>
  <si>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</si>
  <si>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</si>
  <si>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</si>
  <si>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</si>
  <si>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</si>
  <si>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</si>
  <si>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</si>
  <si>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</si>
  <si>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</si>
  <si>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</si>
  <si>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</si>
  <si>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</si>
  <si>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</si>
  <si>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</si>
  <si>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</si>
  <si>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</si>
  <si>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</si>
  <si>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</si>
  <si>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</si>
  <si>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</si>
  <si>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</si>
  <si>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</si>
  <si>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</si>
  <si>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</si>
  <si>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</si>
  <si>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</si>
  <si>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</si>
  <si>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</si>
  <si>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</si>
  <si>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</si>
  <si>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</si>
  <si>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</si>
  <si>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</si>
  <si>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</si>
  <si>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</si>
  <si>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</si>
  <si>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</si>
  <si>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</si>
  <si>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</si>
  <si>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</si>
  <si>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</si>
  <si>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</si>
  <si>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</si>
  <si>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</si>
  <si>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</si>
  <si>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</si>
  <si>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</si>
  <si>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</si>
  <si>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</si>
  <si>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</si>
  <si>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</si>
  <si>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</si>
  <si>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</si>
  <si>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</si>
  <si>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</si>
  <si>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</si>
  <si>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</si>
  <si>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</si>
  <si>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</si>
  <si>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</si>
  <si>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</si>
  <si>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</si>
  <si>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</si>
  <si>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</si>
  <si>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</si>
  <si>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</si>
  <si>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</si>
  <si>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</si>
  <si>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</si>
  <si>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</si>
  <si>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</si>
  <si>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</si>
  <si>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</si>
  <si>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</si>
  <si>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</si>
  <si>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</si>
  <si>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</si>
  <si>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</si>
  <si>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</si>
  <si>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</si>
  <si>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</si>
  <si>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</si>
  <si>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</si>
  <si>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</si>
  <si>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</si>
  <si>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</si>
  <si>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</si>
  <si>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</si>
  <si>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</si>
  <si>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</si>
  <si>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</si>
  <si>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</si>
  <si>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</si>
  <si>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</si>
  <si>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</si>
  <si>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</si>
  <si>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</si>
  <si>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</si>
  <si>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</si>
  <si>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</si>
  <si>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</si>
  <si>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</si>
  <si>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</si>
  <si>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</si>
  <si>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</si>
  <si>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</si>
  <si>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</si>
  <si>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</si>
  <si>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</si>
  <si>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</si>
  <si>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</si>
  <si>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</si>
  <si>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</si>
  <si>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</si>
  <si>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</si>
  <si>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</si>
  <si>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</si>
  <si>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</si>
  <si>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</si>
  <si>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</si>
  <si>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</si>
  <si>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</si>
  <si>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</si>
  <si>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</si>
  <si>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</si>
  <si>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</si>
  <si>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</si>
  <si>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</si>
  <si>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</si>
  <si>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</si>
  <si>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</si>
  <si>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</si>
  <si>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</si>
  <si>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</si>
  <si>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</si>
  <si>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</si>
  <si>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</si>
  <si>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</si>
  <si>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</si>
  <si>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</si>
  <si>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</si>
  <si>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</si>
  <si>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</si>
  <si>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</si>
  <si>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</si>
  <si>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</si>
  <si>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</si>
  <si>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</si>
  <si>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</si>
  <si>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</si>
  <si>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</si>
  <si>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</si>
  <si>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</si>
  <si>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</si>
  <si>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</si>
  <si>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</si>
  <si>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</si>
  <si>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</si>
  <si>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</si>
  <si>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</si>
  <si>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</si>
  <si>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</si>
  <si>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</si>
  <si>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</si>
  <si>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</si>
  <si>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</si>
  <si>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</si>
  <si>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</si>
  <si>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</si>
  <si>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</si>
  <si>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</si>
  <si>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</si>
  <si>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</si>
  <si>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</si>
  <si>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</si>
  <si>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</si>
  <si>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</si>
  <si>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</si>
  <si>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</si>
  <si>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</si>
  <si>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</si>
  <si>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</si>
  <si>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</si>
  <si>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</si>
  <si>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</si>
  <si>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</si>
  <si>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</si>
  <si>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</si>
  <si>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</si>
  <si>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</si>
  <si>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</si>
  <si>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</si>
  <si>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</si>
  <si>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</si>
  <si>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</si>
  <si>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</si>
  <si>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</si>
  <si>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</si>
  <si>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</si>
  <si>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</si>
  <si>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</si>
  <si>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</si>
  <si>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</si>
  <si>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</si>
  <si>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</si>
  <si>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</si>
  <si>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</si>
  <si>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</si>
  <si>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</si>
  <si>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</si>
  <si>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</si>
  <si>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</si>
  <si>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</si>
  <si>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</si>
  <si>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</si>
  <si>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</si>
  <si>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</si>
  <si>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</si>
  <si>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</si>
  <si>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</si>
  <si>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</si>
  <si>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</si>
  <si>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</si>
  <si>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</si>
  <si>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</si>
  <si>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</si>
  <si>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</si>
  <si>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</si>
  <si>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</si>
  <si>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</si>
  <si>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</si>
  <si>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</si>
  <si>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</si>
  <si>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</si>
  <si>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</si>
  <si>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</si>
  <si>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</si>
  <si>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</si>
  <si>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</si>
  <si>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</si>
  <si>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</si>
  <si>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</si>
  <si>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</si>
  <si>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</si>
  <si>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</si>
  <si>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</si>
  <si>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</si>
  <si>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</si>
  <si>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</si>
  <si>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</si>
  <si>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</si>
  <si>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</si>
  <si>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</si>
  <si>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</si>
  <si>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</si>
  <si>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</si>
  <si>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</si>
  <si>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</si>
  <si>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</si>
  <si>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</si>
  <si>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</si>
  <si>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</si>
  <si>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</si>
  <si>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</si>
  <si>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</si>
  <si>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</si>
  <si>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</si>
  <si>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</si>
  <si>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</si>
  <si>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</si>
  <si>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</si>
  <si>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</si>
  <si>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</si>
  <si>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</si>
  <si>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</si>
  <si>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</si>
  <si>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</si>
  <si>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</si>
  <si>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</si>
  <si>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</si>
  <si>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</si>
  <si>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</si>
  <si>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</si>
  <si>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</si>
  <si>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</si>
  <si>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</si>
  <si>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</si>
  <si>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</si>
  <si>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</si>
  <si>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</si>
  <si>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</si>
  <si>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</si>
  <si>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</si>
  <si>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</si>
  <si>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</si>
  <si>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</si>
  <si>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</si>
  <si>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</si>
  <si>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</si>
  <si>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</si>
  <si>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</si>
  <si>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</si>
  <si>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</si>
  <si>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</si>
  <si>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</si>
  <si>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</si>
  <si>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</si>
  <si>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</si>
  <si>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</si>
  <si>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</si>
  <si>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</si>
  <si>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</si>
  <si>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</si>
  <si>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</si>
  <si>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</si>
  <si>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</si>
  <si>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</si>
  <si>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</si>
  <si>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</si>
  <si>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</si>
  <si>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</si>
  <si>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</si>
  <si>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</si>
  <si>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</si>
  <si>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</si>
  <si>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</si>
  <si>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</si>
  <si>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</si>
  <si>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</si>
  <si>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</si>
  <si>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</si>
  <si>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</si>
  <si>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</si>
  <si>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</si>
  <si>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</si>
  <si>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</si>
  <si>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</si>
  <si>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</si>
  <si>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</si>
  <si>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</si>
  <si>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</si>
  <si>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</si>
  <si>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</si>
  <si>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</si>
  <si>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</si>
  <si>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</si>
  <si>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</si>
  <si>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</si>
  <si>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</si>
  <si>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</si>
  <si>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</si>
  <si>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</si>
  <si>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</si>
  <si>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</si>
  <si>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</si>
  <si>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</si>
  <si>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</si>
  <si>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</si>
  <si>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</si>
  <si>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</si>
  <si>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</si>
  <si>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</si>
  <si>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</si>
  <si>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</si>
  <si>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</si>
  <si>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</si>
  <si>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</si>
  <si>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</si>
  <si>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</si>
  <si>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</si>
  <si>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</si>
  <si>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</si>
  <si>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</si>
  <si>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</si>
  <si>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</si>
  <si>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</si>
  <si>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</si>
  <si>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</si>
  <si>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</si>
  <si>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</si>
  <si>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</si>
  <si>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</si>
  <si>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</si>
  <si>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</si>
  <si>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</si>
  <si>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</si>
  <si>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</si>
  <si>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</si>
  <si>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</si>
  <si>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</si>
  <si>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</si>
  <si>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</si>
  <si>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</si>
  <si>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</si>
  <si>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</si>
  <si>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</si>
  <si>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</si>
  <si>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</si>
  <si>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</si>
  <si>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</si>
  <si>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</si>
  <si>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</si>
  <si>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</si>
  <si>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</si>
  <si>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</si>
  <si>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</si>
  <si>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</si>
  <si>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</si>
  <si>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</si>
  <si>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</si>
  <si>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</si>
  <si>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</si>
  <si>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</si>
  <si>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</si>
  <si>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</si>
  <si>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</si>
  <si>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</si>
  <si>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</si>
  <si>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</si>
  <si>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</si>
  <si>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</si>
  <si>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</si>
  <si>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</si>
  <si>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</si>
  <si>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</si>
  <si>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</si>
  <si>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</si>
  <si>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</si>
  <si>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</si>
  <si>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</si>
  <si>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</si>
  <si>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</si>
  <si>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</si>
  <si>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</si>
  <si>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</si>
  <si>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</si>
  <si>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</si>
  <si>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</si>
  <si>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</si>
  <si>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</si>
  <si>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</si>
  <si>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</si>
  <si>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</si>
  <si>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</si>
  <si>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</si>
  <si>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</si>
  <si>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</si>
  <si>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</si>
  <si>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</si>
  <si>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</si>
  <si>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</si>
  <si>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</si>
  <si>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</si>
  <si>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</si>
  <si>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</si>
  <si>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</si>
  <si>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</si>
  <si>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</si>
  <si>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</si>
  <si>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</si>
  <si>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</si>
  <si>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</si>
  <si>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</si>
  <si>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</si>
  <si>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</si>
  <si>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</si>
  <si>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</si>
  <si>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</si>
  <si>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</si>
  <si>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</si>
  <si>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</si>
  <si>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</si>
  <si>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</si>
  <si>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</si>
  <si>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</si>
  <si>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</si>
  <si>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</si>
  <si>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</si>
  <si>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</si>
  <si>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</si>
  <si>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</si>
  <si>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</si>
  <si>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</si>
  <si>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</si>
  <si>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</si>
  <si>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</si>
  <si>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</si>
  <si>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</si>
  <si>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</si>
  <si>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</si>
  <si>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</si>
  <si>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</si>
  <si>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</si>
  <si>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</si>
  <si>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</si>
  <si>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</si>
  <si>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</si>
  <si>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</si>
  <si>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</si>
  <si>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</si>
  <si>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</si>
  <si>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</si>
  <si>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</si>
  <si>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</si>
  <si>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</si>
  <si>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</si>
  <si>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</si>
  <si>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</si>
  <si>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</si>
  <si>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</si>
  <si>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</si>
  <si>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</si>
  <si>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</si>
  <si>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</si>
  <si>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</si>
  <si>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</si>
  <si>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</si>
  <si>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</si>
  <si>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</si>
  <si>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</si>
  <si>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</si>
  <si>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</si>
  <si>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</si>
  <si>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</si>
  <si>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</si>
  <si>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</si>
  <si>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</si>
  <si>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</si>
  <si>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</si>
  <si>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</si>
  <si>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</si>
  <si>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</si>
  <si>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</si>
  <si>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</si>
  <si>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</si>
  <si>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</si>
  <si>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</si>
  <si>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</si>
  <si>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</si>
  <si>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</si>
  <si>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</si>
  <si>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</si>
  <si>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</si>
  <si>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</si>
  <si>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</si>
  <si>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</si>
  <si>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</si>
  <si>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</si>
  <si>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</si>
  <si>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</si>
  <si>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</si>
  <si>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</si>
  <si>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</si>
  <si>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</si>
  <si>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</si>
  <si>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</si>
  <si>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</si>
  <si>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</si>
  <si>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</si>
  <si>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</si>
  <si>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</si>
  <si>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</si>
  <si>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</si>
  <si>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</si>
  <si>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</si>
  <si>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</si>
  <si>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</si>
  <si>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</si>
  <si>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</si>
  <si>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</si>
  <si>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</si>
  <si>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</si>
  <si>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</si>
  <si>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</si>
  <si>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</si>
  <si>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</si>
  <si>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</si>
  <si>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</si>
  <si>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</si>
  <si>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</si>
  <si>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</si>
  <si>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</si>
  <si>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</si>
  <si>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</si>
  <si>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</si>
  <si>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</si>
  <si>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</si>
  <si>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</si>
  <si>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</si>
  <si>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</si>
  <si>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</si>
  <si>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</si>
  <si>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</si>
  <si>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</si>
  <si>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</si>
  <si>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</si>
  <si>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</si>
  <si>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</si>
  <si>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</si>
  <si>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</si>
  <si>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</si>
  <si>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</si>
  <si>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</si>
  <si>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</si>
  <si>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</si>
  <si>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</si>
  <si>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</si>
  <si>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</si>
  <si>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</si>
  <si>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</si>
  <si>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</si>
  <si>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</si>
  <si>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</si>
  <si>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</si>
  <si>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</si>
  <si>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</si>
  <si>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</si>
  <si>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</si>
  <si>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</si>
  <si>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</si>
  <si>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</si>
  <si>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</si>
  <si>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</si>
  <si>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</si>
  <si>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</si>
  <si>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</si>
  <si>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</si>
  <si>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</si>
  <si>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</si>
  <si>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</si>
  <si>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</si>
  <si>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</si>
  <si>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</si>
  <si>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</si>
  <si>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</si>
  <si>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</si>
  <si>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</si>
  <si>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</si>
  <si>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</si>
  <si>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</si>
  <si>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</si>
  <si>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</si>
  <si>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</si>
  <si>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</si>
  <si>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</si>
  <si>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</si>
  <si>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</si>
  <si>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</si>
  <si>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</si>
  <si>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</si>
  <si>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</si>
  <si>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</si>
  <si>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</si>
  <si>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</si>
  <si>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</si>
  <si>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</si>
  <si>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</si>
  <si>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</si>
  <si>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</si>
  <si>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</si>
  <si>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</si>
  <si>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</si>
  <si>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</si>
  <si>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</si>
  <si>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</si>
  <si>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</si>
  <si>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</si>
  <si>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</si>
  <si>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</si>
  <si>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</si>
  <si>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</si>
  <si>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</si>
  <si>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</si>
  <si>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</si>
  <si>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</si>
  <si>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</si>
  <si>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</si>
  <si>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</si>
  <si>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</si>
  <si>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</si>
  <si>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</si>
  <si>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</si>
  <si>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</si>
  <si>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</si>
  <si>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</si>
  <si>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</si>
  <si>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</si>
  <si>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</si>
  <si>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</si>
  <si>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</si>
  <si>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</si>
  <si>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</si>
  <si>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</si>
  <si>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</si>
  <si>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</si>
  <si>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</si>
  <si>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</si>
  <si>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</si>
  <si>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</si>
  <si>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</si>
  <si>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</si>
  <si>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</si>
  <si>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</si>
  <si>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</si>
  <si>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</si>
  <si>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</si>
  <si>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</si>
  <si>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</si>
  <si>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</si>
  <si>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</si>
  <si>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</si>
  <si>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</si>
  <si>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</si>
  <si>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</si>
  <si>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</si>
  <si>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</si>
  <si>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</si>
  <si>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</si>
  <si>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</si>
  <si>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</si>
  <si>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</si>
  <si>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</si>
  <si>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</si>
  <si>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</si>
  <si>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</si>
  <si>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</si>
  <si>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</si>
  <si>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</si>
  <si>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</si>
  <si>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</si>
  <si>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</si>
  <si>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</si>
  <si>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</si>
  <si>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</si>
  <si>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</si>
  <si>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</si>
  <si>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</si>
  <si>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</si>
  <si>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</si>
  <si>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</si>
  <si>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</si>
  <si>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</si>
  <si>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</si>
  <si>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</si>
  <si>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</si>
  <si>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</si>
  <si>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</si>
  <si>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</si>
  <si>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</si>
  <si>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</si>
  <si>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</si>
  <si>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</si>
  <si>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</si>
  <si>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</si>
  <si>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</si>
  <si>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</si>
  <si>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</si>
  <si>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</si>
  <si>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</si>
  <si>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</si>
  <si>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</si>
  <si>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</si>
  <si>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</si>
  <si>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</si>
  <si>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</si>
  <si>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</si>
  <si>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</si>
  <si>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</si>
  <si>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</si>
  <si>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</si>
  <si>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</si>
  <si>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</si>
  <si>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</si>
  <si>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</si>
  <si>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</si>
  <si>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</si>
  <si>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</si>
  <si>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</si>
  <si>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</si>
  <si>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</si>
  <si>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</si>
  <si>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</si>
  <si>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</si>
  <si>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</si>
  <si>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</si>
  <si>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</si>
  <si>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</si>
  <si>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</si>
  <si>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</si>
  <si>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</si>
  <si>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</si>
  <si>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</si>
  <si>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</si>
  <si>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</si>
  <si>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</si>
  <si>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</si>
  <si>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</si>
  <si>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</si>
  <si>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</si>
  <si>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</si>
  <si>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</si>
  <si>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</si>
  <si>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</si>
  <si>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</si>
  <si>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</si>
  <si>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</si>
  <si>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</si>
  <si>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</si>
  <si>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</si>
  <si>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</si>
  <si>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</si>
  <si>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</si>
  <si>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</si>
  <si>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</si>
  <si>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</si>
  <si>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</si>
  <si>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</si>
  <si>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</si>
  <si>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</si>
  <si>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</si>
  <si>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</si>
  <si>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</si>
  <si>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</si>
  <si>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</si>
  <si>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</si>
  <si>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</si>
  <si>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</si>
  <si>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</si>
  <si>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</si>
  <si>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</si>
  <si>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</si>
  <si>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</si>
  <si>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</si>
  <si>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</si>
  <si>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</si>
  <si>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</si>
  <si>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</si>
  <si>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</si>
  <si>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</si>
  <si>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</si>
  <si>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</si>
  <si>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</si>
  <si>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</si>
  <si>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</si>
  <si>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</si>
  <si>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</si>
  <si>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</si>
  <si>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</si>
  <si>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</si>
  <si>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</si>
  <si>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</si>
  <si>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</si>
  <si>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</si>
  <si>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</si>
  <si>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</si>
  <si>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</si>
  <si>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</si>
  <si>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</si>
  <si>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</si>
  <si>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</si>
  <si>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</si>
  <si>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</si>
  <si>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</si>
  <si>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</si>
  <si>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</si>
  <si>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</si>
  <si>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</si>
  <si>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</si>
  <si>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</si>
  <si>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</si>
  <si>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</si>
  <si>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</si>
  <si>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</si>
  <si>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</si>
  <si>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</si>
  <si>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</si>
  <si>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</si>
  <si>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</si>
  <si>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</si>
  <si>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</si>
  <si>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</si>
  <si>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</si>
  <si>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</si>
  <si>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</si>
  <si>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</si>
  <si>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</si>
  <si>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</si>
  <si>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</si>
  <si>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</si>
  <si>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</si>
  <si>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</si>
  <si>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</si>
  <si>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</si>
  <si>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</si>
  <si>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</si>
  <si>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</si>
  <si>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</si>
  <si>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</si>
  <si>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</si>
  <si>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</si>
  <si>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</si>
  <si>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</si>
  <si>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</si>
  <si>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</si>
  <si>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</si>
  <si>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</si>
  <si>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</si>
  <si>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</si>
  <si>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</si>
  <si>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</si>
  <si>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</si>
  <si>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</si>
  <si>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</si>
  <si>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</si>
  <si>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</si>
  <si>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</si>
  <si>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</si>
  <si>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</si>
  <si>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</si>
  <si>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</si>
  <si>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</si>
  <si>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</si>
  <si>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</si>
  <si>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</si>
  <si>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</si>
  <si>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</si>
  <si>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</si>
  <si>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</si>
  <si>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</si>
  <si>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</si>
  <si>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</si>
  <si>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</si>
  <si>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</si>
  <si>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</si>
  <si>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</si>
  <si>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</si>
  <si>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</si>
  <si>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</si>
  <si>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</si>
  <si>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</si>
  <si>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</si>
  <si>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</si>
  <si>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</si>
  <si>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</si>
  <si>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</si>
  <si>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</si>
  <si>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</si>
  <si>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</si>
  <si>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</si>
  <si>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</si>
  <si>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</si>
  <si>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</si>
  <si>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</si>
  <si>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</si>
  <si>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</si>
  <si>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</si>
  <si>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</si>
  <si>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</si>
  <si>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</si>
  <si>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</si>
  <si>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</si>
  <si>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</si>
  <si>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</si>
  <si>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</si>
  <si>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</si>
  <si>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</si>
  <si>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</si>
  <si>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</si>
  <si>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</si>
  <si>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</si>
  <si>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</si>
  <si>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</si>
  <si>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</si>
  <si>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</si>
  <si>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</si>
  <si>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</si>
  <si>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</si>
  <si>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</si>
  <si>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</si>
  <si>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</si>
  <si>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</si>
  <si>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</si>
  <si>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</si>
  <si>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</si>
  <si>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</si>
  <si>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</si>
  <si>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</si>
  <si>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</si>
  <si>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</si>
  <si>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</si>
  <si>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</si>
  <si>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</si>
  <si>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</si>
  <si>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</si>
  <si>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</si>
  <si>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</si>
  <si>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</si>
  <si>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</si>
  <si>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</si>
  <si>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</si>
  <si>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</si>
  <si>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</si>
  <si>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</si>
  <si>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</si>
  <si>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</si>
  <si>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</si>
  <si>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</si>
  <si>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</si>
  <si>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</si>
  <si>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</si>
  <si>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</si>
  <si>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</si>
  <si>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</si>
  <si>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</si>
  <si>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</si>
  <si>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</si>
  <si>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</si>
  <si>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</si>
  <si>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</si>
  <si>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</si>
  <si>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</si>
  <si>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</si>
  <si>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</si>
  <si>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</si>
  <si>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</si>
  <si>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</si>
  <si>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</si>
  <si>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</si>
  <si>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</si>
  <si>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</si>
  <si>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</si>
  <si>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</si>
  <si>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</si>
  <si>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</si>
  <si>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</si>
  <si>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</si>
  <si>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</si>
  <si>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</si>
  <si>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</si>
  <si>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</si>
  <si>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</si>
  <si>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</si>
  <si>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</si>
  <si>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</si>
  <si>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</si>
  <si>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</si>
  <si>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</si>
  <si>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</si>
  <si>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</si>
  <si>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</si>
  <si>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</si>
  <si>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</si>
  <si>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</si>
  <si>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</si>
  <si>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</si>
  <si>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</si>
  <si>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</si>
  <si>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</si>
  <si>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</si>
  <si>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</si>
  <si>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</si>
  <si>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</si>
  <si>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</si>
  <si>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</si>
  <si>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</si>
  <si>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</si>
  <si>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</si>
  <si>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</si>
  <si>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</si>
  <si>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</si>
  <si>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</si>
  <si>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</si>
  <si>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</si>
  <si>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</si>
  <si>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</si>
  <si>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</si>
  <si>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</si>
  <si>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</si>
  <si>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</si>
  <si>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</si>
  <si>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</si>
  <si>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</si>
  <si>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</si>
  <si>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</si>
  <si>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</si>
  <si>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</si>
  <si>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</si>
  <si>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</si>
  <si>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</si>
  <si>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</si>
  <si>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</si>
  <si>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</si>
  <si>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</si>
  <si>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</si>
  <si>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</si>
  <si>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</si>
  <si>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</si>
  <si>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</si>
  <si>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</si>
  <si>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</si>
  <si>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</si>
  <si>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</si>
  <si>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</si>
  <si>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</si>
  <si>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</si>
  <si>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</si>
  <si>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</si>
  <si>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</si>
  <si>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</si>
  <si>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</si>
  <si>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</si>
  <si>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</si>
  <si>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</si>
  <si>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</si>
  <si>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</si>
  <si>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</si>
  <si>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</si>
  <si>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</si>
  <si>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</si>
  <si>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</si>
  <si>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</si>
  <si>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</si>
  <si>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</si>
  <si>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</si>
  <si>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</si>
  <si>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</si>
  <si>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</si>
  <si>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</si>
  <si>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</si>
  <si>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</si>
  <si>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</si>
  <si>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</si>
  <si>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</si>
  <si>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</si>
  <si>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</si>
  <si>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</si>
  <si>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</si>
  <si>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</si>
  <si>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</si>
  <si>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</si>
  <si>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</si>
  <si>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</si>
  <si>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</si>
  <si>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</si>
  <si>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</si>
  <si>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</si>
  <si>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</si>
  <si>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</si>
  <si>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</si>
  <si>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</si>
  <si>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</si>
  <si>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</si>
  <si>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</si>
  <si>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</si>
  <si>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</si>
  <si>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</si>
  <si>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</si>
  <si>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</si>
  <si>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</si>
  <si>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</si>
  <si>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</si>
  <si>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</si>
  <si>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</si>
  <si>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</si>
  <si>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</si>
  <si>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</si>
  <si>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</si>
  <si>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</si>
  <si>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</si>
  <si>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</si>
  <si>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</si>
  <si>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</si>
  <si>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</si>
  <si>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</si>
  <si>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</si>
  <si>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</si>
  <si>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</si>
  <si>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</si>
  <si>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</si>
  <si>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</si>
  <si>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</si>
  <si>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</si>
  <si>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</si>
  <si>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</si>
  <si>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</si>
  <si>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</si>
  <si>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</si>
  <si>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</si>
  <si>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</si>
  <si>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</si>
  <si>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</si>
  <si>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</si>
  <si>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</si>
  <si>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</si>
  <si>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</si>
  <si>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</si>
  <si>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</si>
  <si>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</si>
  <si>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Apr</t>
  </si>
  <si>
    <t>Jun</t>
  </si>
  <si>
    <t>Dec</t>
  </si>
  <si>
    <t>Years</t>
  </si>
  <si>
    <t>Name</t>
  </si>
  <si>
    <t>Goal</t>
  </si>
  <si>
    <t>Pledged</t>
  </si>
  <si>
    <t>NO OF Backers</t>
  </si>
  <si>
    <t>Mean Goal</t>
  </si>
  <si>
    <t>Median Goal</t>
  </si>
  <si>
    <t>Mean Pledged</t>
  </si>
  <si>
    <t>Median Pledged</t>
  </si>
  <si>
    <t>Sucessful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</si>
  <si>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</si>
  <si>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</si>
  <si>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</si>
  <si>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</si>
  <si>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</si>
  <si>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</si>
  <si>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</si>
  <si>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</si>
  <si>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</si>
  <si>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Jan</t>
  </si>
  <si>
    <t>Feb</t>
  </si>
  <si>
    <t>Mar</t>
  </si>
  <si>
    <t>Number Suceessful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</si>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</sst>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166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7-490F-99D4-558DCEFB9ED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7-490F-99D4-558DCEFB9ED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7-490F-99D4-558DCEFB9ED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7-490F-99D4-558DCEFB9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071309152"/>
        <c:axId val="1039956928"/>
        <c:axId val="0"/>
      </c:bar3DChart>
      <c:catAx>
        <c:axId val="107130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956928"/>
        <c:crosses val="autoZero"/>
        <c:auto val="1"/>
        <c:lblAlgn val="ctr"/>
        <c:lblOffset val="100"/>
        <c:noMultiLvlLbl val="0"/>
      </c:catAx>
      <c:valAx>
        <c:axId val="103995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30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Lauch Dat!PivotTable3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Lauch Dat'!$A$6:$A$19</c:f>
              <c:multiLvlStrCache>
                <c:ptCount val="10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  <c:pt idx="4">
                    <c:v>Jul</c:v>
                  </c:pt>
                  <c:pt idx="5">
                    <c:v>Aug</c:v>
                  </c:pt>
                  <c:pt idx="6">
                    <c:v>Sep</c:v>
                  </c:pt>
                  <c:pt idx="7">
                    <c:v>Oct</c:v>
                  </c:pt>
                  <c:pt idx="8">
                    <c:v>Nov</c:v>
                  </c:pt>
                  <c:pt idx="9">
                    <c:v>Dec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'Outcomes Based on Lauch Dat'!$B$6:$B$19</c:f>
              <c:numCache>
                <c:formatCode>General</c:formatCode>
                <c:ptCount val="10"/>
                <c:pt idx="0">
                  <c:v>13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4</c:v>
                </c:pt>
                <c:pt idx="8">
                  <c:v>3</c:v>
                </c:pt>
                <c:pt idx="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4-48C7-8D36-A7C411542351}"/>
            </c:ext>
          </c:extLst>
        </c:ser>
        <c:ser>
          <c:idx val="1"/>
          <c:order val="1"/>
          <c:tx>
            <c:strRef>
              <c:f>'Outcomes Based on Lauch Dat'!$C$4:$C$5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Lauch Dat'!$A$6:$A$19</c:f>
              <c:multiLvlStrCache>
                <c:ptCount val="10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  <c:pt idx="4">
                    <c:v>Jul</c:v>
                  </c:pt>
                  <c:pt idx="5">
                    <c:v>Aug</c:v>
                  </c:pt>
                  <c:pt idx="6">
                    <c:v>Sep</c:v>
                  </c:pt>
                  <c:pt idx="7">
                    <c:v>Oct</c:v>
                  </c:pt>
                  <c:pt idx="8">
                    <c:v>Nov</c:v>
                  </c:pt>
                  <c:pt idx="9">
                    <c:v>Dec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'Outcomes Based on Lauch Dat'!$C$6:$C$19</c:f>
              <c:numCache>
                <c:formatCode>General</c:formatCode>
                <c:ptCount val="10"/>
                <c:pt idx="0">
                  <c:v>105</c:v>
                </c:pt>
                <c:pt idx="1">
                  <c:v>40</c:v>
                </c:pt>
                <c:pt idx="2">
                  <c:v>52</c:v>
                </c:pt>
                <c:pt idx="3">
                  <c:v>49</c:v>
                </c:pt>
                <c:pt idx="4">
                  <c:v>50</c:v>
                </c:pt>
                <c:pt idx="5">
                  <c:v>47</c:v>
                </c:pt>
                <c:pt idx="6">
                  <c:v>34</c:v>
                </c:pt>
                <c:pt idx="7">
                  <c:v>50</c:v>
                </c:pt>
                <c:pt idx="8">
                  <c:v>31</c:v>
                </c:pt>
                <c:pt idx="9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C4-48C7-8D36-A7C411542351}"/>
            </c:ext>
          </c:extLst>
        </c:ser>
        <c:ser>
          <c:idx val="2"/>
          <c:order val="2"/>
          <c:tx>
            <c:strRef>
              <c:f>'Outcomes Based on Lauch Dat'!$D$4:$D$5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Lauch Dat'!$A$6:$A$19</c:f>
              <c:multiLvlStrCache>
                <c:ptCount val="10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  <c:pt idx="4">
                    <c:v>Jul</c:v>
                  </c:pt>
                  <c:pt idx="5">
                    <c:v>Aug</c:v>
                  </c:pt>
                  <c:pt idx="6">
                    <c:v>Sep</c:v>
                  </c:pt>
                  <c:pt idx="7">
                    <c:v>Oct</c:v>
                  </c:pt>
                  <c:pt idx="8">
                    <c:v>Nov</c:v>
                  </c:pt>
                  <c:pt idx="9">
                    <c:v>Dec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'Outcomes Based on Lauch Dat'!$D$6:$D$19</c:f>
              <c:numCache>
                <c:formatCode>General</c:formatCode>
                <c:ptCount val="10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C4-48C7-8D36-A7C411542351}"/>
            </c:ext>
          </c:extLst>
        </c:ser>
        <c:ser>
          <c:idx val="3"/>
          <c:order val="3"/>
          <c:tx>
            <c:strRef>
              <c:f>'Outcomes Based on Lauch Dat'!$E$4:$E$5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Lauch Dat'!$A$6:$A$19</c:f>
              <c:multiLvlStrCache>
                <c:ptCount val="10"/>
                <c:lvl>
                  <c:pt idx="1">
                    <c:v>Apr</c:v>
                  </c:pt>
                  <c:pt idx="2">
                    <c:v>May</c:v>
                  </c:pt>
                  <c:pt idx="3">
                    <c:v>Jun</c:v>
                  </c:pt>
                  <c:pt idx="4">
                    <c:v>Jul</c:v>
                  </c:pt>
                  <c:pt idx="5">
                    <c:v>Aug</c:v>
                  </c:pt>
                  <c:pt idx="6">
                    <c:v>Sep</c:v>
                  </c:pt>
                  <c:pt idx="7">
                    <c:v>Oct</c:v>
                  </c:pt>
                  <c:pt idx="8">
                    <c:v>Nov</c:v>
                  </c:pt>
                  <c:pt idx="9">
                    <c:v>Dec</c:v>
                  </c:pt>
                </c:lvl>
                <c:lvl>
                  <c:pt idx="0">
                    <c:v>Qtr1</c:v>
                  </c:pt>
                  <c:pt idx="1">
                    <c:v>Qtr2</c:v>
                  </c:pt>
                  <c:pt idx="4">
                    <c:v>Qtr3</c:v>
                  </c:pt>
                  <c:pt idx="7">
                    <c:v>Qtr4</c:v>
                  </c:pt>
                </c:lvl>
              </c:multiLvlStrCache>
            </c:multiLvlStrRef>
          </c:cat>
          <c:val>
            <c:numRef>
              <c:f>'Outcomes Based on Lauch Dat'!$E$6:$E$19</c:f>
              <c:numCache>
                <c:formatCode>General</c:formatCode>
                <c:ptCount val="10"/>
                <c:pt idx="0">
                  <c:v>183</c:v>
                </c:pt>
                <c:pt idx="1">
                  <c:v>71</c:v>
                </c:pt>
                <c:pt idx="2">
                  <c:v>111</c:v>
                </c:pt>
                <c:pt idx="3">
                  <c:v>100</c:v>
                </c:pt>
                <c:pt idx="4">
                  <c:v>87</c:v>
                </c:pt>
                <c:pt idx="5">
                  <c:v>72</c:v>
                </c:pt>
                <c:pt idx="6">
                  <c:v>59</c:v>
                </c:pt>
                <c:pt idx="7">
                  <c:v>65</c:v>
                </c:pt>
                <c:pt idx="8">
                  <c:v>54</c:v>
                </c:pt>
                <c:pt idx="9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C4-48C7-8D36-A7C411542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818912"/>
        <c:axId val="1039957760"/>
      </c:lineChart>
      <c:catAx>
        <c:axId val="117481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957760"/>
        <c:crosses val="autoZero"/>
        <c:auto val="1"/>
        <c:lblAlgn val="ctr"/>
        <c:lblOffset val="100"/>
        <c:noMultiLvlLbl val="0"/>
      </c:catAx>
      <c:valAx>
        <c:axId val="103995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81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Theater_Outcomes_vs_Launch</a:t>
            </a:r>
          </a:p>
        </c:rich>
      </c:tx>
      <c:layout>
        <c:manualLayout>
          <c:xMode val="edge"/>
          <c:yMode val="edge"/>
          <c:x val="0.24787918406319359"/>
          <c:y val="0.1273229619686312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4-4BA3-B55A-E0EC95F9B14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A4-4BA3-B55A-E0EC95F9B14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A4-4BA3-B55A-E0EC95F9B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2470496"/>
        <c:axId val="1353886592"/>
      </c:lineChart>
      <c:catAx>
        <c:axId val="136247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886592"/>
        <c:crosses val="autoZero"/>
        <c:auto val="1"/>
        <c:lblAlgn val="ctr"/>
        <c:lblOffset val="100"/>
        <c:noMultiLvlLbl val="0"/>
      </c:catAx>
      <c:valAx>
        <c:axId val="135388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47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vs Goals</a:t>
            </a:r>
          </a:p>
        </c:rich>
      </c:tx>
      <c:layout>
        <c:manualLayout>
          <c:xMode val="edge"/>
          <c:yMode val="edge"/>
          <c:x val="0.44430759587887336"/>
          <c:y val="2.96296411508277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726378594809505E-2"/>
          <c:y val="0.1752901760484773"/>
          <c:w val="0.94212882872504677"/>
          <c:h val="0.6638155626921409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Goals'!$F$2:$F$16</c:f>
              <c:numCache>
                <c:formatCode>0%</c:formatCode>
                <c:ptCount val="15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B5-43ED-9515-628B1BAFE81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Goals'!$G$2:$G$16</c:f>
              <c:numCache>
                <c:formatCode>0%</c:formatCode>
                <c:ptCount val="15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B5-43ED-9515-628B1BAFE81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Goals'!$H$2:$H$16</c:f>
              <c:numCache>
                <c:formatCode>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B5-43ED-9515-628B1BAFE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3366608"/>
        <c:axId val="1366543072"/>
      </c:lineChart>
      <c:catAx>
        <c:axId val="146336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43072"/>
        <c:crosses val="autoZero"/>
        <c:auto val="1"/>
        <c:lblAlgn val="ctr"/>
        <c:lblOffset val="100"/>
        <c:noMultiLvlLbl val="0"/>
      </c:catAx>
      <c:valAx>
        <c:axId val="136654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36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7-4994-970B-D6C06B1F65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7-4994-970B-D6C06B1F65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D7-4994-970B-D6C06B1F6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1308752"/>
        <c:axId val="1073907504"/>
      </c:barChart>
      <c:catAx>
        <c:axId val="107130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907504"/>
        <c:crosses val="autoZero"/>
        <c:auto val="1"/>
        <c:lblAlgn val="ctr"/>
        <c:lblOffset val="100"/>
        <c:noMultiLvlLbl val="0"/>
      </c:catAx>
      <c:valAx>
        <c:axId val="107390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30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212407</xdr:colOff>
      <xdr:row>3</xdr:row>
      <xdr:rowOff>26670</xdr:rowOff>
    </xdr:from>
    <xdr:to>
      <xdr:col>11</xdr:col>
      <xdr:colOff>37147</xdr:colOff>
      <xdr:row>18</xdr:row>
      <xdr:rowOff>59055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A82C6-D9F7-4735-97DE-328055F3E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0</xdr:row>
      <xdr:rowOff>144780</xdr:rowOff>
    </xdr:from>
    <xdr:to>
      <xdr:col>10</xdr:col>
      <xdr:colOff>428625</xdr:colOff>
      <xdr:row>15</xdr:row>
      <xdr:rowOff>177165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903F8-FDA5-470E-8294-B3A853321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344805</xdr:colOff>
      <xdr:row>5</xdr:row>
      <xdr:rowOff>100965</xdr:rowOff>
    </xdr:from>
    <xdr:to>
      <xdr:col>11</xdr:col>
      <xdr:colOff>358140</xdr:colOff>
      <xdr:row>20</xdr:row>
      <xdr:rowOff>135255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42DCC-FE06-4C23-B10D-789C26A3D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922021</xdr:colOff>
      <xdr:row>18</xdr:row>
      <xdr:rowOff>95250</xdr:rowOff>
    </xdr:from>
    <xdr:to>
      <xdr:col>8</xdr:col>
      <xdr:colOff>579120</xdr:colOff>
      <xdr:row>39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A6227E-9699-4988-8338-0E0D3D234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3</xdr:row>
      <xdr:rowOff>177165</xdr:rowOff>
    </xdr:from>
    <xdr:to>
      <xdr:col>15</xdr:col>
      <xdr:colOff>550545</xdr:colOff>
      <xdr:row>19</xdr:row>
      <xdr:rowOff>17145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99ED9-2F39-4DE4-8C2C-FE653B848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NMA ELEWEKE" refreshedDate="44064.747906249999" createdVersion="6" refreshedVersion="6" minRefreshableVersion="3" recordCount="4114" xr:uid="{16B1A815-6A06-4C9F-81EC-2AAE0EDCE68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NMA ELEWEKE" refreshedDate="44064.785325115743" createdVersion="6" refreshedVersion="6" minRefreshableVersion="3" recordCount="4114" xr:uid="{4ECE6CC9-BB33-44FF-A70F-EB1165FD564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NMA ELEWEKE" refreshedDate="44065.573849768516" createdVersion="6" refreshedVersion="6" minRefreshableVersion="3" recordCount="4114" xr:uid="{FC67C328-6E6C-40D3-83C6-F6593B77A2B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ntainsBlank="1"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m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9B9919-B390-4FC6-AA1D-405BCB7E39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0F131-7A57-43E4-A021-6E90B8C6F09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4">
    <i>
      <x v="1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AD594-AB5E-4B93-8825-E51FAB8A28D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09358-7855-49EE-869F-B197431181D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786AD-E32C-4996-B4DA-5BA615D0516A}">
  <dimension ref="A1:F6"/>
  <sheetViews>
    <sheetView workbookViewId="0">
      <selection activeCell="K19" sqref="K1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8323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323A1-C8D2-4687-8B22-796820BC760C}">
  <dimension ref="A1:F19"/>
  <sheetViews>
    <sheetView workbookViewId="0">
      <selection activeCell="A15" sqref="A1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8358</v>
      </c>
      <c r="B1" t="s">
        <v>8323</v>
      </c>
    </row>
    <row r="2" spans="1:6" x14ac:dyDescent="0.3">
      <c r="A2" s="12" t="s">
        <v>8380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8376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3">
      <c r="A7" s="13" t="s">
        <v>8367</v>
      </c>
      <c r="B7" s="14">
        <v>9</v>
      </c>
      <c r="C7" s="14">
        <v>141</v>
      </c>
      <c r="D7" s="14"/>
      <c r="E7" s="14">
        <v>282</v>
      </c>
      <c r="F7" s="14">
        <v>432</v>
      </c>
    </row>
    <row r="8" spans="1:6" x14ac:dyDescent="0.3">
      <c r="A8" s="17" t="s">
        <v>8377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7" t="s">
        <v>8368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7" t="s">
        <v>8378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3" t="s">
        <v>8369</v>
      </c>
      <c r="B11" s="14">
        <v>9</v>
      </c>
      <c r="C11" s="14">
        <v>131</v>
      </c>
      <c r="D11" s="14"/>
      <c r="E11" s="14">
        <v>218</v>
      </c>
      <c r="F11" s="14">
        <v>358</v>
      </c>
    </row>
    <row r="12" spans="1:6" x14ac:dyDescent="0.3">
      <c r="A12" s="17" t="s">
        <v>8370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7" t="s">
        <v>8371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7" t="s">
        <v>8372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3" t="s">
        <v>8373</v>
      </c>
      <c r="B15" s="14">
        <v>6</v>
      </c>
      <c r="C15" s="14">
        <v>116</v>
      </c>
      <c r="D15" s="14"/>
      <c r="E15" s="14">
        <v>156</v>
      </c>
      <c r="F15" s="14">
        <v>278</v>
      </c>
    </row>
    <row r="16" spans="1:6" x14ac:dyDescent="0.3">
      <c r="A16" s="17" t="s">
        <v>8374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3">
      <c r="A17" s="17" t="s">
        <v>8375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3">
      <c r="A18" s="17" t="s">
        <v>8379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3">
      <c r="A19" s="13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232F2-07FA-4287-8937-4824AAC18052}">
  <dimension ref="A1:E18"/>
  <sheetViews>
    <sheetView tabSelected="1" zoomScaleNormal="100" workbookViewId="0">
      <selection activeCell="F4" sqref="F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2" t="s">
        <v>8358</v>
      </c>
      <c r="B1" t="s">
        <v>8323</v>
      </c>
    </row>
    <row r="2" spans="1:5" x14ac:dyDescent="0.3">
      <c r="A2" s="12" t="s">
        <v>8380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9" t="s">
        <v>8399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9" t="s">
        <v>8400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9" t="s">
        <v>8401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9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9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9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9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9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9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9" t="s">
        <v>8374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9" t="s">
        <v>8375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9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9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B052A-8FE6-461E-B388-53A9911CE5F5}">
  <dimension ref="A1:H14"/>
  <sheetViews>
    <sheetView topLeftCell="A19" workbookViewId="0">
      <selection activeCell="D2" sqref="D2"/>
    </sheetView>
  </sheetViews>
  <sheetFormatPr defaultRowHeight="14.4" x14ac:dyDescent="0.3"/>
  <cols>
    <col min="1" max="1" width="17.33203125" bestFit="1" customWidth="1"/>
    <col min="2" max="2" width="26.88671875" bestFit="1" customWidth="1"/>
    <col min="3" max="3" width="23.21875" bestFit="1" customWidth="1"/>
    <col min="4" max="4" width="16.5546875" bestFit="1" customWidth="1"/>
    <col min="5" max="5" width="12" bestFit="1" customWidth="1"/>
    <col min="6" max="6" width="20.21875" bestFit="1" customWidth="1"/>
    <col min="7" max="7" width="16.5546875" bestFit="1" customWidth="1"/>
    <col min="8" max="8" width="19.33203125" bestFit="1" customWidth="1"/>
    <col min="9" max="10" width="12" bestFit="1" customWidth="1"/>
    <col min="11" max="11" width="11" bestFit="1" customWidth="1"/>
    <col min="12" max="12" width="12" bestFit="1" customWidth="1"/>
    <col min="13" max="13" width="7.109375" bestFit="1" customWidth="1"/>
    <col min="14" max="14" width="11" bestFit="1" customWidth="1"/>
    <col min="15" max="15" width="5" bestFit="1" customWidth="1"/>
    <col min="16" max="16" width="7.6640625" bestFit="1" customWidth="1"/>
    <col min="17" max="17" width="5" bestFit="1" customWidth="1"/>
    <col min="18" max="18" width="7.6640625" bestFit="1" customWidth="1"/>
    <col min="19" max="19" width="5" bestFit="1" customWidth="1"/>
    <col min="20" max="20" width="7.6640625" bestFit="1" customWidth="1"/>
    <col min="21" max="21" width="6" bestFit="1" customWidth="1"/>
    <col min="22" max="22" width="8.6640625" bestFit="1" customWidth="1"/>
    <col min="23" max="23" width="6" bestFit="1" customWidth="1"/>
    <col min="24" max="24" width="8.6640625" bestFit="1" customWidth="1"/>
    <col min="25" max="25" width="6" bestFit="1" customWidth="1"/>
    <col min="26" max="26" width="8.6640625" bestFit="1" customWidth="1"/>
    <col min="27" max="27" width="11" bestFit="1" customWidth="1"/>
    <col min="28" max="28" width="5" bestFit="1" customWidth="1"/>
    <col min="29" max="30" width="7.6640625" bestFit="1" customWidth="1"/>
    <col min="31" max="31" width="6" bestFit="1" customWidth="1"/>
    <col min="32" max="32" width="7.6640625" bestFit="1" customWidth="1"/>
    <col min="33" max="33" width="8.6640625" bestFit="1" customWidth="1"/>
    <col min="34" max="34" width="6" bestFit="1" customWidth="1"/>
    <col min="35" max="36" width="8.6640625" bestFit="1" customWidth="1"/>
    <col min="37" max="37" width="6" bestFit="1" customWidth="1"/>
    <col min="38" max="39" width="8.6640625" bestFit="1" customWidth="1"/>
    <col min="40" max="40" width="11" bestFit="1" customWidth="1"/>
    <col min="41" max="41" width="28" bestFit="1" customWidth="1"/>
    <col min="42" max="42" width="30.77734375" bestFit="1" customWidth="1"/>
  </cols>
  <sheetData>
    <row r="1" spans="1:8" x14ac:dyDescent="0.3">
      <c r="A1" t="s">
        <v>8382</v>
      </c>
      <c r="B1" t="s">
        <v>8402</v>
      </c>
      <c r="C1" t="s">
        <v>8403</v>
      </c>
      <c r="D1" t="s">
        <v>8404</v>
      </c>
      <c r="E1" t="s">
        <v>8405</v>
      </c>
      <c r="F1" t="s">
        <v>8406</v>
      </c>
      <c r="G1" t="s">
        <v>8407</v>
      </c>
      <c r="H1" t="s">
        <v>8408</v>
      </c>
    </row>
    <row r="2" spans="1:8" x14ac:dyDescent="0.3">
      <c r="A2" t="s">
        <v>8420</v>
      </c>
      <c r="B2">
        <f>COUNTIFS(Kickstarter!$D:$D,"&lt;1000",Kickstarter!$F:$F,"successful",Kickstarter!$R:$R, "plays")</f>
        <v>141</v>
      </c>
      <c r="C2">
        <f>COUNTIFS(Kickstarter!$D:$D,"&lt;1000",Kickstarter!$F:$F,"failed",Kickstarter!$R:$R, "plays")</f>
        <v>45</v>
      </c>
      <c r="D2">
        <f>COUNTIFS(Kickstarter!$D:$D,"&lt;1000",Kickstarter!$F:$F,"canceled",Kickstarter!$R:$R,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">
      <c r="A3" t="s">
        <v>8409</v>
      </c>
      <c r="B3">
        <f>COUNTIFS(Kickstarter!$D:$D,"&gt;=1000",Kickstarter!$D:$D,"&lt;=4999",Kickstarter!$F:$F,"successful",Kickstarter!$R:$R, "plays")</f>
        <v>388</v>
      </c>
      <c r="C3">
        <f>COUNTIFS(Kickstarter!$D:$D,"&gt;=1000",Kickstarter!$D:$D,"&lt;=4999",Kickstarter!$F:$F,"failed",Kickstarter!$R:$R, "plays")</f>
        <v>146</v>
      </c>
      <c r="D3">
        <f>COUNTIFS(Kickstarter!$D:$D,"&gt;=1000",Kickstarter!$D:$D,"&lt;=4999",Kickstarter!$F:$F,"canceled",Kickstarter!$R:$R, 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">
      <c r="A4" t="s">
        <v>8410</v>
      </c>
      <c r="B4">
        <f>COUNTIFS(Kickstarter!$D:$D,"&gt;=5000",Kickstarter!$D:$D,"&lt;=9999",Kickstarter!$F:$F,"successful",Kickstarter!$R:$R, "plays")</f>
        <v>93</v>
      </c>
      <c r="C4">
        <f>COUNTIFS(Kickstarter!$D:$D,"&gt;=5000",Kickstarter!$D:$D,"&lt;=9999",Kickstarter!$F:$F,"failed",Kickstarter!$R:$R, "plays")</f>
        <v>76</v>
      </c>
      <c r="D4">
        <f>COUNTIFS(Kickstarter!$D:$D,"&gt;=5000",Kickstarter!$D:$D,"&lt;=9999",Kickstarter!$F:$F,"canceled",Kickstarter!$R:$R,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">
      <c r="A5" t="s">
        <v>8411</v>
      </c>
      <c r="B5">
        <f>COUNTIFS(Kickstarter!$D:$D,"&gt;=10000",Kickstarter!$D:$D,"&lt;=14999",Kickstarter!$F:$F,"successful",Kickstarter!$R:$R, "plays")</f>
        <v>39</v>
      </c>
      <c r="C5">
        <f>COUNTIFS(Kickstarter!$D:$D,"&gt;=10000",Kickstarter!$D:$D,"&lt;=14999",Kickstarter!$F:$F,"failed",Kickstarter!$R:$R, "plays")</f>
        <v>33</v>
      </c>
      <c r="D5">
        <f>COUNTIFS(Kickstarter!$D:$D,"&gt;=10000",Kickstarter!$D:$D,"&lt;=14999",Kickstarter!$F:$F,"canceled",Kickstarter!$R:$R,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">
      <c r="A6" t="s">
        <v>8412</v>
      </c>
      <c r="B6">
        <f>COUNTIFS(Kickstarter!$D:$D,"&gt;=15000",Kickstarter!$D:$D,"&lt;=19999",Kickstarter!$F:$F,"successful",Kickstarter!$R:$R, "plays")</f>
        <v>12</v>
      </c>
      <c r="C6">
        <f>COUNTIFS(Kickstarter!$D:$D,"&gt;=15000",Kickstarter!$D:$D,"&lt;=19999",Kickstarter!$F:$F,"failed",Kickstarter!$R:$R, "plays")</f>
        <v>12</v>
      </c>
      <c r="D6">
        <f>COUNTIFS(Kickstarter!$D:$D,"&gt;=15000",Kickstarter!$D:$D,"&lt;=19999",Kickstarter!$F:$F,"canceled",Kickstarter!$R:$R,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">
      <c r="A7" t="s">
        <v>8413</v>
      </c>
      <c r="B7">
        <f>COUNTIFS(Kickstarter!$D:$D,"&gt;=20000",Kickstarter!$D:$D,"&lt;=24999",Kickstarter!$F:$F,"successful",Kickstarter!$R:$R, "plays")</f>
        <v>9</v>
      </c>
      <c r="C7">
        <f>COUNTIFS(Kickstarter!$D:$D,"&gt;=20000",Kickstarter!$D:$D,"&lt;=24999",Kickstarter!$F:$F,"failed",Kickstarter!$R:$R, "plays")</f>
        <v>11</v>
      </c>
      <c r="D7">
        <f>COUNTIFS(Kickstarter!$D:$D,"&gt;=20000",Kickstarter!$D:$D,"&lt;=24999",Kickstarter!$F:$F,"canceled",Kickstarter!$R:$R,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">
      <c r="A8" t="s">
        <v>8414</v>
      </c>
      <c r="B8">
        <f>COUNTIFS(Kickstarter!$D:$D,"&gt;=25000",Kickstarter!$D:$D,"&lt;=29999",Kickstarter!$F:$F,"successful",Kickstarter!$R:$R, "plays")</f>
        <v>1</v>
      </c>
      <c r="C8">
        <f>COUNTIFS(Kickstarter!$D:$D,"&gt;=25000",Kickstarter!$D:$D,"&lt;=29999",Kickstarter!$F:$F,"failed",Kickstarter!$R:$R, "plays")</f>
        <v>4</v>
      </c>
      <c r="D8">
        <f>COUNTIFS(Kickstarter!$D:$D,"&gt;=25000",Kickstarter!$D:$D,"&lt;=29999",Kickstarter!$F:$F,"canceled",Kickstarter!$R:$R,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">
      <c r="A9" t="s">
        <v>8415</v>
      </c>
      <c r="B9">
        <f>COUNTIFS(Kickstarter!$D:$D,"&gt;=30000",Kickstarter!$D:$D,"&lt;=34999",Kickstarter!$F:$F,"successful",Kickstarter!$R:$R, "plays")</f>
        <v>3</v>
      </c>
      <c r="C9">
        <f>COUNTIFS(Kickstarter!$D:$D,"&gt;=30000",Kickstarter!$D:$D,"&lt;=34999",Kickstarter!$F:$F,"failed",Kickstarter!$R:$R, "plays")</f>
        <v>8</v>
      </c>
      <c r="D9">
        <f>COUNTIFS(Kickstarter!$D:$D,"&gt;=30000",Kickstarter!$D:$D,"&lt;=34999",Kickstarter!$F:$F,"canceled",Kickstarter!$R:$R,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">
      <c r="A10" t="s">
        <v>8416</v>
      </c>
      <c r="B10">
        <f>COUNTIFS(Kickstarter!$D:$D,"&gt;=35000",Kickstarter!$D:$D,"&lt;=39999",Kickstarter!$F:$F,"successful",Kickstarter!$R:$R, "plays")</f>
        <v>4</v>
      </c>
      <c r="C10">
        <f>COUNTIFS(Kickstarter!$D:$D,"&gt;=35000",Kickstarter!$D:$D,"&lt;=39999",Kickstarter!$F:$F,"failed",Kickstarter!$R:$R, "plays")</f>
        <v>2</v>
      </c>
      <c r="D10">
        <f>COUNTIFS(Kickstarter!$D:$D,"&gt;=35000",Kickstarter!$D:$D,"&lt;=39999",Kickstarter!$F:$F,"canceled",Kickstarter!$R:$R,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">
      <c r="A11" t="s">
        <v>8417</v>
      </c>
      <c r="B11">
        <f>COUNTIFS(Kickstarter!$D:$D,"&gt;=40000",Kickstarter!$D:$D,"&lt;44999",Kickstarter!$F:$F,"successful",Kickstarter!$R:$R, "plays")</f>
        <v>2</v>
      </c>
      <c r="C11">
        <f>COUNTIFS(Kickstarter!$D:$D,"&gt;=40000",Kickstarter!$D:$D,"&lt;44999",Kickstarter!$F:$F,"failed",Kickstarter!$R:$R, "plays")</f>
        <v>1</v>
      </c>
      <c r="D11">
        <f>COUNTIFS(Kickstarter!$D:$D,"&gt;=40000",Kickstarter!$D:$D,"&lt;44999",Kickstarter!$F:$F,"canceled",Kickstarter!$R:$R,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">
      <c r="A12" t="s">
        <v>8418</v>
      </c>
      <c r="B12">
        <f>COUNTIFS(Kickstarter!$D:$D,"&gt;=45000",Kickstarter!$D:$D,"&lt;=49999",Kickstarter!$F:$F,"successful",Kickstarter!$R:$R, "plays")</f>
        <v>0</v>
      </c>
      <c r="C12">
        <f>COUNTIFS(Kickstarter!$D:$D,"&gt;=45000",Kickstarter!$D:$D,"&lt;=49999",Kickstarter!$F:$F,"failed",Kickstarter!$R:$R, "plays")</f>
        <v>1</v>
      </c>
      <c r="D12">
        <f>COUNTIFS(Kickstarter!$D:$D,"&gt;=45000",Kickstarter!$D:$D,"&lt;=49999",Kickstarter!$F:$F,"canceled",Kickstarter!$R:$R,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">
      <c r="A13" t="s">
        <v>8419</v>
      </c>
      <c r="B13">
        <f>COUNTIFS(Kickstarter!$D:$D,"&gt;=50000",Kickstarter!$F:$F,"successful",Kickstarter!$R:$R, "plays")</f>
        <v>2</v>
      </c>
      <c r="C13">
        <f>COUNTIFS(Kickstarter!$D:$D,"&gt;=50000",Kickstarter!$F:$F,"failed",Kickstarter!$R:$R, "plays")</f>
        <v>14</v>
      </c>
      <c r="D13">
        <f>COUNTIFS(Kickstarter!$D:$D,"&gt;=50000",Kickstarter!$F:$F,"canceled",Kickstarter!$R:$R,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4" spans="1:8" x14ac:dyDescent="0.3">
      <c r="B14">
        <f>SUM(B2:B13)</f>
        <v>694</v>
      </c>
      <c r="C14">
        <f t="shared" ref="C14:D14" si="4">SUM(C2:C13)</f>
        <v>353</v>
      </c>
      <c r="D14">
        <f t="shared" si="4"/>
        <v>0</v>
      </c>
      <c r="E14">
        <f>SUM(E2:E13)</f>
        <v>1047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6" zoomScaleNormal="96" workbookViewId="0">
      <pane xSplit="5" topLeftCell="P1" activePane="topRight" state="frozen"/>
      <selection pane="topRight" activeCell="P3707" sqref="P3707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77734375" bestFit="1" customWidth="1"/>
    <col min="16" max="16" width="16.6640625" bestFit="1" customWidth="1"/>
    <col min="17" max="17" width="41.109375" customWidth="1"/>
    <col min="18" max="18" width="15.5546875" bestFit="1" customWidth="1"/>
    <col min="19" max="19" width="22.77734375" style="16" bestFit="1" customWidth="1"/>
    <col min="20" max="20" width="21.33203125" style="16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t="s">
        <v>8380</v>
      </c>
    </row>
    <row r="2" spans="1:21" ht="43.2" hidden="1" x14ac:dyDescent="0.3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57.6" hidden="1" x14ac:dyDescent="0.3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3.2" hidden="1" x14ac:dyDescent="0.3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26.4" hidden="1" customHeight="1" x14ac:dyDescent="0.3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28.8" hidden="1" x14ac:dyDescent="0.3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3.2" hidden="1" x14ac:dyDescent="0.3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3.2" hidden="1" x14ac:dyDescent="0.3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3.2" hidden="1" x14ac:dyDescent="0.3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3.2" hidden="1" x14ac:dyDescent="0.3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3.2" hidden="1" x14ac:dyDescent="0.3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3.2" hidden="1" x14ac:dyDescent="0.3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3.2" hidden="1" x14ac:dyDescent="0.3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3.2" hidden="1" x14ac:dyDescent="0.3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28.8" hidden="1" x14ac:dyDescent="0.3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3.2" hidden="1" x14ac:dyDescent="0.3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3.2" hidden="1" x14ac:dyDescent="0.3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3.2" hidden="1" x14ac:dyDescent="0.3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3.2" hidden="1" x14ac:dyDescent="0.3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57.6" hidden="1" x14ac:dyDescent="0.3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57.6" hidden="1" x14ac:dyDescent="0.3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3.2" hidden="1" x14ac:dyDescent="0.3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3.2" hidden="1" x14ac:dyDescent="0.3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3.2" hidden="1" x14ac:dyDescent="0.3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3.2" hidden="1" x14ac:dyDescent="0.3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3.2" hidden="1" x14ac:dyDescent="0.3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3.2" hidden="1" x14ac:dyDescent="0.3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3.2" hidden="1" x14ac:dyDescent="0.3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28.8" hidden="1" x14ac:dyDescent="0.3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3.2" hidden="1" x14ac:dyDescent="0.3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3.2" hidden="1" x14ac:dyDescent="0.3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3.2" hidden="1" x14ac:dyDescent="0.3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57.6" hidden="1" x14ac:dyDescent="0.3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28.8" hidden="1" x14ac:dyDescent="0.3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3.2" hidden="1" x14ac:dyDescent="0.3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28.8" hidden="1" x14ac:dyDescent="0.3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3.2" hidden="1" x14ac:dyDescent="0.3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3.2" hidden="1" x14ac:dyDescent="0.3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3.2" hidden="1" x14ac:dyDescent="0.3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3.2" hidden="1" x14ac:dyDescent="0.3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28.8" hidden="1" x14ac:dyDescent="0.3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3.2" hidden="1" x14ac:dyDescent="0.3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3.2" hidden="1" x14ac:dyDescent="0.3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3.2" hidden="1" x14ac:dyDescent="0.3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3.2" hidden="1" x14ac:dyDescent="0.3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3.2" hidden="1" x14ac:dyDescent="0.3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57.6" hidden="1" x14ac:dyDescent="0.3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3.2" hidden="1" x14ac:dyDescent="0.3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3.2" hidden="1" x14ac:dyDescent="0.3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3.2" hidden="1" x14ac:dyDescent="0.3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3.2" hidden="1" x14ac:dyDescent="0.3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3.2" hidden="1" x14ac:dyDescent="0.3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3.2" hidden="1" x14ac:dyDescent="0.3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3.2" hidden="1" x14ac:dyDescent="0.3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28.8" hidden="1" x14ac:dyDescent="0.3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28.8" hidden="1" x14ac:dyDescent="0.3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3.2" hidden="1" x14ac:dyDescent="0.3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28.8" hidden="1" x14ac:dyDescent="0.3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3.2" hidden="1" x14ac:dyDescent="0.3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3.2" hidden="1" x14ac:dyDescent="0.3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3.2" hidden="1" x14ac:dyDescent="0.3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57.6" hidden="1" x14ac:dyDescent="0.3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57.6" hidden="1" x14ac:dyDescent="0.3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3.2" hidden="1" x14ac:dyDescent="0.3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3.2" hidden="1" x14ac:dyDescent="0.3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3.2" hidden="1" x14ac:dyDescent="0.3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3.2" hidden="1" x14ac:dyDescent="0.3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hidden="1" x14ac:dyDescent="0.3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57.6" hidden="1" x14ac:dyDescent="0.3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3.2" hidden="1" x14ac:dyDescent="0.3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2" hidden="1" x14ac:dyDescent="0.3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3.2" hidden="1" x14ac:dyDescent="0.3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3.2" hidden="1" x14ac:dyDescent="0.3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3.2" hidden="1" x14ac:dyDescent="0.3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3.2" hidden="1" x14ac:dyDescent="0.3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3.2" hidden="1" x14ac:dyDescent="0.3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57.6" hidden="1" x14ac:dyDescent="0.3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3.2" hidden="1" x14ac:dyDescent="0.3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57.6" hidden="1" x14ac:dyDescent="0.3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3.2" hidden="1" x14ac:dyDescent="0.3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idden="1" x14ac:dyDescent="0.3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3.2" hidden="1" x14ac:dyDescent="0.3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3.2" hidden="1" x14ac:dyDescent="0.3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57.6" hidden="1" x14ac:dyDescent="0.3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3.2" hidden="1" x14ac:dyDescent="0.3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57.6" hidden="1" x14ac:dyDescent="0.3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57.6" hidden="1" x14ac:dyDescent="0.3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3.2" hidden="1" x14ac:dyDescent="0.3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3.2" hidden="1" x14ac:dyDescent="0.3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28.8" hidden="1" x14ac:dyDescent="0.3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3.2" hidden="1" x14ac:dyDescent="0.3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3.2" hidden="1" x14ac:dyDescent="0.3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28.8" hidden="1" x14ac:dyDescent="0.3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28.8" hidden="1" x14ac:dyDescent="0.3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28.8" hidden="1" x14ac:dyDescent="0.3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3.2" hidden="1" x14ac:dyDescent="0.3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3.2" hidden="1" x14ac:dyDescent="0.3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3.2" hidden="1" x14ac:dyDescent="0.3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3.2" hidden="1" x14ac:dyDescent="0.3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57.6" hidden="1" x14ac:dyDescent="0.3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57.6" hidden="1" x14ac:dyDescent="0.3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3.2" hidden="1" x14ac:dyDescent="0.3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57.6" hidden="1" x14ac:dyDescent="0.3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57.6" hidden="1" x14ac:dyDescent="0.3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3.2" hidden="1" x14ac:dyDescent="0.3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43.2" hidden="1" x14ac:dyDescent="0.3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3.2" hidden="1" x14ac:dyDescent="0.3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57.6" hidden="1" x14ac:dyDescent="0.3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3.2" hidden="1" x14ac:dyDescent="0.3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3.2" hidden="1" x14ac:dyDescent="0.3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3.2" hidden="1" x14ac:dyDescent="0.3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3.2" hidden="1" x14ac:dyDescent="0.3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3.2" hidden="1" x14ac:dyDescent="0.3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3.2" hidden="1" x14ac:dyDescent="0.3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3.2" hidden="1" x14ac:dyDescent="0.3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3.2" hidden="1" x14ac:dyDescent="0.3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57.6" hidden="1" x14ac:dyDescent="0.3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3.2" hidden="1" x14ac:dyDescent="0.3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3.2" hidden="1" x14ac:dyDescent="0.3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57.6" hidden="1" x14ac:dyDescent="0.3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3.2" hidden="1" x14ac:dyDescent="0.3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3.2" hidden="1" x14ac:dyDescent="0.3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3.2" hidden="1" x14ac:dyDescent="0.3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3.2" hidden="1" x14ac:dyDescent="0.3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28.8" hidden="1" x14ac:dyDescent="0.3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57.6" hidden="1" x14ac:dyDescent="0.3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3.2" hidden="1" x14ac:dyDescent="0.3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3.2" hidden="1" x14ac:dyDescent="0.3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57.6" hidden="1" x14ac:dyDescent="0.3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28.8" hidden="1" x14ac:dyDescent="0.3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3.2" hidden="1" x14ac:dyDescent="0.3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3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57.6" hidden="1" x14ac:dyDescent="0.3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3.2" hidden="1" x14ac:dyDescent="0.3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3.2" hidden="1" x14ac:dyDescent="0.3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3.2" hidden="1" x14ac:dyDescent="0.3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3.2" hidden="1" x14ac:dyDescent="0.3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3.2" hidden="1" x14ac:dyDescent="0.3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3.2" hidden="1" x14ac:dyDescent="0.3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3.2" hidden="1" x14ac:dyDescent="0.3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3.2" hidden="1" x14ac:dyDescent="0.3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3.2" hidden="1" x14ac:dyDescent="0.3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3.2" hidden="1" x14ac:dyDescent="0.3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28.8" hidden="1" x14ac:dyDescent="0.3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57.6" hidden="1" x14ac:dyDescent="0.3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3.2" hidden="1" x14ac:dyDescent="0.3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3.2" hidden="1" x14ac:dyDescent="0.3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57.6" hidden="1" x14ac:dyDescent="0.3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3.2" hidden="1" x14ac:dyDescent="0.3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3.2" hidden="1" x14ac:dyDescent="0.3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3.2" hidden="1" x14ac:dyDescent="0.3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3.2" hidden="1" x14ac:dyDescent="0.3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3.2" hidden="1" x14ac:dyDescent="0.3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3.2" hidden="1" x14ac:dyDescent="0.3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57.6" hidden="1" x14ac:dyDescent="0.3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3.2" hidden="1" x14ac:dyDescent="0.3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3.2" hidden="1" x14ac:dyDescent="0.3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28.8" hidden="1" x14ac:dyDescent="0.3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3.2" hidden="1" x14ac:dyDescent="0.3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28.8" hidden="1" x14ac:dyDescent="0.3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3.2" hidden="1" x14ac:dyDescent="0.3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3.2" hidden="1" x14ac:dyDescent="0.3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28.8" hidden="1" x14ac:dyDescent="0.3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3.2" hidden="1" x14ac:dyDescent="0.3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57.6" hidden="1" x14ac:dyDescent="0.3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3.2" hidden="1" x14ac:dyDescent="0.3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57.6" hidden="1" x14ac:dyDescent="0.3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3.2" hidden="1" x14ac:dyDescent="0.3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3.2" hidden="1" x14ac:dyDescent="0.3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3.2" hidden="1" x14ac:dyDescent="0.3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3.2" hidden="1" x14ac:dyDescent="0.3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3.2" hidden="1" x14ac:dyDescent="0.3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3.2" hidden="1" x14ac:dyDescent="0.3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57.6" hidden="1" x14ac:dyDescent="0.3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3.2" hidden="1" x14ac:dyDescent="0.3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3.2" hidden="1" x14ac:dyDescent="0.3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3.2" hidden="1" x14ac:dyDescent="0.3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28.8" hidden="1" x14ac:dyDescent="0.3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3.2" hidden="1" x14ac:dyDescent="0.3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3.2" hidden="1" x14ac:dyDescent="0.3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57.6" hidden="1" x14ac:dyDescent="0.3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3.2" hidden="1" x14ac:dyDescent="0.3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3.2" hidden="1" x14ac:dyDescent="0.3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3.2" hidden="1" x14ac:dyDescent="0.3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28.8" hidden="1" x14ac:dyDescent="0.3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3.2" hidden="1" x14ac:dyDescent="0.3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3.2" hidden="1" x14ac:dyDescent="0.3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3.2" hidden="1" x14ac:dyDescent="0.3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57.6" hidden="1" x14ac:dyDescent="0.3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3.2" hidden="1" x14ac:dyDescent="0.3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3.2" hidden="1" x14ac:dyDescent="0.3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3.2" hidden="1" x14ac:dyDescent="0.3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3.2" hidden="1" x14ac:dyDescent="0.3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3.2" hidden="1" x14ac:dyDescent="0.3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28.8" hidden="1" x14ac:dyDescent="0.3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hidden="1" x14ac:dyDescent="0.3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3.2" hidden="1" x14ac:dyDescent="0.3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3.2" hidden="1" x14ac:dyDescent="0.3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28.8" hidden="1" x14ac:dyDescent="0.3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3.2" hidden="1" x14ac:dyDescent="0.3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28.8" hidden="1" x14ac:dyDescent="0.3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3.2" hidden="1" x14ac:dyDescent="0.3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3.2" hidden="1" x14ac:dyDescent="0.3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28.8" hidden="1" x14ac:dyDescent="0.3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3.2" hidden="1" x14ac:dyDescent="0.3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3.2" hidden="1" x14ac:dyDescent="0.3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3.2" hidden="1" x14ac:dyDescent="0.3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3.2" hidden="1" x14ac:dyDescent="0.3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3.2" hidden="1" x14ac:dyDescent="0.3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28.8" hidden="1" x14ac:dyDescent="0.3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57.6" hidden="1" x14ac:dyDescent="0.3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3.2" hidden="1" x14ac:dyDescent="0.3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3.2" hidden="1" x14ac:dyDescent="0.3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3.2" hidden="1" x14ac:dyDescent="0.3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28.8" hidden="1" x14ac:dyDescent="0.3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3.2" hidden="1" x14ac:dyDescent="0.3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3.2" hidden="1" x14ac:dyDescent="0.3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3.2" hidden="1" x14ac:dyDescent="0.3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3.2" hidden="1" x14ac:dyDescent="0.3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28.8" hidden="1" x14ac:dyDescent="0.3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57.6" hidden="1" x14ac:dyDescent="0.3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3.2" hidden="1" x14ac:dyDescent="0.3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3.2" hidden="1" x14ac:dyDescent="0.3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3.2" hidden="1" x14ac:dyDescent="0.3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3.2" hidden="1" x14ac:dyDescent="0.3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3.2" hidden="1" x14ac:dyDescent="0.3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3.2" hidden="1" x14ac:dyDescent="0.3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3.2" hidden="1" x14ac:dyDescent="0.3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3.2" hidden="1" x14ac:dyDescent="0.3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idden="1" x14ac:dyDescent="0.3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3.2" hidden="1" x14ac:dyDescent="0.3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28.8" hidden="1" x14ac:dyDescent="0.3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3.2" hidden="1" x14ac:dyDescent="0.3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57.6" hidden="1" x14ac:dyDescent="0.3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3.2" hidden="1" x14ac:dyDescent="0.3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57.6" hidden="1" x14ac:dyDescent="0.3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3.2" hidden="1" x14ac:dyDescent="0.3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3.2" hidden="1" x14ac:dyDescent="0.3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3.2" hidden="1" x14ac:dyDescent="0.3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3.2" hidden="1" x14ac:dyDescent="0.3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57.6" hidden="1" x14ac:dyDescent="0.3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3.2" hidden="1" x14ac:dyDescent="0.3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3.2" hidden="1" x14ac:dyDescent="0.3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28.8" hidden="1" x14ac:dyDescent="0.3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3.2" hidden="1" x14ac:dyDescent="0.3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28.8" hidden="1" x14ac:dyDescent="0.3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3.2" hidden="1" x14ac:dyDescent="0.3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3.2" hidden="1" x14ac:dyDescent="0.3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3.2" hidden="1" x14ac:dyDescent="0.3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3.2" hidden="1" x14ac:dyDescent="0.3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57.6" hidden="1" x14ac:dyDescent="0.3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3.2" hidden="1" x14ac:dyDescent="0.3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3.2" hidden="1" x14ac:dyDescent="0.3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3.2" hidden="1" x14ac:dyDescent="0.3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3.2" hidden="1" x14ac:dyDescent="0.3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28.8" hidden="1" x14ac:dyDescent="0.3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3.2" hidden="1" x14ac:dyDescent="0.3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3.2" hidden="1" x14ac:dyDescent="0.3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3.2" hidden="1" x14ac:dyDescent="0.3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hidden="1" x14ac:dyDescent="0.3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3.2" hidden="1" x14ac:dyDescent="0.3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3.2" hidden="1" x14ac:dyDescent="0.3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3.2" hidden="1" x14ac:dyDescent="0.3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3.2" hidden="1" x14ac:dyDescent="0.3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57.6" hidden="1" x14ac:dyDescent="0.3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3.2" hidden="1" x14ac:dyDescent="0.3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3.2" hidden="1" x14ac:dyDescent="0.3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3.2" hidden="1" x14ac:dyDescent="0.3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3.2" hidden="1" x14ac:dyDescent="0.3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28.8" hidden="1" x14ac:dyDescent="0.3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57.6" hidden="1" x14ac:dyDescent="0.3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57.6" hidden="1" x14ac:dyDescent="0.3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57.6" hidden="1" x14ac:dyDescent="0.3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3.2" hidden="1" x14ac:dyDescent="0.3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3.2" hidden="1" x14ac:dyDescent="0.3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3.2" hidden="1" x14ac:dyDescent="0.3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57.6" hidden="1" x14ac:dyDescent="0.3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3.2" hidden="1" x14ac:dyDescent="0.3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3.2" hidden="1" x14ac:dyDescent="0.3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28.8" hidden="1" x14ac:dyDescent="0.3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3.2" hidden="1" x14ac:dyDescent="0.3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28.8" hidden="1" x14ac:dyDescent="0.3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3.2" hidden="1" x14ac:dyDescent="0.3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3.2" hidden="1" x14ac:dyDescent="0.3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3.2" hidden="1" x14ac:dyDescent="0.3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57.6" hidden="1" x14ac:dyDescent="0.3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3.2" hidden="1" x14ac:dyDescent="0.3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3.2" hidden="1" x14ac:dyDescent="0.3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3.2" hidden="1" x14ac:dyDescent="0.3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3.2" hidden="1" x14ac:dyDescent="0.3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57.6" hidden="1" x14ac:dyDescent="0.3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3.2" hidden="1" x14ac:dyDescent="0.3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28.8" hidden="1" x14ac:dyDescent="0.3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3.2" hidden="1" x14ac:dyDescent="0.3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57.6" hidden="1" x14ac:dyDescent="0.3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3.2" hidden="1" x14ac:dyDescent="0.3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3.2" hidden="1" x14ac:dyDescent="0.3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3.2" hidden="1" x14ac:dyDescent="0.3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57.6" hidden="1" x14ac:dyDescent="0.3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57.6" hidden="1" x14ac:dyDescent="0.3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3.2" hidden="1" x14ac:dyDescent="0.3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3.2" hidden="1" x14ac:dyDescent="0.3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28.8" hidden="1" x14ac:dyDescent="0.3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3.2" hidden="1" x14ac:dyDescent="0.3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3.2" hidden="1" x14ac:dyDescent="0.3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3.2" hidden="1" x14ac:dyDescent="0.3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3.2" hidden="1" x14ac:dyDescent="0.3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57.6" hidden="1" x14ac:dyDescent="0.3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3.2" hidden="1" x14ac:dyDescent="0.3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3.2" hidden="1" x14ac:dyDescent="0.3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28.8" hidden="1" x14ac:dyDescent="0.3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3.2" hidden="1" x14ac:dyDescent="0.3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3.2" hidden="1" x14ac:dyDescent="0.3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3.2" hidden="1" x14ac:dyDescent="0.3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3.2" hidden="1" x14ac:dyDescent="0.3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3.2" hidden="1" x14ac:dyDescent="0.3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3.2" hidden="1" x14ac:dyDescent="0.3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3.2" hidden="1" x14ac:dyDescent="0.3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3.2" hidden="1" x14ac:dyDescent="0.3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28.8" hidden="1" x14ac:dyDescent="0.3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28.8" hidden="1" x14ac:dyDescent="0.3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3.2" hidden="1" x14ac:dyDescent="0.3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57.6" hidden="1" x14ac:dyDescent="0.3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hidden="1" x14ac:dyDescent="0.3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3.2" hidden="1" x14ac:dyDescent="0.3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3.2" hidden="1" x14ac:dyDescent="0.3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3.2" hidden="1" x14ac:dyDescent="0.3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3.2" hidden="1" x14ac:dyDescent="0.3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28.8" hidden="1" x14ac:dyDescent="0.3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3.2" hidden="1" x14ac:dyDescent="0.3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3.2" hidden="1" x14ac:dyDescent="0.3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3.2" hidden="1" x14ac:dyDescent="0.3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3.2" hidden="1" x14ac:dyDescent="0.3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3.2" hidden="1" x14ac:dyDescent="0.3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3.2" hidden="1" x14ac:dyDescent="0.3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57.6" hidden="1" x14ac:dyDescent="0.3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3.2" hidden="1" x14ac:dyDescent="0.3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57.6" hidden="1" x14ac:dyDescent="0.3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3.2" hidden="1" x14ac:dyDescent="0.3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3.2" hidden="1" x14ac:dyDescent="0.3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3.2" hidden="1" x14ac:dyDescent="0.3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3.2" hidden="1" x14ac:dyDescent="0.3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57.6" hidden="1" x14ac:dyDescent="0.3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3.2" hidden="1" x14ac:dyDescent="0.3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3.2" hidden="1" x14ac:dyDescent="0.3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3.2" hidden="1" x14ac:dyDescent="0.3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3.2" hidden="1" x14ac:dyDescent="0.3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idden="1" x14ac:dyDescent="0.3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3.2" hidden="1" x14ac:dyDescent="0.3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3.2" hidden="1" x14ac:dyDescent="0.3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3.2" hidden="1" x14ac:dyDescent="0.3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3.2" hidden="1" x14ac:dyDescent="0.3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3.2" hidden="1" x14ac:dyDescent="0.3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3.2" hidden="1" x14ac:dyDescent="0.3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28.8" hidden="1" x14ac:dyDescent="0.3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3.2" hidden="1" x14ac:dyDescent="0.3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3.2" hidden="1" x14ac:dyDescent="0.3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3.2" hidden="1" x14ac:dyDescent="0.3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3.2" hidden="1" x14ac:dyDescent="0.3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3.2" hidden="1" x14ac:dyDescent="0.3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3.2" hidden="1" x14ac:dyDescent="0.3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3.2" hidden="1" x14ac:dyDescent="0.3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3.2" hidden="1" x14ac:dyDescent="0.3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3.2" hidden="1" x14ac:dyDescent="0.3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3.2" hidden="1" x14ac:dyDescent="0.3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3.2" hidden="1" x14ac:dyDescent="0.3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3.2" hidden="1" x14ac:dyDescent="0.3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3.2" hidden="1" x14ac:dyDescent="0.3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3.2" hidden="1" x14ac:dyDescent="0.3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3.2" hidden="1" x14ac:dyDescent="0.3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3.2" hidden="1" x14ac:dyDescent="0.3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57.6" hidden="1" x14ac:dyDescent="0.3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3.2" hidden="1" x14ac:dyDescent="0.3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57.6" hidden="1" x14ac:dyDescent="0.3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3.2" hidden="1" x14ac:dyDescent="0.3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3.2" hidden="1" x14ac:dyDescent="0.3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3.2" hidden="1" x14ac:dyDescent="0.3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28.8" hidden="1" x14ac:dyDescent="0.3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3.2" hidden="1" x14ac:dyDescent="0.3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57.6" hidden="1" x14ac:dyDescent="0.3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3.2" hidden="1" x14ac:dyDescent="0.3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57.6" hidden="1" x14ac:dyDescent="0.3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3.2" hidden="1" x14ac:dyDescent="0.3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3.2" hidden="1" x14ac:dyDescent="0.3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3.2" hidden="1" x14ac:dyDescent="0.3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3.2" hidden="1" x14ac:dyDescent="0.3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28.8" hidden="1" x14ac:dyDescent="0.3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hidden="1" x14ac:dyDescent="0.3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3.2" hidden="1" x14ac:dyDescent="0.3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3.2" hidden="1" x14ac:dyDescent="0.3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3.2" hidden="1" x14ac:dyDescent="0.3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3.2" hidden="1" x14ac:dyDescent="0.3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3.2" hidden="1" x14ac:dyDescent="0.3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3.2" hidden="1" x14ac:dyDescent="0.3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28.8" hidden="1" x14ac:dyDescent="0.3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3.2" hidden="1" x14ac:dyDescent="0.3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3.2" hidden="1" x14ac:dyDescent="0.3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3.2" hidden="1" x14ac:dyDescent="0.3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idden="1" x14ac:dyDescent="0.3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3.2" hidden="1" x14ac:dyDescent="0.3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57.6" hidden="1" x14ac:dyDescent="0.3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28.8" hidden="1" x14ac:dyDescent="0.3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28.8" hidden="1" x14ac:dyDescent="0.3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3.2" hidden="1" x14ac:dyDescent="0.3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3.2" hidden="1" x14ac:dyDescent="0.3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3.2" hidden="1" x14ac:dyDescent="0.3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28.8" hidden="1" x14ac:dyDescent="0.3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3.2" hidden="1" x14ac:dyDescent="0.3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28.8" hidden="1" x14ac:dyDescent="0.3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28.8" hidden="1" x14ac:dyDescent="0.3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3.2" hidden="1" x14ac:dyDescent="0.3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3.2" hidden="1" x14ac:dyDescent="0.3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3.2" hidden="1" x14ac:dyDescent="0.3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3.2" hidden="1" x14ac:dyDescent="0.3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3.2" hidden="1" x14ac:dyDescent="0.3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57.6" hidden="1" x14ac:dyDescent="0.3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3.2" hidden="1" x14ac:dyDescent="0.3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3.2" hidden="1" x14ac:dyDescent="0.3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28.8" hidden="1" x14ac:dyDescent="0.3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3.2" hidden="1" x14ac:dyDescent="0.3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3.2" hidden="1" x14ac:dyDescent="0.3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3.2" hidden="1" x14ac:dyDescent="0.3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28.8" hidden="1" x14ac:dyDescent="0.3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3.2" hidden="1" x14ac:dyDescent="0.3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3.2" hidden="1" x14ac:dyDescent="0.3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3.2" hidden="1" x14ac:dyDescent="0.3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3.2" hidden="1" x14ac:dyDescent="0.3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28.8" hidden="1" x14ac:dyDescent="0.3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3.2" hidden="1" x14ac:dyDescent="0.3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idden="1" x14ac:dyDescent="0.3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28.8" hidden="1" x14ac:dyDescent="0.3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3.2" hidden="1" x14ac:dyDescent="0.3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3.2" hidden="1" x14ac:dyDescent="0.3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3.2" hidden="1" x14ac:dyDescent="0.3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3.2" hidden="1" x14ac:dyDescent="0.3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3.2" hidden="1" x14ac:dyDescent="0.3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3.2" hidden="1" x14ac:dyDescent="0.3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28.8" hidden="1" x14ac:dyDescent="0.3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3.2" hidden="1" x14ac:dyDescent="0.3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3.2" hidden="1" x14ac:dyDescent="0.3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3.2" hidden="1" x14ac:dyDescent="0.3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3.2" hidden="1" x14ac:dyDescent="0.3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3.2" hidden="1" x14ac:dyDescent="0.3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3.2" hidden="1" x14ac:dyDescent="0.3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3.2" hidden="1" x14ac:dyDescent="0.3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3.2" hidden="1" x14ac:dyDescent="0.3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57.6" hidden="1" x14ac:dyDescent="0.3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3.2" hidden="1" x14ac:dyDescent="0.3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57.6" hidden="1" x14ac:dyDescent="0.3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3.2" hidden="1" x14ac:dyDescent="0.3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3.2" hidden="1" x14ac:dyDescent="0.3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hidden="1" x14ac:dyDescent="0.3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3.2" hidden="1" x14ac:dyDescent="0.3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3.2" hidden="1" x14ac:dyDescent="0.3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3.2" hidden="1" x14ac:dyDescent="0.3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57.6" hidden="1" x14ac:dyDescent="0.3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3.2" hidden="1" x14ac:dyDescent="0.3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28.8" hidden="1" x14ac:dyDescent="0.3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3.2" hidden="1" x14ac:dyDescent="0.3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3.2" hidden="1" x14ac:dyDescent="0.3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3.2" hidden="1" x14ac:dyDescent="0.3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3.2" hidden="1" x14ac:dyDescent="0.3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3.2" hidden="1" x14ac:dyDescent="0.3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57.6" hidden="1" x14ac:dyDescent="0.3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28.8" hidden="1" x14ac:dyDescent="0.3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28.8" hidden="1" x14ac:dyDescent="0.3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3.2" hidden="1" x14ac:dyDescent="0.3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3.2" hidden="1" x14ac:dyDescent="0.3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3.2" hidden="1" x14ac:dyDescent="0.3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3.2" hidden="1" x14ac:dyDescent="0.3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3.2" hidden="1" x14ac:dyDescent="0.3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3.2" hidden="1" x14ac:dyDescent="0.3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57.6" hidden="1" x14ac:dyDescent="0.3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3.2" hidden="1" x14ac:dyDescent="0.3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3.2" hidden="1" x14ac:dyDescent="0.3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3.2" hidden="1" x14ac:dyDescent="0.3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3.2" hidden="1" x14ac:dyDescent="0.3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3.2" hidden="1" x14ac:dyDescent="0.3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3.2" hidden="1" x14ac:dyDescent="0.3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3.2" hidden="1" x14ac:dyDescent="0.3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3.2" hidden="1" x14ac:dyDescent="0.3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3.2" hidden="1" x14ac:dyDescent="0.3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57.6" hidden="1" x14ac:dyDescent="0.3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3.2" hidden="1" x14ac:dyDescent="0.3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28.8" hidden="1" x14ac:dyDescent="0.3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3.2" hidden="1" x14ac:dyDescent="0.3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3.2" hidden="1" x14ac:dyDescent="0.3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57.6" hidden="1" x14ac:dyDescent="0.3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3.2" hidden="1" x14ac:dyDescent="0.3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28.8" hidden="1" x14ac:dyDescent="0.3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3.2" hidden="1" x14ac:dyDescent="0.3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3.2" hidden="1" x14ac:dyDescent="0.3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3.2" hidden="1" x14ac:dyDescent="0.3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3.2" hidden="1" x14ac:dyDescent="0.3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3.2" hidden="1" x14ac:dyDescent="0.3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3.2" hidden="1" x14ac:dyDescent="0.3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3.2" hidden="1" x14ac:dyDescent="0.3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57.6" hidden="1" x14ac:dyDescent="0.3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57.6" hidden="1" x14ac:dyDescent="0.3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3.2" hidden="1" x14ac:dyDescent="0.3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57.6" hidden="1" x14ac:dyDescent="0.3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28.8" hidden="1" x14ac:dyDescent="0.3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3.2" hidden="1" x14ac:dyDescent="0.3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3.2" hidden="1" x14ac:dyDescent="0.3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3.2" hidden="1" x14ac:dyDescent="0.3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3.2" hidden="1" x14ac:dyDescent="0.3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3.2" hidden="1" x14ac:dyDescent="0.3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3.2" hidden="1" x14ac:dyDescent="0.3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3.2" hidden="1" x14ac:dyDescent="0.3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3.2" hidden="1" x14ac:dyDescent="0.3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3.2" hidden="1" x14ac:dyDescent="0.3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3.2" hidden="1" x14ac:dyDescent="0.3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57.6" hidden="1" x14ac:dyDescent="0.3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28.8" hidden="1" x14ac:dyDescent="0.3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3.2" hidden="1" x14ac:dyDescent="0.3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hidden="1" x14ac:dyDescent="0.3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3.2" hidden="1" x14ac:dyDescent="0.3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28.8" hidden="1" x14ac:dyDescent="0.3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3.2" hidden="1" x14ac:dyDescent="0.3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57.6" hidden="1" x14ac:dyDescent="0.3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3.2" hidden="1" x14ac:dyDescent="0.3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3.2" hidden="1" x14ac:dyDescent="0.3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28.8" hidden="1" x14ac:dyDescent="0.3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3.2" hidden="1" x14ac:dyDescent="0.3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28.8" hidden="1" x14ac:dyDescent="0.3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3.2" hidden="1" x14ac:dyDescent="0.3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3.2" hidden="1" x14ac:dyDescent="0.3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57.6" hidden="1" x14ac:dyDescent="0.3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3.2" hidden="1" x14ac:dyDescent="0.3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3.2" hidden="1" x14ac:dyDescent="0.3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28.8" hidden="1" x14ac:dyDescent="0.3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3.2" hidden="1" x14ac:dyDescent="0.3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3.2" hidden="1" x14ac:dyDescent="0.3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3.2" hidden="1" x14ac:dyDescent="0.3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3.2" hidden="1" x14ac:dyDescent="0.3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3.2" hidden="1" x14ac:dyDescent="0.3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3.2" hidden="1" x14ac:dyDescent="0.3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3.2" hidden="1" x14ac:dyDescent="0.3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3.2" hidden="1" x14ac:dyDescent="0.3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3.2" hidden="1" x14ac:dyDescent="0.3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3.2" hidden="1" x14ac:dyDescent="0.3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28.8" hidden="1" x14ac:dyDescent="0.3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28.8" hidden="1" x14ac:dyDescent="0.3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3.2" hidden="1" x14ac:dyDescent="0.3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28.8" hidden="1" x14ac:dyDescent="0.3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3.2" hidden="1" x14ac:dyDescent="0.3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3.2" hidden="1" x14ac:dyDescent="0.3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3.2" hidden="1" x14ac:dyDescent="0.3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3.2" hidden="1" x14ac:dyDescent="0.3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57.6" hidden="1" x14ac:dyDescent="0.3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3.2" hidden="1" x14ac:dyDescent="0.3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3.2" hidden="1" x14ac:dyDescent="0.3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3.2" hidden="1" x14ac:dyDescent="0.3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57.6" hidden="1" x14ac:dyDescent="0.3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3.2" hidden="1" x14ac:dyDescent="0.3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3.2" hidden="1" x14ac:dyDescent="0.3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3.2" hidden="1" x14ac:dyDescent="0.3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3.2" hidden="1" x14ac:dyDescent="0.3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3.2" hidden="1" x14ac:dyDescent="0.3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28.8" hidden="1" x14ac:dyDescent="0.3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28.8" hidden="1" x14ac:dyDescent="0.3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28.8" hidden="1" x14ac:dyDescent="0.3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57.6" hidden="1" x14ac:dyDescent="0.3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3.2" hidden="1" x14ac:dyDescent="0.3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3.2" hidden="1" x14ac:dyDescent="0.3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3.2" hidden="1" x14ac:dyDescent="0.3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3.2" hidden="1" x14ac:dyDescent="0.3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3.2" hidden="1" x14ac:dyDescent="0.3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3.2" hidden="1" x14ac:dyDescent="0.3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57.6" hidden="1" x14ac:dyDescent="0.3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3.2" hidden="1" x14ac:dyDescent="0.3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3.2" hidden="1" x14ac:dyDescent="0.3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3.2" hidden="1" x14ac:dyDescent="0.3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3.2" hidden="1" x14ac:dyDescent="0.3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3.2" hidden="1" x14ac:dyDescent="0.3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3.2" hidden="1" x14ac:dyDescent="0.3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57.6" hidden="1" x14ac:dyDescent="0.3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3.2" hidden="1" x14ac:dyDescent="0.3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3.2" hidden="1" x14ac:dyDescent="0.3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hidden="1" x14ac:dyDescent="0.3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3.2" hidden="1" x14ac:dyDescent="0.3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28.8" hidden="1" x14ac:dyDescent="0.3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28.8" hidden="1" x14ac:dyDescent="0.3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28.8" hidden="1" x14ac:dyDescent="0.3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3.2" hidden="1" x14ac:dyDescent="0.3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57.6" hidden="1" x14ac:dyDescent="0.3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28.8" hidden="1" x14ac:dyDescent="0.3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57.6" hidden="1" x14ac:dyDescent="0.3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3.2" hidden="1" x14ac:dyDescent="0.3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3.2" hidden="1" x14ac:dyDescent="0.3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3.2" hidden="1" x14ac:dyDescent="0.3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3.2" hidden="1" x14ac:dyDescent="0.3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3.2" hidden="1" x14ac:dyDescent="0.3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3.2" hidden="1" x14ac:dyDescent="0.3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57.6" hidden="1" x14ac:dyDescent="0.3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3.2" hidden="1" x14ac:dyDescent="0.3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3.2" hidden="1" x14ac:dyDescent="0.3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57.6" hidden="1" x14ac:dyDescent="0.3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3.2" hidden="1" x14ac:dyDescent="0.3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57.6" hidden="1" x14ac:dyDescent="0.3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28.8" hidden="1" x14ac:dyDescent="0.3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28.8" hidden="1" x14ac:dyDescent="0.3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3.2" hidden="1" x14ac:dyDescent="0.3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3.2" hidden="1" x14ac:dyDescent="0.3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3.2" hidden="1" x14ac:dyDescent="0.3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3.2" hidden="1" x14ac:dyDescent="0.3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idden="1" x14ac:dyDescent="0.3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57.6" hidden="1" x14ac:dyDescent="0.3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1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57.6" hidden="1" x14ac:dyDescent="0.3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1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72" hidden="1" x14ac:dyDescent="0.3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3.2" hidden="1" x14ac:dyDescent="0.3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idden="1" x14ac:dyDescent="0.3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3.2" hidden="1" x14ac:dyDescent="0.3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3.2" hidden="1" x14ac:dyDescent="0.3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57.6" hidden="1" x14ac:dyDescent="0.3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28.8" hidden="1" x14ac:dyDescent="0.3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3.2" hidden="1" x14ac:dyDescent="0.3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2" hidden="1" x14ac:dyDescent="0.3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3.2" hidden="1" x14ac:dyDescent="0.3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57.6" hidden="1" x14ac:dyDescent="0.3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3.2" hidden="1" x14ac:dyDescent="0.3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3.2" hidden="1" x14ac:dyDescent="0.3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3.2" hidden="1" x14ac:dyDescent="0.3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57.6" hidden="1" x14ac:dyDescent="0.3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3.2" hidden="1" x14ac:dyDescent="0.3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3.2" hidden="1" x14ac:dyDescent="0.3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3.2" hidden="1" x14ac:dyDescent="0.3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57.6" hidden="1" x14ac:dyDescent="0.3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3.2" hidden="1" x14ac:dyDescent="0.3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3.2" hidden="1" x14ac:dyDescent="0.3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57.6" hidden="1" x14ac:dyDescent="0.3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3.2" hidden="1" x14ac:dyDescent="0.3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28.8" hidden="1" x14ac:dyDescent="0.3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57.6" hidden="1" x14ac:dyDescent="0.3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3.2" hidden="1" x14ac:dyDescent="0.3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3.2" hidden="1" x14ac:dyDescent="0.3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3.2" hidden="1" x14ac:dyDescent="0.3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3.2" hidden="1" x14ac:dyDescent="0.3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28.8" hidden="1" x14ac:dyDescent="0.3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3.2" hidden="1" x14ac:dyDescent="0.3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3.2" hidden="1" x14ac:dyDescent="0.3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3.2" hidden="1" x14ac:dyDescent="0.3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3.2" hidden="1" x14ac:dyDescent="0.3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hidden="1" x14ac:dyDescent="0.3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57.6" hidden="1" x14ac:dyDescent="0.3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3.2" hidden="1" x14ac:dyDescent="0.3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3.2" hidden="1" x14ac:dyDescent="0.3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3.2" hidden="1" x14ac:dyDescent="0.3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28.8" hidden="1" x14ac:dyDescent="0.3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28.8" hidden="1" x14ac:dyDescent="0.3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28.8" hidden="1" x14ac:dyDescent="0.3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3.2" hidden="1" x14ac:dyDescent="0.3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3.2" hidden="1" x14ac:dyDescent="0.3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3.2" hidden="1" x14ac:dyDescent="0.3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57.6" hidden="1" x14ac:dyDescent="0.3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57.6" hidden="1" x14ac:dyDescent="0.3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3.2" hidden="1" x14ac:dyDescent="0.3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3.2" hidden="1" x14ac:dyDescent="0.3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3.2" hidden="1" x14ac:dyDescent="0.3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3.2" hidden="1" x14ac:dyDescent="0.3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3.2" hidden="1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3.2" hidden="1" x14ac:dyDescent="0.3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3.2" hidden="1" x14ac:dyDescent="0.3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3.2" hidden="1" x14ac:dyDescent="0.3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57.6" hidden="1" x14ac:dyDescent="0.3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3.2" hidden="1" x14ac:dyDescent="0.3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57.6" hidden="1" x14ac:dyDescent="0.3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57.6" hidden="1" x14ac:dyDescent="0.3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3.2" hidden="1" x14ac:dyDescent="0.3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3.2" hidden="1" x14ac:dyDescent="0.3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57.6" hidden="1" x14ac:dyDescent="0.3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57.6" hidden="1" x14ac:dyDescent="0.3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3.2" hidden="1" x14ac:dyDescent="0.3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3.2" hidden="1" x14ac:dyDescent="0.3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3.2" hidden="1" x14ac:dyDescent="0.3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3.2" hidden="1" x14ac:dyDescent="0.3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3.2" hidden="1" x14ac:dyDescent="0.3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3.2" hidden="1" x14ac:dyDescent="0.3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57.6" hidden="1" x14ac:dyDescent="0.3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3.2" hidden="1" x14ac:dyDescent="0.3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3.2" hidden="1" x14ac:dyDescent="0.3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3.2" hidden="1" x14ac:dyDescent="0.3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3.2" hidden="1" x14ac:dyDescent="0.3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28.8" hidden="1" x14ac:dyDescent="0.3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3.2" hidden="1" x14ac:dyDescent="0.3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3.2" hidden="1" x14ac:dyDescent="0.3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3.2" hidden="1" x14ac:dyDescent="0.3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3.2" hidden="1" x14ac:dyDescent="0.3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28.8" hidden="1" x14ac:dyDescent="0.3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3.2" hidden="1" x14ac:dyDescent="0.3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3.2" hidden="1" x14ac:dyDescent="0.3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3.2" hidden="1" x14ac:dyDescent="0.3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3.2" hidden="1" x14ac:dyDescent="0.3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3.2" hidden="1" x14ac:dyDescent="0.3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3.2" hidden="1" x14ac:dyDescent="0.3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3.2" hidden="1" x14ac:dyDescent="0.3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3.2" hidden="1" x14ac:dyDescent="0.3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28.8" hidden="1" x14ac:dyDescent="0.3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3.2" hidden="1" x14ac:dyDescent="0.3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idden="1" x14ac:dyDescent="0.3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3.2" hidden="1" x14ac:dyDescent="0.3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3.2" hidden="1" x14ac:dyDescent="0.3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1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28.8" hidden="1" x14ac:dyDescent="0.3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1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43.2" hidden="1" x14ac:dyDescent="0.3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57.6" hidden="1" x14ac:dyDescent="0.3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3.2" hidden="1" x14ac:dyDescent="0.3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3.2" hidden="1" x14ac:dyDescent="0.3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hidden="1" x14ac:dyDescent="0.3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3.2" hidden="1" x14ac:dyDescent="0.3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57.6" hidden="1" x14ac:dyDescent="0.3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3.2" hidden="1" x14ac:dyDescent="0.3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57.6" hidden="1" x14ac:dyDescent="0.3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3.2" hidden="1" x14ac:dyDescent="0.3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3.2" hidden="1" x14ac:dyDescent="0.3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57.6" hidden="1" x14ac:dyDescent="0.3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3.2" hidden="1" x14ac:dyDescent="0.3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3.2" hidden="1" x14ac:dyDescent="0.3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3.2" hidden="1" x14ac:dyDescent="0.3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3.2" hidden="1" x14ac:dyDescent="0.3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43.2" hidden="1" x14ac:dyDescent="0.3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57.6" hidden="1" x14ac:dyDescent="0.3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3.2" hidden="1" x14ac:dyDescent="0.3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3.2" hidden="1" x14ac:dyDescent="0.3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3.2" hidden="1" x14ac:dyDescent="0.3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43.2" hidden="1" x14ac:dyDescent="0.3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3.2" hidden="1" x14ac:dyDescent="0.3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43.2" hidden="1" x14ac:dyDescent="0.3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3.2" hidden="1" x14ac:dyDescent="0.3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28.8" hidden="1" x14ac:dyDescent="0.3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57.6" hidden="1" x14ac:dyDescent="0.3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3.2" hidden="1" x14ac:dyDescent="0.3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3.2" hidden="1" x14ac:dyDescent="0.3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3.2" hidden="1" x14ac:dyDescent="0.3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57.6" hidden="1" x14ac:dyDescent="0.3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57.6" hidden="1" x14ac:dyDescent="0.3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43.2" hidden="1" x14ac:dyDescent="0.3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3.2" hidden="1" x14ac:dyDescent="0.3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3.2" hidden="1" x14ac:dyDescent="0.3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28.8" hidden="1" x14ac:dyDescent="0.3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3.2" hidden="1" x14ac:dyDescent="0.3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3.2" hidden="1" x14ac:dyDescent="0.3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3.2" hidden="1" x14ac:dyDescent="0.3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hidden="1" x14ac:dyDescent="0.3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3.2" hidden="1" x14ac:dyDescent="0.3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43.2" hidden="1" x14ac:dyDescent="0.3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3.2" hidden="1" x14ac:dyDescent="0.3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3.2" hidden="1" x14ac:dyDescent="0.3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28.8" hidden="1" x14ac:dyDescent="0.3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3.2" hidden="1" x14ac:dyDescent="0.3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3.2" hidden="1" x14ac:dyDescent="0.3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3.2" hidden="1" x14ac:dyDescent="0.3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28.8" hidden="1" x14ac:dyDescent="0.3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3.2" hidden="1" x14ac:dyDescent="0.3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3.2" hidden="1" x14ac:dyDescent="0.3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3.2" hidden="1" x14ac:dyDescent="0.3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1" t="s">
        <v>8321</v>
      </c>
      <c r="R755" t="s">
        <v>8322</v>
      </c>
      <c r="S755" s="16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57.6" hidden="1" x14ac:dyDescent="0.3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1" t="s">
        <v>8327</v>
      </c>
      <c r="R756" t="s">
        <v>8328</v>
      </c>
      <c r="S756" s="16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43.2" hidden="1" x14ac:dyDescent="0.3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28.8" hidden="1" x14ac:dyDescent="0.3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3.2" hidden="1" x14ac:dyDescent="0.3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3.2" hidden="1" x14ac:dyDescent="0.3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28.8" hidden="1" x14ac:dyDescent="0.3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3.2" hidden="1" x14ac:dyDescent="0.3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3.2" hidden="1" x14ac:dyDescent="0.3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57.6" hidden="1" x14ac:dyDescent="0.3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57.6" hidden="1" x14ac:dyDescent="0.3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43.2" hidden="1" x14ac:dyDescent="0.3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43.2" hidden="1" x14ac:dyDescent="0.3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57.6" hidden="1" x14ac:dyDescent="0.3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3.2" hidden="1" x14ac:dyDescent="0.3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3.2" hidden="1" x14ac:dyDescent="0.3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3.2" hidden="1" x14ac:dyDescent="0.3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hidden="1" x14ac:dyDescent="0.3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3.2" hidden="1" x14ac:dyDescent="0.3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28.8" hidden="1" x14ac:dyDescent="0.3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3.2" hidden="1" x14ac:dyDescent="0.3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3.2" hidden="1" x14ac:dyDescent="0.3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3.2" hidden="1" x14ac:dyDescent="0.3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3.2" hidden="1" x14ac:dyDescent="0.3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3.2" hidden="1" x14ac:dyDescent="0.3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28.8" hidden="1" x14ac:dyDescent="0.3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57.6" hidden="1" x14ac:dyDescent="0.3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57.6" hidden="1" x14ac:dyDescent="0.3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3.2" hidden="1" x14ac:dyDescent="0.3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hidden="1" x14ac:dyDescent="0.3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3.2" hidden="1" x14ac:dyDescent="0.3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57.6" hidden="1" x14ac:dyDescent="0.3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3.2" hidden="1" x14ac:dyDescent="0.3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3.2" hidden="1" x14ac:dyDescent="0.3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28.8" hidden="1" x14ac:dyDescent="0.3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57.6" hidden="1" x14ac:dyDescent="0.3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28.8" hidden="1" x14ac:dyDescent="0.3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3.2" hidden="1" x14ac:dyDescent="0.3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28.8" hidden="1" x14ac:dyDescent="0.3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3.2" hidden="1" x14ac:dyDescent="0.3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57.6" hidden="1" x14ac:dyDescent="0.3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28.8" hidden="1" x14ac:dyDescent="0.3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3.2" hidden="1" x14ac:dyDescent="0.3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28.8" hidden="1" x14ac:dyDescent="0.3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28.8" hidden="1" x14ac:dyDescent="0.3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3.2" hidden="1" x14ac:dyDescent="0.3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28.8" hidden="1" x14ac:dyDescent="0.3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57.6" hidden="1" x14ac:dyDescent="0.3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idden="1" x14ac:dyDescent="0.3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3.2" hidden="1" x14ac:dyDescent="0.3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43.2" hidden="1" x14ac:dyDescent="0.3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3.2" hidden="1" x14ac:dyDescent="0.3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43.2" hidden="1" x14ac:dyDescent="0.3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3.2" hidden="1" x14ac:dyDescent="0.3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3.2" hidden="1" x14ac:dyDescent="0.3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3.2" hidden="1" x14ac:dyDescent="0.3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43.2" hidden="1" x14ac:dyDescent="0.3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43.2" hidden="1" x14ac:dyDescent="0.3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28.8" hidden="1" x14ac:dyDescent="0.3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3.2" hidden="1" x14ac:dyDescent="0.3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3.2" hidden="1" x14ac:dyDescent="0.3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3.2" hidden="1" x14ac:dyDescent="0.3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43.2" hidden="1" x14ac:dyDescent="0.3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3.2" hidden="1" x14ac:dyDescent="0.3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hidden="1" x14ac:dyDescent="0.3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3.2" hidden="1" x14ac:dyDescent="0.3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3.2" hidden="1" x14ac:dyDescent="0.3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3.2" hidden="1" x14ac:dyDescent="0.3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3.2" hidden="1" x14ac:dyDescent="0.3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hidden="1" x14ac:dyDescent="0.3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3.2" hidden="1" x14ac:dyDescent="0.3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3.2" hidden="1" x14ac:dyDescent="0.3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3.2" hidden="1" x14ac:dyDescent="0.3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57.6" hidden="1" x14ac:dyDescent="0.3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3.2" hidden="1" x14ac:dyDescent="0.3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3.2" hidden="1" x14ac:dyDescent="0.3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3.2" hidden="1" x14ac:dyDescent="0.3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57.6" hidden="1" x14ac:dyDescent="0.3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3.2" hidden="1" x14ac:dyDescent="0.3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28.8" hidden="1" x14ac:dyDescent="0.3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3.2" hidden="1" x14ac:dyDescent="0.3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hidden="1" x14ac:dyDescent="0.3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3.2" hidden="1" x14ac:dyDescent="0.3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28.8" hidden="1" x14ac:dyDescent="0.3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3.2" hidden="1" x14ac:dyDescent="0.3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3.2" hidden="1" x14ac:dyDescent="0.3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28.8" hidden="1" x14ac:dyDescent="0.3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43.2" hidden="1" x14ac:dyDescent="0.3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3.2" hidden="1" x14ac:dyDescent="0.3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3.2" hidden="1" x14ac:dyDescent="0.3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3.2" hidden="1" x14ac:dyDescent="0.3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3.2" hidden="1" x14ac:dyDescent="0.3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3.2" hidden="1" x14ac:dyDescent="0.3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3.2" hidden="1" x14ac:dyDescent="0.3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3.2" hidden="1" x14ac:dyDescent="0.3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3.2" hidden="1" x14ac:dyDescent="0.3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3.2" hidden="1" x14ac:dyDescent="0.3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3.2" hidden="1" x14ac:dyDescent="0.3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3.2" hidden="1" x14ac:dyDescent="0.3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3.2" hidden="1" x14ac:dyDescent="0.3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3.2" hidden="1" x14ac:dyDescent="0.3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28.8" hidden="1" x14ac:dyDescent="0.3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3.2" hidden="1" x14ac:dyDescent="0.3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3.2" hidden="1" x14ac:dyDescent="0.3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3.2" hidden="1" x14ac:dyDescent="0.3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3.2" hidden="1" x14ac:dyDescent="0.3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28.8" hidden="1" x14ac:dyDescent="0.3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43.2" hidden="1" x14ac:dyDescent="0.3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3.2" hidden="1" x14ac:dyDescent="0.3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3.2" hidden="1" x14ac:dyDescent="0.3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3.2" hidden="1" x14ac:dyDescent="0.3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3.2" hidden="1" x14ac:dyDescent="0.3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3.2" hidden="1" x14ac:dyDescent="0.3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3.2" hidden="1" x14ac:dyDescent="0.3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3.2" hidden="1" x14ac:dyDescent="0.3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3.2" hidden="1" x14ac:dyDescent="0.3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43.2" hidden="1" x14ac:dyDescent="0.3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3.2" hidden="1" x14ac:dyDescent="0.3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57.6" hidden="1" x14ac:dyDescent="0.3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3.2" hidden="1" x14ac:dyDescent="0.3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43.2" hidden="1" x14ac:dyDescent="0.3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3.2" hidden="1" x14ac:dyDescent="0.3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28.8" hidden="1" x14ac:dyDescent="0.3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57.6" hidden="1" x14ac:dyDescent="0.3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28.8" hidden="1" x14ac:dyDescent="0.3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3.2" hidden="1" x14ac:dyDescent="0.3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3.2" hidden="1" x14ac:dyDescent="0.3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3.2" hidden="1" x14ac:dyDescent="0.3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57.6" hidden="1" x14ac:dyDescent="0.3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57.6" hidden="1" x14ac:dyDescent="0.3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43.2" hidden="1" x14ac:dyDescent="0.3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57.6" hidden="1" x14ac:dyDescent="0.3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3.2" hidden="1" x14ac:dyDescent="0.3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3.2" hidden="1" x14ac:dyDescent="0.3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57.6" hidden="1" x14ac:dyDescent="0.3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43.2" hidden="1" x14ac:dyDescent="0.3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28.8" hidden="1" x14ac:dyDescent="0.3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3.2" hidden="1" x14ac:dyDescent="0.3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3.2" hidden="1" x14ac:dyDescent="0.3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57.6" hidden="1" x14ac:dyDescent="0.3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3.2" hidden="1" x14ac:dyDescent="0.3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43.2" hidden="1" x14ac:dyDescent="0.3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43.2" hidden="1" x14ac:dyDescent="0.3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3.2" hidden="1" x14ac:dyDescent="0.3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hidden="1" x14ac:dyDescent="0.3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3.2" hidden="1" x14ac:dyDescent="0.3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3.2" hidden="1" x14ac:dyDescent="0.3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43.2" hidden="1" x14ac:dyDescent="0.3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3.2" hidden="1" x14ac:dyDescent="0.3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3.2" hidden="1" x14ac:dyDescent="0.3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3.2" hidden="1" x14ac:dyDescent="0.3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57.6" hidden="1" x14ac:dyDescent="0.3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3.2" hidden="1" x14ac:dyDescent="0.3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3.2" hidden="1" x14ac:dyDescent="0.3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28.8" hidden="1" x14ac:dyDescent="0.3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3.2" hidden="1" x14ac:dyDescent="0.3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3.2" hidden="1" x14ac:dyDescent="0.3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1" t="s">
        <v>8327</v>
      </c>
      <c r="R912" t="s">
        <v>8331</v>
      </c>
      <c r="S912" s="16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43.2" hidden="1" x14ac:dyDescent="0.3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1" t="s">
        <v>8323</v>
      </c>
      <c r="R913" t="s">
        <v>8326</v>
      </c>
      <c r="S913" s="16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57.6" hidden="1" x14ac:dyDescent="0.3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57.6" hidden="1" x14ac:dyDescent="0.3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28.8" hidden="1" x14ac:dyDescent="0.3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43.2" hidden="1" x14ac:dyDescent="0.3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3.2" hidden="1" x14ac:dyDescent="0.3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3.2" hidden="1" x14ac:dyDescent="0.3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3.2" hidden="1" x14ac:dyDescent="0.3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3.2" hidden="1" x14ac:dyDescent="0.3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57.6" hidden="1" x14ac:dyDescent="0.3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28.8" hidden="1" x14ac:dyDescent="0.3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3.2" hidden="1" x14ac:dyDescent="0.3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3.2" hidden="1" x14ac:dyDescent="0.3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43.2" hidden="1" x14ac:dyDescent="0.3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57.6" hidden="1" x14ac:dyDescent="0.3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28.8" hidden="1" x14ac:dyDescent="0.3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57.6" hidden="1" x14ac:dyDescent="0.3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3.2" hidden="1" x14ac:dyDescent="0.3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3.2" hidden="1" x14ac:dyDescent="0.3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57.6" hidden="1" x14ac:dyDescent="0.3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3.2" hidden="1" x14ac:dyDescent="0.3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hidden="1" x14ac:dyDescent="0.3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3.2" hidden="1" x14ac:dyDescent="0.3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28.8" hidden="1" x14ac:dyDescent="0.3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3.2" hidden="1" x14ac:dyDescent="0.3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3.2" hidden="1" x14ac:dyDescent="0.3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3.2" hidden="1" x14ac:dyDescent="0.3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57.6" hidden="1" x14ac:dyDescent="0.3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3.2" hidden="1" x14ac:dyDescent="0.3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3.2" hidden="1" x14ac:dyDescent="0.3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57.6" hidden="1" x14ac:dyDescent="0.3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3.2" hidden="1" x14ac:dyDescent="0.3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3.2" hidden="1" x14ac:dyDescent="0.3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57.6" hidden="1" x14ac:dyDescent="0.3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57.6" hidden="1" x14ac:dyDescent="0.3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57.6" hidden="1" x14ac:dyDescent="0.3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43.2" hidden="1" x14ac:dyDescent="0.3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43.2" hidden="1" x14ac:dyDescent="0.3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3.2" hidden="1" x14ac:dyDescent="0.3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3.2" hidden="1" x14ac:dyDescent="0.3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28.8" hidden="1" x14ac:dyDescent="0.3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3.2" hidden="1" x14ac:dyDescent="0.3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3.2" hidden="1" x14ac:dyDescent="0.3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3.2" hidden="1" x14ac:dyDescent="0.3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43.2" hidden="1" x14ac:dyDescent="0.3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3.2" hidden="1" x14ac:dyDescent="0.3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57.6" hidden="1" x14ac:dyDescent="0.3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28.8" hidden="1" x14ac:dyDescent="0.3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28.8" hidden="1" x14ac:dyDescent="0.3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3.2" hidden="1" x14ac:dyDescent="0.3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28.8" hidden="1" x14ac:dyDescent="0.3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hidden="1" x14ac:dyDescent="0.3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3.2" hidden="1" x14ac:dyDescent="0.3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3.2" hidden="1" x14ac:dyDescent="0.3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57.6" hidden="1" x14ac:dyDescent="0.3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3.2" hidden="1" x14ac:dyDescent="0.3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3.2" hidden="1" x14ac:dyDescent="0.3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hidden="1" x14ac:dyDescent="0.3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57.6" hidden="1" x14ac:dyDescent="0.3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28.8" hidden="1" x14ac:dyDescent="0.3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3.2" hidden="1" x14ac:dyDescent="0.3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28.8" hidden="1" x14ac:dyDescent="0.3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28.8" hidden="1" x14ac:dyDescent="0.3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3.2" hidden="1" x14ac:dyDescent="0.3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3.2" hidden="1" x14ac:dyDescent="0.3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3.2" hidden="1" x14ac:dyDescent="0.3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57.6" hidden="1" x14ac:dyDescent="0.3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3.2" hidden="1" x14ac:dyDescent="0.3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3.2" hidden="1" x14ac:dyDescent="0.3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3.2" hidden="1" x14ac:dyDescent="0.3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3.2" hidden="1" x14ac:dyDescent="0.3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3.2" hidden="1" x14ac:dyDescent="0.3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3.2" hidden="1" x14ac:dyDescent="0.3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3.2" hidden="1" x14ac:dyDescent="0.3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3.2" hidden="1" x14ac:dyDescent="0.3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3.2" hidden="1" x14ac:dyDescent="0.3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28.8" hidden="1" x14ac:dyDescent="0.3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hidden="1" x14ac:dyDescent="0.3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43.2" hidden="1" x14ac:dyDescent="0.3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3.2" hidden="1" x14ac:dyDescent="0.3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57.6" hidden="1" x14ac:dyDescent="0.3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28.8" hidden="1" x14ac:dyDescent="0.3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3.2" hidden="1" x14ac:dyDescent="0.3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3.2" hidden="1" x14ac:dyDescent="0.3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3.2" hidden="1" x14ac:dyDescent="0.3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3.2" hidden="1" x14ac:dyDescent="0.3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28.8" hidden="1" x14ac:dyDescent="0.3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57.6" hidden="1" x14ac:dyDescent="0.3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3.2" hidden="1" x14ac:dyDescent="0.3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3.2" hidden="1" x14ac:dyDescent="0.3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57.6" hidden="1" x14ac:dyDescent="0.3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3.2" hidden="1" x14ac:dyDescent="0.3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3.2" hidden="1" x14ac:dyDescent="0.3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3.2" hidden="1" x14ac:dyDescent="0.3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86.4" hidden="1" x14ac:dyDescent="0.3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57.6" hidden="1" x14ac:dyDescent="0.3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1" t="s">
        <v>8321</v>
      </c>
      <c r="R1008" t="s">
        <v>8332</v>
      </c>
      <c r="S1008" s="16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3.2" hidden="1" x14ac:dyDescent="0.3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1" t="s">
        <v>8313</v>
      </c>
      <c r="R1009" t="s">
        <v>8314</v>
      </c>
      <c r="S1009" s="16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3.2" hidden="1" x14ac:dyDescent="0.3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3.2" hidden="1" x14ac:dyDescent="0.3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57.6" hidden="1" x14ac:dyDescent="0.3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3.2" hidden="1" x14ac:dyDescent="0.3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3.2" hidden="1" x14ac:dyDescent="0.3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3.2" hidden="1" x14ac:dyDescent="0.3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3.2" hidden="1" x14ac:dyDescent="0.3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1" t="s">
        <v>8321</v>
      </c>
      <c r="R1016" t="s">
        <v>8332</v>
      </c>
      <c r="S1016" s="16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28.8" hidden="1" x14ac:dyDescent="0.3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1" t="s">
        <v>8321</v>
      </c>
      <c r="R1017" t="s">
        <v>8322</v>
      </c>
      <c r="S1017" s="16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28.8" hidden="1" x14ac:dyDescent="0.3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1" t="s">
        <v>8327</v>
      </c>
      <c r="R1018" t="s">
        <v>8328</v>
      </c>
      <c r="S1018" s="16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57.6" hidden="1" x14ac:dyDescent="0.3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1" t="s">
        <v>8323</v>
      </c>
      <c r="R1019" t="s">
        <v>8326</v>
      </c>
      <c r="S1019" s="16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3.2" hidden="1" x14ac:dyDescent="0.3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1" t="s">
        <v>8323</v>
      </c>
      <c r="R1020" t="s">
        <v>8326</v>
      </c>
      <c r="S1020" s="16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43.2" hidden="1" x14ac:dyDescent="0.3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3.2" hidden="1" x14ac:dyDescent="0.3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28.8" hidden="1" x14ac:dyDescent="0.3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57.6" hidden="1" x14ac:dyDescent="0.3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3.2" hidden="1" x14ac:dyDescent="0.3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3.2" hidden="1" x14ac:dyDescent="0.3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3.2" hidden="1" x14ac:dyDescent="0.3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hidden="1" x14ac:dyDescent="0.3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43.2" hidden="1" x14ac:dyDescent="0.3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hidden="1" x14ac:dyDescent="0.3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43.2" hidden="1" x14ac:dyDescent="0.3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3.2" hidden="1" x14ac:dyDescent="0.3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43.2" hidden="1" x14ac:dyDescent="0.3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3.2" hidden="1" x14ac:dyDescent="0.3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57.6" hidden="1" x14ac:dyDescent="0.3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57.6" hidden="1" x14ac:dyDescent="0.3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28.8" hidden="1" x14ac:dyDescent="0.3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3.2" hidden="1" x14ac:dyDescent="0.3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28.8" hidden="1" x14ac:dyDescent="0.3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3.2" hidden="1" x14ac:dyDescent="0.3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3.2" hidden="1" x14ac:dyDescent="0.3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28.8" hidden="1" x14ac:dyDescent="0.3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3.2" hidden="1" x14ac:dyDescent="0.3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3.2" hidden="1" x14ac:dyDescent="0.3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57.6" hidden="1" x14ac:dyDescent="0.3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3.2" hidden="1" x14ac:dyDescent="0.3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3.2" hidden="1" x14ac:dyDescent="0.3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3.2" hidden="1" x14ac:dyDescent="0.3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57.6" hidden="1" x14ac:dyDescent="0.3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3.2" hidden="1" x14ac:dyDescent="0.3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28.8" hidden="1" x14ac:dyDescent="0.3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28.8" hidden="1" x14ac:dyDescent="0.3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3.2" hidden="1" x14ac:dyDescent="0.3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57.6" hidden="1" x14ac:dyDescent="0.3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3.2" hidden="1" x14ac:dyDescent="0.3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3.2" hidden="1" x14ac:dyDescent="0.3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57.6" hidden="1" x14ac:dyDescent="0.3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hidden="1" x14ac:dyDescent="0.3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3.2" hidden="1" x14ac:dyDescent="0.3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43.2" hidden="1" x14ac:dyDescent="0.3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57.6" hidden="1" x14ac:dyDescent="0.3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3.2" hidden="1" x14ac:dyDescent="0.3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28.8" hidden="1" x14ac:dyDescent="0.3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3.2" hidden="1" x14ac:dyDescent="0.3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57.6" hidden="1" x14ac:dyDescent="0.3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57.6" hidden="1" x14ac:dyDescent="0.3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3.2" hidden="1" x14ac:dyDescent="0.3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3.2" hidden="1" x14ac:dyDescent="0.3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28.8" hidden="1" x14ac:dyDescent="0.3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43.2" hidden="1" x14ac:dyDescent="0.3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3.2" hidden="1" x14ac:dyDescent="0.3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3.2" hidden="1" x14ac:dyDescent="0.3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43.2" hidden="1" x14ac:dyDescent="0.3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1" t="s">
        <v>8316</v>
      </c>
      <c r="R1073" t="s">
        <v>8317</v>
      </c>
      <c r="S1073" s="16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57.6" hidden="1" x14ac:dyDescent="0.3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1" t="s">
        <v>8319</v>
      </c>
      <c r="R1074" t="s">
        <v>8320</v>
      </c>
      <c r="S1074" s="16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3.2" hidden="1" x14ac:dyDescent="0.3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57.6" hidden="1" x14ac:dyDescent="0.3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3.2" hidden="1" x14ac:dyDescent="0.3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28.8" hidden="1" x14ac:dyDescent="0.3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43.2" hidden="1" x14ac:dyDescent="0.3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57.6" hidden="1" x14ac:dyDescent="0.3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28.8" hidden="1" x14ac:dyDescent="0.3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3.2" hidden="1" x14ac:dyDescent="0.3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3.2" hidden="1" x14ac:dyDescent="0.3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3.2" hidden="1" x14ac:dyDescent="0.3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3.2" hidden="1" x14ac:dyDescent="0.3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57.6" hidden="1" x14ac:dyDescent="0.3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28.8" hidden="1" x14ac:dyDescent="0.3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57.6" hidden="1" x14ac:dyDescent="0.3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43.2" hidden="1" x14ac:dyDescent="0.3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57.6" hidden="1" x14ac:dyDescent="0.3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57.6" hidden="1" x14ac:dyDescent="0.3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hidden="1" x14ac:dyDescent="0.3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43.2" hidden="1" x14ac:dyDescent="0.3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1" t="s">
        <v>8321</v>
      </c>
      <c r="R1093" t="s">
        <v>8343</v>
      </c>
      <c r="S1093" s="16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28.8" hidden="1" x14ac:dyDescent="0.3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1" t="s">
        <v>8323</v>
      </c>
      <c r="R1094" t="s">
        <v>8335</v>
      </c>
      <c r="S1094" s="16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3.2" hidden="1" x14ac:dyDescent="0.3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3.2" hidden="1" x14ac:dyDescent="0.3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3.2" hidden="1" x14ac:dyDescent="0.3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43.2" hidden="1" x14ac:dyDescent="0.3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57.6" hidden="1" x14ac:dyDescent="0.3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57.6" hidden="1" x14ac:dyDescent="0.3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43.2" hidden="1" x14ac:dyDescent="0.3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28.8" hidden="1" x14ac:dyDescent="0.3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3.2" hidden="1" x14ac:dyDescent="0.3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28.8" hidden="1" x14ac:dyDescent="0.3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3.2" hidden="1" x14ac:dyDescent="0.3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57.6" hidden="1" x14ac:dyDescent="0.3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3.2" hidden="1" x14ac:dyDescent="0.3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3.2" hidden="1" x14ac:dyDescent="0.3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28.8" hidden="1" x14ac:dyDescent="0.3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43.2" hidden="1" x14ac:dyDescent="0.3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3.2" hidden="1" x14ac:dyDescent="0.3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3.2" hidden="1" x14ac:dyDescent="0.3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43.2" hidden="1" x14ac:dyDescent="0.3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57.6" hidden="1" x14ac:dyDescent="0.3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43.2" hidden="1" x14ac:dyDescent="0.3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3.2" hidden="1" x14ac:dyDescent="0.3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3.2" hidden="1" x14ac:dyDescent="0.3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3.2" hidden="1" x14ac:dyDescent="0.3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3.2" hidden="1" x14ac:dyDescent="0.3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3.2" hidden="1" x14ac:dyDescent="0.3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3.2" hidden="1" x14ac:dyDescent="0.3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3.2" hidden="1" x14ac:dyDescent="0.3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3.2" hidden="1" x14ac:dyDescent="0.3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3.2" hidden="1" x14ac:dyDescent="0.3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43.2" hidden="1" x14ac:dyDescent="0.3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3.2" hidden="1" x14ac:dyDescent="0.3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3.2" hidden="1" x14ac:dyDescent="0.3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3.2" hidden="1" x14ac:dyDescent="0.3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3.2" hidden="1" x14ac:dyDescent="0.3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3.2" hidden="1" x14ac:dyDescent="0.3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3.2" hidden="1" x14ac:dyDescent="0.3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3.2" hidden="1" x14ac:dyDescent="0.3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1" t="s">
        <v>8311</v>
      </c>
      <c r="R1132" t="s">
        <v>8333</v>
      </c>
      <c r="S1132" s="16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43.2" hidden="1" x14ac:dyDescent="0.3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1" t="s">
        <v>8323</v>
      </c>
      <c r="R1133" t="s">
        <v>8326</v>
      </c>
      <c r="S1133" s="16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3.2" hidden="1" x14ac:dyDescent="0.3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3.2" hidden="1" x14ac:dyDescent="0.3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28.8" hidden="1" x14ac:dyDescent="0.3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3.2" hidden="1" x14ac:dyDescent="0.3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3.2" hidden="1" x14ac:dyDescent="0.3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3.2" hidden="1" x14ac:dyDescent="0.3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57.6" hidden="1" x14ac:dyDescent="0.3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3.2" hidden="1" x14ac:dyDescent="0.3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3.2" hidden="1" x14ac:dyDescent="0.3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3.2" hidden="1" x14ac:dyDescent="0.3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3.2" hidden="1" x14ac:dyDescent="0.3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3.2" hidden="1" x14ac:dyDescent="0.3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57.6" hidden="1" x14ac:dyDescent="0.3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3.2" hidden="1" x14ac:dyDescent="0.3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3.2" hidden="1" x14ac:dyDescent="0.3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57.6" hidden="1" x14ac:dyDescent="0.3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43.2" hidden="1" x14ac:dyDescent="0.3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3.2" hidden="1" x14ac:dyDescent="0.3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28.8" hidden="1" x14ac:dyDescent="0.3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57.6" hidden="1" x14ac:dyDescent="0.3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3.2" hidden="1" x14ac:dyDescent="0.3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3.2" hidden="1" x14ac:dyDescent="0.3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hidden="1" x14ac:dyDescent="0.3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43.2" hidden="1" x14ac:dyDescent="0.3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43.2" hidden="1" x14ac:dyDescent="0.3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3.2" hidden="1" x14ac:dyDescent="0.3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43.2" hidden="1" x14ac:dyDescent="0.3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3.2" hidden="1" x14ac:dyDescent="0.3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43.2" hidden="1" x14ac:dyDescent="0.3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3.2" hidden="1" x14ac:dyDescent="0.3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43.2" hidden="1" x14ac:dyDescent="0.3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3.2" hidden="1" x14ac:dyDescent="0.3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3.2" hidden="1" x14ac:dyDescent="0.3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3.2" hidden="1" x14ac:dyDescent="0.3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3.2" hidden="1" x14ac:dyDescent="0.3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28.8" hidden="1" x14ac:dyDescent="0.3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hidden="1" x14ac:dyDescent="0.3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3.2" hidden="1" x14ac:dyDescent="0.3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3.2" hidden="1" x14ac:dyDescent="0.3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57.6" hidden="1" x14ac:dyDescent="0.3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3.2" hidden="1" x14ac:dyDescent="0.3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hidden="1" x14ac:dyDescent="0.3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3.2" hidden="1" x14ac:dyDescent="0.3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43.2" hidden="1" x14ac:dyDescent="0.3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43.2" hidden="1" x14ac:dyDescent="0.3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43.2" hidden="1" x14ac:dyDescent="0.3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43.2" hidden="1" x14ac:dyDescent="0.3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43.2" hidden="1" x14ac:dyDescent="0.3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57.6" hidden="1" x14ac:dyDescent="0.3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3.2" hidden="1" x14ac:dyDescent="0.3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72" hidden="1" x14ac:dyDescent="0.3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3.2" hidden="1" x14ac:dyDescent="0.3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28.8" hidden="1" x14ac:dyDescent="0.3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3.2" hidden="1" x14ac:dyDescent="0.3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3.2" hidden="1" x14ac:dyDescent="0.3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43.2" hidden="1" x14ac:dyDescent="0.3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3.2" hidden="1" x14ac:dyDescent="0.3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57.6" hidden="1" x14ac:dyDescent="0.3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3.2" hidden="1" x14ac:dyDescent="0.3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28.8" hidden="1" x14ac:dyDescent="0.3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3.2" hidden="1" x14ac:dyDescent="0.3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43.2" hidden="1" x14ac:dyDescent="0.3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3.2" hidden="1" x14ac:dyDescent="0.3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57.6" hidden="1" x14ac:dyDescent="0.3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3.2" hidden="1" x14ac:dyDescent="0.3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3.2" hidden="1" x14ac:dyDescent="0.3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3.2" hidden="1" x14ac:dyDescent="0.3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3.2" hidden="1" x14ac:dyDescent="0.3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28.8" hidden="1" x14ac:dyDescent="0.3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57.6" hidden="1" x14ac:dyDescent="0.3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43.2" hidden="1" x14ac:dyDescent="0.3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57.6" hidden="1" x14ac:dyDescent="0.3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3.2" hidden="1" x14ac:dyDescent="0.3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3.2" hidden="1" x14ac:dyDescent="0.3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3.2" hidden="1" x14ac:dyDescent="0.3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3.2" hidden="1" x14ac:dyDescent="0.3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3.2" hidden="1" x14ac:dyDescent="0.3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57.6" hidden="1" x14ac:dyDescent="0.3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43.2" hidden="1" x14ac:dyDescent="0.3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3.2" hidden="1" x14ac:dyDescent="0.3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3.2" hidden="1" x14ac:dyDescent="0.3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3.2" hidden="1" x14ac:dyDescent="0.3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3.2" hidden="1" x14ac:dyDescent="0.3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3.2" hidden="1" x14ac:dyDescent="0.3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43.2" hidden="1" x14ac:dyDescent="0.3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1"/>
        <v>231.75</v>
      </c>
      <c r="Q1218" s="11" t="s">
        <v>8327</v>
      </c>
      <c r="R1218" t="s">
        <v>8350</v>
      </c>
      <c r="S1218" s="16">
        <f t="shared" si="92"/>
        <v>40847.171018518515</v>
      </c>
      <c r="T1218" s="16">
        <f t="shared" si="93"/>
        <v>40889.212685185186</v>
      </c>
      <c r="U1218">
        <f t="shared" si="94"/>
        <v>2011</v>
      </c>
    </row>
    <row r="1219" spans="1:21" ht="43.2" hidden="1" x14ac:dyDescent="0.3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ref="P1219:P1282" si="96">IFERROR(ROUND(E1219/L1219,2),0)</f>
        <v>125.27</v>
      </c>
      <c r="Q1219" s="11" t="s">
        <v>8323</v>
      </c>
      <c r="R1219" t="s">
        <v>8324</v>
      </c>
      <c r="S1219" s="16">
        <f t="shared" ref="S1219:S1282" si="97">(((J1219/60)/60)/24)+DATE(1970,1,1)</f>
        <v>42081.731273148151</v>
      </c>
      <c r="T1219" s="16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2" hidden="1" x14ac:dyDescent="0.3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3.2" hidden="1" x14ac:dyDescent="0.3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28.8" hidden="1" x14ac:dyDescent="0.3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57.6" hidden="1" x14ac:dyDescent="0.3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3.2" hidden="1" x14ac:dyDescent="0.3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3.2" hidden="1" x14ac:dyDescent="0.3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3.2" hidden="1" x14ac:dyDescent="0.3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28.8" hidden="1" x14ac:dyDescent="0.3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3.2" hidden="1" x14ac:dyDescent="0.3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3.2" hidden="1" x14ac:dyDescent="0.3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3.2" hidden="1" x14ac:dyDescent="0.3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3.2" hidden="1" x14ac:dyDescent="0.3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3.2" hidden="1" x14ac:dyDescent="0.3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3.2" hidden="1" x14ac:dyDescent="0.3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57.6" hidden="1" x14ac:dyDescent="0.3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3.2" hidden="1" x14ac:dyDescent="0.3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1" t="s">
        <v>8327</v>
      </c>
      <c r="R1235" t="s">
        <v>8341</v>
      </c>
      <c r="S1235" s="16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57.6" hidden="1" x14ac:dyDescent="0.3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1" t="s">
        <v>8327</v>
      </c>
      <c r="R1236" t="s">
        <v>8341</v>
      </c>
      <c r="S1236" s="16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43.2" hidden="1" x14ac:dyDescent="0.3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43.2" hidden="1" x14ac:dyDescent="0.3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3.2" hidden="1" x14ac:dyDescent="0.3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3.2" hidden="1" x14ac:dyDescent="0.3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3.2" hidden="1" x14ac:dyDescent="0.3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hidden="1" x14ac:dyDescent="0.3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43.2" hidden="1" x14ac:dyDescent="0.3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43.2" hidden="1" x14ac:dyDescent="0.3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3.2" hidden="1" x14ac:dyDescent="0.3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3.2" hidden="1" x14ac:dyDescent="0.3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28.8" hidden="1" x14ac:dyDescent="0.3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3.2" hidden="1" x14ac:dyDescent="0.3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3.2" hidden="1" x14ac:dyDescent="0.3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3.2" hidden="1" x14ac:dyDescent="0.3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3.2" hidden="1" x14ac:dyDescent="0.3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3.2" hidden="1" x14ac:dyDescent="0.3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3.2" hidden="1" x14ac:dyDescent="0.3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3.2" hidden="1" x14ac:dyDescent="0.3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3.2" hidden="1" x14ac:dyDescent="0.3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3.2" hidden="1" x14ac:dyDescent="0.3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3.2" hidden="1" x14ac:dyDescent="0.3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28.8" hidden="1" x14ac:dyDescent="0.3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3.2" hidden="1" x14ac:dyDescent="0.3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3.2" hidden="1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3.2" hidden="1" x14ac:dyDescent="0.3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3.2" hidden="1" x14ac:dyDescent="0.3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3.2" hidden="1" x14ac:dyDescent="0.3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28.8" hidden="1" x14ac:dyDescent="0.3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3.2" hidden="1" x14ac:dyDescent="0.3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3.2" hidden="1" x14ac:dyDescent="0.3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57.6" hidden="1" x14ac:dyDescent="0.3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3.2" hidden="1" x14ac:dyDescent="0.3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28.8" hidden="1" x14ac:dyDescent="0.3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3.2" hidden="1" x14ac:dyDescent="0.3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28.8" hidden="1" x14ac:dyDescent="0.3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43.2" hidden="1" x14ac:dyDescent="0.3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43.2" hidden="1" x14ac:dyDescent="0.3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3.2" hidden="1" x14ac:dyDescent="0.3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3.2" hidden="1" x14ac:dyDescent="0.3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3.2" hidden="1" x14ac:dyDescent="0.3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3.2" hidden="1" x14ac:dyDescent="0.3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57.6" hidden="1" x14ac:dyDescent="0.3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3.2" hidden="1" x14ac:dyDescent="0.3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28.8" hidden="1" x14ac:dyDescent="0.3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57.6" hidden="1" x14ac:dyDescent="0.3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43.2" hidden="1" x14ac:dyDescent="0.3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3.2" hidden="1" x14ac:dyDescent="0.3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hidden="1" x14ac:dyDescent="0.3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3.2" hidden="1" x14ac:dyDescent="0.3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1" t="s">
        <v>8323</v>
      </c>
      <c r="R1285" t="s">
        <v>8326</v>
      </c>
      <c r="S1285" s="16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43.2" hidden="1" x14ac:dyDescent="0.3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1" t="s">
        <v>8323</v>
      </c>
      <c r="R1286" t="s">
        <v>8335</v>
      </c>
      <c r="S1286" s="16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57.6" hidden="1" x14ac:dyDescent="0.3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57.6" hidden="1" x14ac:dyDescent="0.3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43.2" hidden="1" x14ac:dyDescent="0.3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3.2" hidden="1" x14ac:dyDescent="0.3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3.2" hidden="1" x14ac:dyDescent="0.3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43.2" hidden="1" x14ac:dyDescent="0.3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57.6" hidden="1" x14ac:dyDescent="0.3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57.6" hidden="1" x14ac:dyDescent="0.3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3.2" hidden="1" x14ac:dyDescent="0.3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3.2" hidden="1" x14ac:dyDescent="0.3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57.6" hidden="1" x14ac:dyDescent="0.3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3.2" hidden="1" x14ac:dyDescent="0.3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57.6" hidden="1" x14ac:dyDescent="0.3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3.2" hidden="1" x14ac:dyDescent="0.3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3.2" hidden="1" x14ac:dyDescent="0.3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3.2" hidden="1" x14ac:dyDescent="0.3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3.2" hidden="1" x14ac:dyDescent="0.3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3.2" hidden="1" x14ac:dyDescent="0.3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3.2" hidden="1" x14ac:dyDescent="0.3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hidden="1" x14ac:dyDescent="0.3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3.2" hidden="1" x14ac:dyDescent="0.3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43.2" hidden="1" x14ac:dyDescent="0.3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3.2" hidden="1" x14ac:dyDescent="0.3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3.2" hidden="1" x14ac:dyDescent="0.3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3.2" hidden="1" x14ac:dyDescent="0.3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3.2" hidden="1" x14ac:dyDescent="0.3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1" t="s">
        <v>8323</v>
      </c>
      <c r="R1312" t="s">
        <v>8326</v>
      </c>
      <c r="S1312" s="16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3.2" hidden="1" x14ac:dyDescent="0.3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1" t="s">
        <v>8323</v>
      </c>
      <c r="R1313" t="s">
        <v>8326</v>
      </c>
      <c r="S1313" s="16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43.2" hidden="1" x14ac:dyDescent="0.3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43.2" hidden="1" x14ac:dyDescent="0.3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1" t="s">
        <v>8321</v>
      </c>
      <c r="R1315" t="s">
        <v>8343</v>
      </c>
      <c r="S1315" s="16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28.8" hidden="1" x14ac:dyDescent="0.3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1" t="s">
        <v>8323</v>
      </c>
      <c r="R1316" t="s">
        <v>8326</v>
      </c>
      <c r="S1316" s="16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28.8" hidden="1" x14ac:dyDescent="0.3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3.2" hidden="1" x14ac:dyDescent="0.3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3.2" hidden="1" x14ac:dyDescent="0.3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3.2" hidden="1" x14ac:dyDescent="0.3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3.2" hidden="1" x14ac:dyDescent="0.3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3.2" hidden="1" x14ac:dyDescent="0.3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43.2" hidden="1" x14ac:dyDescent="0.3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3.2" hidden="1" x14ac:dyDescent="0.3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3.2" hidden="1" x14ac:dyDescent="0.3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57.6" hidden="1" x14ac:dyDescent="0.3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3.2" hidden="1" x14ac:dyDescent="0.3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57.6" hidden="1" x14ac:dyDescent="0.3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3.2" hidden="1" x14ac:dyDescent="0.3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3.2" hidden="1" x14ac:dyDescent="0.3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3.2" hidden="1" x14ac:dyDescent="0.3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57.6" hidden="1" x14ac:dyDescent="0.3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1" t="s">
        <v>8323</v>
      </c>
      <c r="R1332" t="s">
        <v>8324</v>
      </c>
      <c r="S1332" s="16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3.2" hidden="1" x14ac:dyDescent="0.3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1" t="s">
        <v>8323</v>
      </c>
      <c r="R1333" t="s">
        <v>8326</v>
      </c>
      <c r="S1333" s="16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43.2" hidden="1" x14ac:dyDescent="0.3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57.6" hidden="1" x14ac:dyDescent="0.3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3.2" hidden="1" x14ac:dyDescent="0.3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43.2" hidden="1" x14ac:dyDescent="0.3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hidden="1" x14ac:dyDescent="0.3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28.8" hidden="1" x14ac:dyDescent="0.3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3.2" hidden="1" x14ac:dyDescent="0.3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3.2" hidden="1" x14ac:dyDescent="0.3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idden="1" x14ac:dyDescent="0.3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3.2" hidden="1" x14ac:dyDescent="0.3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3.2" hidden="1" x14ac:dyDescent="0.3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3.2" hidden="1" x14ac:dyDescent="0.3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3.2" hidden="1" x14ac:dyDescent="0.3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57.6" hidden="1" x14ac:dyDescent="0.3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hidden="1" x14ac:dyDescent="0.3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3.2" hidden="1" x14ac:dyDescent="0.3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3.2" hidden="1" x14ac:dyDescent="0.3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43.2" hidden="1" x14ac:dyDescent="0.3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3.2" hidden="1" x14ac:dyDescent="0.3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3.2" hidden="1" x14ac:dyDescent="0.3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3.2" hidden="1" x14ac:dyDescent="0.3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28.8" hidden="1" x14ac:dyDescent="0.3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3.2" hidden="1" x14ac:dyDescent="0.3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43.2" hidden="1" x14ac:dyDescent="0.3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28.8" hidden="1" x14ac:dyDescent="0.3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3.2" hidden="1" x14ac:dyDescent="0.3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3.2" hidden="1" x14ac:dyDescent="0.3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3.2" hidden="1" x14ac:dyDescent="0.3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57.6" hidden="1" x14ac:dyDescent="0.3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3.2" hidden="1" x14ac:dyDescent="0.3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3.2" hidden="1" x14ac:dyDescent="0.3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57.6" hidden="1" x14ac:dyDescent="0.3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3.2" hidden="1" x14ac:dyDescent="0.3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3.2" hidden="1" x14ac:dyDescent="0.3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57.6" hidden="1" x14ac:dyDescent="0.3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3.2" hidden="1" x14ac:dyDescent="0.3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28.8" hidden="1" x14ac:dyDescent="0.3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3.2" hidden="1" x14ac:dyDescent="0.3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3.2" hidden="1" x14ac:dyDescent="0.3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28.8" hidden="1" x14ac:dyDescent="0.3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57.6" hidden="1" x14ac:dyDescent="0.3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28.8" hidden="1" x14ac:dyDescent="0.3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3.2" hidden="1" x14ac:dyDescent="0.3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3.2" hidden="1" x14ac:dyDescent="0.3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3.2" hidden="1" x14ac:dyDescent="0.3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57.6" hidden="1" x14ac:dyDescent="0.3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3.2" hidden="1" x14ac:dyDescent="0.3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3.2" hidden="1" x14ac:dyDescent="0.3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57.6" hidden="1" x14ac:dyDescent="0.3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43.2" hidden="1" x14ac:dyDescent="0.3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3.2" hidden="1" x14ac:dyDescent="0.3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3.2" hidden="1" x14ac:dyDescent="0.3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3.2" hidden="1" x14ac:dyDescent="0.3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43.2" hidden="1" x14ac:dyDescent="0.3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3.2" hidden="1" x14ac:dyDescent="0.3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3.2" hidden="1" x14ac:dyDescent="0.3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3.2" hidden="1" x14ac:dyDescent="0.3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3.2" hidden="1" x14ac:dyDescent="0.3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3.2" hidden="1" x14ac:dyDescent="0.3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3.2" hidden="1" x14ac:dyDescent="0.3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57.6" hidden="1" x14ac:dyDescent="0.3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3.2" hidden="1" x14ac:dyDescent="0.3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3.2" hidden="1" x14ac:dyDescent="0.3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1" t="s">
        <v>8323</v>
      </c>
      <c r="R1396" t="s">
        <v>8326</v>
      </c>
      <c r="S1396" s="16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43.2" hidden="1" x14ac:dyDescent="0.3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1" t="s">
        <v>8323</v>
      </c>
      <c r="R1397" t="s">
        <v>8326</v>
      </c>
      <c r="S1397" s="16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43.2" hidden="1" x14ac:dyDescent="0.3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43.2" hidden="1" x14ac:dyDescent="0.3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3.2" hidden="1" x14ac:dyDescent="0.3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3.2" hidden="1" x14ac:dyDescent="0.3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57.6" hidden="1" x14ac:dyDescent="0.3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28.8" hidden="1" x14ac:dyDescent="0.3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3.2" hidden="1" x14ac:dyDescent="0.3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28.8" hidden="1" x14ac:dyDescent="0.3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1" t="s">
        <v>8327</v>
      </c>
      <c r="R1405" t="s">
        <v>8331</v>
      </c>
      <c r="S1405" s="16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57.6" hidden="1" x14ac:dyDescent="0.3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1" t="s">
        <v>8327</v>
      </c>
      <c r="R1406" t="s">
        <v>8338</v>
      </c>
      <c r="S1406" s="16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43.2" hidden="1" x14ac:dyDescent="0.3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3.2" hidden="1" x14ac:dyDescent="0.3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28.8" hidden="1" x14ac:dyDescent="0.3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43.2" hidden="1" x14ac:dyDescent="0.3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3.2" hidden="1" x14ac:dyDescent="0.3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ref="P1411:P1474" si="111">IFERROR(ROUND(E1411/L1411,2),0)</f>
        <v>29.62</v>
      </c>
      <c r="Q1411" s="11" t="s">
        <v>8327</v>
      </c>
      <c r="R1411" t="s">
        <v>8331</v>
      </c>
      <c r="S1411" s="16">
        <f t="shared" ref="S1411:S1474" si="112">(((J1411/60)/60)/24)+DATE(1970,1,1)</f>
        <v>42438.667071759264</v>
      </c>
      <c r="T1411" s="16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2" hidden="1" x14ac:dyDescent="0.3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1" t="s">
        <v>8319</v>
      </c>
      <c r="R1412" t="s">
        <v>8345</v>
      </c>
      <c r="S1412" s="16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43.2" hidden="1" x14ac:dyDescent="0.3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86.4" hidden="1" x14ac:dyDescent="0.3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28.8" hidden="1" x14ac:dyDescent="0.3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3.2" hidden="1" x14ac:dyDescent="0.3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28.8" hidden="1" x14ac:dyDescent="0.3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3.2" hidden="1" x14ac:dyDescent="0.3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3.2" hidden="1" x14ac:dyDescent="0.3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57.6" hidden="1" x14ac:dyDescent="0.3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3.2" hidden="1" x14ac:dyDescent="0.3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3.2" hidden="1" x14ac:dyDescent="0.3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3.2" hidden="1" x14ac:dyDescent="0.3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3.2" hidden="1" x14ac:dyDescent="0.3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57.6" hidden="1" x14ac:dyDescent="0.3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57.6" hidden="1" x14ac:dyDescent="0.3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57.6" hidden="1" x14ac:dyDescent="0.3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3.2" hidden="1" x14ac:dyDescent="0.3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3.2" hidden="1" x14ac:dyDescent="0.3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3.2" hidden="1" x14ac:dyDescent="0.3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3.2" hidden="1" x14ac:dyDescent="0.3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28.8" hidden="1" x14ac:dyDescent="0.3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3.2" hidden="1" x14ac:dyDescent="0.3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57.6" hidden="1" x14ac:dyDescent="0.3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3.2" hidden="1" x14ac:dyDescent="0.3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1" t="s">
        <v>8327</v>
      </c>
      <c r="R1435" t="s">
        <v>8328</v>
      </c>
      <c r="S1435" s="16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43.2" hidden="1" x14ac:dyDescent="0.3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1" t="s">
        <v>8323</v>
      </c>
      <c r="R1436" t="s">
        <v>8326</v>
      </c>
      <c r="S1436" s="16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43.2" hidden="1" x14ac:dyDescent="0.3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43.2" hidden="1" x14ac:dyDescent="0.3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3.2" hidden="1" x14ac:dyDescent="0.3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3.2" hidden="1" x14ac:dyDescent="0.3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3.2" hidden="1" x14ac:dyDescent="0.3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3.2" hidden="1" x14ac:dyDescent="0.3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3.2" hidden="1" x14ac:dyDescent="0.3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57.6" hidden="1" x14ac:dyDescent="0.3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3.2" hidden="1" x14ac:dyDescent="0.3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1" t="s">
        <v>8311</v>
      </c>
      <c r="R1445" t="s">
        <v>8333</v>
      </c>
      <c r="S1445" s="16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43.2" hidden="1" x14ac:dyDescent="0.3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3.2" hidden="1" x14ac:dyDescent="0.3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1" t="s">
        <v>8323</v>
      </c>
      <c r="R1447" t="s">
        <v>8326</v>
      </c>
      <c r="S1447" s="16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43.2" hidden="1" x14ac:dyDescent="0.3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3.2" hidden="1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3.2" hidden="1" x14ac:dyDescent="0.3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43.2" hidden="1" x14ac:dyDescent="0.3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43.2" hidden="1" x14ac:dyDescent="0.3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3.2" hidden="1" x14ac:dyDescent="0.3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28.8" hidden="1" x14ac:dyDescent="0.3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28.8" hidden="1" x14ac:dyDescent="0.3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3.2" hidden="1" x14ac:dyDescent="0.3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3.2" hidden="1" x14ac:dyDescent="0.3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57.6" hidden="1" x14ac:dyDescent="0.3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3.2" hidden="1" x14ac:dyDescent="0.3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3.2" hidden="1" x14ac:dyDescent="0.3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3.2" hidden="1" x14ac:dyDescent="0.3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28.8" hidden="1" x14ac:dyDescent="0.3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3.2" hidden="1" x14ac:dyDescent="0.3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3.2" hidden="1" x14ac:dyDescent="0.3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57.6" hidden="1" x14ac:dyDescent="0.3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3.2" hidden="1" x14ac:dyDescent="0.3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43.2" hidden="1" x14ac:dyDescent="0.3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3.2" hidden="1" x14ac:dyDescent="0.3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3.2" hidden="1" x14ac:dyDescent="0.3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1" t="s">
        <v>8319</v>
      </c>
      <c r="R1469" t="s">
        <v>8320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43.2" hidden="1" x14ac:dyDescent="0.3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1" t="s">
        <v>8323</v>
      </c>
      <c r="R1470" t="s">
        <v>8335</v>
      </c>
      <c r="S1470" s="16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43.2" hidden="1" x14ac:dyDescent="0.3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3.2" hidden="1" x14ac:dyDescent="0.3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3.2" hidden="1" x14ac:dyDescent="0.3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3.2" hidden="1" x14ac:dyDescent="0.3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3.2" hidden="1" x14ac:dyDescent="0.3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hidden="1" x14ac:dyDescent="0.3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57.6" hidden="1" x14ac:dyDescent="0.3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3.2" hidden="1" x14ac:dyDescent="0.3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28.8" hidden="1" x14ac:dyDescent="0.3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57.6" hidden="1" x14ac:dyDescent="0.3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3.2" hidden="1" x14ac:dyDescent="0.3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3.2" hidden="1" x14ac:dyDescent="0.3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3.2" hidden="1" x14ac:dyDescent="0.3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3.2" hidden="1" x14ac:dyDescent="0.3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3.2" hidden="1" x14ac:dyDescent="0.3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57.6" hidden="1" x14ac:dyDescent="0.3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3.2" hidden="1" x14ac:dyDescent="0.3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1" t="s">
        <v>8327</v>
      </c>
      <c r="R1487" t="s">
        <v>8328</v>
      </c>
      <c r="S1487" s="16">
        <f t="shared" si="117"/>
        <v>42218.872986111113</v>
      </c>
      <c r="T1487" s="16">
        <f t="shared" si="118"/>
        <v>42244.166666666672</v>
      </c>
      <c r="U1487">
        <f t="shared" si="119"/>
        <v>2015</v>
      </c>
    </row>
    <row r="1488" spans="1:21" ht="43.2" hidden="1" x14ac:dyDescent="0.3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1" t="s">
        <v>8319</v>
      </c>
      <c r="R1488" t="s">
        <v>8345</v>
      </c>
      <c r="S1488" s="16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43.2" hidden="1" x14ac:dyDescent="0.3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3.2" hidden="1" x14ac:dyDescent="0.3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3.2" hidden="1" x14ac:dyDescent="0.3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3.2" hidden="1" x14ac:dyDescent="0.3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3.2" hidden="1" x14ac:dyDescent="0.3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57.6" hidden="1" x14ac:dyDescent="0.3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57.6" hidden="1" x14ac:dyDescent="0.3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3.2" hidden="1" x14ac:dyDescent="0.3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57.6" hidden="1" x14ac:dyDescent="0.3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3.2" hidden="1" x14ac:dyDescent="0.3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3.2" hidden="1" x14ac:dyDescent="0.3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hidden="1" x14ac:dyDescent="0.3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3.2" hidden="1" x14ac:dyDescent="0.3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72" hidden="1" x14ac:dyDescent="0.3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43.2" hidden="1" x14ac:dyDescent="0.3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3.2" hidden="1" x14ac:dyDescent="0.3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57.6" hidden="1" x14ac:dyDescent="0.3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28.8" hidden="1" x14ac:dyDescent="0.3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3.2" hidden="1" x14ac:dyDescent="0.3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28.8" hidden="1" x14ac:dyDescent="0.3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43.2" hidden="1" x14ac:dyDescent="0.3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43.2" hidden="1" x14ac:dyDescent="0.3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3.2" hidden="1" x14ac:dyDescent="0.3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1" t="s">
        <v>8323</v>
      </c>
      <c r="R1511" t="s">
        <v>8326</v>
      </c>
      <c r="S1511" s="16">
        <f t="shared" si="117"/>
        <v>41772.105937500004</v>
      </c>
      <c r="T1511" s="16">
        <f t="shared" si="118"/>
        <v>41803.916666666664</v>
      </c>
      <c r="U1511">
        <f t="shared" si="119"/>
        <v>2014</v>
      </c>
    </row>
    <row r="1512" spans="1:21" ht="43.2" hidden="1" x14ac:dyDescent="0.3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1" t="s">
        <v>8323</v>
      </c>
      <c r="R1512" t="s">
        <v>8326</v>
      </c>
      <c r="S1512" s="16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43.2" hidden="1" x14ac:dyDescent="0.3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1" t="s">
        <v>8321</v>
      </c>
      <c r="R1513" t="s">
        <v>8343</v>
      </c>
      <c r="S1513" s="16">
        <f t="shared" si="117"/>
        <v>40861.27416666667</v>
      </c>
      <c r="T1513" s="16">
        <f t="shared" si="118"/>
        <v>40921.27416666667</v>
      </c>
      <c r="U1513">
        <f t="shared" si="119"/>
        <v>2011</v>
      </c>
    </row>
    <row r="1514" spans="1:21" ht="43.2" hidden="1" x14ac:dyDescent="0.3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1" t="s">
        <v>8308</v>
      </c>
      <c r="R1514" t="s">
        <v>8310</v>
      </c>
      <c r="S1514" s="16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57.6" hidden="1" x14ac:dyDescent="0.3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3.2" hidden="1" x14ac:dyDescent="0.3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3.2" hidden="1" x14ac:dyDescent="0.3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43.2" hidden="1" x14ac:dyDescent="0.3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28.8" hidden="1" x14ac:dyDescent="0.3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3.2" hidden="1" x14ac:dyDescent="0.3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57.6" hidden="1" x14ac:dyDescent="0.3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57.6" hidden="1" x14ac:dyDescent="0.3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57.6" hidden="1" x14ac:dyDescent="0.3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3.2" hidden="1" x14ac:dyDescent="0.3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3.2" hidden="1" x14ac:dyDescent="0.3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28.8" hidden="1" x14ac:dyDescent="0.3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28.8" hidden="1" x14ac:dyDescent="0.3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3.2" hidden="1" x14ac:dyDescent="0.3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1" t="s">
        <v>8327</v>
      </c>
      <c r="R1528" t="s">
        <v>8331</v>
      </c>
      <c r="S1528" s="16">
        <f t="shared" si="117"/>
        <v>42087.803310185183</v>
      </c>
      <c r="T1528" s="16">
        <f t="shared" si="118"/>
        <v>42121.716666666667</v>
      </c>
      <c r="U1528">
        <f t="shared" si="119"/>
        <v>2015</v>
      </c>
    </row>
    <row r="1529" spans="1:21" ht="43.2" hidden="1" x14ac:dyDescent="0.3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1" t="s">
        <v>8323</v>
      </c>
      <c r="R1529" t="s">
        <v>8326</v>
      </c>
      <c r="S1529" s="16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3.2" hidden="1" x14ac:dyDescent="0.3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57.6" hidden="1" x14ac:dyDescent="0.3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43.2" hidden="1" x14ac:dyDescent="0.3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1" t="s">
        <v>8327</v>
      </c>
      <c r="R1532" t="s">
        <v>8331</v>
      </c>
      <c r="S1532" s="16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43.2" hidden="1" x14ac:dyDescent="0.3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3.2" hidden="1" x14ac:dyDescent="0.3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1" t="s">
        <v>8323</v>
      </c>
      <c r="R1534" t="s">
        <v>8326</v>
      </c>
      <c r="S1534" s="16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28.8" hidden="1" x14ac:dyDescent="0.3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3.2" hidden="1" x14ac:dyDescent="0.3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28.8" hidden="1" x14ac:dyDescent="0.3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3.2" hidden="1" x14ac:dyDescent="0.3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3.2" hidden="1" x14ac:dyDescent="0.3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hidden="1" x14ac:dyDescent="0.3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3.2" hidden="1" x14ac:dyDescent="0.3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57.6" hidden="1" x14ac:dyDescent="0.3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hidden="1" x14ac:dyDescent="0.3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3.2" hidden="1" x14ac:dyDescent="0.3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57.6" hidden="1" x14ac:dyDescent="0.3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hidden="1" x14ac:dyDescent="0.3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43.2" hidden="1" x14ac:dyDescent="0.3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3.2" hidden="1" x14ac:dyDescent="0.3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3.2" hidden="1" x14ac:dyDescent="0.3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3.2" hidden="1" x14ac:dyDescent="0.3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57.6" hidden="1" x14ac:dyDescent="0.3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57.6" hidden="1" x14ac:dyDescent="0.3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28.8" hidden="1" x14ac:dyDescent="0.3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3.2" hidden="1" x14ac:dyDescent="0.3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3.2" hidden="1" x14ac:dyDescent="0.3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hidden="1" x14ac:dyDescent="0.3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43.2" hidden="1" x14ac:dyDescent="0.3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3.2" hidden="1" x14ac:dyDescent="0.3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3.2" hidden="1" x14ac:dyDescent="0.3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3.2" hidden="1" x14ac:dyDescent="0.3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28.8" hidden="1" x14ac:dyDescent="0.3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3.2" hidden="1" x14ac:dyDescent="0.3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3.2" hidden="1" x14ac:dyDescent="0.3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28.8" hidden="1" x14ac:dyDescent="0.3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3.2" hidden="1" x14ac:dyDescent="0.3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3.2" hidden="1" x14ac:dyDescent="0.3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3.2" hidden="1" x14ac:dyDescent="0.3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3.2" hidden="1" x14ac:dyDescent="0.3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57.6" hidden="1" x14ac:dyDescent="0.3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3.2" hidden="1" x14ac:dyDescent="0.3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3.2" hidden="1" x14ac:dyDescent="0.3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3.2" hidden="1" x14ac:dyDescent="0.3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57.6" hidden="1" x14ac:dyDescent="0.3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28.8" hidden="1" x14ac:dyDescent="0.3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3.2" hidden="1" x14ac:dyDescent="0.3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3.2" hidden="1" x14ac:dyDescent="0.3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57.6" hidden="1" x14ac:dyDescent="0.3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57.6" hidden="1" x14ac:dyDescent="0.3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57.6" hidden="1" x14ac:dyDescent="0.3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28.8" hidden="1" x14ac:dyDescent="0.3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3.2" hidden="1" x14ac:dyDescent="0.3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hidden="1" x14ac:dyDescent="0.3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3.2" hidden="1" x14ac:dyDescent="0.3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3.2" hidden="1" x14ac:dyDescent="0.3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3.2" hidden="1" x14ac:dyDescent="0.3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3.2" hidden="1" x14ac:dyDescent="0.3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3.2" hidden="1" x14ac:dyDescent="0.3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43.2" hidden="1" x14ac:dyDescent="0.3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3.2" hidden="1" x14ac:dyDescent="0.3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3.2" hidden="1" x14ac:dyDescent="0.3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43.2" hidden="1" x14ac:dyDescent="0.3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3.2" hidden="1" x14ac:dyDescent="0.3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43.2" hidden="1" x14ac:dyDescent="0.3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57.6" hidden="1" x14ac:dyDescent="0.3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3.2" hidden="1" x14ac:dyDescent="0.3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3.2" hidden="1" x14ac:dyDescent="0.3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3.2" hidden="1" x14ac:dyDescent="0.3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3.2" hidden="1" x14ac:dyDescent="0.3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3.2" hidden="1" x14ac:dyDescent="0.3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3.2" hidden="1" x14ac:dyDescent="0.3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43.2" hidden="1" x14ac:dyDescent="0.3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3.2" hidden="1" x14ac:dyDescent="0.3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3.2" hidden="1" x14ac:dyDescent="0.3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hidden="1" x14ac:dyDescent="0.3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28.8" hidden="1" x14ac:dyDescent="0.3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3.2" hidden="1" x14ac:dyDescent="0.3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1" t="s">
        <v>8308</v>
      </c>
      <c r="R1606" t="s">
        <v>8315</v>
      </c>
      <c r="S1606" s="16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43.2" hidden="1" x14ac:dyDescent="0.3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1" t="s">
        <v>8323</v>
      </c>
      <c r="R1607" t="s">
        <v>8326</v>
      </c>
      <c r="S1607" s="16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57.6" hidden="1" x14ac:dyDescent="0.3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43.2" hidden="1" x14ac:dyDescent="0.3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3.2" hidden="1" x14ac:dyDescent="0.3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3.2" hidden="1" x14ac:dyDescent="0.3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3.2" hidden="1" x14ac:dyDescent="0.3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3.2" hidden="1" x14ac:dyDescent="0.3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3.2" hidden="1" x14ac:dyDescent="0.3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3.2" hidden="1" x14ac:dyDescent="0.3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57.6" hidden="1" x14ac:dyDescent="0.3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3.2" hidden="1" x14ac:dyDescent="0.3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3.2" hidden="1" x14ac:dyDescent="0.3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72" hidden="1" x14ac:dyDescent="0.3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3.2" hidden="1" x14ac:dyDescent="0.3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hidden="1" x14ac:dyDescent="0.3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3.2" hidden="1" x14ac:dyDescent="0.3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43.2" hidden="1" x14ac:dyDescent="0.3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3.2" hidden="1" x14ac:dyDescent="0.3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3.2" hidden="1" x14ac:dyDescent="0.3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3.2" hidden="1" x14ac:dyDescent="0.3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1" t="s">
        <v>8327</v>
      </c>
      <c r="R1626" t="s">
        <v>8350</v>
      </c>
      <c r="S1626" s="16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3.2" hidden="1" x14ac:dyDescent="0.3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1" t="s">
        <v>8323</v>
      </c>
      <c r="R1627" t="s">
        <v>8335</v>
      </c>
      <c r="S1627" s="16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43.2" hidden="1" x14ac:dyDescent="0.3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1" t="s">
        <v>8323</v>
      </c>
      <c r="R1628" t="s">
        <v>8326</v>
      </c>
      <c r="S1628" s="16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43.2" hidden="1" x14ac:dyDescent="0.3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3.2" hidden="1" x14ac:dyDescent="0.3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3.2" hidden="1" x14ac:dyDescent="0.3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3.2" hidden="1" x14ac:dyDescent="0.3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1" t="s">
        <v>8327</v>
      </c>
      <c r="R1632" t="s">
        <v>8331</v>
      </c>
      <c r="S1632" s="16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3.2" hidden="1" x14ac:dyDescent="0.3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1" t="s">
        <v>8323</v>
      </c>
      <c r="R1633" t="s">
        <v>8335</v>
      </c>
      <c r="S1633" s="16">
        <f t="shared" si="127"/>
        <v>41982.773356481484</v>
      </c>
      <c r="T1633" s="16">
        <f t="shared" si="128"/>
        <v>42022.773356481484</v>
      </c>
      <c r="U1633">
        <f t="shared" si="129"/>
        <v>2014</v>
      </c>
    </row>
    <row r="1634" spans="1:21" ht="43.2" hidden="1" x14ac:dyDescent="0.3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3.2" hidden="1" x14ac:dyDescent="0.3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57.6" hidden="1" x14ac:dyDescent="0.3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3.2" hidden="1" x14ac:dyDescent="0.3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3.2" hidden="1" x14ac:dyDescent="0.3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3.2" hidden="1" x14ac:dyDescent="0.3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3.2" hidden="1" x14ac:dyDescent="0.3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43.2" hidden="1" x14ac:dyDescent="0.3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3.2" hidden="1" x14ac:dyDescent="0.3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28.8" hidden="1" x14ac:dyDescent="0.3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1" t="s">
        <v>8327</v>
      </c>
      <c r="R1643" t="s">
        <v>8328</v>
      </c>
      <c r="S1643" s="16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3.2" hidden="1" x14ac:dyDescent="0.3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1" t="s">
        <v>8308</v>
      </c>
      <c r="R1644" t="s">
        <v>8342</v>
      </c>
      <c r="S1644" s="16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57.6" hidden="1" x14ac:dyDescent="0.3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43.2" hidden="1" x14ac:dyDescent="0.3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28.8" hidden="1" x14ac:dyDescent="0.3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57.6" hidden="1" x14ac:dyDescent="0.3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3.2" hidden="1" x14ac:dyDescent="0.3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43.2" hidden="1" x14ac:dyDescent="0.3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3.2" hidden="1" x14ac:dyDescent="0.3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1" t="s">
        <v>8327</v>
      </c>
      <c r="R1651" t="s">
        <v>8336</v>
      </c>
      <c r="S1651" s="16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43.2" hidden="1" x14ac:dyDescent="0.3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1" t="s">
        <v>8323</v>
      </c>
      <c r="R1652" t="s">
        <v>8335</v>
      </c>
      <c r="S1652" s="16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43.2" hidden="1" x14ac:dyDescent="0.3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43.2" hidden="1" x14ac:dyDescent="0.3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3.2" hidden="1" x14ac:dyDescent="0.3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3.2" hidden="1" x14ac:dyDescent="0.3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57.6" hidden="1" x14ac:dyDescent="0.3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3.2" hidden="1" x14ac:dyDescent="0.3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28.8" hidden="1" x14ac:dyDescent="0.3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3.2" hidden="1" x14ac:dyDescent="0.3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86.4" hidden="1" x14ac:dyDescent="0.3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57.6" hidden="1" x14ac:dyDescent="0.3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43.2" hidden="1" x14ac:dyDescent="0.3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57.6" hidden="1" x14ac:dyDescent="0.3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57.6" hidden="1" x14ac:dyDescent="0.3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28.8" hidden="1" x14ac:dyDescent="0.3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3.2" hidden="1" x14ac:dyDescent="0.3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hidden="1" x14ac:dyDescent="0.3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43.2" hidden="1" x14ac:dyDescent="0.3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3.2" hidden="1" x14ac:dyDescent="0.3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28.8" hidden="1" x14ac:dyDescent="0.3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3.2" hidden="1" x14ac:dyDescent="0.3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3.2" hidden="1" x14ac:dyDescent="0.3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1" t="s">
        <v>8323</v>
      </c>
      <c r="R1673" t="s">
        <v>8326</v>
      </c>
      <c r="S1673" s="16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115.2" hidden="1" x14ac:dyDescent="0.3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1" t="s">
        <v>8323</v>
      </c>
      <c r="R1674" t="s">
        <v>8326</v>
      </c>
      <c r="S1674" s="16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43.2" hidden="1" x14ac:dyDescent="0.3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3.2" hidden="1" x14ac:dyDescent="0.3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3.2" hidden="1" x14ac:dyDescent="0.3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28.8" hidden="1" x14ac:dyDescent="0.3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1" t="s">
        <v>8311</v>
      </c>
      <c r="R1678" t="s">
        <v>8333</v>
      </c>
      <c r="S1678" s="16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57.6" hidden="1" x14ac:dyDescent="0.3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1" t="s">
        <v>8308</v>
      </c>
      <c r="R1679" t="s">
        <v>8310</v>
      </c>
      <c r="S1679" s="16">
        <f t="shared" si="132"/>
        <v>42324.767361111109</v>
      </c>
      <c r="T1679" s="16">
        <f t="shared" si="133"/>
        <v>42379</v>
      </c>
      <c r="U1679">
        <f t="shared" si="134"/>
        <v>2015</v>
      </c>
    </row>
    <row r="1680" spans="1:21" ht="43.2" hidden="1" x14ac:dyDescent="0.3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1" t="s">
        <v>8323</v>
      </c>
      <c r="R1680" t="s">
        <v>8335</v>
      </c>
      <c r="S1680" s="16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43.2" hidden="1" x14ac:dyDescent="0.3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3.2" hidden="1" x14ac:dyDescent="0.3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3.2" hidden="1" x14ac:dyDescent="0.3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3.2" hidden="1" x14ac:dyDescent="0.3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57.6" hidden="1" x14ac:dyDescent="0.3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3.2" hidden="1" x14ac:dyDescent="0.3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28.8" hidden="1" x14ac:dyDescent="0.3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3.2" hidden="1" x14ac:dyDescent="0.3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3.2" hidden="1" x14ac:dyDescent="0.3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3.2" hidden="1" x14ac:dyDescent="0.3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3.2" hidden="1" x14ac:dyDescent="0.3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3.2" hidden="1" x14ac:dyDescent="0.3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28.8" hidden="1" x14ac:dyDescent="0.3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3.2" hidden="1" x14ac:dyDescent="0.3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43.2" hidden="1" x14ac:dyDescent="0.3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28.8" hidden="1" x14ac:dyDescent="0.3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28.8" hidden="1" x14ac:dyDescent="0.3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3.2" hidden="1" x14ac:dyDescent="0.3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57.6" hidden="1" x14ac:dyDescent="0.3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3.2" hidden="1" x14ac:dyDescent="0.3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72" hidden="1" x14ac:dyDescent="0.3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3.2" hidden="1" x14ac:dyDescent="0.3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3.2" hidden="1" x14ac:dyDescent="0.3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3.2" hidden="1" x14ac:dyDescent="0.3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3.2" hidden="1" x14ac:dyDescent="0.3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3.2" hidden="1" x14ac:dyDescent="0.3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1" t="s">
        <v>8323</v>
      </c>
      <c r="R1706" t="s">
        <v>8326</v>
      </c>
      <c r="S1706" s="16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3.2" hidden="1" x14ac:dyDescent="0.3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1" t="s">
        <v>8327</v>
      </c>
      <c r="R1707" t="s">
        <v>8328</v>
      </c>
      <c r="S1707" s="16">
        <f t="shared" si="132"/>
        <v>40758.733483796292</v>
      </c>
      <c r="T1707" s="16">
        <f t="shared" si="133"/>
        <v>40818.733483796292</v>
      </c>
      <c r="U1707">
        <f t="shared" si="134"/>
        <v>2011</v>
      </c>
    </row>
    <row r="1708" spans="1:21" ht="43.2" hidden="1" x14ac:dyDescent="0.3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1" t="s">
        <v>8327</v>
      </c>
      <c r="R1708" t="s">
        <v>8328</v>
      </c>
      <c r="S1708" s="16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28.8" hidden="1" x14ac:dyDescent="0.3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1" t="s">
        <v>8323</v>
      </c>
      <c r="R1709" t="s">
        <v>8326</v>
      </c>
      <c r="S1709" s="16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43.2" hidden="1" x14ac:dyDescent="0.3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1" t="s">
        <v>8323</v>
      </c>
      <c r="R1710" t="s">
        <v>8326</v>
      </c>
      <c r="S1710" s="16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28.8" hidden="1" x14ac:dyDescent="0.3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1" t="s">
        <v>8323</v>
      </c>
      <c r="R1711" t="s">
        <v>8326</v>
      </c>
      <c r="S1711" s="16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57.6" hidden="1" x14ac:dyDescent="0.3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1" t="s">
        <v>8323</v>
      </c>
      <c r="R1712" t="s">
        <v>8335</v>
      </c>
      <c r="S1712" s="16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3.2" hidden="1" x14ac:dyDescent="0.3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1" t="s">
        <v>8323</v>
      </c>
      <c r="R1713" t="s">
        <v>8326</v>
      </c>
      <c r="S1713" s="16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43.2" hidden="1" x14ac:dyDescent="0.3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3.2" hidden="1" x14ac:dyDescent="0.3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3.2" hidden="1" x14ac:dyDescent="0.3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28.8" hidden="1" x14ac:dyDescent="0.3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3.2" hidden="1" x14ac:dyDescent="0.3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28.8" hidden="1" x14ac:dyDescent="0.3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3.2" hidden="1" x14ac:dyDescent="0.3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3.2" hidden="1" x14ac:dyDescent="0.3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3.2" hidden="1" x14ac:dyDescent="0.3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72" hidden="1" x14ac:dyDescent="0.3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43.2" hidden="1" x14ac:dyDescent="0.3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3.2" hidden="1" x14ac:dyDescent="0.3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3.2" hidden="1" x14ac:dyDescent="0.3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57.6" hidden="1" x14ac:dyDescent="0.3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3.2" hidden="1" x14ac:dyDescent="0.3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28.8" hidden="1" x14ac:dyDescent="0.3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3.2" hidden="1" x14ac:dyDescent="0.3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28.8" hidden="1" x14ac:dyDescent="0.3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hidden="1" x14ac:dyDescent="0.3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57.6" hidden="1" x14ac:dyDescent="0.3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3.2" hidden="1" x14ac:dyDescent="0.3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28.8" hidden="1" x14ac:dyDescent="0.3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3.2" hidden="1" x14ac:dyDescent="0.3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3.2" hidden="1" x14ac:dyDescent="0.3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3.2" hidden="1" x14ac:dyDescent="0.3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3.2" hidden="1" x14ac:dyDescent="0.3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28.8" hidden="1" x14ac:dyDescent="0.3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3.2" hidden="1" x14ac:dyDescent="0.3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28.8" hidden="1" x14ac:dyDescent="0.3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43.2" hidden="1" x14ac:dyDescent="0.3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3.2" hidden="1" x14ac:dyDescent="0.3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3.2" hidden="1" x14ac:dyDescent="0.3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3.2" hidden="1" x14ac:dyDescent="0.3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3.2" hidden="1" x14ac:dyDescent="0.3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3.2" hidden="1" x14ac:dyDescent="0.3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28.8" hidden="1" x14ac:dyDescent="0.3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3.2" hidden="1" x14ac:dyDescent="0.3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3.2" hidden="1" x14ac:dyDescent="0.3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3.2" hidden="1" x14ac:dyDescent="0.3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3.2" hidden="1" x14ac:dyDescent="0.3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idden="1" x14ac:dyDescent="0.3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3.2" hidden="1" x14ac:dyDescent="0.3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3.2" hidden="1" x14ac:dyDescent="0.3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3.2" hidden="1" x14ac:dyDescent="0.3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3.2" hidden="1" x14ac:dyDescent="0.3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3.2" hidden="1" x14ac:dyDescent="0.3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1" t="s">
        <v>8323</v>
      </c>
      <c r="R1759" t="s">
        <v>8326</v>
      </c>
      <c r="S1759" s="16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57.6" hidden="1" x14ac:dyDescent="0.3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1" t="s">
        <v>8323</v>
      </c>
      <c r="R1760" t="s">
        <v>8326</v>
      </c>
      <c r="S1760" s="16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43.2" hidden="1" x14ac:dyDescent="0.3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28.8" hidden="1" x14ac:dyDescent="0.3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57.6" hidden="1" x14ac:dyDescent="0.3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3.2" hidden="1" x14ac:dyDescent="0.3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3.2" hidden="1" x14ac:dyDescent="0.3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3.2" hidden="1" x14ac:dyDescent="0.3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28.8" hidden="1" x14ac:dyDescent="0.3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3.2" hidden="1" x14ac:dyDescent="0.3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3.2" hidden="1" x14ac:dyDescent="0.3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3.2" hidden="1" x14ac:dyDescent="0.3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3.2" hidden="1" x14ac:dyDescent="0.3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3.2" hidden="1" x14ac:dyDescent="0.3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3.2" hidden="1" x14ac:dyDescent="0.3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43.2" hidden="1" x14ac:dyDescent="0.3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3.2" hidden="1" x14ac:dyDescent="0.3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3.2" hidden="1" x14ac:dyDescent="0.3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3.2" hidden="1" x14ac:dyDescent="0.3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3.2" hidden="1" x14ac:dyDescent="0.3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1" t="s">
        <v>8327</v>
      </c>
      <c r="R1778" t="s">
        <v>8331</v>
      </c>
      <c r="S1778" s="16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3.2" hidden="1" x14ac:dyDescent="0.3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1" t="s">
        <v>8327</v>
      </c>
      <c r="R1779" t="s">
        <v>8328</v>
      </c>
      <c r="S1779" s="16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43.2" hidden="1" x14ac:dyDescent="0.3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3.2" hidden="1" x14ac:dyDescent="0.3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1" t="s">
        <v>8323</v>
      </c>
      <c r="R1781" t="s">
        <v>8326</v>
      </c>
      <c r="S1781" s="16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43.2" hidden="1" x14ac:dyDescent="0.3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1" t="s">
        <v>8323</v>
      </c>
      <c r="R1782" t="s">
        <v>8326</v>
      </c>
      <c r="S1782" s="16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57.6" hidden="1" x14ac:dyDescent="0.3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3.2" hidden="1" x14ac:dyDescent="0.3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hidden="1" x14ac:dyDescent="0.3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3.2" hidden="1" x14ac:dyDescent="0.3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28.8" hidden="1" x14ac:dyDescent="0.3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3.2" hidden="1" x14ac:dyDescent="0.3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3.2" hidden="1" x14ac:dyDescent="0.3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3.2" hidden="1" x14ac:dyDescent="0.3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3.2" hidden="1" x14ac:dyDescent="0.3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3.2" hidden="1" x14ac:dyDescent="0.3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57.6" hidden="1" x14ac:dyDescent="0.3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3.2" hidden="1" x14ac:dyDescent="0.3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3.2" hidden="1" x14ac:dyDescent="0.3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hidden="1" x14ac:dyDescent="0.3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3.2" hidden="1" x14ac:dyDescent="0.3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3.2" hidden="1" x14ac:dyDescent="0.3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3.2" hidden="1" x14ac:dyDescent="0.3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3.2" hidden="1" x14ac:dyDescent="0.3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57.6" hidden="1" x14ac:dyDescent="0.3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3.2" hidden="1" x14ac:dyDescent="0.3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3.2" hidden="1" x14ac:dyDescent="0.3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3.2" hidden="1" x14ac:dyDescent="0.3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57.6" hidden="1" x14ac:dyDescent="0.3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57.6" hidden="1" x14ac:dyDescent="0.3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3.2" hidden="1" x14ac:dyDescent="0.3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3.2" hidden="1" x14ac:dyDescent="0.3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43.2" hidden="1" x14ac:dyDescent="0.3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28.8" hidden="1" x14ac:dyDescent="0.3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57.6" hidden="1" x14ac:dyDescent="0.3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3.2" hidden="1" x14ac:dyDescent="0.3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3.2" hidden="1" x14ac:dyDescent="0.3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1" t="s">
        <v>8323</v>
      </c>
      <c r="R1813" t="s">
        <v>8326</v>
      </c>
      <c r="S1813" s="16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3.2" hidden="1" x14ac:dyDescent="0.3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1" t="s">
        <v>8323</v>
      </c>
      <c r="R1814" t="s">
        <v>8326</v>
      </c>
      <c r="S1814" s="16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3.2" hidden="1" x14ac:dyDescent="0.3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3.2" hidden="1" x14ac:dyDescent="0.3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3.2" hidden="1" x14ac:dyDescent="0.3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3.2" hidden="1" x14ac:dyDescent="0.3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3.2" hidden="1" x14ac:dyDescent="0.3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3.2" hidden="1" x14ac:dyDescent="0.3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43.2" hidden="1" x14ac:dyDescent="0.3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3.2" hidden="1" x14ac:dyDescent="0.3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57.6" hidden="1" x14ac:dyDescent="0.3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3.2" hidden="1" x14ac:dyDescent="0.3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3.2" hidden="1" x14ac:dyDescent="0.3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3.2" hidden="1" x14ac:dyDescent="0.3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28.8" hidden="1" x14ac:dyDescent="0.3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3.2" hidden="1" x14ac:dyDescent="0.3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57.6" hidden="1" x14ac:dyDescent="0.3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3.2" hidden="1" x14ac:dyDescent="0.3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3.2" hidden="1" x14ac:dyDescent="0.3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57.6" hidden="1" x14ac:dyDescent="0.3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1" t="s">
        <v>8327</v>
      </c>
      <c r="R1832" t="s">
        <v>8341</v>
      </c>
      <c r="S1832" s="16">
        <f t="shared" si="142"/>
        <v>40127.700370370374</v>
      </c>
      <c r="T1832" s="16">
        <f t="shared" si="143"/>
        <v>40179.25</v>
      </c>
      <c r="U1832">
        <f t="shared" si="144"/>
        <v>2009</v>
      </c>
    </row>
    <row r="1833" spans="1:21" ht="43.2" hidden="1" x14ac:dyDescent="0.3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1" t="s">
        <v>8308</v>
      </c>
      <c r="R1833" t="s">
        <v>8315</v>
      </c>
      <c r="S1833" s="16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43.2" hidden="1" x14ac:dyDescent="0.3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57.6" hidden="1" x14ac:dyDescent="0.3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3.2" hidden="1" x14ac:dyDescent="0.3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3.2" hidden="1" x14ac:dyDescent="0.3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3.2" hidden="1" x14ac:dyDescent="0.3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3.2" hidden="1" x14ac:dyDescent="0.3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3.2" hidden="1" x14ac:dyDescent="0.3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3.2" hidden="1" x14ac:dyDescent="0.3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43.2" hidden="1" x14ac:dyDescent="0.3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3.2" hidden="1" x14ac:dyDescent="0.3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3.2" hidden="1" x14ac:dyDescent="0.3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43.2" hidden="1" x14ac:dyDescent="0.3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57.6" hidden="1" x14ac:dyDescent="0.3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3.2" hidden="1" x14ac:dyDescent="0.3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3.2" hidden="1" x14ac:dyDescent="0.3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57.6" hidden="1" x14ac:dyDescent="0.3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3.2" hidden="1" x14ac:dyDescent="0.3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1" t="s">
        <v>8321</v>
      </c>
      <c r="R1850" t="s">
        <v>8322</v>
      </c>
      <c r="S1850" s="16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43.2" hidden="1" x14ac:dyDescent="0.3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1" t="s">
        <v>8327</v>
      </c>
      <c r="R1851" t="s">
        <v>8328</v>
      </c>
      <c r="S1851" s="16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3.2" hidden="1" x14ac:dyDescent="0.3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43.2" hidden="1" x14ac:dyDescent="0.3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3.2" hidden="1" x14ac:dyDescent="0.3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57.6" hidden="1" x14ac:dyDescent="0.3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3.2" hidden="1" x14ac:dyDescent="0.3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3.2" hidden="1" x14ac:dyDescent="0.3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43.2" hidden="1" x14ac:dyDescent="0.3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3.2" hidden="1" x14ac:dyDescent="0.3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ref="P1859:P1922" si="146">IFERROR(ROUND(E1859/L1859,2),0)</f>
        <v>45.62</v>
      </c>
      <c r="Q1859" s="11" t="s">
        <v>8327</v>
      </c>
      <c r="R1859" t="s">
        <v>8331</v>
      </c>
      <c r="S1859" s="16">
        <f t="shared" ref="S1859:S1922" si="147">(((J1859/60)/60)/24)+DATE(1970,1,1)</f>
        <v>42614.722013888888</v>
      </c>
      <c r="T1859" s="16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2" hidden="1" x14ac:dyDescent="0.3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1" t="s">
        <v>8308</v>
      </c>
      <c r="R1860" t="s">
        <v>8315</v>
      </c>
      <c r="S1860" s="16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28.8" hidden="1" x14ac:dyDescent="0.3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43.2" hidden="1" x14ac:dyDescent="0.3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43.2" hidden="1" x14ac:dyDescent="0.3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43.2" hidden="1" x14ac:dyDescent="0.3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43.2" hidden="1" x14ac:dyDescent="0.3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3.2" hidden="1" x14ac:dyDescent="0.3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28.8" hidden="1" x14ac:dyDescent="0.3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3.2" hidden="1" x14ac:dyDescent="0.3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3.2" hidden="1" x14ac:dyDescent="0.3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28.8" hidden="1" x14ac:dyDescent="0.3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3.2" hidden="1" x14ac:dyDescent="0.3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3.2" hidden="1" x14ac:dyDescent="0.3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3.2" hidden="1" x14ac:dyDescent="0.3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3.2" hidden="1" x14ac:dyDescent="0.3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3.2" hidden="1" x14ac:dyDescent="0.3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43.2" hidden="1" x14ac:dyDescent="0.3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43.2" hidden="1" x14ac:dyDescent="0.3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3.2" hidden="1" x14ac:dyDescent="0.3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43.2" hidden="1" x14ac:dyDescent="0.3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57.6" hidden="1" x14ac:dyDescent="0.3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43.2" hidden="1" x14ac:dyDescent="0.3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3.2" hidden="1" x14ac:dyDescent="0.3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3.2" hidden="1" x14ac:dyDescent="0.3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1" t="s">
        <v>8323</v>
      </c>
      <c r="R1883" t="s">
        <v>8326</v>
      </c>
      <c r="S1883" s="16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43.2" hidden="1" x14ac:dyDescent="0.3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1" t="s">
        <v>8311</v>
      </c>
      <c r="R1884" t="s">
        <v>8348</v>
      </c>
      <c r="S1884" s="16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28.8" hidden="1" x14ac:dyDescent="0.3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3.2" hidden="1" x14ac:dyDescent="0.3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3.2" hidden="1" x14ac:dyDescent="0.3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3.2" hidden="1" x14ac:dyDescent="0.3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3.2" hidden="1" x14ac:dyDescent="0.3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3.2" hidden="1" x14ac:dyDescent="0.3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43.2" hidden="1" x14ac:dyDescent="0.3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3.2" hidden="1" x14ac:dyDescent="0.3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1" t="s">
        <v>8323</v>
      </c>
      <c r="R1892" t="s">
        <v>8326</v>
      </c>
      <c r="S1892" s="16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3.2" hidden="1" x14ac:dyDescent="0.3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1" t="s">
        <v>8323</v>
      </c>
      <c r="R1893" t="s">
        <v>8326</v>
      </c>
      <c r="S1893" s="16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28.8" hidden="1" x14ac:dyDescent="0.3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43.2" hidden="1" x14ac:dyDescent="0.3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43.2" hidden="1" x14ac:dyDescent="0.3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28.8" hidden="1" x14ac:dyDescent="0.3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3.2" hidden="1" x14ac:dyDescent="0.3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1" t="s">
        <v>8311</v>
      </c>
      <c r="R1898" t="s">
        <v>8333</v>
      </c>
      <c r="S1898" s="16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3.2" hidden="1" x14ac:dyDescent="0.3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1" t="s">
        <v>8319</v>
      </c>
      <c r="R1899" t="s">
        <v>8345</v>
      </c>
      <c r="S1899" s="16">
        <f t="shared" si="147"/>
        <v>42734.879236111112</v>
      </c>
      <c r="T1899" s="16">
        <f t="shared" si="148"/>
        <v>42771.697222222225</v>
      </c>
      <c r="U1899">
        <f t="shared" si="149"/>
        <v>2016</v>
      </c>
    </row>
    <row r="1900" spans="1:21" ht="43.2" hidden="1" x14ac:dyDescent="0.3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3.2" hidden="1" x14ac:dyDescent="0.3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3.2" hidden="1" x14ac:dyDescent="0.3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3.2" hidden="1" x14ac:dyDescent="0.3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43.2" hidden="1" x14ac:dyDescent="0.3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57.6" hidden="1" x14ac:dyDescent="0.3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3.2" hidden="1" x14ac:dyDescent="0.3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28.8" hidden="1" x14ac:dyDescent="0.3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3.2" hidden="1" x14ac:dyDescent="0.3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57.6" hidden="1" x14ac:dyDescent="0.3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3.2" hidden="1" x14ac:dyDescent="0.3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1" t="s">
        <v>8327</v>
      </c>
      <c r="R1910" t="s">
        <v>8331</v>
      </c>
      <c r="S1910" s="16">
        <f t="shared" si="147"/>
        <v>41876.18618055556</v>
      </c>
      <c r="T1910" s="16">
        <f t="shared" si="148"/>
        <v>41897.18618055556</v>
      </c>
      <c r="U1910">
        <f t="shared" si="149"/>
        <v>2014</v>
      </c>
    </row>
    <row r="1911" spans="1:21" ht="43.2" hidden="1" x14ac:dyDescent="0.3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1" t="s">
        <v>8327</v>
      </c>
      <c r="R1911" t="s">
        <v>8329</v>
      </c>
      <c r="S1911" s="16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3.2" hidden="1" x14ac:dyDescent="0.3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1" t="s">
        <v>8327</v>
      </c>
      <c r="R1912" t="s">
        <v>8328</v>
      </c>
      <c r="S1912" s="16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43.2" hidden="1" x14ac:dyDescent="0.3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1" t="s">
        <v>8327</v>
      </c>
      <c r="R1913" t="s">
        <v>8328</v>
      </c>
      <c r="S1913" s="16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28.8" hidden="1" x14ac:dyDescent="0.3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1" t="s">
        <v>8323</v>
      </c>
      <c r="R1914" t="s">
        <v>8335</v>
      </c>
      <c r="S1914" s="16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57.6" hidden="1" x14ac:dyDescent="0.3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1" t="s">
        <v>8323</v>
      </c>
      <c r="R1915" t="s">
        <v>8326</v>
      </c>
      <c r="S1915" s="16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3.2" hidden="1" x14ac:dyDescent="0.3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1" t="s">
        <v>8323</v>
      </c>
      <c r="R1916" t="s">
        <v>8326</v>
      </c>
      <c r="S1916" s="16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3.2" hidden="1" x14ac:dyDescent="0.3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1" t="s">
        <v>8323</v>
      </c>
      <c r="R1917" t="s">
        <v>8326</v>
      </c>
      <c r="S1917" s="16">
        <f t="shared" si="147"/>
        <v>41839.730937500004</v>
      </c>
      <c r="T1917" s="16">
        <f t="shared" si="148"/>
        <v>41869.730937500004</v>
      </c>
      <c r="U1917">
        <f t="shared" si="149"/>
        <v>2014</v>
      </c>
    </row>
    <row r="1918" spans="1:21" ht="43.2" hidden="1" x14ac:dyDescent="0.3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1" t="s">
        <v>8323</v>
      </c>
      <c r="R1918" t="s">
        <v>8326</v>
      </c>
      <c r="S1918" s="16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43.2" hidden="1" x14ac:dyDescent="0.3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1" t="s">
        <v>8323</v>
      </c>
      <c r="R1919" t="s">
        <v>8326</v>
      </c>
      <c r="S1919" s="16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43.2" hidden="1" x14ac:dyDescent="0.3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1" t="s">
        <v>8323</v>
      </c>
      <c r="R1920" t="s">
        <v>8335</v>
      </c>
      <c r="S1920" s="16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3.2" hidden="1" x14ac:dyDescent="0.3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3.2" hidden="1" x14ac:dyDescent="0.3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3.2" hidden="1" x14ac:dyDescent="0.3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hidden="1" x14ac:dyDescent="0.3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3.2" hidden="1" x14ac:dyDescent="0.3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3.2" hidden="1" x14ac:dyDescent="0.3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hidden="1" x14ac:dyDescent="0.3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3.2" hidden="1" x14ac:dyDescent="0.3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3.2" hidden="1" x14ac:dyDescent="0.3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3.2" hidden="1" x14ac:dyDescent="0.3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43.2" hidden="1" x14ac:dyDescent="0.3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57.6" hidden="1" x14ac:dyDescent="0.3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3.2" hidden="1" x14ac:dyDescent="0.3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3.2" hidden="1" x14ac:dyDescent="0.3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57.6" hidden="1" x14ac:dyDescent="0.3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57.6" hidden="1" x14ac:dyDescent="0.3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57.6" hidden="1" x14ac:dyDescent="0.3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3.2" hidden="1" x14ac:dyDescent="0.3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3.2" hidden="1" x14ac:dyDescent="0.3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3.2" hidden="1" x14ac:dyDescent="0.3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57.6" hidden="1" x14ac:dyDescent="0.3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1" t="s">
        <v>8311</v>
      </c>
      <c r="R1941" t="s">
        <v>8312</v>
      </c>
      <c r="S1941" s="16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43.2" hidden="1" x14ac:dyDescent="0.3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1" t="s">
        <v>8313</v>
      </c>
      <c r="R1942" t="s">
        <v>8314</v>
      </c>
      <c r="S1942" s="16">
        <f t="shared" si="152"/>
        <v>41978.760393518518</v>
      </c>
      <c r="T1942" s="16">
        <f t="shared" si="153"/>
        <v>42023.760393518518</v>
      </c>
      <c r="U1942">
        <f t="shared" si="154"/>
        <v>2014</v>
      </c>
    </row>
    <row r="1943" spans="1:21" ht="43.2" hidden="1" x14ac:dyDescent="0.3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3.2" hidden="1" x14ac:dyDescent="0.3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57.6" hidden="1" x14ac:dyDescent="0.3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3.2" hidden="1" x14ac:dyDescent="0.3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57.6" hidden="1" x14ac:dyDescent="0.3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28.8" hidden="1" x14ac:dyDescent="0.3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3.2" hidden="1" x14ac:dyDescent="0.3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43.2" hidden="1" x14ac:dyDescent="0.3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43.2" hidden="1" x14ac:dyDescent="0.3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3.2" hidden="1" x14ac:dyDescent="0.3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43.2" hidden="1" x14ac:dyDescent="0.3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3.2" hidden="1" x14ac:dyDescent="0.3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57.6" hidden="1" x14ac:dyDescent="0.3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43.2" hidden="1" x14ac:dyDescent="0.3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28.8" hidden="1" x14ac:dyDescent="0.3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3.2" hidden="1" x14ac:dyDescent="0.3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3.2" hidden="1" x14ac:dyDescent="0.3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57.6" hidden="1" x14ac:dyDescent="0.3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3.2" hidden="1" x14ac:dyDescent="0.3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3.2" hidden="1" x14ac:dyDescent="0.3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28.8" hidden="1" x14ac:dyDescent="0.3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3.2" hidden="1" x14ac:dyDescent="0.3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3.2" hidden="1" x14ac:dyDescent="0.3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hidden="1" x14ac:dyDescent="0.3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3.2" hidden="1" x14ac:dyDescent="0.3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28.8" hidden="1" x14ac:dyDescent="0.3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3.2" hidden="1" x14ac:dyDescent="0.3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1" t="s">
        <v>8327</v>
      </c>
      <c r="R1969" t="s">
        <v>8331</v>
      </c>
      <c r="S1969" s="16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3.2" hidden="1" x14ac:dyDescent="0.3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1" t="s">
        <v>8323</v>
      </c>
      <c r="R1970" t="s">
        <v>8335</v>
      </c>
      <c r="S1970" s="16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43.2" hidden="1" x14ac:dyDescent="0.3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57.6" hidden="1" x14ac:dyDescent="0.3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28.8" hidden="1" x14ac:dyDescent="0.3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57.6" hidden="1" x14ac:dyDescent="0.3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28.8" hidden="1" x14ac:dyDescent="0.3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3.2" hidden="1" x14ac:dyDescent="0.3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3.2" hidden="1" x14ac:dyDescent="0.3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43.2" hidden="1" x14ac:dyDescent="0.3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1" t="s">
        <v>8327</v>
      </c>
      <c r="R1978" t="s">
        <v>8338</v>
      </c>
      <c r="S1978" s="16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28.8" hidden="1" x14ac:dyDescent="0.3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1" t="s">
        <v>8308</v>
      </c>
      <c r="R1979" t="s">
        <v>8315</v>
      </c>
      <c r="S1979" s="16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3.2" hidden="1" x14ac:dyDescent="0.3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43.2" hidden="1" x14ac:dyDescent="0.3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57.6" hidden="1" x14ac:dyDescent="0.3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3.2" hidden="1" x14ac:dyDescent="0.3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28.8" hidden="1" x14ac:dyDescent="0.3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3.2" hidden="1" x14ac:dyDescent="0.3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43.2" hidden="1" x14ac:dyDescent="0.3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3.2" hidden="1" x14ac:dyDescent="0.3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hidden="1" x14ac:dyDescent="0.3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3.2" hidden="1" x14ac:dyDescent="0.3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43.2" hidden="1" x14ac:dyDescent="0.3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3.2" hidden="1" x14ac:dyDescent="0.3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28.8" hidden="1" x14ac:dyDescent="0.3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3.2" hidden="1" x14ac:dyDescent="0.3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57.6" hidden="1" x14ac:dyDescent="0.3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3.2" hidden="1" x14ac:dyDescent="0.3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3.2" hidden="1" x14ac:dyDescent="0.3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57.6" hidden="1" x14ac:dyDescent="0.3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28.8" hidden="1" x14ac:dyDescent="0.3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3.2" hidden="1" x14ac:dyDescent="0.3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3.2" hidden="1" x14ac:dyDescent="0.3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3.2" hidden="1" x14ac:dyDescent="0.3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3.2" hidden="1" x14ac:dyDescent="0.3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43.2" hidden="1" x14ac:dyDescent="0.3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1" t="s">
        <v>8313</v>
      </c>
      <c r="R2003" t="s">
        <v>8314</v>
      </c>
      <c r="S2003" s="16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3.2" hidden="1" x14ac:dyDescent="0.3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1" t="s">
        <v>8323</v>
      </c>
      <c r="R2004" t="s">
        <v>8326</v>
      </c>
      <c r="S2004" s="16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43.2" hidden="1" x14ac:dyDescent="0.3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57.6" hidden="1" x14ac:dyDescent="0.3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43.2" hidden="1" x14ac:dyDescent="0.3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1" t="s">
        <v>8308</v>
      </c>
      <c r="R2007" t="s">
        <v>8310</v>
      </c>
      <c r="S2007" s="16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43.2" hidden="1" x14ac:dyDescent="0.3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1" t="s">
        <v>8323</v>
      </c>
      <c r="R2008" t="s">
        <v>8326</v>
      </c>
      <c r="S2008" s="16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57.6" hidden="1" x14ac:dyDescent="0.3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1" t="s">
        <v>8323</v>
      </c>
      <c r="R2009" t="s">
        <v>8326</v>
      </c>
      <c r="S2009" s="16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t="28.8" hidden="1" x14ac:dyDescent="0.3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3.2" hidden="1" x14ac:dyDescent="0.3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3.2" hidden="1" x14ac:dyDescent="0.3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57.6" hidden="1" x14ac:dyDescent="0.3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43.2" hidden="1" x14ac:dyDescent="0.3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3.2" hidden="1" x14ac:dyDescent="0.3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3.2" hidden="1" x14ac:dyDescent="0.3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57.6" hidden="1" x14ac:dyDescent="0.3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1" t="s">
        <v>8308</v>
      </c>
      <c r="R2017" t="s">
        <v>8340</v>
      </c>
      <c r="S2017" s="16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43.2" hidden="1" x14ac:dyDescent="0.3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1" t="s">
        <v>8323</v>
      </c>
      <c r="R2018" t="s">
        <v>8326</v>
      </c>
      <c r="S2018" s="16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57.6" hidden="1" x14ac:dyDescent="0.3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43.2" hidden="1" x14ac:dyDescent="0.3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1" t="s">
        <v>8327</v>
      </c>
      <c r="R2020" t="s">
        <v>8328</v>
      </c>
      <c r="S2020" s="16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57.6" hidden="1" x14ac:dyDescent="0.3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1" t="s">
        <v>8311</v>
      </c>
      <c r="R2021" t="s">
        <v>8356</v>
      </c>
      <c r="S2021" s="16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3.2" hidden="1" x14ac:dyDescent="0.3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3.2" hidden="1" x14ac:dyDescent="0.3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3.2" hidden="1" x14ac:dyDescent="0.3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3.2" hidden="1" x14ac:dyDescent="0.3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3.2" hidden="1" x14ac:dyDescent="0.3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57.6" hidden="1" x14ac:dyDescent="0.3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43.2" hidden="1" x14ac:dyDescent="0.3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3.2" hidden="1" x14ac:dyDescent="0.3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3.2" hidden="1" x14ac:dyDescent="0.3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3.2" hidden="1" x14ac:dyDescent="0.3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28.8" hidden="1" x14ac:dyDescent="0.3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3.2" hidden="1" x14ac:dyDescent="0.3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43.2" hidden="1" x14ac:dyDescent="0.3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1" t="s">
        <v>8327</v>
      </c>
      <c r="R2034" t="s">
        <v>8331</v>
      </c>
      <c r="S2034" s="16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3.2" hidden="1" x14ac:dyDescent="0.3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1" t="s">
        <v>8327</v>
      </c>
      <c r="R2035" t="s">
        <v>8341</v>
      </c>
      <c r="S2035" s="16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43.2" hidden="1" x14ac:dyDescent="0.3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3.2" hidden="1" x14ac:dyDescent="0.3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3.2" hidden="1" x14ac:dyDescent="0.3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3.2" hidden="1" x14ac:dyDescent="0.3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28.8" hidden="1" x14ac:dyDescent="0.3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3.2" hidden="1" x14ac:dyDescent="0.3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28.8" hidden="1" x14ac:dyDescent="0.3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3.2" hidden="1" x14ac:dyDescent="0.3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57.6" hidden="1" x14ac:dyDescent="0.3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43.2" hidden="1" x14ac:dyDescent="0.3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43.2" hidden="1" x14ac:dyDescent="0.3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3.2" hidden="1" x14ac:dyDescent="0.3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1" t="s">
        <v>8327</v>
      </c>
      <c r="R2047" t="s">
        <v>8331</v>
      </c>
      <c r="S2047" s="16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43.2" hidden="1" x14ac:dyDescent="0.3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43.2" hidden="1" x14ac:dyDescent="0.3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1" t="s">
        <v>8311</v>
      </c>
      <c r="R2049" t="s">
        <v>8348</v>
      </c>
      <c r="S2049" s="16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43.2" hidden="1" x14ac:dyDescent="0.3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28.8" hidden="1" x14ac:dyDescent="0.3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hidden="1" x14ac:dyDescent="0.3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3.2" hidden="1" x14ac:dyDescent="0.3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1" t="s">
        <v>8321</v>
      </c>
      <c r="R2053" t="s">
        <v>8343</v>
      </c>
      <c r="S2053" s="16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43.2" hidden="1" x14ac:dyDescent="0.3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1" t="s">
        <v>8323</v>
      </c>
      <c r="R2054" t="s">
        <v>8324</v>
      </c>
      <c r="S2054" s="16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43.2" hidden="1" x14ac:dyDescent="0.3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1" t="s">
        <v>8323</v>
      </c>
      <c r="R2055" t="s">
        <v>8326</v>
      </c>
      <c r="S2055" s="16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43.2" hidden="1" x14ac:dyDescent="0.3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1" t="s">
        <v>8323</v>
      </c>
      <c r="R2056" t="s">
        <v>8326</v>
      </c>
      <c r="S2056" s="16">
        <f t="shared" si="162"/>
        <v>42725.031180555554</v>
      </c>
      <c r="T2056" s="16">
        <f t="shared" si="163"/>
        <v>42746.208333333328</v>
      </c>
      <c r="U2056">
        <f t="shared" si="164"/>
        <v>2016</v>
      </c>
    </row>
    <row r="2057" spans="1:21" ht="43.2" hidden="1" x14ac:dyDescent="0.3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1" t="s">
        <v>8323</v>
      </c>
      <c r="R2057" t="s">
        <v>8326</v>
      </c>
      <c r="S2057" s="16">
        <f t="shared" si="162"/>
        <v>41764.44663194444</v>
      </c>
      <c r="T2057" s="16">
        <f t="shared" si="163"/>
        <v>41791.165972222225</v>
      </c>
      <c r="U2057">
        <f t="shared" si="164"/>
        <v>2014</v>
      </c>
    </row>
    <row r="2058" spans="1:21" ht="43.2" hidden="1" x14ac:dyDescent="0.3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3.2" hidden="1" x14ac:dyDescent="0.3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57.6" hidden="1" x14ac:dyDescent="0.3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57.6" hidden="1" x14ac:dyDescent="0.3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28.8" hidden="1" x14ac:dyDescent="0.3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1" t="s">
        <v>8327</v>
      </c>
      <c r="R2062" t="s">
        <v>8331</v>
      </c>
      <c r="S2062" s="16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43.2" hidden="1" x14ac:dyDescent="0.3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1" t="s">
        <v>8319</v>
      </c>
      <c r="R2063" t="s">
        <v>8320</v>
      </c>
      <c r="S2063" s="16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57.6" hidden="1" x14ac:dyDescent="0.3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57.6" hidden="1" x14ac:dyDescent="0.3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1" t="s">
        <v>8311</v>
      </c>
      <c r="R2065" t="s">
        <v>8333</v>
      </c>
      <c r="S2065" s="16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28.8" hidden="1" x14ac:dyDescent="0.3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1" t="s">
        <v>8323</v>
      </c>
      <c r="R2066" t="s">
        <v>8324</v>
      </c>
      <c r="S2066" s="16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3.2" hidden="1" x14ac:dyDescent="0.3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3.2" hidden="1" x14ac:dyDescent="0.3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43.2" hidden="1" x14ac:dyDescent="0.3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3.2" hidden="1" x14ac:dyDescent="0.3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57.6" hidden="1" x14ac:dyDescent="0.3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57.6" hidden="1" x14ac:dyDescent="0.3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1" t="s">
        <v>8321</v>
      </c>
      <c r="R2072" t="s">
        <v>8322</v>
      </c>
      <c r="S2072" s="16">
        <f t="shared" si="162"/>
        <v>41144.709490740745</v>
      </c>
      <c r="T2072" s="16">
        <f t="shared" si="163"/>
        <v>41158.709490740745</v>
      </c>
      <c r="U2072">
        <f t="shared" si="164"/>
        <v>2012</v>
      </c>
    </row>
    <row r="2073" spans="1:21" ht="28.8" hidden="1" x14ac:dyDescent="0.3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1" t="s">
        <v>8323</v>
      </c>
      <c r="R2073" t="s">
        <v>8335</v>
      </c>
      <c r="S2073" s="16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43.2" hidden="1" x14ac:dyDescent="0.3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3.2" hidden="1" x14ac:dyDescent="0.3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3.2" hidden="1" x14ac:dyDescent="0.3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43.2" hidden="1" x14ac:dyDescent="0.3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3.2" hidden="1" x14ac:dyDescent="0.3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3.2" hidden="1" x14ac:dyDescent="0.3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43.2" hidden="1" x14ac:dyDescent="0.3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3.2" hidden="1" x14ac:dyDescent="0.3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3.2" hidden="1" x14ac:dyDescent="0.3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3.2" hidden="1" x14ac:dyDescent="0.3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3.2" hidden="1" x14ac:dyDescent="0.3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3.2" hidden="1" x14ac:dyDescent="0.3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57.6" hidden="1" x14ac:dyDescent="0.3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3.2" hidden="1" x14ac:dyDescent="0.3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3.2" hidden="1" x14ac:dyDescent="0.3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1" t="s">
        <v>8327</v>
      </c>
      <c r="R2088" t="s">
        <v>8331</v>
      </c>
      <c r="S2088" s="16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3.2" hidden="1" x14ac:dyDescent="0.3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1" t="s">
        <v>8323</v>
      </c>
      <c r="R2089" t="s">
        <v>8326</v>
      </c>
      <c r="S2089" s="16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28.8" hidden="1" x14ac:dyDescent="0.3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1" t="s">
        <v>8323</v>
      </c>
      <c r="R2090" t="s">
        <v>8326</v>
      </c>
      <c r="S2090" s="16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43.2" hidden="1" x14ac:dyDescent="0.3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1" t="s">
        <v>8321</v>
      </c>
      <c r="R2091" t="s">
        <v>8343</v>
      </c>
      <c r="S2091" s="16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28.8" hidden="1" x14ac:dyDescent="0.3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1" t="s">
        <v>8323</v>
      </c>
      <c r="R2092" t="s">
        <v>8324</v>
      </c>
      <c r="S2092" s="16">
        <f t="shared" si="162"/>
        <v>42226.651886574073</v>
      </c>
      <c r="T2092" s="16">
        <f t="shared" si="163"/>
        <v>42286.651886574073</v>
      </c>
      <c r="U2092">
        <f t="shared" si="164"/>
        <v>2015</v>
      </c>
    </row>
    <row r="2093" spans="1:21" ht="43.2" hidden="1" x14ac:dyDescent="0.3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57.6" hidden="1" x14ac:dyDescent="0.3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3.2" hidden="1" x14ac:dyDescent="0.3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3.2" hidden="1" x14ac:dyDescent="0.3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3.2" hidden="1" x14ac:dyDescent="0.3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3.2" hidden="1" x14ac:dyDescent="0.3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28.8" hidden="1" x14ac:dyDescent="0.3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1" t="s">
        <v>8327</v>
      </c>
      <c r="R2099" t="s">
        <v>8336</v>
      </c>
      <c r="S2099" s="16">
        <f t="shared" si="162"/>
        <v>42545.125196759262</v>
      </c>
      <c r="T2099" s="16">
        <f t="shared" si="163"/>
        <v>42575.125196759262</v>
      </c>
      <c r="U2099">
        <f t="shared" si="164"/>
        <v>2016</v>
      </c>
    </row>
    <row r="2100" spans="1:21" ht="72" hidden="1" x14ac:dyDescent="0.3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3.2" hidden="1" x14ac:dyDescent="0.3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1" t="s">
        <v>8323</v>
      </c>
      <c r="R2101" t="s">
        <v>8326</v>
      </c>
      <c r="S2101" s="16">
        <f t="shared" si="162"/>
        <v>42722.882361111115</v>
      </c>
      <c r="T2101" s="16">
        <f t="shared" si="163"/>
        <v>42752.882361111115</v>
      </c>
      <c r="U2101">
        <f t="shared" si="164"/>
        <v>2016</v>
      </c>
    </row>
    <row r="2102" spans="1:21" ht="43.2" hidden="1" x14ac:dyDescent="0.3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8323</v>
      </c>
      <c r="R2102" t="s">
        <v>8326</v>
      </c>
      <c r="S2102" s="16">
        <f t="shared" si="162"/>
        <v>41792.645277777774</v>
      </c>
      <c r="T2102" s="16">
        <f t="shared" si="163"/>
        <v>41822.645277777774</v>
      </c>
      <c r="U2102">
        <f t="shared" si="164"/>
        <v>2014</v>
      </c>
    </row>
    <row r="2103" spans="1:21" ht="43.2" hidden="1" x14ac:dyDescent="0.3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1" t="s">
        <v>8323</v>
      </c>
      <c r="R2103" t="s">
        <v>8326</v>
      </c>
      <c r="S2103" s="16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43.2" hidden="1" x14ac:dyDescent="0.3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1" t="s">
        <v>8323</v>
      </c>
      <c r="R2104" t="s">
        <v>8326</v>
      </c>
      <c r="S2104" s="16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3.2" hidden="1" x14ac:dyDescent="0.3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1" t="s">
        <v>8323</v>
      </c>
      <c r="R2105" t="s">
        <v>8335</v>
      </c>
      <c r="S2105" s="16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57.6" hidden="1" x14ac:dyDescent="0.3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1" t="s">
        <v>8323</v>
      </c>
      <c r="R2106" t="s">
        <v>8335</v>
      </c>
      <c r="S2106" s="16">
        <f t="shared" si="162"/>
        <v>41793.17219907407</v>
      </c>
      <c r="T2106" s="16">
        <f t="shared" si="163"/>
        <v>41823.17219907407</v>
      </c>
      <c r="U2106">
        <f t="shared" si="164"/>
        <v>2014</v>
      </c>
    </row>
    <row r="2107" spans="1:21" ht="43.2" hidden="1" x14ac:dyDescent="0.3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57.6" hidden="1" x14ac:dyDescent="0.3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3.2" hidden="1" x14ac:dyDescent="0.3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57.6" hidden="1" x14ac:dyDescent="0.3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3.2" hidden="1" x14ac:dyDescent="0.3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3.2" hidden="1" x14ac:dyDescent="0.3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1" t="s">
        <v>8321</v>
      </c>
      <c r="R2112" t="s">
        <v>8325</v>
      </c>
      <c r="S2112" s="16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43.2" hidden="1" x14ac:dyDescent="0.3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1" t="s">
        <v>8327</v>
      </c>
      <c r="R2113" t="s">
        <v>8354</v>
      </c>
      <c r="S2113" s="16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43.2" hidden="1" x14ac:dyDescent="0.3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3.2" hidden="1" x14ac:dyDescent="0.3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hidden="1" x14ac:dyDescent="0.3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57.6" hidden="1" x14ac:dyDescent="0.3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1" t="s">
        <v>8321</v>
      </c>
      <c r="R2117" t="s">
        <v>8322</v>
      </c>
      <c r="S2117" s="16">
        <f t="shared" si="167"/>
        <v>40205.174849537041</v>
      </c>
      <c r="T2117" s="16">
        <f t="shared" si="168"/>
        <v>40291.160416666666</v>
      </c>
      <c r="U2117">
        <f t="shared" si="169"/>
        <v>2010</v>
      </c>
    </row>
    <row r="2118" spans="1:21" ht="43.2" hidden="1" x14ac:dyDescent="0.3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1" t="s">
        <v>8316</v>
      </c>
      <c r="R2118" t="s">
        <v>8344</v>
      </c>
      <c r="S2118" s="16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3.2" hidden="1" x14ac:dyDescent="0.3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3.2" hidden="1" x14ac:dyDescent="0.3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3.2" hidden="1" x14ac:dyDescent="0.3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3.2" hidden="1" x14ac:dyDescent="0.3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57.6" hidden="1" x14ac:dyDescent="0.3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57.6" hidden="1" x14ac:dyDescent="0.3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57.6" hidden="1" x14ac:dyDescent="0.3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3.2" hidden="1" x14ac:dyDescent="0.3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3.2" hidden="1" x14ac:dyDescent="0.3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3.2" hidden="1" x14ac:dyDescent="0.3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3.2" hidden="1" x14ac:dyDescent="0.3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57.6" hidden="1" x14ac:dyDescent="0.3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57.6" hidden="1" x14ac:dyDescent="0.3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3.2" hidden="1" x14ac:dyDescent="0.3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57.6" hidden="1" x14ac:dyDescent="0.3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3.2" hidden="1" x14ac:dyDescent="0.3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3.2" hidden="1" x14ac:dyDescent="0.3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3.2" hidden="1" x14ac:dyDescent="0.3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57.6" hidden="1" x14ac:dyDescent="0.3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28.8" hidden="1" x14ac:dyDescent="0.3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57.6" hidden="1" x14ac:dyDescent="0.3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3.2" hidden="1" x14ac:dyDescent="0.3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3.2" hidden="1" x14ac:dyDescent="0.3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3.2" hidden="1" x14ac:dyDescent="0.3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28.8" hidden="1" x14ac:dyDescent="0.3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28.8" hidden="1" x14ac:dyDescent="0.3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3.2" hidden="1" x14ac:dyDescent="0.3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3.2" hidden="1" x14ac:dyDescent="0.3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43.2" hidden="1" x14ac:dyDescent="0.3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3.2" hidden="1" x14ac:dyDescent="0.3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3.2" hidden="1" x14ac:dyDescent="0.3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3.2" hidden="1" x14ac:dyDescent="0.3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3.2" hidden="1" x14ac:dyDescent="0.3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3.2" hidden="1" x14ac:dyDescent="0.3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43.2" hidden="1" x14ac:dyDescent="0.3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3.2" hidden="1" x14ac:dyDescent="0.3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3.2" hidden="1" x14ac:dyDescent="0.3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86.4" hidden="1" x14ac:dyDescent="0.3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1" t="s">
        <v>8321</v>
      </c>
      <c r="R2156" t="s">
        <v>8343</v>
      </c>
      <c r="S2156" s="16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43.2" hidden="1" x14ac:dyDescent="0.3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1" t="s">
        <v>8327</v>
      </c>
      <c r="R2157" t="s">
        <v>8350</v>
      </c>
      <c r="S2157" s="16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43.2" hidden="1" x14ac:dyDescent="0.3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1" t="s">
        <v>8327</v>
      </c>
      <c r="R2158" t="s">
        <v>8328</v>
      </c>
      <c r="S2158" s="16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28.8" hidden="1" x14ac:dyDescent="0.3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3.2" hidden="1" x14ac:dyDescent="0.3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43.2" hidden="1" x14ac:dyDescent="0.3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43.2" hidden="1" x14ac:dyDescent="0.3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3.2" hidden="1" x14ac:dyDescent="0.3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hidden="1" x14ac:dyDescent="0.3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3.2" hidden="1" x14ac:dyDescent="0.3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28.8" hidden="1" x14ac:dyDescent="0.3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1" t="s">
        <v>8323</v>
      </c>
      <c r="R2166" t="s">
        <v>8326</v>
      </c>
      <c r="S2166" s="16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28.8" hidden="1" x14ac:dyDescent="0.3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1" t="s">
        <v>8313</v>
      </c>
      <c r="R2167" t="s">
        <v>8314</v>
      </c>
      <c r="S2167" s="16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3.2" hidden="1" x14ac:dyDescent="0.3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3.2" hidden="1" x14ac:dyDescent="0.3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3.2" hidden="1" x14ac:dyDescent="0.3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3.2" hidden="1" x14ac:dyDescent="0.3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3.2" hidden="1" x14ac:dyDescent="0.3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43.2" hidden="1" x14ac:dyDescent="0.3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57.6" hidden="1" x14ac:dyDescent="0.3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3.2" hidden="1" x14ac:dyDescent="0.3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3.2" hidden="1" x14ac:dyDescent="0.3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3.2" hidden="1" x14ac:dyDescent="0.3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43.2" hidden="1" x14ac:dyDescent="0.3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3.2" hidden="1" x14ac:dyDescent="0.3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hidden="1" x14ac:dyDescent="0.3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3.2" hidden="1" x14ac:dyDescent="0.3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43.2" hidden="1" x14ac:dyDescent="0.3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3.2" hidden="1" x14ac:dyDescent="0.3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3.2" hidden="1" x14ac:dyDescent="0.3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3.2" hidden="1" x14ac:dyDescent="0.3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57.6" hidden="1" x14ac:dyDescent="0.3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28.8" hidden="1" x14ac:dyDescent="0.3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28.8" hidden="1" x14ac:dyDescent="0.3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3.2" hidden="1" x14ac:dyDescent="0.3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3.2" hidden="1" x14ac:dyDescent="0.3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hidden="1" x14ac:dyDescent="0.3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28.8" hidden="1" x14ac:dyDescent="0.3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3.2" hidden="1" x14ac:dyDescent="0.3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3.2" hidden="1" x14ac:dyDescent="0.3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3.2" hidden="1" x14ac:dyDescent="0.3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3.2" hidden="1" x14ac:dyDescent="0.3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28.8" hidden="1" x14ac:dyDescent="0.3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28.8" hidden="1" x14ac:dyDescent="0.3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3.2" hidden="1" x14ac:dyDescent="0.3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28.8" hidden="1" x14ac:dyDescent="0.3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3.2" hidden="1" x14ac:dyDescent="0.3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3.2" hidden="1" x14ac:dyDescent="0.3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43.2" hidden="1" x14ac:dyDescent="0.3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3.2" hidden="1" x14ac:dyDescent="0.3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3.2" hidden="1" x14ac:dyDescent="0.3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1" t="s">
        <v>8323</v>
      </c>
      <c r="R2205" t="s">
        <v>8326</v>
      </c>
      <c r="S2205" s="16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43.2" hidden="1" x14ac:dyDescent="0.3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1" t="s">
        <v>8323</v>
      </c>
      <c r="R2206" t="s">
        <v>8326</v>
      </c>
      <c r="S2206" s="16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3.2" hidden="1" x14ac:dyDescent="0.3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3.2" hidden="1" x14ac:dyDescent="0.3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3.2" hidden="1" x14ac:dyDescent="0.3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3.2" hidden="1" x14ac:dyDescent="0.3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3.2" hidden="1" x14ac:dyDescent="0.3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3.2" hidden="1" x14ac:dyDescent="0.3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1" t="s">
        <v>8327</v>
      </c>
      <c r="R2212" t="s">
        <v>8328</v>
      </c>
      <c r="S2212" s="16">
        <f t="shared" si="172"/>
        <v>41925.906689814816</v>
      </c>
      <c r="T2212" s="16">
        <f t="shared" si="173"/>
        <v>41955.94835648148</v>
      </c>
      <c r="U2212">
        <f t="shared" si="174"/>
        <v>2014</v>
      </c>
    </row>
    <row r="2213" spans="1:21" ht="43.2" hidden="1" x14ac:dyDescent="0.3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1" t="s">
        <v>8323</v>
      </c>
      <c r="R2213" t="s">
        <v>8326</v>
      </c>
      <c r="S2213" s="16">
        <f t="shared" si="172"/>
        <v>42003.948425925926</v>
      </c>
      <c r="T2213" s="16">
        <f t="shared" si="173"/>
        <v>42028.207638888889</v>
      </c>
      <c r="U2213">
        <f t="shared" si="174"/>
        <v>2014</v>
      </c>
    </row>
    <row r="2214" spans="1:21" ht="43.2" hidden="1" x14ac:dyDescent="0.3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1" t="s">
        <v>8323</v>
      </c>
      <c r="R2214" t="s">
        <v>8326</v>
      </c>
      <c r="S2214" s="16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3.2" hidden="1" x14ac:dyDescent="0.3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57.6" hidden="1" x14ac:dyDescent="0.3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3.2" hidden="1" x14ac:dyDescent="0.3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43.2" hidden="1" x14ac:dyDescent="0.3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3.2" hidden="1" x14ac:dyDescent="0.3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1" t="s">
        <v>8316</v>
      </c>
      <c r="R2219" t="s">
        <v>8344</v>
      </c>
      <c r="S2219" s="16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3.2" hidden="1" x14ac:dyDescent="0.3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1" t="s">
        <v>8319</v>
      </c>
      <c r="R2220" t="s">
        <v>8345</v>
      </c>
      <c r="S2220" s="16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43.2" hidden="1" x14ac:dyDescent="0.3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28.8" hidden="1" x14ac:dyDescent="0.3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43.2" hidden="1" x14ac:dyDescent="0.3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43.2" hidden="1" x14ac:dyDescent="0.3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43.2" hidden="1" x14ac:dyDescent="0.3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57.6" hidden="1" x14ac:dyDescent="0.3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1" t="s">
        <v>8323</v>
      </c>
      <c r="R2226" t="s">
        <v>8326</v>
      </c>
      <c r="S2226" s="16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3.2" hidden="1" x14ac:dyDescent="0.3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1" t="s">
        <v>8327</v>
      </c>
      <c r="R2227" t="s">
        <v>8338</v>
      </c>
      <c r="S2227" s="16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43.2" hidden="1" x14ac:dyDescent="0.3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1" t="s">
        <v>8327</v>
      </c>
      <c r="R2228" t="s">
        <v>8328</v>
      </c>
      <c r="S2228" s="16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28.8" hidden="1" x14ac:dyDescent="0.3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1" t="s">
        <v>8323</v>
      </c>
      <c r="R2229" t="s">
        <v>8326</v>
      </c>
      <c r="S2229" s="16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3.2" hidden="1" x14ac:dyDescent="0.3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1" t="s">
        <v>8323</v>
      </c>
      <c r="R2230" t="s">
        <v>8326</v>
      </c>
      <c r="S2230" s="16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t="28.8" hidden="1" x14ac:dyDescent="0.3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1" t="s">
        <v>8323</v>
      </c>
      <c r="R2231" t="s">
        <v>8326</v>
      </c>
      <c r="S2231" s="16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43.2" hidden="1" x14ac:dyDescent="0.3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3.2" hidden="1" x14ac:dyDescent="0.3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3.2" hidden="1" x14ac:dyDescent="0.3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1" t="s">
        <v>8327</v>
      </c>
      <c r="R2234" t="s">
        <v>8328</v>
      </c>
      <c r="S2234" s="16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43.2" hidden="1" x14ac:dyDescent="0.3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1" t="s">
        <v>8323</v>
      </c>
      <c r="R2235" t="s">
        <v>8324</v>
      </c>
      <c r="S2235" s="16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3.2" hidden="1" x14ac:dyDescent="0.3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1" t="s">
        <v>8323</v>
      </c>
      <c r="R2236" t="s">
        <v>8326</v>
      </c>
      <c r="S2236" s="16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3.2" hidden="1" x14ac:dyDescent="0.3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43.2" hidden="1" x14ac:dyDescent="0.3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28.8" hidden="1" x14ac:dyDescent="0.3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3.2" hidden="1" x14ac:dyDescent="0.3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28.8" hidden="1" x14ac:dyDescent="0.3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43.2" hidden="1" x14ac:dyDescent="0.3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3.2" hidden="1" x14ac:dyDescent="0.3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hidden="1" x14ac:dyDescent="0.3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57.6" hidden="1" x14ac:dyDescent="0.3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3.2" hidden="1" x14ac:dyDescent="0.3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3.2" hidden="1" x14ac:dyDescent="0.3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3.2" hidden="1" x14ac:dyDescent="0.3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3.2" hidden="1" x14ac:dyDescent="0.3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3.2" hidden="1" x14ac:dyDescent="0.3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57.6" hidden="1" x14ac:dyDescent="0.3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28.8" hidden="1" x14ac:dyDescent="0.3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1" t="s">
        <v>8327</v>
      </c>
      <c r="R2252" t="s">
        <v>8328</v>
      </c>
      <c r="S2252" s="16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43.2" hidden="1" x14ac:dyDescent="0.3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1" t="s">
        <v>8323</v>
      </c>
      <c r="R2253" t="s">
        <v>8324</v>
      </c>
      <c r="S2253" s="16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43.2" hidden="1" x14ac:dyDescent="0.3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1" t="s">
        <v>8323</v>
      </c>
      <c r="R2254" t="s">
        <v>8326</v>
      </c>
      <c r="S2254" s="16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28.8" hidden="1" x14ac:dyDescent="0.3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1" t="s">
        <v>8323</v>
      </c>
      <c r="R2255" t="s">
        <v>8335</v>
      </c>
      <c r="S2255" s="16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3.2" hidden="1" x14ac:dyDescent="0.3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57.6" hidden="1" x14ac:dyDescent="0.3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3.2" hidden="1" x14ac:dyDescent="0.3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28.8" hidden="1" x14ac:dyDescent="0.3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3.2" hidden="1" x14ac:dyDescent="0.3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28.8" hidden="1" x14ac:dyDescent="0.3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1" t="s">
        <v>8327</v>
      </c>
      <c r="R2261" t="s">
        <v>8331</v>
      </c>
      <c r="S2261" s="16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43.2" hidden="1" x14ac:dyDescent="0.3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1" t="s">
        <v>8327</v>
      </c>
      <c r="R2262" t="s">
        <v>8329</v>
      </c>
      <c r="S2262" s="16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43.2" hidden="1" x14ac:dyDescent="0.3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43.2" hidden="1" x14ac:dyDescent="0.3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57.6" hidden="1" x14ac:dyDescent="0.3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3.2" hidden="1" x14ac:dyDescent="0.3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3.2" hidden="1" x14ac:dyDescent="0.3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3.2" hidden="1" x14ac:dyDescent="0.3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57.6" hidden="1" x14ac:dyDescent="0.3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3.2" hidden="1" x14ac:dyDescent="0.3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43.2" hidden="1" x14ac:dyDescent="0.3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3.2" hidden="1" x14ac:dyDescent="0.3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3.2" hidden="1" x14ac:dyDescent="0.3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3.2" hidden="1" x14ac:dyDescent="0.3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57.6" hidden="1" x14ac:dyDescent="0.3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3.2" hidden="1" x14ac:dyDescent="0.3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3.2" hidden="1" x14ac:dyDescent="0.3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3.2" hidden="1" x14ac:dyDescent="0.3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3.2" hidden="1" x14ac:dyDescent="0.3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3.2" hidden="1" x14ac:dyDescent="0.3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1" t="s">
        <v>8327</v>
      </c>
      <c r="R2280" t="s">
        <v>8341</v>
      </c>
      <c r="S2280" s="16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43.2" hidden="1" x14ac:dyDescent="0.3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1" t="s">
        <v>8308</v>
      </c>
      <c r="R2281" t="s">
        <v>8340</v>
      </c>
      <c r="S2281" s="16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3.2" hidden="1" x14ac:dyDescent="0.3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1" t="s">
        <v>8323</v>
      </c>
      <c r="R2282" t="s">
        <v>8335</v>
      </c>
      <c r="S2282" s="16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43.2" hidden="1" x14ac:dyDescent="0.3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57.6" hidden="1" x14ac:dyDescent="0.3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43.2" hidden="1" x14ac:dyDescent="0.3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3.2" hidden="1" x14ac:dyDescent="0.3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3.2" hidden="1" x14ac:dyDescent="0.3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3.2" hidden="1" x14ac:dyDescent="0.3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3.2" hidden="1" x14ac:dyDescent="0.3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1" t="s">
        <v>8327</v>
      </c>
      <c r="R2289" t="s">
        <v>8331</v>
      </c>
      <c r="S2289" s="16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43.2" hidden="1" x14ac:dyDescent="0.3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1" t="s">
        <v>8323</v>
      </c>
      <c r="R2290" t="s">
        <v>8326</v>
      </c>
      <c r="S2290" s="16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3.2" hidden="1" x14ac:dyDescent="0.3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43.2" hidden="1" x14ac:dyDescent="0.3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28.8" hidden="1" x14ac:dyDescent="0.3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28.8" hidden="1" x14ac:dyDescent="0.3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3.2" hidden="1" x14ac:dyDescent="0.3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57.6" hidden="1" x14ac:dyDescent="0.3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3.2" hidden="1" x14ac:dyDescent="0.3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3.2" hidden="1" x14ac:dyDescent="0.3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28.8" hidden="1" x14ac:dyDescent="0.3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57.6" hidden="1" x14ac:dyDescent="0.3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3.2" hidden="1" x14ac:dyDescent="0.3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3.2" hidden="1" x14ac:dyDescent="0.3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43.2" hidden="1" x14ac:dyDescent="0.3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57.6" hidden="1" x14ac:dyDescent="0.3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28.8" hidden="1" x14ac:dyDescent="0.3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43.2" hidden="1" x14ac:dyDescent="0.3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3.2" hidden="1" x14ac:dyDescent="0.3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hidden="1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3.2" hidden="1" x14ac:dyDescent="0.3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3.2" hidden="1" x14ac:dyDescent="0.3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3.2" hidden="1" x14ac:dyDescent="0.3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28.8" hidden="1" x14ac:dyDescent="0.3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1" t="s">
        <v>8327</v>
      </c>
      <c r="R2312" t="s">
        <v>8331</v>
      </c>
      <c r="S2312" s="16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43.2" hidden="1" x14ac:dyDescent="0.3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1" t="s">
        <v>8327</v>
      </c>
      <c r="R2313" t="s">
        <v>8330</v>
      </c>
      <c r="S2313" s="16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43.2" hidden="1" x14ac:dyDescent="0.3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3.2" hidden="1" x14ac:dyDescent="0.3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3.2" hidden="1" x14ac:dyDescent="0.3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3.2" hidden="1" x14ac:dyDescent="0.3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3.2" hidden="1" x14ac:dyDescent="0.3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3.2" hidden="1" x14ac:dyDescent="0.3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43.2" hidden="1" x14ac:dyDescent="0.3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1" t="s">
        <v>8327</v>
      </c>
      <c r="R2320" t="s">
        <v>8331</v>
      </c>
      <c r="S2320" s="16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28.8" hidden="1" x14ac:dyDescent="0.3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1" t="s">
        <v>8327</v>
      </c>
      <c r="R2321" t="s">
        <v>8331</v>
      </c>
      <c r="S2321" s="16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57.6" hidden="1" x14ac:dyDescent="0.3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1" t="s">
        <v>8327</v>
      </c>
      <c r="R2322" t="s">
        <v>8350</v>
      </c>
      <c r="S2322" s="16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72" hidden="1" x14ac:dyDescent="0.3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1" t="s">
        <v>8323</v>
      </c>
      <c r="R2323" t="s">
        <v>8324</v>
      </c>
      <c r="S2323" s="16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3.2" hidden="1" x14ac:dyDescent="0.3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3.2" hidden="1" x14ac:dyDescent="0.3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1" t="s">
        <v>8313</v>
      </c>
      <c r="R2325" t="s">
        <v>8314</v>
      </c>
      <c r="S2325" s="16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3.2" hidden="1" x14ac:dyDescent="0.3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1" t="s">
        <v>8323</v>
      </c>
      <c r="R2326" t="s">
        <v>8326</v>
      </c>
      <c r="S2326" s="16">
        <f t="shared" si="182"/>
        <v>41855.548101851848</v>
      </c>
      <c r="T2326" s="16">
        <f t="shared" si="183"/>
        <v>41876.207638888889</v>
      </c>
      <c r="U2326">
        <f t="shared" si="184"/>
        <v>2014</v>
      </c>
    </row>
    <row r="2327" spans="1:21" ht="57.6" hidden="1" x14ac:dyDescent="0.3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1" t="s">
        <v>8323</v>
      </c>
      <c r="R2327" t="s">
        <v>8326</v>
      </c>
      <c r="S2327" s="16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43.2" hidden="1" x14ac:dyDescent="0.3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1" t="s">
        <v>8323</v>
      </c>
      <c r="R2328" t="s">
        <v>8326</v>
      </c>
      <c r="S2328" s="16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3.2" hidden="1" x14ac:dyDescent="0.3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3.2" hidden="1" x14ac:dyDescent="0.3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3.2" hidden="1" x14ac:dyDescent="0.3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43.2" hidden="1" x14ac:dyDescent="0.3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1" t="s">
        <v>8316</v>
      </c>
      <c r="R2332" t="s">
        <v>8334</v>
      </c>
      <c r="S2332" s="16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57.6" hidden="1" x14ac:dyDescent="0.3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1" t="s">
        <v>8327</v>
      </c>
      <c r="R2333" t="s">
        <v>8338</v>
      </c>
      <c r="S2333" s="16">
        <f t="shared" si="182"/>
        <v>40313.930543981485</v>
      </c>
      <c r="T2333" s="16">
        <f t="shared" si="183"/>
        <v>40364.166666666664</v>
      </c>
      <c r="U2333">
        <f t="shared" si="184"/>
        <v>2010</v>
      </c>
    </row>
    <row r="2334" spans="1:21" ht="43.2" hidden="1" x14ac:dyDescent="0.3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1" t="s">
        <v>8308</v>
      </c>
      <c r="R2334" t="s">
        <v>8342</v>
      </c>
      <c r="S2334" s="16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43.2" hidden="1" x14ac:dyDescent="0.3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1" t="s">
        <v>8327</v>
      </c>
      <c r="R2335" t="s">
        <v>8331</v>
      </c>
      <c r="S2335" s="16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3.2" hidden="1" x14ac:dyDescent="0.3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1" t="s">
        <v>8323</v>
      </c>
      <c r="R2336" t="s">
        <v>8326</v>
      </c>
      <c r="S2336" s="16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43.2" hidden="1" x14ac:dyDescent="0.3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1" t="s">
        <v>8323</v>
      </c>
      <c r="R2337" t="s">
        <v>8335</v>
      </c>
      <c r="S2337" s="16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43.2" hidden="1" x14ac:dyDescent="0.3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3.2" hidden="1" x14ac:dyDescent="0.3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1" t="s">
        <v>8319</v>
      </c>
      <c r="R2339" t="s">
        <v>8345</v>
      </c>
      <c r="S2339" s="16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hidden="1" x14ac:dyDescent="0.3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1" t="s">
        <v>8313</v>
      </c>
      <c r="R2340" t="s">
        <v>8351</v>
      </c>
      <c r="S2340" s="16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43.2" hidden="1" x14ac:dyDescent="0.3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3.2" hidden="1" x14ac:dyDescent="0.3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3.2" hidden="1" x14ac:dyDescent="0.3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3.2" hidden="1" x14ac:dyDescent="0.3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3.2" hidden="1" x14ac:dyDescent="0.3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3.2" hidden="1" x14ac:dyDescent="0.3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1" t="s">
        <v>8323</v>
      </c>
      <c r="R2346" t="s">
        <v>8326</v>
      </c>
      <c r="S2346" s="16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3.2" hidden="1" x14ac:dyDescent="0.3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1" t="s">
        <v>8323</v>
      </c>
      <c r="R2347" t="s">
        <v>8326</v>
      </c>
      <c r="S2347" s="16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28.8" hidden="1" x14ac:dyDescent="0.3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3.2" hidden="1" x14ac:dyDescent="0.3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28.8" hidden="1" x14ac:dyDescent="0.3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28.8" hidden="1" x14ac:dyDescent="0.3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57.6" hidden="1" x14ac:dyDescent="0.3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1" t="s">
        <v>8327</v>
      </c>
      <c r="R2352" t="s">
        <v>8338</v>
      </c>
      <c r="S2352" s="16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hidden="1" x14ac:dyDescent="0.3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1" t="s">
        <v>8323</v>
      </c>
      <c r="R2353" t="s">
        <v>8324</v>
      </c>
      <c r="S2353" s="16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3.2" hidden="1" x14ac:dyDescent="0.3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3.2" hidden="1" x14ac:dyDescent="0.3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idden="1" x14ac:dyDescent="0.3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1" t="s">
        <v>8327</v>
      </c>
      <c r="R2356" t="s">
        <v>8331</v>
      </c>
      <c r="S2356" s="16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43.2" hidden="1" x14ac:dyDescent="0.3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1" t="s">
        <v>8327</v>
      </c>
      <c r="R2357" t="s">
        <v>8331</v>
      </c>
      <c r="S2357" s="16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43.2" hidden="1" x14ac:dyDescent="0.3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1" t="s">
        <v>8327</v>
      </c>
      <c r="R2358" t="s">
        <v>8331</v>
      </c>
      <c r="S2358" s="16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43.2" hidden="1" x14ac:dyDescent="0.3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1" t="s">
        <v>8327</v>
      </c>
      <c r="R2359" t="s">
        <v>8328</v>
      </c>
      <c r="S2359" s="16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43.2" hidden="1" x14ac:dyDescent="0.3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1" t="s">
        <v>8308</v>
      </c>
      <c r="R2360" t="s">
        <v>8340</v>
      </c>
      <c r="S2360" s="16">
        <f t="shared" si="182"/>
        <v>42319.035833333335</v>
      </c>
      <c r="T2360" s="16">
        <f t="shared" si="183"/>
        <v>42379.035833333335</v>
      </c>
      <c r="U2360">
        <f t="shared" si="184"/>
        <v>2015</v>
      </c>
    </row>
    <row r="2361" spans="1:21" ht="28.8" hidden="1" x14ac:dyDescent="0.3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28.8" hidden="1" x14ac:dyDescent="0.3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3.2" hidden="1" x14ac:dyDescent="0.3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1" t="s">
        <v>8321</v>
      </c>
      <c r="R2363" t="s">
        <v>8322</v>
      </c>
      <c r="S2363" s="16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86.4" hidden="1" x14ac:dyDescent="0.3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1" t="s">
        <v>8327</v>
      </c>
      <c r="R2364" t="s">
        <v>8331</v>
      </c>
      <c r="S2364" s="16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3.2" hidden="1" x14ac:dyDescent="0.3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1" t="s">
        <v>8327</v>
      </c>
      <c r="R2365" t="s">
        <v>8331</v>
      </c>
      <c r="S2365" s="16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43.2" hidden="1" x14ac:dyDescent="0.3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1" t="s">
        <v>8319</v>
      </c>
      <c r="R2366" t="s">
        <v>8357</v>
      </c>
      <c r="S2366" s="16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57.6" hidden="1" x14ac:dyDescent="0.3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1" t="s">
        <v>8323</v>
      </c>
      <c r="R2367" t="s">
        <v>8326</v>
      </c>
      <c r="S2367" s="16">
        <f t="shared" si="182"/>
        <v>41875.922858796301</v>
      </c>
      <c r="T2367" s="16">
        <f t="shared" si="183"/>
        <v>41905.922858796301</v>
      </c>
      <c r="U2367">
        <f t="shared" si="184"/>
        <v>2014</v>
      </c>
    </row>
    <row r="2368" spans="1:21" ht="28.8" hidden="1" x14ac:dyDescent="0.3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1" t="s">
        <v>8323</v>
      </c>
      <c r="R2368" t="s">
        <v>8335</v>
      </c>
      <c r="S2368" s="16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43.2" hidden="1" x14ac:dyDescent="0.3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1" t="s">
        <v>8323</v>
      </c>
      <c r="R2369" t="s">
        <v>8324</v>
      </c>
      <c r="S2369" s="16">
        <f t="shared" si="182"/>
        <v>42511.362048611118</v>
      </c>
      <c r="T2369" s="16">
        <f t="shared" si="183"/>
        <v>42541.362048611118</v>
      </c>
      <c r="U2369">
        <f t="shared" si="184"/>
        <v>2016</v>
      </c>
    </row>
    <row r="2370" spans="1:21" ht="43.2" hidden="1" x14ac:dyDescent="0.3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1"/>
        <v>41.67</v>
      </c>
      <c r="Q2370" s="11" t="s">
        <v>8323</v>
      </c>
      <c r="R2370" t="s">
        <v>8326</v>
      </c>
      <c r="S2370" s="16">
        <f t="shared" si="182"/>
        <v>41829.977326388893</v>
      </c>
      <c r="T2370" s="16">
        <f t="shared" si="183"/>
        <v>41836.977326388893</v>
      </c>
      <c r="U2370">
        <f t="shared" si="184"/>
        <v>2014</v>
      </c>
    </row>
    <row r="2371" spans="1:21" ht="43.2" hidden="1" x14ac:dyDescent="0.3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125</v>
      </c>
      <c r="Q2371" s="11" t="s">
        <v>8323</v>
      </c>
      <c r="R2371" t="s">
        <v>8326</v>
      </c>
      <c r="S2371" s="16">
        <f t="shared" ref="S2371:S2434" si="187">(((J2371/60)/60)/24)+DATE(1970,1,1)</f>
        <v>42297.748738425929</v>
      </c>
      <c r="T2371" s="16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2" hidden="1" x14ac:dyDescent="0.3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1" t="s">
        <v>8323</v>
      </c>
      <c r="R2372" t="s">
        <v>8326</v>
      </c>
      <c r="S2372" s="16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3.2" hidden="1" x14ac:dyDescent="0.3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1" t="s">
        <v>8323</v>
      </c>
      <c r="R2373" t="s">
        <v>8326</v>
      </c>
      <c r="S2373" s="16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3.2" hidden="1" x14ac:dyDescent="0.3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1" t="s">
        <v>8323</v>
      </c>
      <c r="R2374" t="s">
        <v>8326</v>
      </c>
      <c r="S2374" s="16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43.2" hidden="1" x14ac:dyDescent="0.3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3.2" hidden="1" x14ac:dyDescent="0.3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57.6" hidden="1" x14ac:dyDescent="0.3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3.2" hidden="1" x14ac:dyDescent="0.3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3.2" hidden="1" x14ac:dyDescent="0.3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1" t="s">
        <v>8327</v>
      </c>
      <c r="R2379" t="s">
        <v>8331</v>
      </c>
      <c r="S2379" s="16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43.2" hidden="1" x14ac:dyDescent="0.3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1" t="s">
        <v>8323</v>
      </c>
      <c r="R2380" t="s">
        <v>8335</v>
      </c>
      <c r="S2380" s="16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43.2" hidden="1" x14ac:dyDescent="0.3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28.8" hidden="1" x14ac:dyDescent="0.3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57.6" hidden="1" x14ac:dyDescent="0.3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3.2" hidden="1" x14ac:dyDescent="0.3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3.2" hidden="1" x14ac:dyDescent="0.3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57.6" hidden="1" x14ac:dyDescent="0.3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3.2" hidden="1" x14ac:dyDescent="0.3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43.2" hidden="1" x14ac:dyDescent="0.3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43.2" hidden="1" x14ac:dyDescent="0.3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1" t="s">
        <v>8308</v>
      </c>
      <c r="R2389" t="s">
        <v>8315</v>
      </c>
      <c r="S2389" s="16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57.6" hidden="1" x14ac:dyDescent="0.3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1" t="s">
        <v>8323</v>
      </c>
      <c r="R2390" t="s">
        <v>8335</v>
      </c>
      <c r="S2390" s="16">
        <f t="shared" si="187"/>
        <v>41975.700636574074</v>
      </c>
      <c r="T2390" s="16">
        <f t="shared" si="188"/>
        <v>42005.700636574074</v>
      </c>
      <c r="U2390">
        <f t="shared" si="189"/>
        <v>2014</v>
      </c>
    </row>
    <row r="2391" spans="1:21" ht="43.2" hidden="1" x14ac:dyDescent="0.3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28.8" hidden="1" x14ac:dyDescent="0.3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28.8" hidden="1" x14ac:dyDescent="0.3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3.2" hidden="1" x14ac:dyDescent="0.3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43.2" hidden="1" x14ac:dyDescent="0.3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1" t="s">
        <v>8327</v>
      </c>
      <c r="R2395" t="s">
        <v>8331</v>
      </c>
      <c r="S2395" s="16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hidden="1" x14ac:dyDescent="0.3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1" t="s">
        <v>8319</v>
      </c>
      <c r="R2396" t="s">
        <v>8345</v>
      </c>
      <c r="S2396" s="16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57.6" hidden="1" x14ac:dyDescent="0.3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3.2" hidden="1" x14ac:dyDescent="0.3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3.2" hidden="1" x14ac:dyDescent="0.3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3.2" hidden="1" x14ac:dyDescent="0.3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57.6" hidden="1" x14ac:dyDescent="0.3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3.2" hidden="1" x14ac:dyDescent="0.3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43.2" hidden="1" x14ac:dyDescent="0.3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3.2" hidden="1" x14ac:dyDescent="0.3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3.2" hidden="1" x14ac:dyDescent="0.3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43.2" hidden="1" x14ac:dyDescent="0.3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3.2" hidden="1" x14ac:dyDescent="0.3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1" t="s">
        <v>8311</v>
      </c>
      <c r="R2407" t="s">
        <v>8352</v>
      </c>
      <c r="S2407" s="16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43.2" hidden="1" x14ac:dyDescent="0.3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1" t="s">
        <v>8313</v>
      </c>
      <c r="R2408" t="s">
        <v>8314</v>
      </c>
      <c r="S2408" s="16">
        <f t="shared" si="187"/>
        <v>41905.979629629634</v>
      </c>
      <c r="T2408" s="16">
        <f t="shared" si="188"/>
        <v>41935.979629629634</v>
      </c>
      <c r="U2408">
        <f t="shared" si="189"/>
        <v>2014</v>
      </c>
    </row>
    <row r="2409" spans="1:21" ht="43.2" hidden="1" x14ac:dyDescent="0.3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3.2" hidden="1" x14ac:dyDescent="0.3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3.2" hidden="1" x14ac:dyDescent="0.3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3.2" hidden="1" x14ac:dyDescent="0.3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3.2" hidden="1" x14ac:dyDescent="0.3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28.8" hidden="1" x14ac:dyDescent="0.3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1" t="s">
        <v>8313</v>
      </c>
      <c r="R2414" t="s">
        <v>8314</v>
      </c>
      <c r="S2414" s="16">
        <f t="shared" si="187"/>
        <v>42410.982002314813</v>
      </c>
      <c r="T2414" s="16">
        <f t="shared" si="188"/>
        <v>42440.982002314813</v>
      </c>
      <c r="U2414">
        <f t="shared" si="189"/>
        <v>2016</v>
      </c>
    </row>
    <row r="2415" spans="1:21" ht="43.2" hidden="1" x14ac:dyDescent="0.3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1" t="s">
        <v>8308</v>
      </c>
      <c r="R2415" t="s">
        <v>8315</v>
      </c>
      <c r="S2415" s="16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57.6" hidden="1" x14ac:dyDescent="0.3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1" t="s">
        <v>8308</v>
      </c>
      <c r="R2416" t="s">
        <v>8310</v>
      </c>
      <c r="S2416" s="16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43.2" hidden="1" x14ac:dyDescent="0.3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1" t="s">
        <v>8323</v>
      </c>
      <c r="R2417" t="s">
        <v>8335</v>
      </c>
      <c r="S2417" s="16">
        <f t="shared" si="187"/>
        <v>41982.737071759257</v>
      </c>
      <c r="T2417" s="16">
        <f t="shared" si="188"/>
        <v>42015.207638888889</v>
      </c>
      <c r="U2417">
        <f t="shared" si="189"/>
        <v>2014</v>
      </c>
    </row>
    <row r="2418" spans="1:21" ht="43.2" hidden="1" x14ac:dyDescent="0.3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3.2" hidden="1" x14ac:dyDescent="0.3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43.2" hidden="1" x14ac:dyDescent="0.3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3.2" hidden="1" x14ac:dyDescent="0.3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28.8" hidden="1" x14ac:dyDescent="0.3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1" t="s">
        <v>8327</v>
      </c>
      <c r="R2422" t="s">
        <v>8331</v>
      </c>
      <c r="S2422" s="16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43.2" hidden="1" x14ac:dyDescent="0.3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1" t="s">
        <v>8323</v>
      </c>
      <c r="R2423" t="s">
        <v>8326</v>
      </c>
      <c r="S2423" s="16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43.2" hidden="1" x14ac:dyDescent="0.3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43.2" hidden="1" x14ac:dyDescent="0.3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3.2" hidden="1" x14ac:dyDescent="0.3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3.2" hidden="1" x14ac:dyDescent="0.3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1" t="s">
        <v>8321</v>
      </c>
      <c r="R2427" t="s">
        <v>8339</v>
      </c>
      <c r="S2427" s="16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57.6" hidden="1" x14ac:dyDescent="0.3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1" t="s">
        <v>8308</v>
      </c>
      <c r="R2428" t="s">
        <v>8310</v>
      </c>
      <c r="S2428" s="16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28.8" hidden="1" x14ac:dyDescent="0.3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43.2" hidden="1" x14ac:dyDescent="0.3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3.2" hidden="1" x14ac:dyDescent="0.3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3.2" hidden="1" x14ac:dyDescent="0.3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3.2" hidden="1" x14ac:dyDescent="0.3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28.8" hidden="1" x14ac:dyDescent="0.3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6"/>
        <v>121.43</v>
      </c>
      <c r="Q2434" s="11" t="s">
        <v>8308</v>
      </c>
      <c r="R2434" t="s">
        <v>8342</v>
      </c>
      <c r="S2434" s="16">
        <f t="shared" si="187"/>
        <v>41948.00209490741</v>
      </c>
      <c r="T2434" s="16">
        <f t="shared" si="188"/>
        <v>41978.00209490741</v>
      </c>
      <c r="U2434">
        <f t="shared" si="189"/>
        <v>2014</v>
      </c>
    </row>
    <row r="2435" spans="1:21" ht="43.2" hidden="1" x14ac:dyDescent="0.3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ref="P2435:P2498" si="191">IFERROR(ROUND(E2435/L2435,2),0)</f>
        <v>40.479999999999997</v>
      </c>
      <c r="Q2435" s="11" t="s">
        <v>8316</v>
      </c>
      <c r="R2435" t="s">
        <v>8334</v>
      </c>
      <c r="S2435" s="16">
        <f t="shared" ref="S2435:S2498" si="192">(((J2435/60)/60)/24)+DATE(1970,1,1)</f>
        <v>41572.229849537034</v>
      </c>
      <c r="T2435" s="16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2" hidden="1" x14ac:dyDescent="0.3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1" t="s">
        <v>8327</v>
      </c>
      <c r="R2436" t="s">
        <v>8330</v>
      </c>
      <c r="S2436" s="16">
        <f t="shared" si="192"/>
        <v>42175.948981481488</v>
      </c>
      <c r="T2436" s="16">
        <f t="shared" si="193"/>
        <v>42205.948981481488</v>
      </c>
      <c r="U2436">
        <f t="shared" si="194"/>
        <v>2015</v>
      </c>
    </row>
    <row r="2437" spans="1:21" ht="43.2" hidden="1" x14ac:dyDescent="0.3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1" t="s">
        <v>8327</v>
      </c>
      <c r="R2437" t="s">
        <v>8328</v>
      </c>
      <c r="S2437" s="16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57.6" hidden="1" x14ac:dyDescent="0.3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1" t="s">
        <v>8323</v>
      </c>
      <c r="R2438" t="s">
        <v>8326</v>
      </c>
      <c r="S2438" s="16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57.6" hidden="1" x14ac:dyDescent="0.3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43.2" hidden="1" x14ac:dyDescent="0.3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3.2" hidden="1" x14ac:dyDescent="0.3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3.2" hidden="1" x14ac:dyDescent="0.3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28.8" hidden="1" x14ac:dyDescent="0.3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57.6" hidden="1" x14ac:dyDescent="0.3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3.2" hidden="1" x14ac:dyDescent="0.3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3.2" hidden="1" x14ac:dyDescent="0.3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3.2" hidden="1" x14ac:dyDescent="0.3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3.2" hidden="1" x14ac:dyDescent="0.3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43.2" hidden="1" x14ac:dyDescent="0.3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43.2" hidden="1" x14ac:dyDescent="0.3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43.2" hidden="1" x14ac:dyDescent="0.3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1" t="s">
        <v>8311</v>
      </c>
      <c r="R2451" t="s">
        <v>8333</v>
      </c>
      <c r="S2451" s="16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57.6" hidden="1" x14ac:dyDescent="0.3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1" t="s">
        <v>8323</v>
      </c>
      <c r="R2452" t="s">
        <v>8326</v>
      </c>
      <c r="S2452" s="16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43.2" hidden="1" x14ac:dyDescent="0.3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3.2" hidden="1" x14ac:dyDescent="0.3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3.2" hidden="1" x14ac:dyDescent="0.3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3.2" hidden="1" x14ac:dyDescent="0.3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57.6" hidden="1" x14ac:dyDescent="0.3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57.6" hidden="1" x14ac:dyDescent="0.3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3.2" hidden="1" x14ac:dyDescent="0.3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3.2" hidden="1" x14ac:dyDescent="0.3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3.2" hidden="1" x14ac:dyDescent="0.3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1" t="s">
        <v>8319</v>
      </c>
      <c r="R2461" t="s">
        <v>8320</v>
      </c>
      <c r="S2461" s="16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43.2" hidden="1" x14ac:dyDescent="0.3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1" t="s">
        <v>8311</v>
      </c>
      <c r="R2462" t="s">
        <v>8356</v>
      </c>
      <c r="S2462" s="16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43.2" hidden="1" x14ac:dyDescent="0.3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1" t="s">
        <v>8321</v>
      </c>
      <c r="R2463" t="s">
        <v>8332</v>
      </c>
      <c r="S2463" s="16">
        <f t="shared" si="192"/>
        <v>42318.025011574078</v>
      </c>
      <c r="T2463" s="16">
        <f t="shared" si="193"/>
        <v>42378.025011574078</v>
      </c>
      <c r="U2463">
        <f t="shared" si="194"/>
        <v>2015</v>
      </c>
    </row>
    <row r="2464" spans="1:21" ht="43.2" hidden="1" x14ac:dyDescent="0.3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1" t="s">
        <v>8321</v>
      </c>
      <c r="R2464" t="s">
        <v>8325</v>
      </c>
      <c r="S2464" s="16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3.2" hidden="1" x14ac:dyDescent="0.3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1" t="s">
        <v>8311</v>
      </c>
      <c r="R2465" t="s">
        <v>8348</v>
      </c>
      <c r="S2465" s="16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43.2" hidden="1" x14ac:dyDescent="0.3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1" t="s">
        <v>8319</v>
      </c>
      <c r="R2466" t="s">
        <v>8345</v>
      </c>
      <c r="S2466" s="16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43.2" hidden="1" x14ac:dyDescent="0.3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43.2" hidden="1" x14ac:dyDescent="0.3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1" t="s">
        <v>8323</v>
      </c>
      <c r="R2468" t="s">
        <v>8326</v>
      </c>
      <c r="S2468" s="16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43.2" hidden="1" x14ac:dyDescent="0.3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57.6" hidden="1" x14ac:dyDescent="0.3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3.2" hidden="1" x14ac:dyDescent="0.3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1" t="s">
        <v>8323</v>
      </c>
      <c r="R2471" t="s">
        <v>8335</v>
      </c>
      <c r="S2471" s="16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3.2" hidden="1" x14ac:dyDescent="0.3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1" t="s">
        <v>8323</v>
      </c>
      <c r="R2472" t="s">
        <v>8324</v>
      </c>
      <c r="S2472" s="16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43.2" hidden="1" x14ac:dyDescent="0.3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1" t="s">
        <v>8323</v>
      </c>
      <c r="R2473" t="s">
        <v>8326</v>
      </c>
      <c r="S2473" s="16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43.2" hidden="1" x14ac:dyDescent="0.3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3.2" hidden="1" x14ac:dyDescent="0.3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3.2" hidden="1" x14ac:dyDescent="0.3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3.2" hidden="1" x14ac:dyDescent="0.3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3.2" hidden="1" x14ac:dyDescent="0.3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1" t="s">
        <v>8323</v>
      </c>
      <c r="R2478" t="s">
        <v>8326</v>
      </c>
      <c r="S2478" s="16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3.2" hidden="1" x14ac:dyDescent="0.3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1" t="s">
        <v>8323</v>
      </c>
      <c r="R2479" t="s">
        <v>8326</v>
      </c>
      <c r="S2479" s="16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3.2" hidden="1" x14ac:dyDescent="0.3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1" t="s">
        <v>8323</v>
      </c>
      <c r="R2480" t="s">
        <v>8326</v>
      </c>
      <c r="S2480" s="16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57.6" hidden="1" x14ac:dyDescent="0.3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3.2" hidden="1" x14ac:dyDescent="0.3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3.2" hidden="1" x14ac:dyDescent="0.3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3.2" hidden="1" x14ac:dyDescent="0.3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57.6" hidden="1" x14ac:dyDescent="0.3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3.2" hidden="1" x14ac:dyDescent="0.3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43.2" hidden="1" x14ac:dyDescent="0.3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3.2" hidden="1" x14ac:dyDescent="0.3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3.2" hidden="1" x14ac:dyDescent="0.3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3.2" hidden="1" x14ac:dyDescent="0.3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28.8" hidden="1" x14ac:dyDescent="0.3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3.2" hidden="1" x14ac:dyDescent="0.3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3.2" hidden="1" x14ac:dyDescent="0.3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1" t="s">
        <v>8327</v>
      </c>
      <c r="R2493" t="s">
        <v>8328</v>
      </c>
      <c r="S2493" s="16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8327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57.6" hidden="1" x14ac:dyDescent="0.3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1" t="s">
        <v>8323</v>
      </c>
      <c r="R2495" t="s">
        <v>8326</v>
      </c>
      <c r="S2495" s="16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43.2" hidden="1" x14ac:dyDescent="0.3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3.2" hidden="1" x14ac:dyDescent="0.3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3.2" hidden="1" x14ac:dyDescent="0.3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57.6" hidden="1" x14ac:dyDescent="0.3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hidden="1" x14ac:dyDescent="0.3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57.6" hidden="1" x14ac:dyDescent="0.3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3.2" hidden="1" x14ac:dyDescent="0.3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1" t="s">
        <v>8323</v>
      </c>
      <c r="R2502" t="s">
        <v>8326</v>
      </c>
      <c r="S2502" s="16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3.2" hidden="1" x14ac:dyDescent="0.3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1" t="s">
        <v>8323</v>
      </c>
      <c r="R2503" t="s">
        <v>8326</v>
      </c>
      <c r="S2503" s="16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28.8" hidden="1" x14ac:dyDescent="0.3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3.2" hidden="1" x14ac:dyDescent="0.3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3.2" hidden="1" x14ac:dyDescent="0.3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3.2" hidden="1" x14ac:dyDescent="0.3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57.6" hidden="1" x14ac:dyDescent="0.3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3.2" hidden="1" x14ac:dyDescent="0.3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3.2" hidden="1" x14ac:dyDescent="0.3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3.2" hidden="1" x14ac:dyDescent="0.3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28.8" hidden="1" x14ac:dyDescent="0.3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1" t="s">
        <v>8323</v>
      </c>
      <c r="R2512" t="s">
        <v>8324</v>
      </c>
      <c r="S2512" s="16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28.8" hidden="1" x14ac:dyDescent="0.3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1" t="s">
        <v>8323</v>
      </c>
      <c r="R2513" t="s">
        <v>8326</v>
      </c>
      <c r="S2513" s="16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3.2" hidden="1" x14ac:dyDescent="0.3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1" t="s">
        <v>8323</v>
      </c>
      <c r="R2514" t="s">
        <v>8326</v>
      </c>
      <c r="S2514" s="16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43.2" hidden="1" x14ac:dyDescent="0.3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3.2" hidden="1" x14ac:dyDescent="0.3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3.2" hidden="1" x14ac:dyDescent="0.3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3.2" hidden="1" x14ac:dyDescent="0.3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57.6" hidden="1" x14ac:dyDescent="0.3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3.2" hidden="1" x14ac:dyDescent="0.3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43.2" hidden="1" x14ac:dyDescent="0.3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3.2" hidden="1" x14ac:dyDescent="0.3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43.2" hidden="1" x14ac:dyDescent="0.3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28.8" hidden="1" x14ac:dyDescent="0.3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3.2" hidden="1" x14ac:dyDescent="0.3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1" t="s">
        <v>8321</v>
      </c>
      <c r="R2525" t="s">
        <v>8322</v>
      </c>
      <c r="S2525" s="16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3.2" hidden="1" x14ac:dyDescent="0.3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1" t="s">
        <v>8308</v>
      </c>
      <c r="R2526" t="s">
        <v>8310</v>
      </c>
      <c r="S2526" s="16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43.2" hidden="1" x14ac:dyDescent="0.3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3.2" hidden="1" x14ac:dyDescent="0.3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3.2" hidden="1" x14ac:dyDescent="0.3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3.2" hidden="1" x14ac:dyDescent="0.3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3.2" hidden="1" x14ac:dyDescent="0.3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28.8" hidden="1" x14ac:dyDescent="0.3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28.8" hidden="1" x14ac:dyDescent="0.3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3.2" hidden="1" x14ac:dyDescent="0.3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3.2" hidden="1" x14ac:dyDescent="0.3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57.6" hidden="1" x14ac:dyDescent="0.3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3.2" hidden="1" x14ac:dyDescent="0.3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43.2" hidden="1" x14ac:dyDescent="0.3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43.2" hidden="1" x14ac:dyDescent="0.3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3.2" hidden="1" x14ac:dyDescent="0.3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57.6" hidden="1" x14ac:dyDescent="0.3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43.2" hidden="1" x14ac:dyDescent="0.3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3.2" hidden="1" x14ac:dyDescent="0.3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1" t="s">
        <v>8313</v>
      </c>
      <c r="R2543" t="s">
        <v>8314</v>
      </c>
      <c r="S2543" s="16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43.2" hidden="1" x14ac:dyDescent="0.3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1" t="s">
        <v>8323</v>
      </c>
      <c r="R2544" t="s">
        <v>8326</v>
      </c>
      <c r="S2544" s="16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28.8" hidden="1" x14ac:dyDescent="0.3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1" t="s">
        <v>8311</v>
      </c>
      <c r="R2545" t="s">
        <v>8349</v>
      </c>
      <c r="S2545" s="16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57.6" hidden="1" x14ac:dyDescent="0.3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1" t="s">
        <v>8327</v>
      </c>
      <c r="R2546" t="s">
        <v>8330</v>
      </c>
      <c r="S2546" s="16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43.2" hidden="1" x14ac:dyDescent="0.3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1" t="s">
        <v>8323</v>
      </c>
      <c r="R2547" t="s">
        <v>8326</v>
      </c>
      <c r="S2547" s="16">
        <f t="shared" si="197"/>
        <v>42672.955138888887</v>
      </c>
      <c r="T2547" s="16">
        <f t="shared" si="198"/>
        <v>42704.708333333328</v>
      </c>
      <c r="U2547">
        <f t="shared" si="199"/>
        <v>2016</v>
      </c>
    </row>
    <row r="2548" spans="1:21" ht="43.2" hidden="1" x14ac:dyDescent="0.3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1" t="s">
        <v>8323</v>
      </c>
      <c r="R2548" t="s">
        <v>8326</v>
      </c>
      <c r="S2548" s="16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57.6" hidden="1" x14ac:dyDescent="0.3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1" t="s">
        <v>8323</v>
      </c>
      <c r="R2549" t="s">
        <v>8326</v>
      </c>
      <c r="S2549" s="16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3.2" hidden="1" x14ac:dyDescent="0.3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1" t="s">
        <v>8323</v>
      </c>
      <c r="R2550" t="s">
        <v>8326</v>
      </c>
      <c r="S2550" s="16">
        <f t="shared" si="197"/>
        <v>41841.651597222226</v>
      </c>
      <c r="T2550" s="16">
        <f t="shared" si="198"/>
        <v>41881.229166666664</v>
      </c>
      <c r="U2550">
        <f t="shared" si="199"/>
        <v>2014</v>
      </c>
    </row>
    <row r="2551" spans="1:21" ht="43.2" hidden="1" x14ac:dyDescent="0.3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28.8" hidden="1" x14ac:dyDescent="0.3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3.2" hidden="1" x14ac:dyDescent="0.3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3.2" hidden="1" x14ac:dyDescent="0.3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1" t="s">
        <v>8327</v>
      </c>
      <c r="R2554" t="s">
        <v>8329</v>
      </c>
      <c r="S2554" s="16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43.2" hidden="1" x14ac:dyDescent="0.3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57.6" hidden="1" x14ac:dyDescent="0.3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3.2" hidden="1" x14ac:dyDescent="0.3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1" t="s">
        <v>8323</v>
      </c>
      <c r="R2557" t="s">
        <v>8326</v>
      </c>
      <c r="S2557" s="16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43.2" hidden="1" x14ac:dyDescent="0.3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3.2" hidden="1" x14ac:dyDescent="0.3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3.2" hidden="1" x14ac:dyDescent="0.3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57.6" hidden="1" x14ac:dyDescent="0.3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3.2" hidden="1" x14ac:dyDescent="0.3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28.8" hidden="1" x14ac:dyDescent="0.3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 hidden="1" x14ac:dyDescent="0.3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1" t="s">
        <v>8321</v>
      </c>
      <c r="R2564" t="s">
        <v>8343</v>
      </c>
      <c r="S2564" s="16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57.6" hidden="1" x14ac:dyDescent="0.3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1" t="s">
        <v>8308</v>
      </c>
      <c r="R2565" t="s">
        <v>8310</v>
      </c>
      <c r="S2565" s="16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28.8" hidden="1" x14ac:dyDescent="0.3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1" t="s">
        <v>8323</v>
      </c>
      <c r="R2566" t="s">
        <v>8324</v>
      </c>
      <c r="S2566" s="16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3.2" hidden="1" x14ac:dyDescent="0.3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3.2" hidden="1" x14ac:dyDescent="0.3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1" t="s">
        <v>8327</v>
      </c>
      <c r="R2568" t="s">
        <v>8331</v>
      </c>
      <c r="S2568" s="16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3.2" hidden="1" x14ac:dyDescent="0.3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1" t="s">
        <v>8323</v>
      </c>
      <c r="R2569" t="s">
        <v>8326</v>
      </c>
      <c r="S2569" s="16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hidden="1" x14ac:dyDescent="0.3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43.2" hidden="1" x14ac:dyDescent="0.3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57.6" hidden="1" x14ac:dyDescent="0.3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3.2" hidden="1" x14ac:dyDescent="0.3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3.2" hidden="1" x14ac:dyDescent="0.3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3.2" hidden="1" x14ac:dyDescent="0.3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3.2" hidden="1" x14ac:dyDescent="0.3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3.2" hidden="1" x14ac:dyDescent="0.3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3.2" hidden="1" x14ac:dyDescent="0.3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idden="1" x14ac:dyDescent="0.3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1" t="s">
        <v>8327</v>
      </c>
      <c r="R2579" t="s">
        <v>8331</v>
      </c>
      <c r="S2579" s="16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hidden="1" x14ac:dyDescent="0.3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1" t="s">
        <v>8327</v>
      </c>
      <c r="R2580" t="s">
        <v>8328</v>
      </c>
      <c r="S2580" s="16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43.2" hidden="1" x14ac:dyDescent="0.3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1" t="s">
        <v>8323</v>
      </c>
      <c r="R2581" t="s">
        <v>8326</v>
      </c>
      <c r="S2581" s="16">
        <f t="shared" si="202"/>
        <v>41983.752847222218</v>
      </c>
      <c r="T2581" s="16">
        <f t="shared" si="203"/>
        <v>42014.140972222223</v>
      </c>
      <c r="U2581">
        <f t="shared" si="204"/>
        <v>2014</v>
      </c>
    </row>
    <row r="2582" spans="1:21" ht="43.2" hidden="1" x14ac:dyDescent="0.3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1" t="s">
        <v>8323</v>
      </c>
      <c r="R2582" t="s">
        <v>8326</v>
      </c>
      <c r="S2582" s="16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43.2" hidden="1" x14ac:dyDescent="0.3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28.8" hidden="1" x14ac:dyDescent="0.3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3.2" hidden="1" x14ac:dyDescent="0.3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3.2" hidden="1" x14ac:dyDescent="0.3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1" t="s">
        <v>8323</v>
      </c>
      <c r="R2586" t="s">
        <v>8326</v>
      </c>
      <c r="S2586" s="16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3.2" hidden="1" x14ac:dyDescent="0.3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3.2" hidden="1" x14ac:dyDescent="0.3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1" t="s">
        <v>8323</v>
      </c>
      <c r="R2588" t="s">
        <v>8324</v>
      </c>
      <c r="S2588" s="16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57.6" hidden="1" x14ac:dyDescent="0.3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43.2" hidden="1" x14ac:dyDescent="0.3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3.2" hidden="1" x14ac:dyDescent="0.3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28.8" hidden="1" x14ac:dyDescent="0.3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72" hidden="1" x14ac:dyDescent="0.3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1" t="s">
        <v>8323</v>
      </c>
      <c r="R2593" t="s">
        <v>8326</v>
      </c>
      <c r="S2593" s="16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3.2" hidden="1" x14ac:dyDescent="0.3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1" t="s">
        <v>8323</v>
      </c>
      <c r="R2594" t="s">
        <v>8326</v>
      </c>
      <c r="S2594" s="16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3.2" hidden="1" x14ac:dyDescent="0.3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1" t="s">
        <v>8323</v>
      </c>
      <c r="R2595" t="s">
        <v>8324</v>
      </c>
      <c r="S2595" s="16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43.2" hidden="1" x14ac:dyDescent="0.3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1" t="s">
        <v>8321</v>
      </c>
      <c r="R2596" t="s">
        <v>8322</v>
      </c>
      <c r="S2596" s="16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43.2" hidden="1" x14ac:dyDescent="0.3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1" t="s">
        <v>8316</v>
      </c>
      <c r="R2597" t="s">
        <v>8334</v>
      </c>
      <c r="S2597" s="16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3.2" hidden="1" x14ac:dyDescent="0.3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1" t="s">
        <v>8321</v>
      </c>
      <c r="R2598" t="s">
        <v>8332</v>
      </c>
      <c r="S2598" s="16">
        <f t="shared" si="202"/>
        <v>41995.752986111111</v>
      </c>
      <c r="T2598" s="16">
        <f t="shared" si="203"/>
        <v>42034.708333333328</v>
      </c>
      <c r="U2598">
        <f t="shared" si="204"/>
        <v>2014</v>
      </c>
    </row>
    <row r="2599" spans="1:21" ht="28.8" hidden="1" x14ac:dyDescent="0.3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1" t="s">
        <v>8321</v>
      </c>
      <c r="R2599" t="s">
        <v>8343</v>
      </c>
      <c r="S2599" s="16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43.2" hidden="1" x14ac:dyDescent="0.3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1" t="s">
        <v>8321</v>
      </c>
      <c r="R2600" t="s">
        <v>8322</v>
      </c>
      <c r="S2600" s="16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43.2" hidden="1" x14ac:dyDescent="0.3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1" t="s">
        <v>8311</v>
      </c>
      <c r="R2601" t="s">
        <v>8348</v>
      </c>
      <c r="S2601" s="16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43.2" hidden="1" x14ac:dyDescent="0.3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3.2" hidden="1" x14ac:dyDescent="0.3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57.6" hidden="1" x14ac:dyDescent="0.3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3.2" hidden="1" x14ac:dyDescent="0.3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3.2" hidden="1" x14ac:dyDescent="0.3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3.2" hidden="1" x14ac:dyDescent="0.3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3.2" hidden="1" x14ac:dyDescent="0.3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43.2" hidden="1" x14ac:dyDescent="0.3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1" t="s">
        <v>8323</v>
      </c>
      <c r="R2609" t="s">
        <v>8324</v>
      </c>
      <c r="S2609" s="16">
        <f t="shared" si="202"/>
        <v>42630.922893518517</v>
      </c>
      <c r="T2609" s="16">
        <f t="shared" si="203"/>
        <v>42665.922893518517</v>
      </c>
      <c r="U2609">
        <f t="shared" si="204"/>
        <v>2016</v>
      </c>
    </row>
    <row r="2610" spans="1:21" ht="43.2" hidden="1" x14ac:dyDescent="0.3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1" t="s">
        <v>8323</v>
      </c>
      <c r="R2610" t="s">
        <v>8335</v>
      </c>
      <c r="S2610" s="16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3.2" hidden="1" x14ac:dyDescent="0.3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57.6" hidden="1" x14ac:dyDescent="0.3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3.2" hidden="1" x14ac:dyDescent="0.3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28.8" hidden="1" x14ac:dyDescent="0.3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3.2" hidden="1" x14ac:dyDescent="0.3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57.6" hidden="1" x14ac:dyDescent="0.3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3.2" hidden="1" x14ac:dyDescent="0.3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57.6" hidden="1" x14ac:dyDescent="0.3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28.8" hidden="1" x14ac:dyDescent="0.3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3.2" hidden="1" x14ac:dyDescent="0.3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57.6" hidden="1" x14ac:dyDescent="0.3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57.6" hidden="1" x14ac:dyDescent="0.3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3.2" hidden="1" x14ac:dyDescent="0.3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3.2" hidden="1" x14ac:dyDescent="0.3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3.2" hidden="1" x14ac:dyDescent="0.3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3.2" hidden="1" x14ac:dyDescent="0.3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1"/>
        <v>56</v>
      </c>
      <c r="Q2626" s="11" t="s">
        <v>8321</v>
      </c>
      <c r="R2626" t="s">
        <v>8325</v>
      </c>
      <c r="S2626" s="16">
        <f t="shared" si="202"/>
        <v>41900.505312499998</v>
      </c>
      <c r="T2626" s="16">
        <f t="shared" si="203"/>
        <v>41930.505312499998</v>
      </c>
      <c r="U2626">
        <f t="shared" si="204"/>
        <v>2014</v>
      </c>
    </row>
    <row r="2627" spans="1:21" ht="43.2" hidden="1" x14ac:dyDescent="0.3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hidden="1" x14ac:dyDescent="0.3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1" t="s">
        <v>8316</v>
      </c>
      <c r="R2628" t="s">
        <v>8334</v>
      </c>
      <c r="S2628" s="16">
        <f t="shared" si="207"/>
        <v>41255.833611111113</v>
      </c>
      <c r="T2628" s="16">
        <f t="shared" si="208"/>
        <v>41285.833611111113</v>
      </c>
      <c r="U2628">
        <f t="shared" si="209"/>
        <v>2012</v>
      </c>
    </row>
    <row r="2629" spans="1:21" ht="43.2" hidden="1" x14ac:dyDescent="0.3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28.8" hidden="1" x14ac:dyDescent="0.3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3.2" hidden="1" x14ac:dyDescent="0.3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43.2" hidden="1" x14ac:dyDescent="0.3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1" t="s">
        <v>8308</v>
      </c>
      <c r="R2632" t="s">
        <v>8310</v>
      </c>
      <c r="S2632" s="16">
        <f t="shared" si="207"/>
        <v>41971.866574074069</v>
      </c>
      <c r="T2632" s="16">
        <f t="shared" si="208"/>
        <v>42016.866574074069</v>
      </c>
      <c r="U2632">
        <f t="shared" si="209"/>
        <v>2014</v>
      </c>
    </row>
    <row r="2633" spans="1:21" ht="28.8" hidden="1" x14ac:dyDescent="0.3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1" t="s">
        <v>8313</v>
      </c>
      <c r="R2633" t="s">
        <v>8314</v>
      </c>
      <c r="S2633" s="16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43.2" hidden="1" x14ac:dyDescent="0.3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43.2" hidden="1" x14ac:dyDescent="0.3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1" t="s">
        <v>8327</v>
      </c>
      <c r="R2635" t="s">
        <v>8331</v>
      </c>
      <c r="S2635" s="16">
        <f t="shared" si="207"/>
        <v>41246.874814814815</v>
      </c>
      <c r="T2635" s="16">
        <f t="shared" si="208"/>
        <v>41276.874814814815</v>
      </c>
      <c r="U2635">
        <f t="shared" si="209"/>
        <v>2012</v>
      </c>
    </row>
    <row r="2636" spans="1:21" ht="43.2" hidden="1" x14ac:dyDescent="0.3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1" t="s">
        <v>8311</v>
      </c>
      <c r="R2636" t="s">
        <v>8356</v>
      </c>
      <c r="S2636" s="16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43.2" hidden="1" x14ac:dyDescent="0.3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1" t="s">
        <v>8323</v>
      </c>
      <c r="R2637" t="s">
        <v>8326</v>
      </c>
      <c r="S2637" s="16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3.2" hidden="1" x14ac:dyDescent="0.3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1" t="s">
        <v>8323</v>
      </c>
      <c r="R2638" t="s">
        <v>8326</v>
      </c>
      <c r="S2638" s="16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3.2" hidden="1" x14ac:dyDescent="0.3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1" t="s">
        <v>8323</v>
      </c>
      <c r="R2639" t="s">
        <v>8326</v>
      </c>
      <c r="S2639" s="16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3.2" hidden="1" x14ac:dyDescent="0.3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3.2" hidden="1" x14ac:dyDescent="0.3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1" t="s">
        <v>8327</v>
      </c>
      <c r="R2641" t="s">
        <v>8331</v>
      </c>
      <c r="S2641" s="16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57.6" hidden="1" x14ac:dyDescent="0.3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1" t="s">
        <v>8327</v>
      </c>
      <c r="R2642" t="s">
        <v>8336</v>
      </c>
      <c r="S2642" s="16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43.2" hidden="1" x14ac:dyDescent="0.3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1" t="s">
        <v>8323</v>
      </c>
      <c r="R2643" t="s">
        <v>8326</v>
      </c>
      <c r="S2643" s="16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43.2" hidden="1" x14ac:dyDescent="0.3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3.2" hidden="1" x14ac:dyDescent="0.3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3.2" hidden="1" x14ac:dyDescent="0.3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43.2" hidden="1" x14ac:dyDescent="0.3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57.6" hidden="1" x14ac:dyDescent="0.3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57.6" hidden="1" x14ac:dyDescent="0.3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43.2" hidden="1" x14ac:dyDescent="0.3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3.2" hidden="1" x14ac:dyDescent="0.3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3.2" hidden="1" x14ac:dyDescent="0.3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3.2" hidden="1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3.2" hidden="1" x14ac:dyDescent="0.3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3.2" hidden="1" x14ac:dyDescent="0.3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57.6" hidden="1" x14ac:dyDescent="0.3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1" t="s">
        <v>8323</v>
      </c>
      <c r="R2656" t="s">
        <v>8326</v>
      </c>
      <c r="S2656" s="16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3.2" hidden="1" x14ac:dyDescent="0.3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1" t="s">
        <v>8323</v>
      </c>
      <c r="R2657" t="s">
        <v>8335</v>
      </c>
      <c r="S2657" s="16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43.2" hidden="1" x14ac:dyDescent="0.3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57.6" hidden="1" x14ac:dyDescent="0.3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1" t="s">
        <v>8327</v>
      </c>
      <c r="R2659" t="s">
        <v>8331</v>
      </c>
      <c r="S2659" s="16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57.6" hidden="1" x14ac:dyDescent="0.3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1" t="s">
        <v>8327</v>
      </c>
      <c r="R2660" t="s">
        <v>8350</v>
      </c>
      <c r="S2660" s="16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57.6" hidden="1" x14ac:dyDescent="0.3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1" t="s">
        <v>8327</v>
      </c>
      <c r="R2661" t="s">
        <v>8331</v>
      </c>
      <c r="S2661" s="16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43.2" hidden="1" x14ac:dyDescent="0.3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1" t="s">
        <v>8323</v>
      </c>
      <c r="R2662" t="s">
        <v>8326</v>
      </c>
      <c r="S2662" s="16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43.2" hidden="1" x14ac:dyDescent="0.3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1" t="s">
        <v>8323</v>
      </c>
      <c r="R2663" t="s">
        <v>8326</v>
      </c>
      <c r="S2663" s="16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3.2" hidden="1" x14ac:dyDescent="0.3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3.2" hidden="1" x14ac:dyDescent="0.3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3.2" hidden="1" x14ac:dyDescent="0.3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3.2" hidden="1" x14ac:dyDescent="0.3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3.2" hidden="1" x14ac:dyDescent="0.3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3.2" hidden="1" x14ac:dyDescent="0.3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57.6" hidden="1" x14ac:dyDescent="0.3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3.2" hidden="1" x14ac:dyDescent="0.3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3.2" hidden="1" x14ac:dyDescent="0.3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3.2" hidden="1" x14ac:dyDescent="0.3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28.8" hidden="1" x14ac:dyDescent="0.3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3.2" hidden="1" x14ac:dyDescent="0.3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43.2" hidden="1" x14ac:dyDescent="0.3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1" t="s">
        <v>8321</v>
      </c>
      <c r="R2676" t="s">
        <v>8343</v>
      </c>
      <c r="S2676" s="16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43.2" hidden="1" x14ac:dyDescent="0.3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1" t="s">
        <v>8321</v>
      </c>
      <c r="R2677" t="s">
        <v>8337</v>
      </c>
      <c r="S2677" s="16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43.2" hidden="1" x14ac:dyDescent="0.3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1" t="s">
        <v>8327</v>
      </c>
      <c r="R2678" t="s">
        <v>8331</v>
      </c>
      <c r="S2678" s="16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3.2" hidden="1" x14ac:dyDescent="0.3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1" t="s">
        <v>8323</v>
      </c>
      <c r="R2679" t="s">
        <v>8326</v>
      </c>
      <c r="S2679" s="16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43.2" hidden="1" x14ac:dyDescent="0.3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3.2" hidden="1" x14ac:dyDescent="0.3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57.6" hidden="1" x14ac:dyDescent="0.3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28.8" hidden="1" x14ac:dyDescent="0.3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3.2" hidden="1" x14ac:dyDescent="0.3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3.2" hidden="1" x14ac:dyDescent="0.3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57.6" hidden="1" x14ac:dyDescent="0.3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72" hidden="1" x14ac:dyDescent="0.3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1" t="s">
        <v>8323</v>
      </c>
      <c r="R2687" t="s">
        <v>8335</v>
      </c>
      <c r="S2687" s="16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3.2" hidden="1" x14ac:dyDescent="0.3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3.2" hidden="1" x14ac:dyDescent="0.3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3.2" hidden="1" x14ac:dyDescent="0.3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57.6" hidden="1" x14ac:dyDescent="0.3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hidden="1" x14ac:dyDescent="0.3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3.2" hidden="1" x14ac:dyDescent="0.3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57.6" hidden="1" x14ac:dyDescent="0.3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3.2" hidden="1" x14ac:dyDescent="0.3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3.2" hidden="1" x14ac:dyDescent="0.3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3.2" hidden="1" x14ac:dyDescent="0.3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28.8" hidden="1" x14ac:dyDescent="0.3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1" t="s">
        <v>8321</v>
      </c>
      <c r="R2698" t="s">
        <v>8339</v>
      </c>
      <c r="S2698" s="16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57.6" hidden="1" x14ac:dyDescent="0.3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1" t="s">
        <v>8308</v>
      </c>
      <c r="R2699" t="s">
        <v>8310</v>
      </c>
      <c r="S2699" s="16">
        <f t="shared" si="212"/>
        <v>42411.828287037039</v>
      </c>
      <c r="T2699" s="16">
        <f t="shared" si="213"/>
        <v>42441.828287037039</v>
      </c>
      <c r="U2699">
        <f t="shared" si="214"/>
        <v>2016</v>
      </c>
    </row>
    <row r="2700" spans="1:21" ht="43.2" hidden="1" x14ac:dyDescent="0.3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57.6" hidden="1" x14ac:dyDescent="0.3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43.2" hidden="1" x14ac:dyDescent="0.3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3.2" hidden="1" x14ac:dyDescent="0.3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3.2" hidden="1" x14ac:dyDescent="0.3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28.8" hidden="1" x14ac:dyDescent="0.3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1" t="s">
        <v>8327</v>
      </c>
      <c r="R2705" t="s">
        <v>8331</v>
      </c>
      <c r="S2705" s="16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43.2" hidden="1" x14ac:dyDescent="0.3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1" t="s">
        <v>8308</v>
      </c>
      <c r="R2706" t="s">
        <v>8342</v>
      </c>
      <c r="S2706" s="16">
        <f t="shared" si="212"/>
        <v>41989.853692129633</v>
      </c>
      <c r="T2706" s="16">
        <f t="shared" si="213"/>
        <v>42019.811805555553</v>
      </c>
      <c r="U2706">
        <f t="shared" si="214"/>
        <v>2014</v>
      </c>
    </row>
    <row r="2707" spans="1:21" ht="43.2" hidden="1" x14ac:dyDescent="0.3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1" t="s">
        <v>8321</v>
      </c>
      <c r="R2707" t="s">
        <v>8343</v>
      </c>
      <c r="S2707" s="16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43.2" hidden="1" x14ac:dyDescent="0.3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1" t="s">
        <v>8321</v>
      </c>
      <c r="R2708" t="s">
        <v>8343</v>
      </c>
      <c r="S2708" s="16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43.2" hidden="1" x14ac:dyDescent="0.3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1" t="s">
        <v>8319</v>
      </c>
      <c r="R2709" t="s">
        <v>8345</v>
      </c>
      <c r="S2709" s="16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43.2" hidden="1" x14ac:dyDescent="0.3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1" t="s">
        <v>8319</v>
      </c>
      <c r="R2710" t="s">
        <v>8345</v>
      </c>
      <c r="S2710" s="16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57.6" hidden="1" x14ac:dyDescent="0.3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1" t="s">
        <v>8323</v>
      </c>
      <c r="R2711" t="s">
        <v>8326</v>
      </c>
      <c r="S2711" s="16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57.6" hidden="1" x14ac:dyDescent="0.3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1" t="s">
        <v>8323</v>
      </c>
      <c r="R2712" t="s">
        <v>8326</v>
      </c>
      <c r="S2712" s="16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43.2" hidden="1" x14ac:dyDescent="0.3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3.2" hidden="1" x14ac:dyDescent="0.3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57.6" hidden="1" x14ac:dyDescent="0.3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28.8" hidden="1" x14ac:dyDescent="0.3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3.2" hidden="1" x14ac:dyDescent="0.3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43.2" hidden="1" x14ac:dyDescent="0.3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1" t="s">
        <v>8323</v>
      </c>
      <c r="R2718" t="s">
        <v>8326</v>
      </c>
      <c r="S2718" s="16">
        <f t="shared" si="212"/>
        <v>42064.785613425927</v>
      </c>
      <c r="T2718" s="16">
        <f t="shared" si="213"/>
        <v>42099.743946759263</v>
      </c>
      <c r="U2718">
        <f t="shared" si="214"/>
        <v>2015</v>
      </c>
    </row>
    <row r="2719" spans="1:21" ht="57.6" hidden="1" x14ac:dyDescent="0.3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1" t="s">
        <v>8323</v>
      </c>
      <c r="R2719" t="s">
        <v>8326</v>
      </c>
      <c r="S2719" s="16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57.6" hidden="1" x14ac:dyDescent="0.3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43.2" hidden="1" x14ac:dyDescent="0.3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57.6" hidden="1" x14ac:dyDescent="0.3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1" t="s">
        <v>8323</v>
      </c>
      <c r="R2722" t="s">
        <v>8326</v>
      </c>
      <c r="S2722" s="16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43.2" hidden="1" x14ac:dyDescent="0.3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1" t="s">
        <v>8323</v>
      </c>
      <c r="R2723" t="s">
        <v>8326</v>
      </c>
      <c r="S2723" s="16">
        <f t="shared" si="212"/>
        <v>41982.87364583333</v>
      </c>
      <c r="T2723" s="16">
        <f t="shared" si="213"/>
        <v>42012.87364583333</v>
      </c>
      <c r="U2723">
        <f t="shared" si="214"/>
        <v>2014</v>
      </c>
    </row>
    <row r="2724" spans="1:21" ht="43.2" hidden="1" x14ac:dyDescent="0.3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3.2" hidden="1" x14ac:dyDescent="0.3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1" t="s">
        <v>8321</v>
      </c>
      <c r="R2725" t="s">
        <v>8325</v>
      </c>
      <c r="S2725" s="16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28.8" hidden="1" x14ac:dyDescent="0.3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1" t="s">
        <v>8327</v>
      </c>
      <c r="R2726" t="s">
        <v>8331</v>
      </c>
      <c r="S2726" s="16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43.2" hidden="1" x14ac:dyDescent="0.3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1" t="s">
        <v>8308</v>
      </c>
      <c r="R2727" t="s">
        <v>8342</v>
      </c>
      <c r="S2727" s="16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43.2" hidden="1" x14ac:dyDescent="0.3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3.2" hidden="1" x14ac:dyDescent="0.3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3.2" hidden="1" x14ac:dyDescent="0.3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1" t="s">
        <v>8319</v>
      </c>
      <c r="R2730" t="s">
        <v>8320</v>
      </c>
      <c r="S2730" s="16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3.2" hidden="1" x14ac:dyDescent="0.3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3.2" hidden="1" x14ac:dyDescent="0.3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1" t="s">
        <v>8323</v>
      </c>
      <c r="R2732" t="s">
        <v>8326</v>
      </c>
      <c r="S2732" s="16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3.2" hidden="1" x14ac:dyDescent="0.3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1" t="s">
        <v>8323</v>
      </c>
      <c r="R2733" t="s">
        <v>8326</v>
      </c>
      <c r="S2733" s="16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3.2" hidden="1" x14ac:dyDescent="0.3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1" t="s">
        <v>8323</v>
      </c>
      <c r="R2734" t="s">
        <v>8326</v>
      </c>
      <c r="S2734" s="16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57.6" hidden="1" x14ac:dyDescent="0.3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3.2" hidden="1" x14ac:dyDescent="0.3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3.2" hidden="1" x14ac:dyDescent="0.3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3.2" hidden="1" x14ac:dyDescent="0.3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1" t="s">
        <v>8321</v>
      </c>
      <c r="R2738" t="s">
        <v>8343</v>
      </c>
      <c r="S2738" s="16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43.2" hidden="1" x14ac:dyDescent="0.3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3.2" hidden="1" x14ac:dyDescent="0.3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1" t="s">
        <v>8316</v>
      </c>
      <c r="R2740" t="s">
        <v>8344</v>
      </c>
      <c r="S2740" s="16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43.2" hidden="1" x14ac:dyDescent="0.3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3.2" hidden="1" x14ac:dyDescent="0.3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1" t="s">
        <v>8323</v>
      </c>
      <c r="R2742" t="s">
        <v>8326</v>
      </c>
      <c r="S2742" s="16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43.2" hidden="1" x14ac:dyDescent="0.3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28.8" hidden="1" x14ac:dyDescent="0.3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57.6" hidden="1" x14ac:dyDescent="0.3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3.2" hidden="1" x14ac:dyDescent="0.3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3.2" hidden="1" x14ac:dyDescent="0.3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3.2" hidden="1" x14ac:dyDescent="0.3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3.2" hidden="1" x14ac:dyDescent="0.3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43.2" hidden="1" x14ac:dyDescent="0.3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28.8" hidden="1" x14ac:dyDescent="0.3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1" t="s">
        <v>8321</v>
      </c>
      <c r="R2751" t="s">
        <v>8332</v>
      </c>
      <c r="S2751" s="16">
        <f t="shared" si="212"/>
        <v>41989.91134259259</v>
      </c>
      <c r="T2751" s="16">
        <f t="shared" si="213"/>
        <v>42005.332638888889</v>
      </c>
      <c r="U2751">
        <f t="shared" si="214"/>
        <v>2014</v>
      </c>
    </row>
    <row r="2752" spans="1:21" ht="43.2" hidden="1" x14ac:dyDescent="0.3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1" t="s">
        <v>8316</v>
      </c>
      <c r="R2752" t="s">
        <v>8334</v>
      </c>
      <c r="S2752" s="16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43.2" hidden="1" x14ac:dyDescent="0.3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1" t="s">
        <v>8323</v>
      </c>
      <c r="R2753" t="s">
        <v>8326</v>
      </c>
      <c r="S2753" s="16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43.2" hidden="1" x14ac:dyDescent="0.3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3.2" hidden="1" x14ac:dyDescent="0.3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3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3.2" hidden="1" x14ac:dyDescent="0.3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1" t="s">
        <v>8321</v>
      </c>
      <c r="R2757" t="s">
        <v>8337</v>
      </c>
      <c r="S2757" s="16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43.2" hidden="1" x14ac:dyDescent="0.3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1" t="s">
        <v>8308</v>
      </c>
      <c r="R2758" t="s">
        <v>8310</v>
      </c>
      <c r="S2758" s="16">
        <f t="shared" si="217"/>
        <v>42715.688437500001</v>
      </c>
      <c r="T2758" s="16">
        <f t="shared" si="218"/>
        <v>42745.688437500001</v>
      </c>
      <c r="U2758">
        <f t="shared" si="219"/>
        <v>2016</v>
      </c>
    </row>
    <row r="2759" spans="1:21" ht="43.2" hidden="1" x14ac:dyDescent="0.3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1" t="s">
        <v>8311</v>
      </c>
      <c r="R2759" t="s">
        <v>8348</v>
      </c>
      <c r="S2759" s="16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43.2" hidden="1" x14ac:dyDescent="0.3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3.2" hidden="1" x14ac:dyDescent="0.3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43.2" hidden="1" x14ac:dyDescent="0.3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28.8" hidden="1" x14ac:dyDescent="0.3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57.6" hidden="1" x14ac:dyDescent="0.3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57.6" hidden="1" x14ac:dyDescent="0.3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3.2" hidden="1" x14ac:dyDescent="0.3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1" t="s">
        <v>8323</v>
      </c>
      <c r="R2766" t="s">
        <v>8326</v>
      </c>
      <c r="S2766" s="16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57.6" hidden="1" x14ac:dyDescent="0.3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3.2" hidden="1" x14ac:dyDescent="0.3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1" t="s">
        <v>8323</v>
      </c>
      <c r="R2768" t="s">
        <v>8326</v>
      </c>
      <c r="S2768" s="16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43.2" hidden="1" x14ac:dyDescent="0.3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3.2" hidden="1" x14ac:dyDescent="0.3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3.2" hidden="1" x14ac:dyDescent="0.3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3.2" hidden="1" x14ac:dyDescent="0.3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1" t="s">
        <v>8323</v>
      </c>
      <c r="R2772" t="s">
        <v>8326</v>
      </c>
      <c r="S2772" s="16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43.2" hidden="1" x14ac:dyDescent="0.3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1" t="s">
        <v>8323</v>
      </c>
      <c r="R2773" t="s">
        <v>8326</v>
      </c>
      <c r="S2773" s="16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43.2" hidden="1" x14ac:dyDescent="0.3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3.2" hidden="1" x14ac:dyDescent="0.3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3.2" hidden="1" x14ac:dyDescent="0.3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1" t="s">
        <v>8321</v>
      </c>
      <c r="R2776" t="s">
        <v>8325</v>
      </c>
      <c r="S2776" s="16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3.2" hidden="1" x14ac:dyDescent="0.3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1" t="s">
        <v>8313</v>
      </c>
      <c r="R2777" t="s">
        <v>8314</v>
      </c>
      <c r="S2777" s="16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43.2" hidden="1" x14ac:dyDescent="0.3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1" t="s">
        <v>8311</v>
      </c>
      <c r="R2778" t="s">
        <v>8356</v>
      </c>
      <c r="S2778" s="16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28.8" hidden="1" x14ac:dyDescent="0.3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28.8" hidden="1" x14ac:dyDescent="0.3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1" t="s">
        <v>8321</v>
      </c>
      <c r="R2780" t="s">
        <v>8322</v>
      </c>
      <c r="S2780" s="16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43.2" hidden="1" x14ac:dyDescent="0.3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1" t="s">
        <v>8323</v>
      </c>
      <c r="R2781" t="s">
        <v>8324</v>
      </c>
      <c r="S2781" s="16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43.2" hidden="1" x14ac:dyDescent="0.3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1" t="s">
        <v>8327</v>
      </c>
      <c r="R2782" t="s">
        <v>8350</v>
      </c>
      <c r="S2782" s="16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3.2" hidden="1" x14ac:dyDescent="0.3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1" t="s">
        <v>8311</v>
      </c>
      <c r="R2783" t="s">
        <v>8333</v>
      </c>
      <c r="S2783" s="16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43.2" hidden="1" x14ac:dyDescent="0.3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1" t="s">
        <v>8323</v>
      </c>
      <c r="R2784" t="s">
        <v>8326</v>
      </c>
      <c r="S2784" s="16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28.8" hidden="1" x14ac:dyDescent="0.3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3.2" hidden="1" x14ac:dyDescent="0.3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57.6" hidden="1" x14ac:dyDescent="0.3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43.2" hidden="1" x14ac:dyDescent="0.3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43.2" hidden="1" x14ac:dyDescent="0.3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3.2" hidden="1" x14ac:dyDescent="0.3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3.2" hidden="1" x14ac:dyDescent="0.3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3.2" hidden="1" x14ac:dyDescent="0.3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3.2" hidden="1" x14ac:dyDescent="0.3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3.2" hidden="1" x14ac:dyDescent="0.3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57.6" hidden="1" x14ac:dyDescent="0.3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3.2" hidden="1" x14ac:dyDescent="0.3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3.2" hidden="1" x14ac:dyDescent="0.3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3.2" hidden="1" x14ac:dyDescent="0.3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3.2" hidden="1" x14ac:dyDescent="0.3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3.2" hidden="1" x14ac:dyDescent="0.3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3.2" hidden="1" x14ac:dyDescent="0.3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3.2" hidden="1" x14ac:dyDescent="0.3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3.2" hidden="1" x14ac:dyDescent="0.3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1" t="s">
        <v>8323</v>
      </c>
      <c r="R2803" t="s">
        <v>8326</v>
      </c>
      <c r="S2803" s="16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3.2" hidden="1" x14ac:dyDescent="0.3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1" t="s">
        <v>8323</v>
      </c>
      <c r="R2804" t="s">
        <v>8326</v>
      </c>
      <c r="S2804" s="16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57.6" hidden="1" x14ac:dyDescent="0.3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3.2" hidden="1" x14ac:dyDescent="0.3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57.6" hidden="1" x14ac:dyDescent="0.3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3.2" hidden="1" x14ac:dyDescent="0.3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3.2" hidden="1" x14ac:dyDescent="0.3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3.2" hidden="1" x14ac:dyDescent="0.3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43.2" hidden="1" x14ac:dyDescent="0.3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1" t="s">
        <v>8321</v>
      </c>
      <c r="R2811" t="s">
        <v>8339</v>
      </c>
      <c r="S2811" s="16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3.2" hidden="1" x14ac:dyDescent="0.3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1" t="s">
        <v>8313</v>
      </c>
      <c r="R2812" t="s">
        <v>8314</v>
      </c>
      <c r="S2812" s="16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43.2" hidden="1" x14ac:dyDescent="0.3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1" t="s">
        <v>8319</v>
      </c>
      <c r="R2813" t="s">
        <v>8345</v>
      </c>
      <c r="S2813" s="16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28.8" hidden="1" x14ac:dyDescent="0.3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1" t="s">
        <v>8323</v>
      </c>
      <c r="R2814" t="s">
        <v>8324</v>
      </c>
      <c r="S2814" s="16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43.2" hidden="1" x14ac:dyDescent="0.3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3.2" hidden="1" x14ac:dyDescent="0.3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3.2" hidden="1" x14ac:dyDescent="0.3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3.2" hidden="1" x14ac:dyDescent="0.3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3.2" hidden="1" x14ac:dyDescent="0.3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ref="P2819:P2882" si="221">IFERROR(ROUND(E2819/L2819,2),0)</f>
        <v>108.33</v>
      </c>
      <c r="Q2819" s="11" t="s">
        <v>8321</v>
      </c>
      <c r="R2819" t="s">
        <v>8325</v>
      </c>
      <c r="S2819" s="16">
        <f t="shared" ref="S2819:S2882" si="222">(((J2819/60)/60)/24)+DATE(1970,1,1)</f>
        <v>42052.83530092593</v>
      </c>
      <c r="T2819" s="16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3.2" hidden="1" x14ac:dyDescent="0.3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1" t="s">
        <v>8321</v>
      </c>
      <c r="R2820" t="s">
        <v>8325</v>
      </c>
      <c r="S2820" s="16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43.2" hidden="1" x14ac:dyDescent="0.3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3.2" hidden="1" x14ac:dyDescent="0.3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28.8" hidden="1" x14ac:dyDescent="0.3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3.2" hidden="1" x14ac:dyDescent="0.3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1" t="s">
        <v>8323</v>
      </c>
      <c r="R2824" t="s">
        <v>8326</v>
      </c>
      <c r="S2824" s="16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43.2" hidden="1" x14ac:dyDescent="0.3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1" t="s">
        <v>8323</v>
      </c>
      <c r="R2825" t="s">
        <v>8326</v>
      </c>
      <c r="S2825" s="16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43.2" hidden="1" x14ac:dyDescent="0.3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3.2" hidden="1" x14ac:dyDescent="0.3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43.2" hidden="1" x14ac:dyDescent="0.3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3.2" hidden="1" x14ac:dyDescent="0.3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57.6" hidden="1" x14ac:dyDescent="0.3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1" t="s">
        <v>8327</v>
      </c>
      <c r="R2830" t="s">
        <v>8331</v>
      </c>
      <c r="S2830" s="16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43.2" hidden="1" x14ac:dyDescent="0.3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1" t="s">
        <v>8316</v>
      </c>
      <c r="R2831" t="s">
        <v>8334</v>
      </c>
      <c r="S2831" s="16">
        <f t="shared" si="222"/>
        <v>42712.300567129627</v>
      </c>
      <c r="T2831" s="16">
        <f t="shared" si="223"/>
        <v>42742.300567129627</v>
      </c>
      <c r="U2831">
        <f t="shared" si="224"/>
        <v>2016</v>
      </c>
    </row>
    <row r="2832" spans="1:21" ht="28.8" hidden="1" x14ac:dyDescent="0.3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1" t="s">
        <v>8319</v>
      </c>
      <c r="R2832" t="s">
        <v>8345</v>
      </c>
      <c r="S2832" s="16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43.2" hidden="1" x14ac:dyDescent="0.3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idden="1" x14ac:dyDescent="0.3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3.2" hidden="1" x14ac:dyDescent="0.3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43.2" hidden="1" x14ac:dyDescent="0.3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3.2" hidden="1" x14ac:dyDescent="0.3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28.8" hidden="1" x14ac:dyDescent="0.3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1" t="s">
        <v>8327</v>
      </c>
      <c r="R2838" t="s">
        <v>8331</v>
      </c>
      <c r="S2838" s="16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43.2" hidden="1" x14ac:dyDescent="0.3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1" t="s">
        <v>8327</v>
      </c>
      <c r="R2839" t="s">
        <v>8328</v>
      </c>
      <c r="S2839" s="16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3.2" hidden="1" x14ac:dyDescent="0.3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1" t="s">
        <v>8323</v>
      </c>
      <c r="R2840" t="s">
        <v>8326</v>
      </c>
      <c r="S2840" s="16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3.2" hidden="1" x14ac:dyDescent="0.3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3.2" hidden="1" x14ac:dyDescent="0.3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1" t="s">
        <v>8327</v>
      </c>
      <c r="R2842" t="s">
        <v>8336</v>
      </c>
      <c r="S2842" s="16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3.2" hidden="1" x14ac:dyDescent="0.3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1" t="s">
        <v>8327</v>
      </c>
      <c r="R2843" t="s">
        <v>8336</v>
      </c>
      <c r="S2843" s="16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28.8" hidden="1" x14ac:dyDescent="0.3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1" t="s">
        <v>8327</v>
      </c>
      <c r="R2844" t="s">
        <v>8331</v>
      </c>
      <c r="S2844" s="16">
        <f t="shared" si="222"/>
        <v>41634.797013888885</v>
      </c>
      <c r="T2844" s="16">
        <f t="shared" si="223"/>
        <v>41670.792361111111</v>
      </c>
      <c r="U2844">
        <f t="shared" si="224"/>
        <v>2013</v>
      </c>
    </row>
    <row r="2845" spans="1:21" ht="43.2" hidden="1" x14ac:dyDescent="0.3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1" t="s">
        <v>8327</v>
      </c>
      <c r="R2845" t="s">
        <v>8328</v>
      </c>
      <c r="S2845" s="16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43.2" hidden="1" x14ac:dyDescent="0.3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1" t="s">
        <v>8308</v>
      </c>
      <c r="R2846" t="s">
        <v>8342</v>
      </c>
      <c r="S2846" s="16">
        <f t="shared" si="222"/>
        <v>42327.825289351851</v>
      </c>
      <c r="T2846" s="16">
        <f t="shared" si="223"/>
        <v>42377.82430555555</v>
      </c>
      <c r="U2846">
        <f t="shared" si="224"/>
        <v>2015</v>
      </c>
    </row>
    <row r="2847" spans="1:21" ht="57.6" hidden="1" x14ac:dyDescent="0.3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1" t="s">
        <v>8323</v>
      </c>
      <c r="R2847" t="s">
        <v>8326</v>
      </c>
      <c r="S2847" s="16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3.2" hidden="1" x14ac:dyDescent="0.3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1" t="s">
        <v>8323</v>
      </c>
      <c r="R2848" t="s">
        <v>8335</v>
      </c>
      <c r="S2848" s="16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57.6" hidden="1" x14ac:dyDescent="0.3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1" t="s">
        <v>8323</v>
      </c>
      <c r="R2849" t="s">
        <v>8324</v>
      </c>
      <c r="S2849" s="16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43.2" hidden="1" x14ac:dyDescent="0.3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1" t="s">
        <v>8323</v>
      </c>
      <c r="R2850" t="s">
        <v>8324</v>
      </c>
      <c r="S2850" s="16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43.2" hidden="1" x14ac:dyDescent="0.3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1" t="s">
        <v>8323</v>
      </c>
      <c r="R2851" t="s">
        <v>8326</v>
      </c>
      <c r="S2851" s="16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43.2" hidden="1" x14ac:dyDescent="0.3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3.2" hidden="1" x14ac:dyDescent="0.3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3.2" hidden="1" x14ac:dyDescent="0.3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28.8" hidden="1" x14ac:dyDescent="0.3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28.8" hidden="1" x14ac:dyDescent="0.3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3.2" hidden="1" x14ac:dyDescent="0.3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3.2" hidden="1" x14ac:dyDescent="0.3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43.2" hidden="1" x14ac:dyDescent="0.3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43.2" hidden="1" x14ac:dyDescent="0.3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1" t="s">
        <v>8323</v>
      </c>
      <c r="R2860" t="s">
        <v>8326</v>
      </c>
      <c r="S2860" s="16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57.6" hidden="1" x14ac:dyDescent="0.3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1" t="s">
        <v>8323</v>
      </c>
      <c r="R2861" t="s">
        <v>8326</v>
      </c>
      <c r="S2861" s="16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43.2" hidden="1" x14ac:dyDescent="0.3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3.2" hidden="1" x14ac:dyDescent="0.3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3.2" hidden="1" x14ac:dyDescent="0.3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1" t="s">
        <v>8327</v>
      </c>
      <c r="R2864" t="s">
        <v>8328</v>
      </c>
      <c r="S2864" s="16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3.2" hidden="1" x14ac:dyDescent="0.3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3.2" hidden="1" x14ac:dyDescent="0.3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1" t="s">
        <v>8313</v>
      </c>
      <c r="R2866" t="s">
        <v>8351</v>
      </c>
      <c r="S2866" s="16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43.2" hidden="1" x14ac:dyDescent="0.3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3.2" hidden="1" x14ac:dyDescent="0.3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1" t="s">
        <v>8323</v>
      </c>
      <c r="R2868" t="s">
        <v>8324</v>
      </c>
      <c r="S2868" s="16">
        <f t="shared" si="222"/>
        <v>42031.011249999996</v>
      </c>
      <c r="T2868" s="16">
        <f t="shared" si="223"/>
        <v>42090.969583333332</v>
      </c>
      <c r="U2868">
        <f t="shared" si="224"/>
        <v>2015</v>
      </c>
    </row>
    <row r="2869" spans="1:21" ht="28.8" hidden="1" x14ac:dyDescent="0.3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3.2" hidden="1" x14ac:dyDescent="0.3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3.2" hidden="1" x14ac:dyDescent="0.3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3.2" hidden="1" x14ac:dyDescent="0.3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28.8" hidden="1" x14ac:dyDescent="0.3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hidden="1" x14ac:dyDescent="0.3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3.2" hidden="1" x14ac:dyDescent="0.3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3.2" hidden="1" x14ac:dyDescent="0.3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3.2" hidden="1" x14ac:dyDescent="0.3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3.2" hidden="1" x14ac:dyDescent="0.3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3.2" hidden="1" x14ac:dyDescent="0.3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3.2" hidden="1" x14ac:dyDescent="0.3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1" t="s">
        <v>8316</v>
      </c>
      <c r="R2880" t="s">
        <v>8344</v>
      </c>
      <c r="S2880" s="16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43.2" hidden="1" x14ac:dyDescent="0.3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1" t="s">
        <v>8308</v>
      </c>
      <c r="R2881" t="s">
        <v>8342</v>
      </c>
      <c r="S2881" s="16">
        <f t="shared" si="222"/>
        <v>42360.932152777779</v>
      </c>
      <c r="T2881" s="16">
        <f t="shared" si="223"/>
        <v>42420.932152777779</v>
      </c>
      <c r="U2881">
        <f t="shared" si="224"/>
        <v>2015</v>
      </c>
    </row>
    <row r="2882" spans="1:21" ht="28.8" hidden="1" x14ac:dyDescent="0.3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3.2" hidden="1" x14ac:dyDescent="0.3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hidden="1" x14ac:dyDescent="0.3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57.6" hidden="1" x14ac:dyDescent="0.3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57.6" hidden="1" x14ac:dyDescent="0.3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O2886">
        <f t="shared" si="225"/>
        <v>3</v>
      </c>
      <c r="P2886">
        <f t="shared" si="226"/>
        <v>52.8</v>
      </c>
      <c r="Q2886" s="11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3.2" hidden="1" x14ac:dyDescent="0.3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3.2" hidden="1" x14ac:dyDescent="0.3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3.2" hidden="1" x14ac:dyDescent="0.3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1" t="s">
        <v>8321</v>
      </c>
      <c r="R2889" t="s">
        <v>8343</v>
      </c>
      <c r="S2889" s="16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3.2" hidden="1" x14ac:dyDescent="0.3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1" t="s">
        <v>8308</v>
      </c>
      <c r="R2890" t="s">
        <v>8310</v>
      </c>
      <c r="S2890" s="16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43.2" hidden="1" x14ac:dyDescent="0.3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3.2" hidden="1" x14ac:dyDescent="0.3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1" t="s">
        <v>8308</v>
      </c>
      <c r="R2892" t="s">
        <v>8318</v>
      </c>
      <c r="S2892" s="16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43.2" hidden="1" x14ac:dyDescent="0.3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1" t="s">
        <v>8311</v>
      </c>
      <c r="R2893" t="s">
        <v>8356</v>
      </c>
      <c r="S2893" s="16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43.2" hidden="1" x14ac:dyDescent="0.3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1" t="s">
        <v>8323</v>
      </c>
      <c r="R2894" t="s">
        <v>8326</v>
      </c>
      <c r="S2894" s="16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28.8" hidden="1" x14ac:dyDescent="0.3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1" t="s">
        <v>8323</v>
      </c>
      <c r="R2895" t="s">
        <v>8326</v>
      </c>
      <c r="S2895" s="16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57.6" hidden="1" x14ac:dyDescent="0.3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57.6" hidden="1" x14ac:dyDescent="0.3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3.2" hidden="1" x14ac:dyDescent="0.3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28.8" hidden="1" x14ac:dyDescent="0.3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3.2" hidden="1" x14ac:dyDescent="0.3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3.2" hidden="1" x14ac:dyDescent="0.3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1" t="s">
        <v>8323</v>
      </c>
      <c r="R2901" t="s">
        <v>8326</v>
      </c>
      <c r="S2901" s="16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3.2" hidden="1" x14ac:dyDescent="0.3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1" t="s">
        <v>8323</v>
      </c>
      <c r="R2902" t="s">
        <v>8326</v>
      </c>
      <c r="S2902" s="16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3.2" hidden="1" x14ac:dyDescent="0.3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1" t="s">
        <v>8321</v>
      </c>
      <c r="R2903" t="s">
        <v>8325</v>
      </c>
      <c r="S2903" s="16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43.2" hidden="1" x14ac:dyDescent="0.3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1" t="s">
        <v>8321</v>
      </c>
      <c r="R2904" t="s">
        <v>8325</v>
      </c>
      <c r="S2904" s="16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3.2" hidden="1" x14ac:dyDescent="0.3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1" t="s">
        <v>8321</v>
      </c>
      <c r="R2905" t="s">
        <v>8325</v>
      </c>
      <c r="S2905" s="16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3.2" hidden="1" x14ac:dyDescent="0.3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1" t="s">
        <v>8321</v>
      </c>
      <c r="R2906" t="s">
        <v>8339</v>
      </c>
      <c r="S2906" s="16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43.2" hidden="1" x14ac:dyDescent="0.3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1" t="s">
        <v>8308</v>
      </c>
      <c r="R2907" t="s">
        <v>8342</v>
      </c>
      <c r="S2907" s="16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43.2" hidden="1" x14ac:dyDescent="0.3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1" t="s">
        <v>8308</v>
      </c>
      <c r="R2908" t="s">
        <v>8310</v>
      </c>
      <c r="S2908" s="16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43.2" hidden="1" x14ac:dyDescent="0.3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1" t="s">
        <v>8346</v>
      </c>
      <c r="R2909" t="s">
        <v>8347</v>
      </c>
      <c r="S2909" s="16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3.2" hidden="1" x14ac:dyDescent="0.3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1" t="s">
        <v>8319</v>
      </c>
      <c r="R2910" t="s">
        <v>8345</v>
      </c>
      <c r="S2910" s="16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43.2" hidden="1" x14ac:dyDescent="0.3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1" t="s">
        <v>8323</v>
      </c>
      <c r="R2911" t="s">
        <v>8335</v>
      </c>
      <c r="S2911" s="16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3.2" hidden="1" x14ac:dyDescent="0.3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1" t="s">
        <v>8323</v>
      </c>
      <c r="R2912" t="s">
        <v>8326</v>
      </c>
      <c r="S2912" s="16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43.2" hidden="1" x14ac:dyDescent="0.3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1" t="s">
        <v>8323</v>
      </c>
      <c r="R2913" t="s">
        <v>8326</v>
      </c>
      <c r="S2913" s="16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57.6" hidden="1" x14ac:dyDescent="0.3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1" t="s">
        <v>8323</v>
      </c>
      <c r="R2914" t="s">
        <v>8326</v>
      </c>
      <c r="S2914" s="16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57.6" hidden="1" x14ac:dyDescent="0.3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1" t="s">
        <v>8323</v>
      </c>
      <c r="R2915" t="s">
        <v>8326</v>
      </c>
      <c r="S2915" s="16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3.2" hidden="1" x14ac:dyDescent="0.3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1" t="s">
        <v>8323</v>
      </c>
      <c r="R2916" t="s">
        <v>8326</v>
      </c>
      <c r="S2916" s="16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57.6" hidden="1" x14ac:dyDescent="0.3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3.2" hidden="1" x14ac:dyDescent="0.3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43.2" hidden="1" x14ac:dyDescent="0.3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1" t="s">
        <v>8327</v>
      </c>
      <c r="R2919" t="s">
        <v>8354</v>
      </c>
      <c r="S2919" s="16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43.2" hidden="1" x14ac:dyDescent="0.3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1" t="s">
        <v>8311</v>
      </c>
      <c r="R2920" t="s">
        <v>8348</v>
      </c>
      <c r="S2920" s="16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43.2" hidden="1" x14ac:dyDescent="0.3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28.8" hidden="1" x14ac:dyDescent="0.3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57.6" hidden="1" x14ac:dyDescent="0.3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43.2" hidden="1" x14ac:dyDescent="0.3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3.2" hidden="1" x14ac:dyDescent="0.3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3.2" hidden="1" x14ac:dyDescent="0.3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3.2" hidden="1" x14ac:dyDescent="0.3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3.2" hidden="1" x14ac:dyDescent="0.3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57.6" hidden="1" x14ac:dyDescent="0.3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3.2" hidden="1" x14ac:dyDescent="0.3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28.8" hidden="1" x14ac:dyDescent="0.3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57.6" hidden="1" x14ac:dyDescent="0.3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57.6" hidden="1" x14ac:dyDescent="0.3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3.2" hidden="1" x14ac:dyDescent="0.3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3.2" hidden="1" x14ac:dyDescent="0.3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3.2" hidden="1" x14ac:dyDescent="0.3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3.2" hidden="1" x14ac:dyDescent="0.3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43.2" hidden="1" x14ac:dyDescent="0.3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3.2" hidden="1" x14ac:dyDescent="0.3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1" t="s">
        <v>8323</v>
      </c>
      <c r="R2939" t="s">
        <v>8326</v>
      </c>
      <c r="S2939" s="16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43.2" hidden="1" x14ac:dyDescent="0.3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1" t="s">
        <v>8323</v>
      </c>
      <c r="R2940" t="s">
        <v>8326</v>
      </c>
      <c r="S2940" s="16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57.6" hidden="1" x14ac:dyDescent="0.3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1" t="s">
        <v>8308</v>
      </c>
      <c r="R2941" t="s">
        <v>8342</v>
      </c>
      <c r="S2941" s="16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43.2" hidden="1" x14ac:dyDescent="0.3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1" t="s">
        <v>8311</v>
      </c>
      <c r="R2942" t="s">
        <v>8349</v>
      </c>
      <c r="S2942" s="16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43.2" hidden="1" x14ac:dyDescent="0.3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43.2" hidden="1" x14ac:dyDescent="0.3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28.8" hidden="1" x14ac:dyDescent="0.3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3.2" hidden="1" x14ac:dyDescent="0.3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3.2" hidden="1" x14ac:dyDescent="0.3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hidden="1" x14ac:dyDescent="0.3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43.2" hidden="1" x14ac:dyDescent="0.3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3.2" hidden="1" x14ac:dyDescent="0.3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72" hidden="1" x14ac:dyDescent="0.3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1" t="s">
        <v>8308</v>
      </c>
      <c r="R2951" t="s">
        <v>8310</v>
      </c>
      <c r="S2951" s="16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43.2" hidden="1" x14ac:dyDescent="0.3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43.2" hidden="1" x14ac:dyDescent="0.3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1" t="s">
        <v>8316</v>
      </c>
      <c r="R2953" t="s">
        <v>8344</v>
      </c>
      <c r="S2953" s="16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57.6" hidden="1" x14ac:dyDescent="0.3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43.2" hidden="1" x14ac:dyDescent="0.3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3.2" hidden="1" x14ac:dyDescent="0.3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1" t="s">
        <v>8327</v>
      </c>
      <c r="R2956" t="s">
        <v>8354</v>
      </c>
      <c r="S2956" s="16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43.2" hidden="1" x14ac:dyDescent="0.3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1" t="s">
        <v>8319</v>
      </c>
      <c r="R2957" t="s">
        <v>8357</v>
      </c>
      <c r="S2957" s="16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43.2" hidden="1" x14ac:dyDescent="0.3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1" t="s">
        <v>8321</v>
      </c>
      <c r="R2958" t="s">
        <v>8343</v>
      </c>
      <c r="S2958" s="16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43.2" hidden="1" x14ac:dyDescent="0.3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57.6" hidden="1" x14ac:dyDescent="0.3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1" t="s">
        <v>8308</v>
      </c>
      <c r="R2960" t="s">
        <v>8310</v>
      </c>
      <c r="S2960" s="16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43.2" hidden="1" x14ac:dyDescent="0.3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1" t="s">
        <v>8327</v>
      </c>
      <c r="R2961" t="s">
        <v>8328</v>
      </c>
      <c r="S2961" s="16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57.6" hidden="1" x14ac:dyDescent="0.3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1" t="s">
        <v>8311</v>
      </c>
      <c r="R2962" t="s">
        <v>8349</v>
      </c>
      <c r="S2962" s="16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28.8" hidden="1" x14ac:dyDescent="0.3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1" t="s">
        <v>8313</v>
      </c>
      <c r="R2963" t="s">
        <v>8351</v>
      </c>
      <c r="S2963" s="16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43.2" hidden="1" x14ac:dyDescent="0.3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3.2" hidden="1" x14ac:dyDescent="0.3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3.2" hidden="1" x14ac:dyDescent="0.3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1" t="s">
        <v>8319</v>
      </c>
      <c r="R2966" t="s">
        <v>8345</v>
      </c>
      <c r="S2966" s="16">
        <f t="shared" si="232"/>
        <v>42399.882615740738</v>
      </c>
      <c r="T2966" s="16">
        <f t="shared" si="233"/>
        <v>42459.840949074074</v>
      </c>
      <c r="U2966">
        <f t="shared" si="234"/>
        <v>2016</v>
      </c>
    </row>
    <row r="2967" spans="1:21" hidden="1" x14ac:dyDescent="0.3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1" t="s">
        <v>8323</v>
      </c>
      <c r="R2967" t="s">
        <v>8326</v>
      </c>
      <c r="S2967" s="16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43.2" hidden="1" x14ac:dyDescent="0.3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3.2" hidden="1" x14ac:dyDescent="0.3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1" t="s">
        <v>8323</v>
      </c>
      <c r="R2969" t="s">
        <v>8326</v>
      </c>
      <c r="S2969" s="16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3.2" hidden="1" x14ac:dyDescent="0.3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1" t="s">
        <v>8323</v>
      </c>
      <c r="R2970" t="s">
        <v>8326</v>
      </c>
      <c r="S2970" s="16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28.8" hidden="1" x14ac:dyDescent="0.3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1" t="s">
        <v>8321</v>
      </c>
      <c r="R2971" t="s">
        <v>8325</v>
      </c>
      <c r="S2971" s="16">
        <f t="shared" si="232"/>
        <v>42403.080497685187</v>
      </c>
      <c r="T2971" s="16">
        <f t="shared" si="233"/>
        <v>42433.080497685187</v>
      </c>
      <c r="U2971">
        <f t="shared" si="234"/>
        <v>2016</v>
      </c>
    </row>
    <row r="2972" spans="1:21" ht="28.8" hidden="1" x14ac:dyDescent="0.3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1" t="s">
        <v>8308</v>
      </c>
      <c r="R2972" t="s">
        <v>8342</v>
      </c>
      <c r="S2972" s="16">
        <f t="shared" si="232"/>
        <v>42345.860150462962</v>
      </c>
      <c r="T2972" s="16">
        <f t="shared" si="233"/>
        <v>42375.860150462962</v>
      </c>
      <c r="U2972">
        <f t="shared" si="234"/>
        <v>2015</v>
      </c>
    </row>
    <row r="2973" spans="1:21" ht="43.2" hidden="1" x14ac:dyDescent="0.3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1" t="s">
        <v>8327</v>
      </c>
      <c r="R2973" t="s">
        <v>8328</v>
      </c>
      <c r="S2973" s="16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43.2" hidden="1" x14ac:dyDescent="0.3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1" t="s">
        <v>8311</v>
      </c>
      <c r="R2974" t="s">
        <v>8333</v>
      </c>
      <c r="S2974" s="16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57.6" hidden="1" x14ac:dyDescent="0.3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1" t="s">
        <v>8311</v>
      </c>
      <c r="R2975" t="s">
        <v>8348</v>
      </c>
      <c r="S2975" s="16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43.2" hidden="1" x14ac:dyDescent="0.3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1" t="s">
        <v>8323</v>
      </c>
      <c r="R2976" t="s">
        <v>8324</v>
      </c>
      <c r="S2976" s="16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43.2" hidden="1" x14ac:dyDescent="0.3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1" t="s">
        <v>8323</v>
      </c>
      <c r="R2977" t="s">
        <v>8326</v>
      </c>
      <c r="S2977" s="16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43.2" hidden="1" x14ac:dyDescent="0.3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1" t="s">
        <v>8323</v>
      </c>
      <c r="R2978" t="s">
        <v>8326</v>
      </c>
      <c r="S2978" s="16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43.2" hidden="1" x14ac:dyDescent="0.3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3.2" hidden="1" x14ac:dyDescent="0.3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57.6" hidden="1" x14ac:dyDescent="0.3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43.2" hidden="1" x14ac:dyDescent="0.3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43.2" hidden="1" x14ac:dyDescent="0.3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1" t="s">
        <v>8323</v>
      </c>
      <c r="R2983" t="s">
        <v>8326</v>
      </c>
      <c r="S2983" s="16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28.8" hidden="1" x14ac:dyDescent="0.3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1" t="s">
        <v>8323</v>
      </c>
      <c r="R2984" t="s">
        <v>8326</v>
      </c>
      <c r="S2984" s="16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43.2" hidden="1" x14ac:dyDescent="0.3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3.2" hidden="1" x14ac:dyDescent="0.3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idden="1" x14ac:dyDescent="0.3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3.2" hidden="1" x14ac:dyDescent="0.3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3.2" hidden="1" x14ac:dyDescent="0.3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3.2" hidden="1" x14ac:dyDescent="0.3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3.2" hidden="1" x14ac:dyDescent="0.3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28.8" hidden="1" x14ac:dyDescent="0.3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3.2" hidden="1" x14ac:dyDescent="0.3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28.8" hidden="1" x14ac:dyDescent="0.3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1" t="s">
        <v>8321</v>
      </c>
      <c r="R2994" t="s">
        <v>8325</v>
      </c>
      <c r="S2994" s="16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3.2" hidden="1" x14ac:dyDescent="0.3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28.8" hidden="1" x14ac:dyDescent="0.3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1" t="s">
        <v>8327</v>
      </c>
      <c r="R2996" t="s">
        <v>8331</v>
      </c>
      <c r="S2996" s="16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43.2" hidden="1" x14ac:dyDescent="0.3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1" t="s">
        <v>8308</v>
      </c>
      <c r="R2997" t="s">
        <v>8342</v>
      </c>
      <c r="S2997" s="16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43.2" hidden="1" x14ac:dyDescent="0.3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43.2" hidden="1" x14ac:dyDescent="0.3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57.6" hidden="1" x14ac:dyDescent="0.3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57.6" hidden="1" x14ac:dyDescent="0.3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1" t="s">
        <v>8311</v>
      </c>
      <c r="R3001" t="s">
        <v>8352</v>
      </c>
      <c r="S3001" s="16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57.6" hidden="1" x14ac:dyDescent="0.3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1" t="s">
        <v>8323</v>
      </c>
      <c r="R3002" t="s">
        <v>8326</v>
      </c>
      <c r="S3002" s="16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28.8" hidden="1" x14ac:dyDescent="0.3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1" t="s">
        <v>8308</v>
      </c>
      <c r="R3003" t="s">
        <v>8342</v>
      </c>
      <c r="S3003" s="16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43.2" hidden="1" x14ac:dyDescent="0.3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1" t="s">
        <v>8323</v>
      </c>
      <c r="R3004" t="s">
        <v>8324</v>
      </c>
      <c r="S3004" s="16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43.2" hidden="1" x14ac:dyDescent="0.3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3.2" hidden="1" x14ac:dyDescent="0.3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1" t="s">
        <v>8311</v>
      </c>
      <c r="R3006" t="s">
        <v>8352</v>
      </c>
      <c r="S3006" s="16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3.2" hidden="1" x14ac:dyDescent="0.3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1" t="s">
        <v>8327</v>
      </c>
      <c r="R3007" t="s">
        <v>8350</v>
      </c>
      <c r="S3007" s="16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3.2" hidden="1" x14ac:dyDescent="0.3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1" t="s">
        <v>8313</v>
      </c>
      <c r="R3008" t="s">
        <v>8355</v>
      </c>
      <c r="S3008" s="16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43.2" hidden="1" x14ac:dyDescent="0.3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1" t="s">
        <v>8323</v>
      </c>
      <c r="R3009" t="s">
        <v>8326</v>
      </c>
      <c r="S3009" s="16">
        <f t="shared" si="232"/>
        <v>41793.191875000004</v>
      </c>
      <c r="T3009" s="16">
        <f t="shared" si="233"/>
        <v>41807.191875000004</v>
      </c>
      <c r="U3009">
        <f t="shared" si="234"/>
        <v>2014</v>
      </c>
    </row>
    <row r="3010" spans="1:21" ht="57.6" hidden="1" x14ac:dyDescent="0.3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1"/>
        <v>34</v>
      </c>
      <c r="Q3010" s="11" t="s">
        <v>8323</v>
      </c>
      <c r="R3010" t="s">
        <v>8326</v>
      </c>
      <c r="S3010" s="16">
        <f t="shared" si="232"/>
        <v>42132.809953703705</v>
      </c>
      <c r="T3010" s="16">
        <f t="shared" si="233"/>
        <v>42192.809953703705</v>
      </c>
      <c r="U3010">
        <f t="shared" si="234"/>
        <v>2015</v>
      </c>
    </row>
    <row r="3011" spans="1:21" ht="43.2" hidden="1" x14ac:dyDescent="0.3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ref="P3011:P3074" si="236">IFERROR(ROUND(E3011/L3011,2),0)</f>
        <v>23.57</v>
      </c>
      <c r="Q3011" s="11" t="s">
        <v>8316</v>
      </c>
      <c r="R3011" t="s">
        <v>8334</v>
      </c>
      <c r="S3011" s="16">
        <f t="shared" ref="S3011:S3074" si="237">(((J3011/60)/60)/24)+DATE(1970,1,1)</f>
        <v>40973.740451388891</v>
      </c>
      <c r="T3011" s="16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2" hidden="1" x14ac:dyDescent="0.3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1" t="s">
        <v>8323</v>
      </c>
      <c r="R3012" t="s">
        <v>8326</v>
      </c>
      <c r="S3012" s="16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43.2" hidden="1" x14ac:dyDescent="0.3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3.2" hidden="1" x14ac:dyDescent="0.3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1" t="s">
        <v>8327</v>
      </c>
      <c r="R3014" t="s">
        <v>8350</v>
      </c>
      <c r="S3014" s="16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3.2" hidden="1" x14ac:dyDescent="0.3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1" t="s">
        <v>8327</v>
      </c>
      <c r="R3015" t="s">
        <v>8350</v>
      </c>
      <c r="S3015" s="16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43.2" hidden="1" x14ac:dyDescent="0.3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28.8" hidden="1" x14ac:dyDescent="0.3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3.2" hidden="1" x14ac:dyDescent="0.3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57.6" hidden="1" x14ac:dyDescent="0.3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1" t="s">
        <v>8327</v>
      </c>
      <c r="R3019" t="s">
        <v>8331</v>
      </c>
      <c r="S3019" s="16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43.2" hidden="1" x14ac:dyDescent="0.3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1" t="s">
        <v>8323</v>
      </c>
      <c r="R3020" t="s">
        <v>8326</v>
      </c>
      <c r="S3020" s="16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43.2" hidden="1" x14ac:dyDescent="0.3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3.2" hidden="1" x14ac:dyDescent="0.3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43.2" hidden="1" x14ac:dyDescent="0.3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1" t="s">
        <v>8319</v>
      </c>
      <c r="R3023" t="s">
        <v>8345</v>
      </c>
      <c r="S3023" s="16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57.6" hidden="1" x14ac:dyDescent="0.3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1" t="s">
        <v>8319</v>
      </c>
      <c r="R3024" t="s">
        <v>8345</v>
      </c>
      <c r="S3024" s="16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3.2" hidden="1" x14ac:dyDescent="0.3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3.2" hidden="1" x14ac:dyDescent="0.3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3.2" hidden="1" x14ac:dyDescent="0.3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1" t="s">
        <v>8321</v>
      </c>
      <c r="R3027" t="s">
        <v>8339</v>
      </c>
      <c r="S3027" s="16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43.2" hidden="1" x14ac:dyDescent="0.3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1" t="s">
        <v>8311</v>
      </c>
      <c r="R3028" t="s">
        <v>8352</v>
      </c>
      <c r="S3028" s="16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43.2" hidden="1" x14ac:dyDescent="0.3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1" t="s">
        <v>8327</v>
      </c>
      <c r="R3029" t="s">
        <v>8330</v>
      </c>
      <c r="S3029" s="16">
        <f t="shared" si="237"/>
        <v>42673.577534722222</v>
      </c>
      <c r="T3029" s="16">
        <f t="shared" si="238"/>
        <v>42713.619201388887</v>
      </c>
      <c r="U3029">
        <f t="shared" si="239"/>
        <v>2016</v>
      </c>
    </row>
    <row r="3030" spans="1:21" ht="43.2" hidden="1" x14ac:dyDescent="0.3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1" t="s">
        <v>8311</v>
      </c>
      <c r="R3030" t="s">
        <v>8356</v>
      </c>
      <c r="S3030" s="16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43.2" hidden="1" x14ac:dyDescent="0.3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57.6" hidden="1" x14ac:dyDescent="0.3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3.2" hidden="1" x14ac:dyDescent="0.3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idden="1" x14ac:dyDescent="0.3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1" t="s">
        <v>8311</v>
      </c>
      <c r="R3034" t="s">
        <v>8348</v>
      </c>
      <c r="S3034" s="16">
        <f t="shared" si="237"/>
        <v>42708.668576388889</v>
      </c>
      <c r="T3034" s="16">
        <f t="shared" si="238"/>
        <v>42738.668576388889</v>
      </c>
      <c r="U3034">
        <f t="shared" si="239"/>
        <v>2016</v>
      </c>
    </row>
    <row r="3035" spans="1:21" ht="43.2" hidden="1" x14ac:dyDescent="0.3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1" t="s">
        <v>8319</v>
      </c>
      <c r="R3035" t="s">
        <v>8345</v>
      </c>
      <c r="S3035" s="16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43.2" hidden="1" x14ac:dyDescent="0.3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28.8" hidden="1" x14ac:dyDescent="0.3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3.2" hidden="1" x14ac:dyDescent="0.3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1" t="s">
        <v>8321</v>
      </c>
      <c r="R3038" t="s">
        <v>8339</v>
      </c>
      <c r="S3038" s="16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43.2" hidden="1" x14ac:dyDescent="0.3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1" t="s">
        <v>8323</v>
      </c>
      <c r="R3039" t="s">
        <v>8324</v>
      </c>
      <c r="S3039" s="16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43.2" hidden="1" x14ac:dyDescent="0.3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3.2" hidden="1" x14ac:dyDescent="0.3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28.8" hidden="1" x14ac:dyDescent="0.3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3.2" hidden="1" x14ac:dyDescent="0.3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idden="1" x14ac:dyDescent="0.3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3.2" hidden="1" x14ac:dyDescent="0.3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3.2" hidden="1" x14ac:dyDescent="0.3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43.2" hidden="1" x14ac:dyDescent="0.3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1" t="s">
        <v>8323</v>
      </c>
      <c r="R3047" t="s">
        <v>8326</v>
      </c>
      <c r="S3047" s="16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3.2" hidden="1" x14ac:dyDescent="0.3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1" t="s">
        <v>8323</v>
      </c>
      <c r="R3048" t="s">
        <v>8326</v>
      </c>
      <c r="S3048" s="16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43.2" hidden="1" x14ac:dyDescent="0.3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1" t="s">
        <v>8323</v>
      </c>
      <c r="R3049" t="s">
        <v>8326</v>
      </c>
      <c r="S3049" s="16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43.2" hidden="1" x14ac:dyDescent="0.3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1" t="s">
        <v>8323</v>
      </c>
      <c r="R3050" t="s">
        <v>8326</v>
      </c>
      <c r="S3050" s="16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43.2" hidden="1" x14ac:dyDescent="0.3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43.2" hidden="1" x14ac:dyDescent="0.3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1" t="s">
        <v>8327</v>
      </c>
      <c r="R3052" t="s">
        <v>8354</v>
      </c>
      <c r="S3052" s="16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57.6" hidden="1" x14ac:dyDescent="0.3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1" t="s">
        <v>8308</v>
      </c>
      <c r="R3053" t="s">
        <v>8340</v>
      </c>
      <c r="S3053" s="16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28.8" hidden="1" x14ac:dyDescent="0.3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3.2" hidden="1" x14ac:dyDescent="0.3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43.2" hidden="1" x14ac:dyDescent="0.3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43.2" hidden="1" x14ac:dyDescent="0.3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1" t="s">
        <v>8321</v>
      </c>
      <c r="R3057" t="s">
        <v>8325</v>
      </c>
      <c r="S3057" s="16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43.2" hidden="1" x14ac:dyDescent="0.3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1" t="s">
        <v>8316</v>
      </c>
      <c r="R3058" t="s">
        <v>8334</v>
      </c>
      <c r="S3058" s="16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28.8" hidden="1" x14ac:dyDescent="0.3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1" t="s">
        <v>8323</v>
      </c>
      <c r="R3059" t="s">
        <v>8326</v>
      </c>
      <c r="S3059" s="16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43.2" hidden="1" x14ac:dyDescent="0.3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1" t="s">
        <v>8323</v>
      </c>
      <c r="R3060" t="s">
        <v>8335</v>
      </c>
      <c r="S3060" s="16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28.8" hidden="1" x14ac:dyDescent="0.3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1" t="s">
        <v>8323</v>
      </c>
      <c r="R3061" t="s">
        <v>8326</v>
      </c>
      <c r="S3061" s="16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28.8" hidden="1" x14ac:dyDescent="0.3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28.8" hidden="1" x14ac:dyDescent="0.3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1" t="s">
        <v>8316</v>
      </c>
      <c r="R3063" t="s">
        <v>8334</v>
      </c>
      <c r="S3063" s="16">
        <f t="shared" si="237"/>
        <v>41557.013182870374</v>
      </c>
      <c r="T3063" s="16">
        <f t="shared" si="238"/>
        <v>41587.054849537039</v>
      </c>
      <c r="U3063">
        <f t="shared" si="239"/>
        <v>2013</v>
      </c>
    </row>
    <row r="3064" spans="1:21" ht="43.2" hidden="1" x14ac:dyDescent="0.3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1" t="s">
        <v>8323</v>
      </c>
      <c r="R3064" t="s">
        <v>8324</v>
      </c>
      <c r="S3064" s="16">
        <f t="shared" si="237"/>
        <v>42435.942083333335</v>
      </c>
      <c r="T3064" s="16">
        <f t="shared" si="238"/>
        <v>42495.900416666671</v>
      </c>
      <c r="U3064">
        <f t="shared" si="239"/>
        <v>2016</v>
      </c>
    </row>
    <row r="3065" spans="1:21" ht="43.2" hidden="1" x14ac:dyDescent="0.3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1" t="s">
        <v>8308</v>
      </c>
      <c r="R3065" t="s">
        <v>8310</v>
      </c>
      <c r="S3065" s="16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43.2" hidden="1" x14ac:dyDescent="0.3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1" t="s">
        <v>8323</v>
      </c>
      <c r="R3066" t="s">
        <v>8324</v>
      </c>
      <c r="S3066" s="16">
        <f t="shared" si="237"/>
        <v>41981.57230324074</v>
      </c>
      <c r="T3066" s="16">
        <f t="shared" si="238"/>
        <v>42012.570138888885</v>
      </c>
      <c r="U3066">
        <f t="shared" si="239"/>
        <v>2014</v>
      </c>
    </row>
    <row r="3067" spans="1:21" ht="43.2" hidden="1" x14ac:dyDescent="0.3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57.6" hidden="1" x14ac:dyDescent="0.3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1" t="s">
        <v>8321</v>
      </c>
      <c r="R3068" t="s">
        <v>8339</v>
      </c>
      <c r="S3068" s="16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57.6" hidden="1" x14ac:dyDescent="0.3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1" t="s">
        <v>8327</v>
      </c>
      <c r="R3069" t="s">
        <v>8328</v>
      </c>
      <c r="S3069" s="16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43.2" hidden="1" x14ac:dyDescent="0.3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1" t="s">
        <v>8316</v>
      </c>
      <c r="R3070" t="s">
        <v>8344</v>
      </c>
      <c r="S3070" s="16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43.2" hidden="1" x14ac:dyDescent="0.3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1" t="s">
        <v>8311</v>
      </c>
      <c r="R3071" t="s">
        <v>8349</v>
      </c>
      <c r="S3071" s="16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43.2" hidden="1" x14ac:dyDescent="0.3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1" t="s">
        <v>8316</v>
      </c>
      <c r="R3072" t="s">
        <v>8344</v>
      </c>
      <c r="S3072" s="16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43.2" hidden="1" x14ac:dyDescent="0.3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1" t="s">
        <v>8323</v>
      </c>
      <c r="R3073" t="s">
        <v>8324</v>
      </c>
      <c r="S3073" s="16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43.2" hidden="1" x14ac:dyDescent="0.3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6"/>
        <v>62.5</v>
      </c>
      <c r="Q3074" s="11" t="s">
        <v>8323</v>
      </c>
      <c r="R3074" t="s">
        <v>8326</v>
      </c>
      <c r="S3074" s="16">
        <f t="shared" si="237"/>
        <v>41843.775011574071</v>
      </c>
      <c r="T3074" s="16">
        <f t="shared" si="238"/>
        <v>41863.775011574071</v>
      </c>
      <c r="U3074">
        <f t="shared" si="239"/>
        <v>2014</v>
      </c>
    </row>
    <row r="3075" spans="1:21" ht="43.2" hidden="1" x14ac:dyDescent="0.3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ref="P3075:P3138" si="241">IFERROR(ROUND(E3075/L3075,2),0)</f>
        <v>62.5</v>
      </c>
      <c r="Q3075" s="11" t="s">
        <v>8323</v>
      </c>
      <c r="R3075" t="s">
        <v>8326</v>
      </c>
      <c r="S3075" s="16">
        <f t="shared" ref="S3075:S3138" si="242">(((J3075/60)/60)/24)+DATE(1970,1,1)</f>
        <v>41878.911550925928</v>
      </c>
      <c r="T3075" s="16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8" hidden="1" x14ac:dyDescent="0.3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57.6" hidden="1" x14ac:dyDescent="0.3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3.2" hidden="1" x14ac:dyDescent="0.3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3.2" hidden="1" x14ac:dyDescent="0.3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3.2" hidden="1" x14ac:dyDescent="0.3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1" t="s">
        <v>8327</v>
      </c>
      <c r="R3080" t="s">
        <v>8350</v>
      </c>
      <c r="S3080" s="16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3.2" hidden="1" x14ac:dyDescent="0.3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1" t="s">
        <v>8319</v>
      </c>
      <c r="R3081" t="s">
        <v>8320</v>
      </c>
      <c r="S3081" s="16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43.2" hidden="1" x14ac:dyDescent="0.3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1" t="s">
        <v>8308</v>
      </c>
      <c r="R3082" t="s">
        <v>8342</v>
      </c>
      <c r="S3082" s="16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3.2" hidden="1" x14ac:dyDescent="0.3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1" t="s">
        <v>8319</v>
      </c>
      <c r="R3083" t="s">
        <v>8345</v>
      </c>
      <c r="S3083" s="16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3.2" hidden="1" x14ac:dyDescent="0.3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1" t="s">
        <v>8323</v>
      </c>
      <c r="R3084" t="s">
        <v>8326</v>
      </c>
      <c r="S3084" s="16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57.6" hidden="1" x14ac:dyDescent="0.3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1" t="s">
        <v>8323</v>
      </c>
      <c r="R3085" t="s">
        <v>8326</v>
      </c>
      <c r="S3085" s="16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43.2" hidden="1" x14ac:dyDescent="0.3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3.2" hidden="1" x14ac:dyDescent="0.3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3.2" hidden="1" x14ac:dyDescent="0.3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1" t="s">
        <v>8327</v>
      </c>
      <c r="R3088" t="s">
        <v>8354</v>
      </c>
      <c r="S3088" s="16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hidden="1" x14ac:dyDescent="0.3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1" t="s">
        <v>8323</v>
      </c>
      <c r="R3089" t="s">
        <v>8324</v>
      </c>
      <c r="S3089" s="16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3.2" hidden="1" x14ac:dyDescent="0.3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1" t="s">
        <v>8323</v>
      </c>
      <c r="R3090" t="s">
        <v>8335</v>
      </c>
      <c r="S3090" s="16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43.2" hidden="1" x14ac:dyDescent="0.3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57.6" hidden="1" x14ac:dyDescent="0.3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1" t="s">
        <v>8308</v>
      </c>
      <c r="R3092" t="s">
        <v>8342</v>
      </c>
      <c r="S3092" s="16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57.6" hidden="1" x14ac:dyDescent="0.3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3.2" hidden="1" x14ac:dyDescent="0.3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1" t="s">
        <v>8316</v>
      </c>
      <c r="R3094" t="s">
        <v>8334</v>
      </c>
      <c r="S3094" s="16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43.2" hidden="1" x14ac:dyDescent="0.3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3.2" hidden="1" x14ac:dyDescent="0.3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43.2" hidden="1" x14ac:dyDescent="0.3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1" t="s">
        <v>8321</v>
      </c>
      <c r="R3097" t="s">
        <v>8325</v>
      </c>
      <c r="S3097" s="16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3.2" hidden="1" x14ac:dyDescent="0.3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1" t="s">
        <v>8327</v>
      </c>
      <c r="R3098" t="s">
        <v>8330</v>
      </c>
      <c r="S3098" s="16">
        <f t="shared" si="242"/>
        <v>42559.814178240747</v>
      </c>
      <c r="T3098" s="16">
        <f t="shared" si="243"/>
        <v>42589.814178240747</v>
      </c>
      <c r="U3098">
        <f t="shared" si="244"/>
        <v>2016</v>
      </c>
    </row>
    <row r="3099" spans="1:21" ht="28.8" hidden="1" x14ac:dyDescent="0.3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1" t="s">
        <v>8311</v>
      </c>
      <c r="R3099" t="s">
        <v>8356</v>
      </c>
      <c r="S3099" s="16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57.6" hidden="1" x14ac:dyDescent="0.3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1" t="s">
        <v>8323</v>
      </c>
      <c r="R3100" t="s">
        <v>8335</v>
      </c>
      <c r="S3100" s="16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43.2" hidden="1" x14ac:dyDescent="0.3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1" t="s">
        <v>8323</v>
      </c>
      <c r="R3101" t="s">
        <v>8326</v>
      </c>
      <c r="S3101" s="16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3.2" hidden="1" x14ac:dyDescent="0.3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1" t="s">
        <v>8323</v>
      </c>
      <c r="R3102" t="s">
        <v>8326</v>
      </c>
      <c r="S3102" s="16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43.2" hidden="1" x14ac:dyDescent="0.3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3.2" hidden="1" x14ac:dyDescent="0.3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43.2" hidden="1" x14ac:dyDescent="0.3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1" t="s">
        <v>8319</v>
      </c>
      <c r="R3105" t="s">
        <v>8320</v>
      </c>
      <c r="S3105" s="16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28.8" hidden="1" x14ac:dyDescent="0.3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1" t="s">
        <v>8308</v>
      </c>
      <c r="R3106" t="s">
        <v>8342</v>
      </c>
      <c r="S3106" s="16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28.8" hidden="1" x14ac:dyDescent="0.3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3.2" hidden="1" x14ac:dyDescent="0.3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1" t="s">
        <v>8308</v>
      </c>
      <c r="R3108" t="s">
        <v>8342</v>
      </c>
      <c r="S3108" s="16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43.2" hidden="1" x14ac:dyDescent="0.3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1" t="s">
        <v>8308</v>
      </c>
      <c r="R3109" t="s">
        <v>8310</v>
      </c>
      <c r="S3109" s="16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72" hidden="1" x14ac:dyDescent="0.3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1" t="s">
        <v>8308</v>
      </c>
      <c r="R3110" t="s">
        <v>8310</v>
      </c>
      <c r="S3110" s="16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43.2" hidden="1" x14ac:dyDescent="0.3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1" t="s">
        <v>8308</v>
      </c>
      <c r="R3111" t="s">
        <v>8310</v>
      </c>
      <c r="S3111" s="16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43.2" hidden="1" x14ac:dyDescent="0.3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1" t="s">
        <v>8327</v>
      </c>
      <c r="R3112" t="s">
        <v>8331</v>
      </c>
      <c r="S3112" s="16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57.6" hidden="1" x14ac:dyDescent="0.3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1" t="s">
        <v>8308</v>
      </c>
      <c r="R3113" t="s">
        <v>8315</v>
      </c>
      <c r="S3113" s="16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57.6" hidden="1" x14ac:dyDescent="0.3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28.8" hidden="1" x14ac:dyDescent="0.3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3.2" hidden="1" x14ac:dyDescent="0.3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1" t="s">
        <v>8311</v>
      </c>
      <c r="R3116" t="s">
        <v>8352</v>
      </c>
      <c r="S3116" s="16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43.2" hidden="1" x14ac:dyDescent="0.3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1" t="s">
        <v>8311</v>
      </c>
      <c r="R3117" t="s">
        <v>8356</v>
      </c>
      <c r="S3117" s="16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43.2" hidden="1" x14ac:dyDescent="0.3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1" t="s">
        <v>8323</v>
      </c>
      <c r="R3118" t="s">
        <v>8324</v>
      </c>
      <c r="S3118" s="16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43.2" hidden="1" x14ac:dyDescent="0.3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1" t="s">
        <v>8323</v>
      </c>
      <c r="R3119" t="s">
        <v>8326</v>
      </c>
      <c r="S3119" s="16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3.2" hidden="1" x14ac:dyDescent="0.3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28.8" hidden="1" x14ac:dyDescent="0.3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3.2" hidden="1" x14ac:dyDescent="0.3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3.2" hidden="1" x14ac:dyDescent="0.3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1" t="s">
        <v>8308</v>
      </c>
      <c r="R3123" t="s">
        <v>8310</v>
      </c>
      <c r="S3123" s="16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3.2" hidden="1" x14ac:dyDescent="0.3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1" t="s">
        <v>8327</v>
      </c>
      <c r="R3124" t="s">
        <v>8350</v>
      </c>
      <c r="S3124" s="16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57.6" hidden="1" x14ac:dyDescent="0.3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3.2" hidden="1" x14ac:dyDescent="0.3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1" t="s">
        <v>8323</v>
      </c>
      <c r="R3126" t="s">
        <v>8326</v>
      </c>
      <c r="S3126" s="16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43.2" hidden="1" x14ac:dyDescent="0.3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1" t="s">
        <v>8321</v>
      </c>
      <c r="R3127" t="s">
        <v>8325</v>
      </c>
      <c r="S3127" s="16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28.8" hidden="1" x14ac:dyDescent="0.3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1" t="s">
        <v>8308</v>
      </c>
      <c r="R3128" t="s">
        <v>8342</v>
      </c>
      <c r="S3128" s="16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hidden="1" x14ac:dyDescent="0.3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1" t="s">
        <v>8327</v>
      </c>
      <c r="R3129" t="s">
        <v>8350</v>
      </c>
      <c r="S3129" s="16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3.2" hidden="1" x14ac:dyDescent="0.3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1" t="s">
        <v>8316</v>
      </c>
      <c r="R3130" t="s">
        <v>8334</v>
      </c>
      <c r="S3130" s="16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43.2" hidden="1" x14ac:dyDescent="0.3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1" t="s">
        <v>8319</v>
      </c>
      <c r="R3131" t="s">
        <v>8345</v>
      </c>
      <c r="S3131" s="16">
        <f t="shared" si="242"/>
        <v>41854.747592592597</v>
      </c>
      <c r="T3131" s="16">
        <f t="shared" si="243"/>
        <v>41914.747592592597</v>
      </c>
      <c r="U3131">
        <f t="shared" si="244"/>
        <v>2014</v>
      </c>
    </row>
    <row r="3132" spans="1:21" ht="43.2" hidden="1" x14ac:dyDescent="0.3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1" t="s">
        <v>8319</v>
      </c>
      <c r="R3132" t="s">
        <v>8345</v>
      </c>
      <c r="S3132" s="16">
        <f t="shared" si="242"/>
        <v>42124.893182870372</v>
      </c>
      <c r="T3132" s="16">
        <f t="shared" si="243"/>
        <v>42154.893182870372</v>
      </c>
      <c r="U3132">
        <f t="shared" si="244"/>
        <v>2015</v>
      </c>
    </row>
    <row r="3133" spans="1:21" ht="43.2" hidden="1" x14ac:dyDescent="0.3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1" t="s">
        <v>8319</v>
      </c>
      <c r="R3133" t="s">
        <v>8345</v>
      </c>
      <c r="S3133" s="16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43.2" hidden="1" x14ac:dyDescent="0.3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1" t="s">
        <v>8308</v>
      </c>
      <c r="R3134" t="s">
        <v>8310</v>
      </c>
      <c r="S3134" s="16">
        <f t="shared" si="242"/>
        <v>42172.816423611104</v>
      </c>
      <c r="T3134" s="16">
        <f t="shared" si="243"/>
        <v>42202.816423611104</v>
      </c>
      <c r="U3134">
        <f t="shared" si="244"/>
        <v>2015</v>
      </c>
    </row>
    <row r="3135" spans="1:21" ht="57.6" hidden="1" x14ac:dyDescent="0.3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1" t="s">
        <v>8311</v>
      </c>
      <c r="R3135" t="s">
        <v>8348</v>
      </c>
      <c r="S3135" s="16">
        <f t="shared" si="242"/>
        <v>42360.437152777777</v>
      </c>
      <c r="T3135" s="16">
        <f t="shared" si="243"/>
        <v>42420.437152777777</v>
      </c>
      <c r="U3135">
        <f t="shared" si="244"/>
        <v>2015</v>
      </c>
    </row>
    <row r="3136" spans="1:21" ht="43.2" hidden="1" x14ac:dyDescent="0.3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1" t="s">
        <v>8311</v>
      </c>
      <c r="R3136" t="s">
        <v>8348</v>
      </c>
      <c r="S3136" s="16">
        <f t="shared" si="242"/>
        <v>42340.360312500001</v>
      </c>
      <c r="T3136" s="16">
        <f t="shared" si="243"/>
        <v>42370.360312500001</v>
      </c>
      <c r="U3136">
        <f t="shared" si="244"/>
        <v>2015</v>
      </c>
    </row>
    <row r="3137" spans="1:21" ht="43.2" hidden="1" x14ac:dyDescent="0.3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1" t="s">
        <v>8311</v>
      </c>
      <c r="R3137" t="s">
        <v>8352</v>
      </c>
      <c r="S3137" s="16">
        <f t="shared" si="242"/>
        <v>41991.713460648149</v>
      </c>
      <c r="T3137" s="16">
        <f t="shared" si="243"/>
        <v>42050.651388888888</v>
      </c>
      <c r="U3137">
        <f t="shared" si="244"/>
        <v>2014</v>
      </c>
    </row>
    <row r="3138" spans="1:21" ht="43.2" hidden="1" x14ac:dyDescent="0.3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1"/>
        <v>100</v>
      </c>
      <c r="Q3138" s="11" t="s">
        <v>8313</v>
      </c>
      <c r="R3138" t="s">
        <v>8355</v>
      </c>
      <c r="S3138" s="16">
        <f t="shared" si="242"/>
        <v>41871.65315972222</v>
      </c>
      <c r="T3138" s="16">
        <f t="shared" si="243"/>
        <v>41902.65315972222</v>
      </c>
      <c r="U3138">
        <f t="shared" si="244"/>
        <v>2014</v>
      </c>
    </row>
    <row r="3139" spans="1:21" ht="43.2" hidden="1" x14ac:dyDescent="0.3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ref="P3139:P3202" si="246">IFERROR(ROUND(E3139/L3139,2),0)</f>
        <v>100</v>
      </c>
      <c r="Q3139" s="11" t="s">
        <v>8311</v>
      </c>
      <c r="R3139" t="s">
        <v>8349</v>
      </c>
      <c r="S3139" s="16">
        <f t="shared" ref="S3139:S3202" si="247">(((J3139/60)/60)/24)+DATE(1970,1,1)</f>
        <v>40672.729872685188</v>
      </c>
      <c r="T3139" s="16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2" hidden="1" x14ac:dyDescent="0.3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1" t="s">
        <v>8308</v>
      </c>
      <c r="R3140" t="s">
        <v>8342</v>
      </c>
      <c r="S3140" s="16">
        <f t="shared" si="247"/>
        <v>42063.721817129626</v>
      </c>
      <c r="T3140" s="16">
        <f t="shared" si="248"/>
        <v>42108.680150462969</v>
      </c>
      <c r="U3140">
        <f t="shared" si="249"/>
        <v>2015</v>
      </c>
    </row>
    <row r="3141" spans="1:21" ht="43.2" hidden="1" x14ac:dyDescent="0.3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1" t="s">
        <v>8319</v>
      </c>
      <c r="R3141" t="s">
        <v>8345</v>
      </c>
      <c r="S3141" s="16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43.2" hidden="1" x14ac:dyDescent="0.3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1" t="s">
        <v>8311</v>
      </c>
      <c r="R3142" t="s">
        <v>8356</v>
      </c>
      <c r="S3142" s="16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43.2" hidden="1" x14ac:dyDescent="0.3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1" t="s">
        <v>8323</v>
      </c>
      <c r="R3143" t="s">
        <v>8324</v>
      </c>
      <c r="S3143" s="16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3.2" hidden="1" x14ac:dyDescent="0.3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1" t="s">
        <v>8323</v>
      </c>
      <c r="R3144" t="s">
        <v>8326</v>
      </c>
      <c r="S3144" s="16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43.2" hidden="1" x14ac:dyDescent="0.3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1" t="s">
        <v>8323</v>
      </c>
      <c r="R3145" t="s">
        <v>8335</v>
      </c>
      <c r="S3145" s="16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3.2" hidden="1" x14ac:dyDescent="0.3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3.2" hidden="1" x14ac:dyDescent="0.3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1" t="s">
        <v>8323</v>
      </c>
      <c r="R3147" t="s">
        <v>8326</v>
      </c>
      <c r="S3147" s="16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hidden="1" x14ac:dyDescent="0.3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1" t="s">
        <v>8323</v>
      </c>
      <c r="R3148" t="s">
        <v>8326</v>
      </c>
      <c r="S3148" s="16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28.8" hidden="1" x14ac:dyDescent="0.3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1" t="s">
        <v>8323</v>
      </c>
      <c r="R3149" t="s">
        <v>8326</v>
      </c>
      <c r="S3149" s="16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43.2" hidden="1" x14ac:dyDescent="0.3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1" t="s">
        <v>8323</v>
      </c>
      <c r="R3150" t="s">
        <v>8326</v>
      </c>
      <c r="S3150" s="16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3.2" hidden="1" x14ac:dyDescent="0.3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1" t="s">
        <v>8323</v>
      </c>
      <c r="R3151" t="s">
        <v>8326</v>
      </c>
      <c r="S3151" s="16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57.6" hidden="1" x14ac:dyDescent="0.3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3.2" hidden="1" x14ac:dyDescent="0.3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3.2" hidden="1" x14ac:dyDescent="0.3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3.2" hidden="1" x14ac:dyDescent="0.3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1" t="s">
        <v>8323</v>
      </c>
      <c r="R3155" t="s">
        <v>8326</v>
      </c>
      <c r="S3155" s="16">
        <f t="shared" si="247"/>
        <v>41920.963472222218</v>
      </c>
      <c r="T3155" s="16">
        <f t="shared" si="248"/>
        <v>41951</v>
      </c>
      <c r="U3155">
        <f t="shared" si="249"/>
        <v>2014</v>
      </c>
    </row>
    <row r="3156" spans="1:21" ht="43.2" hidden="1" x14ac:dyDescent="0.3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1" t="s">
        <v>8323</v>
      </c>
      <c r="R3156" t="s">
        <v>8326</v>
      </c>
      <c r="S3156" s="16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43.2" hidden="1" x14ac:dyDescent="0.3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1" t="s">
        <v>8313</v>
      </c>
      <c r="R3157" t="s">
        <v>8355</v>
      </c>
      <c r="S3157" s="16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3.2" hidden="1" x14ac:dyDescent="0.3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1" t="s">
        <v>8323</v>
      </c>
      <c r="R3158" t="s">
        <v>8326</v>
      </c>
      <c r="S3158" s="16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28.8" hidden="1" x14ac:dyDescent="0.3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3.2" hidden="1" x14ac:dyDescent="0.3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3.2" hidden="1" x14ac:dyDescent="0.3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3.2" hidden="1" x14ac:dyDescent="0.3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43.2" hidden="1" x14ac:dyDescent="0.3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1" t="s">
        <v>8308</v>
      </c>
      <c r="R3163" t="s">
        <v>8310</v>
      </c>
      <c r="S3163" s="16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43.2" hidden="1" x14ac:dyDescent="0.3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1" t="s">
        <v>8327</v>
      </c>
      <c r="R3164" t="s">
        <v>8350</v>
      </c>
      <c r="S3164" s="16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57.6" hidden="1" x14ac:dyDescent="0.3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1" t="s">
        <v>8327</v>
      </c>
      <c r="R3165" t="s">
        <v>8350</v>
      </c>
      <c r="S3165" s="16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28.8" hidden="1" x14ac:dyDescent="0.3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28.8" hidden="1" x14ac:dyDescent="0.3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1" t="s">
        <v>8311</v>
      </c>
      <c r="R3167" t="s">
        <v>8356</v>
      </c>
      <c r="S3167" s="16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3.2" hidden="1" x14ac:dyDescent="0.3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1" t="s">
        <v>8323</v>
      </c>
      <c r="R3168" t="s">
        <v>8326</v>
      </c>
      <c r="S3168" s="16">
        <f t="shared" si="247"/>
        <v>42358.684872685189</v>
      </c>
      <c r="T3168" s="16">
        <f t="shared" si="248"/>
        <v>42387</v>
      </c>
      <c r="U3168">
        <f t="shared" si="249"/>
        <v>2015</v>
      </c>
    </row>
    <row r="3169" spans="1:21" ht="57.6" hidden="1" x14ac:dyDescent="0.3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3.2" hidden="1" x14ac:dyDescent="0.3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3.2" hidden="1" x14ac:dyDescent="0.3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1" t="s">
        <v>8311</v>
      </c>
      <c r="R3171" t="s">
        <v>8349</v>
      </c>
      <c r="S3171" s="16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43.2" hidden="1" x14ac:dyDescent="0.3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1" t="s">
        <v>8327</v>
      </c>
      <c r="R3172" t="s">
        <v>8330</v>
      </c>
      <c r="S3172" s="16">
        <f t="shared" si="247"/>
        <v>41841.56381944444</v>
      </c>
      <c r="T3172" s="16">
        <f t="shared" si="248"/>
        <v>41882.818749999999</v>
      </c>
      <c r="U3172">
        <f t="shared" si="249"/>
        <v>2014</v>
      </c>
    </row>
    <row r="3173" spans="1:21" ht="43.2" hidden="1" x14ac:dyDescent="0.3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1" t="s">
        <v>8308</v>
      </c>
      <c r="R3173" t="s">
        <v>8318</v>
      </c>
      <c r="S3173" s="16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28.8" hidden="1" x14ac:dyDescent="0.3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1" t="s">
        <v>8316</v>
      </c>
      <c r="R3174" t="s">
        <v>8334</v>
      </c>
      <c r="S3174" s="16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43.2" hidden="1" x14ac:dyDescent="0.3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1" t="s">
        <v>8316</v>
      </c>
      <c r="R3175" t="s">
        <v>8334</v>
      </c>
      <c r="S3175" s="16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3.2" hidden="1" x14ac:dyDescent="0.3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1" t="s">
        <v>8319</v>
      </c>
      <c r="R3176" t="s">
        <v>8320</v>
      </c>
      <c r="S3176" s="16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3.2" hidden="1" x14ac:dyDescent="0.3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3.2" hidden="1" x14ac:dyDescent="0.3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3.2" hidden="1" x14ac:dyDescent="0.3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3.2" hidden="1" x14ac:dyDescent="0.3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1" t="s">
        <v>8321</v>
      </c>
      <c r="R3180" t="s">
        <v>8339</v>
      </c>
      <c r="S3180" s="16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43.2" hidden="1" x14ac:dyDescent="0.3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1" t="s">
        <v>8308</v>
      </c>
      <c r="R3181" t="s">
        <v>8342</v>
      </c>
      <c r="S3181" s="16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57.6" hidden="1" x14ac:dyDescent="0.3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3.2" hidden="1" x14ac:dyDescent="0.3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43.2" hidden="1" x14ac:dyDescent="0.3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1" t="s">
        <v>8308</v>
      </c>
      <c r="R3184" t="s">
        <v>8342</v>
      </c>
      <c r="S3184" s="16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57.6" hidden="1" x14ac:dyDescent="0.3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1" t="s">
        <v>8311</v>
      </c>
      <c r="R3185" t="s">
        <v>8349</v>
      </c>
      <c r="S3185" s="16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43.2" hidden="1" x14ac:dyDescent="0.3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43.2" hidden="1" x14ac:dyDescent="0.3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1" t="s">
        <v>8323</v>
      </c>
      <c r="R3187" t="s">
        <v>8326</v>
      </c>
      <c r="S3187" s="16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57.6" hidden="1" x14ac:dyDescent="0.3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1" t="s">
        <v>8323</v>
      </c>
      <c r="R3188" t="s">
        <v>8326</v>
      </c>
      <c r="S3188" s="16">
        <f t="shared" si="247"/>
        <v>42497.070775462969</v>
      </c>
      <c r="T3188" s="16">
        <f t="shared" si="248"/>
        <v>42514.600694444445</v>
      </c>
      <c r="U3188">
        <f t="shared" si="249"/>
        <v>2016</v>
      </c>
    </row>
    <row r="3189" spans="1:21" ht="43.2" hidden="1" x14ac:dyDescent="0.3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43.2" hidden="1" x14ac:dyDescent="0.3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3.2" hidden="1" x14ac:dyDescent="0.3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3.2" hidden="1" x14ac:dyDescent="0.3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3.2" hidden="1" x14ac:dyDescent="0.3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1" t="s">
        <v>8308</v>
      </c>
      <c r="R3193" t="s">
        <v>8310</v>
      </c>
      <c r="S3193" s="16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28.8" hidden="1" x14ac:dyDescent="0.3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28.8" hidden="1" x14ac:dyDescent="0.3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1" t="s">
        <v>8311</v>
      </c>
      <c r="R3195" t="s">
        <v>8348</v>
      </c>
      <c r="S3195" s="16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43.2" hidden="1" x14ac:dyDescent="0.3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1" t="s">
        <v>8313</v>
      </c>
      <c r="R3196" t="s">
        <v>8351</v>
      </c>
      <c r="S3196" s="16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hidden="1" x14ac:dyDescent="0.3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57.6" hidden="1" x14ac:dyDescent="0.3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1" t="s">
        <v>8308</v>
      </c>
      <c r="R3198" t="s">
        <v>8342</v>
      </c>
      <c r="S3198" s="16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43.2" hidden="1" x14ac:dyDescent="0.3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1" t="s">
        <v>8319</v>
      </c>
      <c r="R3199" t="s">
        <v>8357</v>
      </c>
      <c r="S3199" s="16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57.6" hidden="1" x14ac:dyDescent="0.3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1" t="s">
        <v>8319</v>
      </c>
      <c r="R3200" t="s">
        <v>8345</v>
      </c>
      <c r="S3200" s="16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57.6" hidden="1" x14ac:dyDescent="0.3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1" t="s">
        <v>8323</v>
      </c>
      <c r="R3201" t="s">
        <v>8326</v>
      </c>
      <c r="S3201" s="16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43.2" hidden="1" x14ac:dyDescent="0.3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6"/>
        <v>18.75</v>
      </c>
      <c r="Q3202" s="11" t="s">
        <v>8323</v>
      </c>
      <c r="R3202" t="s">
        <v>8326</v>
      </c>
      <c r="S3202" s="16">
        <f t="shared" si="247"/>
        <v>41940.967951388891</v>
      </c>
      <c r="T3202" s="16">
        <f t="shared" si="248"/>
        <v>41952.5</v>
      </c>
      <c r="U3202">
        <f t="shared" si="249"/>
        <v>2014</v>
      </c>
    </row>
    <row r="3203" spans="1:21" ht="43.2" hidden="1" x14ac:dyDescent="0.3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ref="P3203:P3266" si="251">IFERROR(ROUND(E3203/L3203,2),0)</f>
        <v>37.5</v>
      </c>
      <c r="Q3203" s="11" t="s">
        <v>8323</v>
      </c>
      <c r="R3203" t="s">
        <v>8324</v>
      </c>
      <c r="S3203" s="16">
        <f t="shared" ref="S3203:S3266" si="252">(((J3203/60)/60)/24)+DATE(1970,1,1)</f>
        <v>42122.670069444444</v>
      </c>
      <c r="T3203" s="16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2" hidden="1" x14ac:dyDescent="0.3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1" t="s">
        <v>8323</v>
      </c>
      <c r="R3204" t="s">
        <v>8326</v>
      </c>
      <c r="S3204" s="16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28.8" hidden="1" x14ac:dyDescent="0.3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28.8" hidden="1" x14ac:dyDescent="0.3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57.6" hidden="1" x14ac:dyDescent="0.3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3.2" hidden="1" x14ac:dyDescent="0.3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43.2" hidden="1" x14ac:dyDescent="0.3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1" t="s">
        <v>8319</v>
      </c>
      <c r="R3209" t="s">
        <v>8345</v>
      </c>
      <c r="S3209" s="16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43.2" hidden="1" x14ac:dyDescent="0.3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1" t="s">
        <v>8323</v>
      </c>
      <c r="R3210" t="s">
        <v>8324</v>
      </c>
      <c r="S3210" s="16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43.2" hidden="1" x14ac:dyDescent="0.3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1" t="s">
        <v>8321</v>
      </c>
      <c r="R3211" t="s">
        <v>8337</v>
      </c>
      <c r="S3211" s="16">
        <f t="shared" si="252"/>
        <v>42709.993981481486</v>
      </c>
      <c r="T3211" s="16">
        <f t="shared" si="253"/>
        <v>42769.993981481486</v>
      </c>
      <c r="U3211">
        <f t="shared" si="254"/>
        <v>2016</v>
      </c>
    </row>
    <row r="3212" spans="1:21" ht="43.2" hidden="1" x14ac:dyDescent="0.3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3.2" hidden="1" x14ac:dyDescent="0.3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1" t="s">
        <v>8327</v>
      </c>
      <c r="R3213" t="s">
        <v>8328</v>
      </c>
      <c r="S3213" s="16">
        <f t="shared" si="252"/>
        <v>40878.758217592593</v>
      </c>
      <c r="T3213" s="16">
        <f t="shared" si="253"/>
        <v>40923.758217592593</v>
      </c>
      <c r="U3213">
        <f t="shared" si="254"/>
        <v>2011</v>
      </c>
    </row>
    <row r="3214" spans="1:21" ht="43.2" hidden="1" x14ac:dyDescent="0.3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1" t="s">
        <v>8316</v>
      </c>
      <c r="R3214" t="s">
        <v>8334</v>
      </c>
      <c r="S3214" s="16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3.2" hidden="1" x14ac:dyDescent="0.3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1" t="s">
        <v>8319</v>
      </c>
      <c r="R3215" t="s">
        <v>8345</v>
      </c>
      <c r="S3215" s="16">
        <f t="shared" si="252"/>
        <v>41870.87467592593</v>
      </c>
      <c r="T3215" s="16">
        <f t="shared" si="253"/>
        <v>41900.87467592593</v>
      </c>
      <c r="U3215">
        <f t="shared" si="254"/>
        <v>2014</v>
      </c>
    </row>
    <row r="3216" spans="1:21" ht="57.6" hidden="1" x14ac:dyDescent="0.3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1" t="s">
        <v>8323</v>
      </c>
      <c r="R3216" t="s">
        <v>8326</v>
      </c>
      <c r="S3216" s="16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43.2" hidden="1" x14ac:dyDescent="0.3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1" t="s">
        <v>8323</v>
      </c>
      <c r="R3217" t="s">
        <v>8326</v>
      </c>
      <c r="S3217" s="16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43.2" hidden="1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3.2" hidden="1" x14ac:dyDescent="0.3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1" t="s">
        <v>8323</v>
      </c>
      <c r="R3219" t="s">
        <v>8326</v>
      </c>
      <c r="S3219" s="16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28.8" hidden="1" x14ac:dyDescent="0.3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3.2" hidden="1" x14ac:dyDescent="0.3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57.6" hidden="1" x14ac:dyDescent="0.3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1" t="s">
        <v>8308</v>
      </c>
      <c r="R3222" t="s">
        <v>8342</v>
      </c>
      <c r="S3222" s="16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43.2" hidden="1" x14ac:dyDescent="0.3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1" t="s">
        <v>8308</v>
      </c>
      <c r="R3223" t="s">
        <v>8342</v>
      </c>
      <c r="S3223" s="16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43.2" hidden="1" x14ac:dyDescent="0.3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3.2" hidden="1" x14ac:dyDescent="0.3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1" t="s">
        <v>8327</v>
      </c>
      <c r="R3225" t="s">
        <v>8350</v>
      </c>
      <c r="S3225" s="16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43.2" hidden="1" x14ac:dyDescent="0.3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8327</v>
      </c>
      <c r="R3226" t="s">
        <v>8350</v>
      </c>
      <c r="S3226" s="16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28.8" hidden="1" x14ac:dyDescent="0.3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1" t="s">
        <v>8308</v>
      </c>
      <c r="R3227" t="s">
        <v>8310</v>
      </c>
      <c r="S3227" s="16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28.8" hidden="1" x14ac:dyDescent="0.3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28.8" hidden="1" x14ac:dyDescent="0.3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1" t="s">
        <v>8319</v>
      </c>
      <c r="R3229" t="s">
        <v>8357</v>
      </c>
      <c r="S3229" s="16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3.2" hidden="1" x14ac:dyDescent="0.3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1" t="s">
        <v>8323</v>
      </c>
      <c r="R3230" t="s">
        <v>8326</v>
      </c>
      <c r="S3230" s="16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43.2" hidden="1" x14ac:dyDescent="0.3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1" t="s">
        <v>8323</v>
      </c>
      <c r="R3231" t="s">
        <v>8326</v>
      </c>
      <c r="S3231" s="16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43.2" hidden="1" x14ac:dyDescent="0.3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3.2" hidden="1" x14ac:dyDescent="0.3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3.2" hidden="1" x14ac:dyDescent="0.3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3.2" hidden="1" x14ac:dyDescent="0.3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1" t="s">
        <v>8321</v>
      </c>
      <c r="R3235" t="s">
        <v>8339</v>
      </c>
      <c r="S3235" s="16">
        <f t="shared" si="252"/>
        <v>41547.694456018515</v>
      </c>
      <c r="T3235" s="16">
        <f t="shared" si="253"/>
        <v>41569.165972222225</v>
      </c>
      <c r="U3235">
        <f t="shared" si="254"/>
        <v>2013</v>
      </c>
    </row>
    <row r="3236" spans="1:21" ht="43.2" hidden="1" x14ac:dyDescent="0.3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1" t="s">
        <v>8308</v>
      </c>
      <c r="R3236" t="s">
        <v>8342</v>
      </c>
      <c r="S3236" s="16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28.8" hidden="1" x14ac:dyDescent="0.3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1" t="s">
        <v>8308</v>
      </c>
      <c r="R3237" t="s">
        <v>8310</v>
      </c>
      <c r="S3237" s="16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43.2" hidden="1" x14ac:dyDescent="0.3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3.2" hidden="1" x14ac:dyDescent="0.3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57.6" hidden="1" x14ac:dyDescent="0.3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1" t="s">
        <v>8308</v>
      </c>
      <c r="R3240" t="s">
        <v>8342</v>
      </c>
      <c r="S3240" s="16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28.8" hidden="1" x14ac:dyDescent="0.3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1" t="s">
        <v>8313</v>
      </c>
      <c r="R3241" t="s">
        <v>8355</v>
      </c>
      <c r="S3241" s="16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43.2" hidden="1" x14ac:dyDescent="0.3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1" t="s">
        <v>8308</v>
      </c>
      <c r="R3242" t="s">
        <v>8318</v>
      </c>
      <c r="S3242" s="16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43.2" hidden="1" x14ac:dyDescent="0.3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1" t="s">
        <v>8323</v>
      </c>
      <c r="R3243" t="s">
        <v>8326</v>
      </c>
      <c r="S3243" s="16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43.2" hidden="1" x14ac:dyDescent="0.3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1" t="s">
        <v>8323</v>
      </c>
      <c r="R3244" t="s">
        <v>8326</v>
      </c>
      <c r="S3244" s="16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43.2" hidden="1" x14ac:dyDescent="0.3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1" t="s">
        <v>8323</v>
      </c>
      <c r="R3245" t="s">
        <v>8326</v>
      </c>
      <c r="S3245" s="16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3.2" hidden="1" x14ac:dyDescent="0.3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3.2" hidden="1" x14ac:dyDescent="0.3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3.2" hidden="1" x14ac:dyDescent="0.3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3.2" hidden="1" x14ac:dyDescent="0.3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1" t="s">
        <v>8308</v>
      </c>
      <c r="R3249" t="s">
        <v>8342</v>
      </c>
      <c r="S3249" s="16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43.2" hidden="1" x14ac:dyDescent="0.3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1" t="s">
        <v>8316</v>
      </c>
      <c r="R3250" t="s">
        <v>8334</v>
      </c>
      <c r="S3250" s="16">
        <f t="shared" si="252"/>
        <v>41101.906111111115</v>
      </c>
      <c r="T3250" s="16">
        <f t="shared" si="253"/>
        <v>41131.906111111115</v>
      </c>
      <c r="U3250">
        <f t="shared" si="254"/>
        <v>2012</v>
      </c>
    </row>
    <row r="3251" spans="1:21" ht="57.6" hidden="1" x14ac:dyDescent="0.3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1" t="s">
        <v>8323</v>
      </c>
      <c r="R3251" t="s">
        <v>8324</v>
      </c>
      <c r="S3251" s="16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43.2" hidden="1" x14ac:dyDescent="0.3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3.2" hidden="1" x14ac:dyDescent="0.3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1" t="s">
        <v>8311</v>
      </c>
      <c r="R3253" t="s">
        <v>8348</v>
      </c>
      <c r="S3253" s="16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43.2" hidden="1" x14ac:dyDescent="0.3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1" t="s">
        <v>8311</v>
      </c>
      <c r="R3254" t="s">
        <v>8349</v>
      </c>
      <c r="S3254" s="16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3.2" hidden="1" x14ac:dyDescent="0.3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1" t="s">
        <v>8308</v>
      </c>
      <c r="R3255" t="s">
        <v>8342</v>
      </c>
      <c r="S3255" s="16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3.2" hidden="1" x14ac:dyDescent="0.3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1" t="s">
        <v>8308</v>
      </c>
      <c r="R3256" t="s">
        <v>8342</v>
      </c>
      <c r="S3256" s="16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3.2" hidden="1" x14ac:dyDescent="0.3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3.2" hidden="1" x14ac:dyDescent="0.3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1" t="s">
        <v>8323</v>
      </c>
      <c r="R3258" t="s">
        <v>8326</v>
      </c>
      <c r="S3258" s="16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72" hidden="1" x14ac:dyDescent="0.3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3.2" hidden="1" x14ac:dyDescent="0.3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43.2" hidden="1" x14ac:dyDescent="0.3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43.2" hidden="1" x14ac:dyDescent="0.3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3.2" hidden="1" x14ac:dyDescent="0.3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3.2" hidden="1" x14ac:dyDescent="0.3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1" t="s">
        <v>8321</v>
      </c>
      <c r="R3264" t="s">
        <v>8339</v>
      </c>
      <c r="S3264" s="16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43.2" hidden="1" x14ac:dyDescent="0.3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1" t="s">
        <v>8308</v>
      </c>
      <c r="R3265" t="s">
        <v>8342</v>
      </c>
      <c r="S3265" s="16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hidden="1" x14ac:dyDescent="0.3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3.2" hidden="1" x14ac:dyDescent="0.3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ref="P3267:P3330" si="256">IFERROR(ROUND(E3267/L3267,2),0)</f>
        <v>25.5</v>
      </c>
      <c r="Q3267" s="11" t="s">
        <v>8321</v>
      </c>
      <c r="R3267" t="s">
        <v>8325</v>
      </c>
      <c r="S3267" s="16">
        <f t="shared" ref="S3267:S3330" si="257">(((J3267/60)/60)/24)+DATE(1970,1,1)</f>
        <v>41825.791226851856</v>
      </c>
      <c r="T3267" s="16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2" hidden="1" x14ac:dyDescent="0.3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1" t="s">
        <v>8321</v>
      </c>
      <c r="R3268" t="s">
        <v>8339</v>
      </c>
      <c r="S3268" s="16">
        <f t="shared" si="257"/>
        <v>41605.167696759258</v>
      </c>
      <c r="T3268" s="16">
        <f t="shared" si="258"/>
        <v>41655.166666666664</v>
      </c>
      <c r="U3268">
        <f t="shared" si="259"/>
        <v>2013</v>
      </c>
    </row>
    <row r="3269" spans="1:21" ht="43.2" hidden="1" x14ac:dyDescent="0.3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1" t="s">
        <v>8316</v>
      </c>
      <c r="R3269" t="s">
        <v>8334</v>
      </c>
      <c r="S3269" s="16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43.2" hidden="1" x14ac:dyDescent="0.3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1" t="s">
        <v>8327</v>
      </c>
      <c r="R3270" t="s">
        <v>8330</v>
      </c>
      <c r="S3270" s="16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43.2" hidden="1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8316</v>
      </c>
      <c r="R3271" t="s">
        <v>8344</v>
      </c>
      <c r="S3271" s="16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43.2" hidden="1" x14ac:dyDescent="0.3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1" t="s">
        <v>8313</v>
      </c>
      <c r="R3272" t="s">
        <v>8353</v>
      </c>
      <c r="S3272" s="16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3.2" hidden="1" x14ac:dyDescent="0.3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1" t="s">
        <v>8319</v>
      </c>
      <c r="R3273" t="s">
        <v>8345</v>
      </c>
      <c r="S3273" s="16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43.2" hidden="1" x14ac:dyDescent="0.3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1" t="s">
        <v>8308</v>
      </c>
      <c r="R3274" t="s">
        <v>8315</v>
      </c>
      <c r="S3274" s="16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3.2" hidden="1" x14ac:dyDescent="0.3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idden="1" x14ac:dyDescent="0.3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1" t="s">
        <v>8321</v>
      </c>
      <c r="R3276" t="s">
        <v>8325</v>
      </c>
      <c r="S3276" s="16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t="28.8" hidden="1" x14ac:dyDescent="0.3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1" t="s">
        <v>8321</v>
      </c>
      <c r="R3277" t="s">
        <v>8325</v>
      </c>
      <c r="S3277" s="16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43.2" hidden="1" x14ac:dyDescent="0.3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1" t="s">
        <v>8321</v>
      </c>
      <c r="R3278" t="s">
        <v>8339</v>
      </c>
      <c r="S3278" s="16">
        <f t="shared" si="257"/>
        <v>40894.906956018516</v>
      </c>
      <c r="T3278" s="16">
        <f t="shared" si="258"/>
        <v>40954.906956018516</v>
      </c>
      <c r="U3278">
        <f t="shared" si="259"/>
        <v>2011</v>
      </c>
    </row>
    <row r="3279" spans="1:21" ht="43.2" hidden="1" x14ac:dyDescent="0.3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1" t="s">
        <v>8321</v>
      </c>
      <c r="R3279" t="s">
        <v>8339</v>
      </c>
      <c r="S3279" s="16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3.2" hidden="1" x14ac:dyDescent="0.3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1" t="s">
        <v>8321</v>
      </c>
      <c r="R3280" t="s">
        <v>8339</v>
      </c>
      <c r="S3280" s="16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43.2" hidden="1" x14ac:dyDescent="0.3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1" t="s">
        <v>8308</v>
      </c>
      <c r="R3281" t="s">
        <v>8342</v>
      </c>
      <c r="S3281" s="16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57.6" hidden="1" x14ac:dyDescent="0.3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1" t="s">
        <v>8311</v>
      </c>
      <c r="R3282" t="s">
        <v>8352</v>
      </c>
      <c r="S3282" s="16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57.6" hidden="1" x14ac:dyDescent="0.3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1" t="s">
        <v>8327</v>
      </c>
      <c r="R3283" t="s">
        <v>8350</v>
      </c>
      <c r="S3283" s="16">
        <f t="shared" si="257"/>
        <v>41616.027754629627</v>
      </c>
      <c r="T3283" s="16">
        <f t="shared" si="258"/>
        <v>41646.027754629627</v>
      </c>
      <c r="U3283">
        <f t="shared" si="259"/>
        <v>2013</v>
      </c>
    </row>
    <row r="3284" spans="1:21" ht="43.2" hidden="1" x14ac:dyDescent="0.3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1" t="s">
        <v>8327</v>
      </c>
      <c r="R3284" t="s">
        <v>8350</v>
      </c>
      <c r="S3284" s="16">
        <f t="shared" si="257"/>
        <v>42368.333668981482</v>
      </c>
      <c r="T3284" s="16">
        <f t="shared" si="258"/>
        <v>42398.333668981482</v>
      </c>
      <c r="U3284">
        <f t="shared" si="259"/>
        <v>2015</v>
      </c>
    </row>
    <row r="3285" spans="1:21" ht="43.2" hidden="1" x14ac:dyDescent="0.3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1" t="s">
        <v>8346</v>
      </c>
      <c r="R3285" t="s">
        <v>8347</v>
      </c>
      <c r="S3285" s="16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57.6" hidden="1" x14ac:dyDescent="0.3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1" t="s">
        <v>8316</v>
      </c>
      <c r="R3286" t="s">
        <v>8344</v>
      </c>
      <c r="S3286" s="16">
        <f t="shared" si="257"/>
        <v>42558.989513888882</v>
      </c>
      <c r="T3286" s="16">
        <f t="shared" si="258"/>
        <v>42588.989513888882</v>
      </c>
      <c r="U3286">
        <f t="shared" si="259"/>
        <v>2016</v>
      </c>
    </row>
    <row r="3287" spans="1:21" ht="28.8" hidden="1" x14ac:dyDescent="0.3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1" t="s">
        <v>8319</v>
      </c>
      <c r="R3287" t="s">
        <v>8345</v>
      </c>
      <c r="S3287" s="16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43.2" hidden="1" x14ac:dyDescent="0.3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1" t="s">
        <v>8311</v>
      </c>
      <c r="R3288" t="s">
        <v>8352</v>
      </c>
      <c r="S3288" s="16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28.8" hidden="1" x14ac:dyDescent="0.3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1" t="s">
        <v>8313</v>
      </c>
      <c r="R3289" t="s">
        <v>8355</v>
      </c>
      <c r="S3289" s="16">
        <f t="shared" si="257"/>
        <v>42108.05322916666</v>
      </c>
      <c r="T3289" s="16">
        <f t="shared" si="258"/>
        <v>42123.05322916666</v>
      </c>
      <c r="U3289">
        <f t="shared" si="259"/>
        <v>2015</v>
      </c>
    </row>
    <row r="3290" spans="1:21" ht="57.6" hidden="1" x14ac:dyDescent="0.3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1" t="s">
        <v>8327</v>
      </c>
      <c r="R3290" t="s">
        <v>8330</v>
      </c>
      <c r="S3290" s="16">
        <f t="shared" si="257"/>
        <v>41887.801064814819</v>
      </c>
      <c r="T3290" s="16">
        <f t="shared" si="258"/>
        <v>41917.801064814819</v>
      </c>
      <c r="U3290">
        <f t="shared" si="259"/>
        <v>2014</v>
      </c>
    </row>
    <row r="3291" spans="1:21" ht="43.2" hidden="1" x14ac:dyDescent="0.3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1" t="s">
        <v>8308</v>
      </c>
      <c r="R3291" t="s">
        <v>8318</v>
      </c>
      <c r="S3291" s="16">
        <f t="shared" si="257"/>
        <v>42326.685428240744</v>
      </c>
      <c r="T3291" s="16">
        <f t="shared" si="258"/>
        <v>42371.685428240744</v>
      </c>
      <c r="U3291">
        <f t="shared" si="259"/>
        <v>2015</v>
      </c>
    </row>
    <row r="3292" spans="1:21" ht="43.2" hidden="1" x14ac:dyDescent="0.3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1" t="s">
        <v>8313</v>
      </c>
      <c r="R3292" t="s">
        <v>8353</v>
      </c>
      <c r="S3292" s="16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57.6" hidden="1" x14ac:dyDescent="0.3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1" t="s">
        <v>8316</v>
      </c>
      <c r="R3293" t="s">
        <v>8334</v>
      </c>
      <c r="S3293" s="16">
        <f t="shared" si="257"/>
        <v>40198.424849537041</v>
      </c>
      <c r="T3293" s="16">
        <f t="shared" si="258"/>
        <v>40252.290972222225</v>
      </c>
      <c r="U3293">
        <f t="shared" si="259"/>
        <v>2010</v>
      </c>
    </row>
    <row r="3294" spans="1:21" ht="43.2" hidden="1" x14ac:dyDescent="0.3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1" t="s">
        <v>8316</v>
      </c>
      <c r="R3294" t="s">
        <v>8334</v>
      </c>
      <c r="S3294" s="16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28.8" hidden="1" x14ac:dyDescent="0.3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1" t="s">
        <v>8308</v>
      </c>
      <c r="R3295" t="s">
        <v>8342</v>
      </c>
      <c r="S3295" s="16">
        <f t="shared" si="257"/>
        <v>42215.662314814821</v>
      </c>
      <c r="T3295" s="16">
        <f t="shared" si="258"/>
        <v>42245.662314814821</v>
      </c>
      <c r="U3295">
        <f t="shared" si="259"/>
        <v>2015</v>
      </c>
    </row>
    <row r="3296" spans="1:21" ht="43.2" hidden="1" x14ac:dyDescent="0.3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1" t="s">
        <v>8308</v>
      </c>
      <c r="R3296" t="s">
        <v>8342</v>
      </c>
      <c r="S3296" s="16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43.2" hidden="1" x14ac:dyDescent="0.3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1" t="s">
        <v>8319</v>
      </c>
      <c r="R3297" t="s">
        <v>8345</v>
      </c>
      <c r="S3297" s="16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43.2" hidden="1" x14ac:dyDescent="0.3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1" t="s">
        <v>8319</v>
      </c>
      <c r="R3298" t="s">
        <v>8345</v>
      </c>
      <c r="S3298" s="16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3.2" hidden="1" x14ac:dyDescent="0.3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1" t="s">
        <v>8319</v>
      </c>
      <c r="R3299" t="s">
        <v>8345</v>
      </c>
      <c r="S3299" s="16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57.6" hidden="1" x14ac:dyDescent="0.3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1" t="s">
        <v>8319</v>
      </c>
      <c r="R3300" t="s">
        <v>8345</v>
      </c>
      <c r="S3300" s="16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43.2" hidden="1" x14ac:dyDescent="0.3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1" t="s">
        <v>8323</v>
      </c>
      <c r="R3301" t="s">
        <v>8324</v>
      </c>
      <c r="S3301" s="16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3.2" hidden="1" x14ac:dyDescent="0.3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1" t="s">
        <v>8323</v>
      </c>
      <c r="R3302" t="s">
        <v>8324</v>
      </c>
      <c r="S3302" s="16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28.8" hidden="1" x14ac:dyDescent="0.3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3.2" hidden="1" x14ac:dyDescent="0.3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1" t="s">
        <v>8323</v>
      </c>
      <c r="R3304" t="s">
        <v>8335</v>
      </c>
      <c r="S3304" s="16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43.2" hidden="1" x14ac:dyDescent="0.3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1" t="s">
        <v>8323</v>
      </c>
      <c r="R3305" t="s">
        <v>8326</v>
      </c>
      <c r="S3305" s="16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72" hidden="1" x14ac:dyDescent="0.3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1" t="s">
        <v>8323</v>
      </c>
      <c r="R3306" t="s">
        <v>8326</v>
      </c>
      <c r="S3306" s="16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57.6" hidden="1" x14ac:dyDescent="0.3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1" t="s">
        <v>8323</v>
      </c>
      <c r="R3307" t="s">
        <v>8326</v>
      </c>
      <c r="S3307" s="16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57.6" hidden="1" x14ac:dyDescent="0.3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3.2" hidden="1" x14ac:dyDescent="0.3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3.2" hidden="1" x14ac:dyDescent="0.3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3.2" hidden="1" x14ac:dyDescent="0.3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3.2" hidden="1" x14ac:dyDescent="0.3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1" t="s">
        <v>8321</v>
      </c>
      <c r="R3312" t="s">
        <v>8339</v>
      </c>
      <c r="S3312" s="16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43.2" hidden="1" x14ac:dyDescent="0.3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43.2" hidden="1" x14ac:dyDescent="0.3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1" t="s">
        <v>8327</v>
      </c>
      <c r="R3314" t="s">
        <v>8350</v>
      </c>
      <c r="S3314" s="16">
        <f t="shared" si="257"/>
        <v>41230.77311342593</v>
      </c>
      <c r="T3314" s="16">
        <f t="shared" si="258"/>
        <v>41290.77311342593</v>
      </c>
      <c r="U3314">
        <f t="shared" si="259"/>
        <v>2012</v>
      </c>
    </row>
    <row r="3315" spans="1:21" ht="28.8" hidden="1" x14ac:dyDescent="0.3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1" t="s">
        <v>8327</v>
      </c>
      <c r="R3315" t="s">
        <v>8350</v>
      </c>
      <c r="S3315" s="16">
        <f t="shared" si="257"/>
        <v>41184.167129629634</v>
      </c>
      <c r="T3315" s="16">
        <f t="shared" si="258"/>
        <v>41224.208796296298</v>
      </c>
      <c r="U3315">
        <f t="shared" si="259"/>
        <v>2012</v>
      </c>
    </row>
    <row r="3316" spans="1:21" ht="57.6" hidden="1" x14ac:dyDescent="0.3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1" t="s">
        <v>8316</v>
      </c>
      <c r="R3316" t="s">
        <v>8334</v>
      </c>
      <c r="S3316" s="16">
        <f t="shared" si="257"/>
        <v>42440.371111111104</v>
      </c>
      <c r="T3316" s="16">
        <f t="shared" si="258"/>
        <v>42470.329444444447</v>
      </c>
      <c r="U3316">
        <f t="shared" si="259"/>
        <v>2016</v>
      </c>
    </row>
    <row r="3317" spans="1:21" ht="28.8" hidden="1" x14ac:dyDescent="0.3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1" t="s">
        <v>8316</v>
      </c>
      <c r="R3317" t="s">
        <v>8334</v>
      </c>
      <c r="S3317" s="16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57.6" hidden="1" x14ac:dyDescent="0.3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1" t="s">
        <v>8316</v>
      </c>
      <c r="R3318" t="s">
        <v>8334</v>
      </c>
      <c r="S3318" s="16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43.2" hidden="1" x14ac:dyDescent="0.3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1" t="s">
        <v>8316</v>
      </c>
      <c r="R3319" t="s">
        <v>8334</v>
      </c>
      <c r="S3319" s="16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43.2" hidden="1" x14ac:dyDescent="0.3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1" t="s">
        <v>8311</v>
      </c>
      <c r="R3320" t="s">
        <v>8348</v>
      </c>
      <c r="S3320" s="16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43.2" hidden="1" x14ac:dyDescent="0.3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1" t="s">
        <v>8319</v>
      </c>
      <c r="R3321" t="s">
        <v>8345</v>
      </c>
      <c r="S3321" s="16">
        <f t="shared" si="257"/>
        <v>42338.615393518514</v>
      </c>
      <c r="T3321" s="16">
        <f t="shared" si="258"/>
        <v>42398.615393518514</v>
      </c>
      <c r="U3321">
        <f t="shared" si="259"/>
        <v>2015</v>
      </c>
    </row>
    <row r="3322" spans="1:21" ht="43.2" hidden="1" x14ac:dyDescent="0.3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1" t="s">
        <v>8311</v>
      </c>
      <c r="R3322" t="s">
        <v>8356</v>
      </c>
      <c r="S3322" s="16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3.2" hidden="1" x14ac:dyDescent="0.3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1" t="s">
        <v>8323</v>
      </c>
      <c r="R3323" t="s">
        <v>8326</v>
      </c>
      <c r="S3323" s="16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3.2" hidden="1" x14ac:dyDescent="0.3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1" t="s">
        <v>8323</v>
      </c>
      <c r="R3324" t="s">
        <v>8326</v>
      </c>
      <c r="S3324" s="16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43.2" hidden="1" x14ac:dyDescent="0.3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1" t="s">
        <v>8323</v>
      </c>
      <c r="R3325" t="s">
        <v>8326</v>
      </c>
      <c r="S3325" s="16">
        <f t="shared" si="257"/>
        <v>42342.845555555556</v>
      </c>
      <c r="T3325" s="16">
        <f t="shared" si="258"/>
        <v>42372.845555555556</v>
      </c>
      <c r="U3325">
        <f t="shared" si="259"/>
        <v>2015</v>
      </c>
    </row>
    <row r="3326" spans="1:21" ht="57.6" hidden="1" x14ac:dyDescent="0.3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1" t="s">
        <v>8323</v>
      </c>
      <c r="R3326" t="s">
        <v>8326</v>
      </c>
      <c r="S3326" s="16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57.6" hidden="1" x14ac:dyDescent="0.3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1" t="s">
        <v>8323</v>
      </c>
      <c r="R3327" t="s">
        <v>8326</v>
      </c>
      <c r="S3327" s="16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3.2" hidden="1" x14ac:dyDescent="0.3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57.6" hidden="1" x14ac:dyDescent="0.3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1" t="s">
        <v>8319</v>
      </c>
      <c r="R3329" t="s">
        <v>8345</v>
      </c>
      <c r="S3329" s="16">
        <f t="shared" si="257"/>
        <v>42728.827407407407</v>
      </c>
      <c r="T3329" s="16">
        <f t="shared" si="258"/>
        <v>42747.695833333331</v>
      </c>
      <c r="U3329">
        <f t="shared" si="259"/>
        <v>2016</v>
      </c>
    </row>
    <row r="3330" spans="1:21" ht="57.6" hidden="1" x14ac:dyDescent="0.3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6"/>
        <v>10.5</v>
      </c>
      <c r="Q3330" s="11" t="s">
        <v>8308</v>
      </c>
      <c r="R3330" t="s">
        <v>8318</v>
      </c>
      <c r="S3330" s="16">
        <f t="shared" si="257"/>
        <v>41859.925856481481</v>
      </c>
      <c r="T3330" s="16">
        <f t="shared" si="258"/>
        <v>41889.925856481481</v>
      </c>
      <c r="U3330">
        <f t="shared" si="259"/>
        <v>2014</v>
      </c>
    </row>
    <row r="3331" spans="1:21" ht="28.8" hidden="1" x14ac:dyDescent="0.3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7.6" hidden="1" x14ac:dyDescent="0.3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1" t="s">
        <v>8323</v>
      </c>
      <c r="R3332" t="s">
        <v>8324</v>
      </c>
      <c r="S3332" s="16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43.2" hidden="1" x14ac:dyDescent="0.3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1" t="s">
        <v>8323</v>
      </c>
      <c r="R3333" t="s">
        <v>8326</v>
      </c>
      <c r="S3333" s="16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43.2" hidden="1" x14ac:dyDescent="0.3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1" t="s">
        <v>8321</v>
      </c>
      <c r="R3334" t="s">
        <v>8337</v>
      </c>
      <c r="S3334" s="16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43.2" hidden="1" x14ac:dyDescent="0.3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1" t="s">
        <v>8321</v>
      </c>
      <c r="R3335" t="s">
        <v>8337</v>
      </c>
      <c r="S3335" s="16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3.2" hidden="1" x14ac:dyDescent="0.3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1" t="s">
        <v>8327</v>
      </c>
      <c r="R3336" t="s">
        <v>8350</v>
      </c>
      <c r="S3336" s="16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43.2" hidden="1" x14ac:dyDescent="0.3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1" t="s">
        <v>8327</v>
      </c>
      <c r="R3337" t="s">
        <v>8350</v>
      </c>
      <c r="S3337" s="16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43.2" hidden="1" x14ac:dyDescent="0.3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3.2" hidden="1" x14ac:dyDescent="0.3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1" t="s">
        <v>8313</v>
      </c>
      <c r="R3339" t="s">
        <v>8314</v>
      </c>
      <c r="S3339" s="16">
        <f t="shared" si="262"/>
        <v>41956.250034722223</v>
      </c>
      <c r="T3339" s="16">
        <f t="shared" si="263"/>
        <v>42016.250034722223</v>
      </c>
      <c r="U3339">
        <f t="shared" si="264"/>
        <v>2014</v>
      </c>
    </row>
    <row r="3340" spans="1:21" ht="43.2" hidden="1" x14ac:dyDescent="0.3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1" t="s">
        <v>8313</v>
      </c>
      <c r="R3340" t="s">
        <v>8314</v>
      </c>
      <c r="S3340" s="16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43.2" hidden="1" x14ac:dyDescent="0.3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1" t="s">
        <v>8313</v>
      </c>
      <c r="R3341" t="s">
        <v>8314</v>
      </c>
      <c r="S3341" s="16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43.2" hidden="1" x14ac:dyDescent="0.3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1" t="s">
        <v>8319</v>
      </c>
      <c r="R3342" t="s">
        <v>8345</v>
      </c>
      <c r="S3342" s="16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hidden="1" x14ac:dyDescent="0.3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1" t="s">
        <v>8323</v>
      </c>
      <c r="R3343" t="s">
        <v>8326</v>
      </c>
      <c r="S3343" s="16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57.6" hidden="1" x14ac:dyDescent="0.3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1" t="s">
        <v>8323</v>
      </c>
      <c r="R3344" t="s">
        <v>8324</v>
      </c>
      <c r="S3344" s="16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28.8" hidden="1" x14ac:dyDescent="0.3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1" t="s">
        <v>8323</v>
      </c>
      <c r="R3345" t="s">
        <v>8335</v>
      </c>
      <c r="S3345" s="16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3.2" hidden="1" x14ac:dyDescent="0.3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1" t="s">
        <v>8323</v>
      </c>
      <c r="R3346" t="s">
        <v>8326</v>
      </c>
      <c r="S3346" s="16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3.2" hidden="1" x14ac:dyDescent="0.3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3.2" hidden="1" x14ac:dyDescent="0.3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28.8" hidden="1" x14ac:dyDescent="0.3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3.2" hidden="1" x14ac:dyDescent="0.3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3.2" hidden="1" x14ac:dyDescent="0.3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1" t="s">
        <v>8316</v>
      </c>
      <c r="R3351" t="s">
        <v>8344</v>
      </c>
      <c r="S3351" s="16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43.2" hidden="1" x14ac:dyDescent="0.3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1" t="s">
        <v>8308</v>
      </c>
      <c r="R3352" t="s">
        <v>8315</v>
      </c>
      <c r="S3352" s="16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43.2" hidden="1" x14ac:dyDescent="0.3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1" t="s">
        <v>8319</v>
      </c>
      <c r="R3353" t="s">
        <v>8345</v>
      </c>
      <c r="S3353" s="16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28.8" hidden="1" x14ac:dyDescent="0.3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1" t="s">
        <v>8311</v>
      </c>
      <c r="R3354" t="s">
        <v>8356</v>
      </c>
      <c r="S3354" s="16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43.2" hidden="1" x14ac:dyDescent="0.3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1" t="s">
        <v>8308</v>
      </c>
      <c r="R3355" t="s">
        <v>8342</v>
      </c>
      <c r="S3355" s="16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43.2" hidden="1" x14ac:dyDescent="0.3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1" t="s">
        <v>8319</v>
      </c>
      <c r="R3356" t="s">
        <v>8345</v>
      </c>
      <c r="S3356" s="16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57.6" hidden="1" x14ac:dyDescent="0.3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1" t="s">
        <v>8319</v>
      </c>
      <c r="R3357" t="s">
        <v>8345</v>
      </c>
      <c r="S3357" s="16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43.2" hidden="1" x14ac:dyDescent="0.3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1" t="s">
        <v>8313</v>
      </c>
      <c r="R3358" t="s">
        <v>8355</v>
      </c>
      <c r="S3358" s="16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43.2" hidden="1" x14ac:dyDescent="0.3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1" t="s">
        <v>8327</v>
      </c>
      <c r="R3359" t="s">
        <v>8330</v>
      </c>
      <c r="S3359" s="16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43.2" hidden="1" x14ac:dyDescent="0.3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28.8" hidden="1" x14ac:dyDescent="0.3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1" t="s">
        <v>8319</v>
      </c>
      <c r="R3361" t="s">
        <v>8345</v>
      </c>
      <c r="S3361" s="16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28.8" hidden="1" x14ac:dyDescent="0.3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1" t="s">
        <v>8311</v>
      </c>
      <c r="R3362" t="s">
        <v>8356</v>
      </c>
      <c r="S3362" s="16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43.2" hidden="1" x14ac:dyDescent="0.3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28.8" hidden="1" x14ac:dyDescent="0.3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1" t="s">
        <v>8323</v>
      </c>
      <c r="R3364" t="s">
        <v>8335</v>
      </c>
      <c r="S3364" s="16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43.2" hidden="1" x14ac:dyDescent="0.3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1" t="s">
        <v>8323</v>
      </c>
      <c r="R3365" t="s">
        <v>8335</v>
      </c>
      <c r="S3365" s="16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43.2" hidden="1" x14ac:dyDescent="0.3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28.8" hidden="1" x14ac:dyDescent="0.3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1" t="s">
        <v>8327</v>
      </c>
      <c r="R3367" t="s">
        <v>8330</v>
      </c>
      <c r="S3367" s="16">
        <f t="shared" si="262"/>
        <v>42341.59129629629</v>
      </c>
      <c r="T3367" s="16">
        <f t="shared" si="263"/>
        <v>42387.541666666672</v>
      </c>
      <c r="U3367">
        <f t="shared" si="264"/>
        <v>2015</v>
      </c>
    </row>
    <row r="3368" spans="1:21" ht="43.2" hidden="1" x14ac:dyDescent="0.3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1" t="s">
        <v>8316</v>
      </c>
      <c r="R3368" t="s">
        <v>8334</v>
      </c>
      <c r="S3368" s="16">
        <f t="shared" si="262"/>
        <v>41974.911087962959</v>
      </c>
      <c r="T3368" s="16">
        <f t="shared" si="263"/>
        <v>42014.332638888889</v>
      </c>
      <c r="U3368">
        <f t="shared" si="264"/>
        <v>2014</v>
      </c>
    </row>
    <row r="3369" spans="1:21" ht="43.2" hidden="1" x14ac:dyDescent="0.3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3.2" hidden="1" x14ac:dyDescent="0.3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28.8" hidden="1" x14ac:dyDescent="0.3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3.2" hidden="1" x14ac:dyDescent="0.3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43.2" hidden="1" x14ac:dyDescent="0.3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1" t="s">
        <v>8321</v>
      </c>
      <c r="R3373" t="s">
        <v>8339</v>
      </c>
      <c r="S3373" s="16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43.2" hidden="1" x14ac:dyDescent="0.3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1" t="s">
        <v>8308</v>
      </c>
      <c r="R3374" t="s">
        <v>8342</v>
      </c>
      <c r="S3374" s="16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28.8" hidden="1" x14ac:dyDescent="0.3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idden="1" x14ac:dyDescent="0.3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1" t="s">
        <v>8321</v>
      </c>
      <c r="R3376" t="s">
        <v>8339</v>
      </c>
      <c r="S3376" s="16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43.2" hidden="1" x14ac:dyDescent="0.3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1" t="s">
        <v>8327</v>
      </c>
      <c r="R3377" t="s">
        <v>8328</v>
      </c>
      <c r="S3377" s="16">
        <f t="shared" si="262"/>
        <v>40877.25099537037</v>
      </c>
      <c r="T3377" s="16">
        <f t="shared" si="263"/>
        <v>40922.25099537037</v>
      </c>
      <c r="U3377">
        <f t="shared" si="264"/>
        <v>2011</v>
      </c>
    </row>
    <row r="3378" spans="1:21" ht="43.2" hidden="1" x14ac:dyDescent="0.3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1" t="s">
        <v>8327</v>
      </c>
      <c r="R3378" t="s">
        <v>8350</v>
      </c>
      <c r="S3378" s="16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43.2" hidden="1" x14ac:dyDescent="0.3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3.2" hidden="1" x14ac:dyDescent="0.3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1" t="s">
        <v>8319</v>
      </c>
      <c r="R3380" t="s">
        <v>8345</v>
      </c>
      <c r="S3380" s="16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57.6" hidden="1" x14ac:dyDescent="0.3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1" t="s">
        <v>8311</v>
      </c>
      <c r="R3381" t="s">
        <v>8352</v>
      </c>
      <c r="S3381" s="16">
        <f t="shared" si="262"/>
        <v>40682.884791666671</v>
      </c>
      <c r="T3381" s="16">
        <f t="shared" si="263"/>
        <v>40712.884791666671</v>
      </c>
      <c r="U3381">
        <f t="shared" si="264"/>
        <v>2011</v>
      </c>
    </row>
    <row r="3382" spans="1:21" ht="43.2" hidden="1" x14ac:dyDescent="0.3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1" t="s">
        <v>8313</v>
      </c>
      <c r="R3382" t="s">
        <v>8314</v>
      </c>
      <c r="S3382" s="16">
        <f t="shared" si="262"/>
        <v>42252.788900462961</v>
      </c>
      <c r="T3382" s="16">
        <f t="shared" si="263"/>
        <v>42282.788900462961</v>
      </c>
      <c r="U3382">
        <f t="shared" si="264"/>
        <v>2015</v>
      </c>
    </row>
    <row r="3383" spans="1:21" ht="57.6" hidden="1" x14ac:dyDescent="0.3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1" t="s">
        <v>8308</v>
      </c>
      <c r="R3383" t="s">
        <v>8342</v>
      </c>
      <c r="S3383" s="16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43.2" hidden="1" x14ac:dyDescent="0.3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1" t="s">
        <v>8319</v>
      </c>
      <c r="R3384" t="s">
        <v>8345</v>
      </c>
      <c r="S3384" s="16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43.2" hidden="1" x14ac:dyDescent="0.3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1" t="s">
        <v>8319</v>
      </c>
      <c r="R3385" t="s">
        <v>8357</v>
      </c>
      <c r="S3385" s="16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43.2" hidden="1" x14ac:dyDescent="0.3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1" t="s">
        <v>8323</v>
      </c>
      <c r="R3386" t="s">
        <v>8326</v>
      </c>
      <c r="S3386" s="16">
        <f t="shared" si="262"/>
        <v>42709.546064814815</v>
      </c>
      <c r="T3386" s="16">
        <f t="shared" si="263"/>
        <v>42739.546064814815</v>
      </c>
      <c r="U3386">
        <f t="shared" si="264"/>
        <v>2016</v>
      </c>
    </row>
    <row r="3387" spans="1:21" ht="43.2" hidden="1" x14ac:dyDescent="0.3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1" t="s">
        <v>8323</v>
      </c>
      <c r="R3387" t="s">
        <v>8335</v>
      </c>
      <c r="S3387" s="16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3.2" hidden="1" x14ac:dyDescent="0.3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3.2" hidden="1" x14ac:dyDescent="0.3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1" t="s">
        <v>8327</v>
      </c>
      <c r="R3389" t="s">
        <v>8341</v>
      </c>
      <c r="S3389" s="16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43.2" hidden="1" x14ac:dyDescent="0.3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1" t="s">
        <v>8323</v>
      </c>
      <c r="R3390" t="s">
        <v>8326</v>
      </c>
      <c r="S3390" s="16">
        <f t="shared" si="262"/>
        <v>42359.725243055553</v>
      </c>
      <c r="T3390" s="16">
        <f t="shared" si="263"/>
        <v>42389.725243055553</v>
      </c>
      <c r="U3390">
        <f t="shared" si="264"/>
        <v>2015</v>
      </c>
    </row>
    <row r="3391" spans="1:21" ht="43.2" hidden="1" x14ac:dyDescent="0.3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1" t="s">
        <v>8323</v>
      </c>
      <c r="R3391" t="s">
        <v>8326</v>
      </c>
      <c r="S3391" s="16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3.2" hidden="1" x14ac:dyDescent="0.3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28.8" hidden="1" x14ac:dyDescent="0.3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28.8" hidden="1" x14ac:dyDescent="0.3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3.2" hidden="1" x14ac:dyDescent="0.3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hidden="1" x14ac:dyDescent="0.3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1" t="s">
        <v>8321</v>
      </c>
      <c r="R3396" t="s">
        <v>8339</v>
      </c>
      <c r="S3396" s="16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28.8" hidden="1" x14ac:dyDescent="0.3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1" t="s">
        <v>8308</v>
      </c>
      <c r="R3397" t="s">
        <v>8342</v>
      </c>
      <c r="S3397" s="16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43.2" hidden="1" x14ac:dyDescent="0.3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1" t="s">
        <v>8308</v>
      </c>
      <c r="R3398" t="s">
        <v>8310</v>
      </c>
      <c r="S3398" s="16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43.2" hidden="1" x14ac:dyDescent="0.3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1" t="s">
        <v>8311</v>
      </c>
      <c r="R3399" t="s">
        <v>8348</v>
      </c>
      <c r="S3399" s="16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57.6" hidden="1" x14ac:dyDescent="0.3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1" t="s">
        <v>8316</v>
      </c>
      <c r="R3400" t="s">
        <v>8344</v>
      </c>
      <c r="S3400" s="16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57.6" hidden="1" x14ac:dyDescent="0.3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1" t="s">
        <v>8316</v>
      </c>
      <c r="R3401" t="s">
        <v>8334</v>
      </c>
      <c r="S3401" s="16">
        <f t="shared" si="267"/>
        <v>40710.731180555551</v>
      </c>
      <c r="T3401" s="16">
        <f t="shared" si="268"/>
        <v>40740.731180555551</v>
      </c>
      <c r="U3401">
        <f t="shared" si="269"/>
        <v>2011</v>
      </c>
    </row>
    <row r="3402" spans="1:21" ht="43.2" hidden="1" x14ac:dyDescent="0.3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1" t="s">
        <v>8319</v>
      </c>
      <c r="R3402" t="s">
        <v>8345</v>
      </c>
      <c r="S3402" s="16">
        <f t="shared" si="267"/>
        <v>42180.18604166666</v>
      </c>
      <c r="T3402" s="16">
        <f t="shared" si="268"/>
        <v>42220.18604166666</v>
      </c>
      <c r="U3402">
        <f t="shared" si="269"/>
        <v>2015</v>
      </c>
    </row>
    <row r="3403" spans="1:21" ht="43.2" hidden="1" x14ac:dyDescent="0.3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1" t="s">
        <v>8319</v>
      </c>
      <c r="R3403" t="s">
        <v>8345</v>
      </c>
      <c r="S3403" s="16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hidden="1" x14ac:dyDescent="0.3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1" t="s">
        <v>8323</v>
      </c>
      <c r="R3404" t="s">
        <v>8324</v>
      </c>
      <c r="S3404" s="16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43.2" hidden="1" x14ac:dyDescent="0.3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1" t="s">
        <v>8323</v>
      </c>
      <c r="R3405" t="s">
        <v>8324</v>
      </c>
      <c r="S3405" s="16">
        <f t="shared" si="267"/>
        <v>41977.780104166668</v>
      </c>
      <c r="T3405" s="16">
        <f t="shared" si="268"/>
        <v>42037.780104166668</v>
      </c>
      <c r="U3405">
        <f t="shared" si="269"/>
        <v>2014</v>
      </c>
    </row>
    <row r="3406" spans="1:21" ht="43.2" hidden="1" x14ac:dyDescent="0.3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1" t="s">
        <v>8323</v>
      </c>
      <c r="R3406" t="s">
        <v>8326</v>
      </c>
      <c r="S3406" s="16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57.6" hidden="1" x14ac:dyDescent="0.3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1" t="s">
        <v>8323</v>
      </c>
      <c r="R3407" t="s">
        <v>8326</v>
      </c>
      <c r="S3407" s="16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43.2" hidden="1" x14ac:dyDescent="0.3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1" t="s">
        <v>8321</v>
      </c>
      <c r="R3408" t="s">
        <v>8339</v>
      </c>
      <c r="S3408" s="16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28.8" hidden="1" x14ac:dyDescent="0.3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1" t="s">
        <v>8321</v>
      </c>
      <c r="R3409" t="s">
        <v>8339</v>
      </c>
      <c r="S3409" s="16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3.2" hidden="1" x14ac:dyDescent="0.3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1" t="s">
        <v>8308</v>
      </c>
      <c r="R3410" t="s">
        <v>8342</v>
      </c>
      <c r="S3410" s="16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3.2" hidden="1" x14ac:dyDescent="0.3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1" t="s">
        <v>8327</v>
      </c>
      <c r="R3411" t="s">
        <v>8350</v>
      </c>
      <c r="S3411" s="16">
        <f t="shared" si="267"/>
        <v>41124.479722222226</v>
      </c>
      <c r="T3411" s="16">
        <f t="shared" si="268"/>
        <v>41154.479722222226</v>
      </c>
      <c r="U3411">
        <f t="shared" si="269"/>
        <v>2012</v>
      </c>
    </row>
    <row r="3412" spans="1:21" ht="43.2" hidden="1" x14ac:dyDescent="0.3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1" t="s">
        <v>8316</v>
      </c>
      <c r="R3412" t="s">
        <v>8334</v>
      </c>
      <c r="S3412" s="16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57.6" hidden="1" x14ac:dyDescent="0.3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1" t="s">
        <v>8316</v>
      </c>
      <c r="R3413" t="s">
        <v>8334</v>
      </c>
      <c r="S3413" s="16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43.2" hidden="1" x14ac:dyDescent="0.3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1" t="s">
        <v>8319</v>
      </c>
      <c r="R3414" t="s">
        <v>8345</v>
      </c>
      <c r="S3414" s="16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57.6" hidden="1" x14ac:dyDescent="0.3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1" t="s">
        <v>8327</v>
      </c>
      <c r="R3415" t="s">
        <v>8354</v>
      </c>
      <c r="S3415" s="16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43.2" hidden="1" x14ac:dyDescent="0.3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1" t="s">
        <v>8313</v>
      </c>
      <c r="R3416" t="s">
        <v>8314</v>
      </c>
      <c r="S3416" s="16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hidden="1" x14ac:dyDescent="0.3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1" t="s">
        <v>8313</v>
      </c>
      <c r="R3417" t="s">
        <v>8353</v>
      </c>
      <c r="S3417" s="16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43.2" hidden="1" x14ac:dyDescent="0.3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1" t="s">
        <v>8316</v>
      </c>
      <c r="R3418" t="s">
        <v>8334</v>
      </c>
      <c r="S3418" s="16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3.2" hidden="1" x14ac:dyDescent="0.3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1" t="s">
        <v>8316</v>
      </c>
      <c r="R3419" t="s">
        <v>8334</v>
      </c>
      <c r="S3419" s="16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43.2" hidden="1" x14ac:dyDescent="0.3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1" t="s">
        <v>8308</v>
      </c>
      <c r="R3420" t="s">
        <v>8342</v>
      </c>
      <c r="S3420" s="16">
        <f t="shared" si="267"/>
        <v>41954.722916666666</v>
      </c>
      <c r="T3420" s="16">
        <f t="shared" si="268"/>
        <v>42014.722916666666</v>
      </c>
      <c r="U3420">
        <f t="shared" si="269"/>
        <v>2014</v>
      </c>
    </row>
    <row r="3421" spans="1:21" ht="28.8" hidden="1" x14ac:dyDescent="0.3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1" t="s">
        <v>8308</v>
      </c>
      <c r="R3421" t="s">
        <v>8342</v>
      </c>
      <c r="S3421" s="16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3.2" hidden="1" x14ac:dyDescent="0.3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1" t="s">
        <v>8319</v>
      </c>
      <c r="R3422" t="s">
        <v>8345</v>
      </c>
      <c r="S3422" s="16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3.2" hidden="1" x14ac:dyDescent="0.3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1" t="s">
        <v>8319</v>
      </c>
      <c r="R3423" t="s">
        <v>8345</v>
      </c>
      <c r="S3423" s="16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3.2" hidden="1" x14ac:dyDescent="0.3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1" t="s">
        <v>8311</v>
      </c>
      <c r="R3424" t="s">
        <v>8356</v>
      </c>
      <c r="S3424" s="16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hidden="1" x14ac:dyDescent="0.3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1" t="s">
        <v>8323</v>
      </c>
      <c r="R3425" t="s">
        <v>8326</v>
      </c>
      <c r="S3425" s="16">
        <f t="shared" si="267"/>
        <v>41953.773090277777</v>
      </c>
      <c r="T3425" s="16">
        <f t="shared" si="268"/>
        <v>42013.083333333328</v>
      </c>
      <c r="U3425">
        <f t="shared" si="269"/>
        <v>2014</v>
      </c>
    </row>
    <row r="3426" spans="1:21" ht="43.2" hidden="1" x14ac:dyDescent="0.3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1" t="s">
        <v>8323</v>
      </c>
      <c r="R3426" t="s">
        <v>8326</v>
      </c>
      <c r="S3426" s="16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43.2" hidden="1" x14ac:dyDescent="0.3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1" t="s">
        <v>8323</v>
      </c>
      <c r="R3427" t="s">
        <v>8324</v>
      </c>
      <c r="S3427" s="16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43.2" hidden="1" x14ac:dyDescent="0.3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1" t="s">
        <v>8323</v>
      </c>
      <c r="R3428" t="s">
        <v>8324</v>
      </c>
      <c r="S3428" s="16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43.2" hidden="1" x14ac:dyDescent="0.3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1" t="s">
        <v>8323</v>
      </c>
      <c r="R3429" t="s">
        <v>8335</v>
      </c>
      <c r="S3429" s="16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28.8" hidden="1" x14ac:dyDescent="0.3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1" t="s">
        <v>8323</v>
      </c>
      <c r="R3430" t="s">
        <v>8326</v>
      </c>
      <c r="S3430" s="16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57.6" hidden="1" x14ac:dyDescent="0.3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1" t="s">
        <v>8323</v>
      </c>
      <c r="R3431" t="s">
        <v>8326</v>
      </c>
      <c r="S3431" s="16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28.8" hidden="1" x14ac:dyDescent="0.3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1" t="s">
        <v>8323</v>
      </c>
      <c r="R3432" t="s">
        <v>8335</v>
      </c>
      <c r="S3432" s="16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43.2" hidden="1" x14ac:dyDescent="0.3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1" t="s">
        <v>8323</v>
      </c>
      <c r="R3433" t="s">
        <v>8326</v>
      </c>
      <c r="S3433" s="16">
        <f t="shared" si="267"/>
        <v>42317.826377314821</v>
      </c>
      <c r="T3433" s="16">
        <f t="shared" si="268"/>
        <v>42357.826377314821</v>
      </c>
      <c r="U3433">
        <f t="shared" si="269"/>
        <v>2015</v>
      </c>
    </row>
    <row r="3434" spans="1:21" ht="43.2" hidden="1" x14ac:dyDescent="0.3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1" t="s">
        <v>8323</v>
      </c>
      <c r="R3434" t="s">
        <v>8326</v>
      </c>
      <c r="S3434" s="16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57.6" hidden="1" x14ac:dyDescent="0.3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1" t="s">
        <v>8323</v>
      </c>
      <c r="R3435" t="s">
        <v>8326</v>
      </c>
      <c r="S3435" s="16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43.2" hidden="1" x14ac:dyDescent="0.3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1" t="s">
        <v>8323</v>
      </c>
      <c r="R3436" t="s">
        <v>8326</v>
      </c>
      <c r="S3436" s="16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57.6" hidden="1" x14ac:dyDescent="0.3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1" t="s">
        <v>8323</v>
      </c>
      <c r="R3437" t="s">
        <v>8326</v>
      </c>
      <c r="S3437" s="16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43.2" hidden="1" x14ac:dyDescent="0.3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1" t="s">
        <v>8321</v>
      </c>
      <c r="R3438" t="s">
        <v>8339</v>
      </c>
      <c r="S3438" s="16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57.6" hidden="1" x14ac:dyDescent="0.3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1" t="s">
        <v>8323</v>
      </c>
      <c r="R3439" t="s">
        <v>8324</v>
      </c>
      <c r="S3439" s="16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43.2" hidden="1" x14ac:dyDescent="0.3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1" t="s">
        <v>8323</v>
      </c>
      <c r="R3440" t="s">
        <v>8326</v>
      </c>
      <c r="S3440" s="16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43.2" hidden="1" x14ac:dyDescent="0.3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1" t="s">
        <v>8323</v>
      </c>
      <c r="R3441" t="s">
        <v>8326</v>
      </c>
      <c r="S3441" s="16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28.8" hidden="1" x14ac:dyDescent="0.3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1" t="s">
        <v>8327</v>
      </c>
      <c r="R3442" t="s">
        <v>8330</v>
      </c>
      <c r="S3442" s="16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57.6" hidden="1" x14ac:dyDescent="0.3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1" t="s">
        <v>8323</v>
      </c>
      <c r="R3443" t="s">
        <v>8324</v>
      </c>
      <c r="S3443" s="16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43.2" hidden="1" x14ac:dyDescent="0.3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1" t="s">
        <v>8311</v>
      </c>
      <c r="R3444" t="s">
        <v>8352</v>
      </c>
      <c r="S3444" s="16">
        <f t="shared" si="267"/>
        <v>41456.981215277774</v>
      </c>
      <c r="T3444" s="16">
        <f t="shared" si="268"/>
        <v>41486.981215277774</v>
      </c>
      <c r="U3444">
        <f t="shared" si="269"/>
        <v>2013</v>
      </c>
    </row>
    <row r="3445" spans="1:21" ht="28.8" hidden="1" x14ac:dyDescent="0.3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1" t="s">
        <v>8327</v>
      </c>
      <c r="R3445" t="s">
        <v>8350</v>
      </c>
      <c r="S3445" s="16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57.6" hidden="1" x14ac:dyDescent="0.3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1" t="s">
        <v>8316</v>
      </c>
      <c r="R3446" t="s">
        <v>8334</v>
      </c>
      <c r="S3446" s="16">
        <f t="shared" si="267"/>
        <v>41250.025902777779</v>
      </c>
      <c r="T3446" s="16">
        <f t="shared" si="268"/>
        <v>41280.025902777779</v>
      </c>
      <c r="U3446">
        <f t="shared" si="269"/>
        <v>2012</v>
      </c>
    </row>
    <row r="3447" spans="1:21" ht="43.2" hidden="1" x14ac:dyDescent="0.3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1" t="s">
        <v>8316</v>
      </c>
      <c r="R3447" t="s">
        <v>8344</v>
      </c>
      <c r="S3447" s="16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57.6" hidden="1" x14ac:dyDescent="0.3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1" t="s">
        <v>8319</v>
      </c>
      <c r="R3448" t="s">
        <v>8345</v>
      </c>
      <c r="S3448" s="16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43.2" hidden="1" x14ac:dyDescent="0.3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1" t="s">
        <v>8323</v>
      </c>
      <c r="R3449" t="s">
        <v>8326</v>
      </c>
      <c r="S3449" s="16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57.6" hidden="1" x14ac:dyDescent="0.3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1" t="s">
        <v>8323</v>
      </c>
      <c r="R3450" t="s">
        <v>8326</v>
      </c>
      <c r="S3450" s="16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28.8" hidden="1" x14ac:dyDescent="0.3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1" t="s">
        <v>8323</v>
      </c>
      <c r="R3451" t="s">
        <v>8326</v>
      </c>
      <c r="S3451" s="16">
        <f t="shared" si="267"/>
        <v>42559.474004629628</v>
      </c>
      <c r="T3451" s="16">
        <f t="shared" si="268"/>
        <v>42619.474004629628</v>
      </c>
      <c r="U3451">
        <f t="shared" si="269"/>
        <v>2016</v>
      </c>
    </row>
    <row r="3452" spans="1:21" ht="43.2" hidden="1" x14ac:dyDescent="0.3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1" t="s">
        <v>8323</v>
      </c>
      <c r="R3452" t="s">
        <v>8326</v>
      </c>
      <c r="S3452" s="16">
        <f t="shared" si="267"/>
        <v>41995.084074074075</v>
      </c>
      <c r="T3452" s="16">
        <f t="shared" si="268"/>
        <v>42024.802777777775</v>
      </c>
      <c r="U3452">
        <f t="shared" si="269"/>
        <v>2014</v>
      </c>
    </row>
    <row r="3453" spans="1:21" ht="43.2" hidden="1" x14ac:dyDescent="0.3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1" t="s">
        <v>8321</v>
      </c>
      <c r="R3453" t="s">
        <v>8325</v>
      </c>
      <c r="S3453" s="16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3.2" hidden="1" x14ac:dyDescent="0.3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1" t="s">
        <v>8308</v>
      </c>
      <c r="R3454" t="s">
        <v>8342</v>
      </c>
      <c r="S3454" s="16">
        <f t="shared" si="267"/>
        <v>42340.847361111111</v>
      </c>
      <c r="T3454" s="16">
        <f t="shared" si="268"/>
        <v>42370.847361111111</v>
      </c>
      <c r="U3454">
        <f t="shared" si="269"/>
        <v>2015</v>
      </c>
    </row>
    <row r="3455" spans="1:21" ht="43.2" hidden="1" x14ac:dyDescent="0.3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1" t="s">
        <v>8308</v>
      </c>
      <c r="R3455" t="s">
        <v>8342</v>
      </c>
      <c r="S3455" s="16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43.2" hidden="1" x14ac:dyDescent="0.3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1" t="s">
        <v>8327</v>
      </c>
      <c r="R3456" t="s">
        <v>8328</v>
      </c>
      <c r="S3456" s="16">
        <f t="shared" si="267"/>
        <v>40981.802615740737</v>
      </c>
      <c r="T3456" s="16">
        <f t="shared" si="268"/>
        <v>41041.104861111111</v>
      </c>
      <c r="U3456">
        <f t="shared" si="269"/>
        <v>2012</v>
      </c>
    </row>
    <row r="3457" spans="1:21" ht="43.2" hidden="1" x14ac:dyDescent="0.3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1" t="s">
        <v>8316</v>
      </c>
      <c r="R3457" t="s">
        <v>8344</v>
      </c>
      <c r="S3457" s="16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43.2" hidden="1" x14ac:dyDescent="0.3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6"/>
        <v>20</v>
      </c>
      <c r="Q3458" s="11" t="s">
        <v>8313</v>
      </c>
      <c r="R3458" t="s">
        <v>8355</v>
      </c>
      <c r="S3458" s="16">
        <f t="shared" si="267"/>
        <v>42170.996527777781</v>
      </c>
      <c r="T3458" s="16">
        <f t="shared" si="268"/>
        <v>42185.996527777781</v>
      </c>
      <c r="U3458">
        <f t="shared" si="269"/>
        <v>2015</v>
      </c>
    </row>
    <row r="3459" spans="1:21" ht="28.8" hidden="1" x14ac:dyDescent="0.3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hidden="1" x14ac:dyDescent="0.3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1" t="s">
        <v>8323</v>
      </c>
      <c r="R3460" t="s">
        <v>8326</v>
      </c>
      <c r="S3460" s="16">
        <f t="shared" si="272"/>
        <v>41831.675034722226</v>
      </c>
      <c r="T3460" s="16">
        <f t="shared" si="273"/>
        <v>41891.675034722226</v>
      </c>
      <c r="U3460">
        <f t="shared" si="274"/>
        <v>2014</v>
      </c>
    </row>
    <row r="3461" spans="1:21" ht="43.2" hidden="1" x14ac:dyDescent="0.3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1" t="s">
        <v>8323</v>
      </c>
      <c r="R3461" t="s">
        <v>8326</v>
      </c>
      <c r="S3461" s="16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28.8" hidden="1" x14ac:dyDescent="0.3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1" t="s">
        <v>8323</v>
      </c>
      <c r="R3462" t="s">
        <v>8326</v>
      </c>
      <c r="S3462" s="16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3.2" hidden="1" x14ac:dyDescent="0.3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1" t="s">
        <v>8323</v>
      </c>
      <c r="R3463" t="s">
        <v>8326</v>
      </c>
      <c r="S3463" s="16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3.2" hidden="1" x14ac:dyDescent="0.3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1" t="s">
        <v>8323</v>
      </c>
      <c r="R3464" t="s">
        <v>8326</v>
      </c>
      <c r="S3464" s="16">
        <f t="shared" si="272"/>
        <v>42039.194988425923</v>
      </c>
      <c r="T3464" s="16">
        <f t="shared" si="273"/>
        <v>42099.153321759266</v>
      </c>
      <c r="U3464">
        <f t="shared" si="274"/>
        <v>2015</v>
      </c>
    </row>
    <row r="3465" spans="1:21" ht="57.6" hidden="1" x14ac:dyDescent="0.3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3.2" hidden="1" x14ac:dyDescent="0.3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hidden="1" x14ac:dyDescent="0.3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3.2" hidden="1" x14ac:dyDescent="0.3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57.6" hidden="1" x14ac:dyDescent="0.3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3.2" hidden="1" x14ac:dyDescent="0.3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3.2" hidden="1" x14ac:dyDescent="0.3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1" t="s">
        <v>8316</v>
      </c>
      <c r="R3471" t="s">
        <v>8334</v>
      </c>
      <c r="S3471" s="16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43.2" hidden="1" x14ac:dyDescent="0.3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1" t="s">
        <v>8323</v>
      </c>
      <c r="R3472" t="s">
        <v>8326</v>
      </c>
      <c r="S3472" s="16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28.8" hidden="1" x14ac:dyDescent="0.3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43.2" hidden="1" x14ac:dyDescent="0.3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1" t="s">
        <v>8346</v>
      </c>
      <c r="R3474" t="s">
        <v>8347</v>
      </c>
      <c r="S3474" s="16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hidden="1" x14ac:dyDescent="0.3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idden="1" x14ac:dyDescent="0.3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1" t="s">
        <v>8311</v>
      </c>
      <c r="R3476" t="s">
        <v>8348</v>
      </c>
      <c r="S3476" s="16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3.2" hidden="1" x14ac:dyDescent="0.3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1" t="s">
        <v>8311</v>
      </c>
      <c r="R3477" t="s">
        <v>8348</v>
      </c>
      <c r="S3477" s="16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43.2" hidden="1" x14ac:dyDescent="0.3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1" t="s">
        <v>8311</v>
      </c>
      <c r="R3478" t="s">
        <v>8348</v>
      </c>
      <c r="S3478" s="16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43.2" hidden="1" x14ac:dyDescent="0.3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1" t="s">
        <v>8311</v>
      </c>
      <c r="R3479" t="s">
        <v>8348</v>
      </c>
      <c r="S3479" s="16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57.6" hidden="1" x14ac:dyDescent="0.3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1" t="s">
        <v>8313</v>
      </c>
      <c r="R3480" t="s">
        <v>8351</v>
      </c>
      <c r="S3480" s="16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43.2" hidden="1" x14ac:dyDescent="0.3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1" t="s">
        <v>8313</v>
      </c>
      <c r="R3481" t="s">
        <v>8314</v>
      </c>
      <c r="S3481" s="16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43.2" hidden="1" x14ac:dyDescent="0.3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1" t="s">
        <v>8308</v>
      </c>
      <c r="R3482" t="s">
        <v>8342</v>
      </c>
      <c r="S3482" s="16">
        <f t="shared" si="272"/>
        <v>42577.607361111113</v>
      </c>
      <c r="T3482" s="16">
        <f t="shared" si="273"/>
        <v>42607.607361111113</v>
      </c>
      <c r="U3482">
        <f t="shared" si="274"/>
        <v>2016</v>
      </c>
    </row>
    <row r="3483" spans="1:21" ht="28.8" hidden="1" x14ac:dyDescent="0.3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1" t="s">
        <v>8308</v>
      </c>
      <c r="R3483" t="s">
        <v>8315</v>
      </c>
      <c r="S3483" s="16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57.6" hidden="1" x14ac:dyDescent="0.3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3.2" hidden="1" x14ac:dyDescent="0.3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1" t="s">
        <v>8323</v>
      </c>
      <c r="R3485" t="s">
        <v>8326</v>
      </c>
      <c r="S3485" s="16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28.8" hidden="1" x14ac:dyDescent="0.3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1" t="s">
        <v>8323</v>
      </c>
      <c r="R3486" t="s">
        <v>8326</v>
      </c>
      <c r="S3486" s="16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43.2" hidden="1" x14ac:dyDescent="0.3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28.8" hidden="1" x14ac:dyDescent="0.3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3.2" hidden="1" x14ac:dyDescent="0.3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28.8" hidden="1" x14ac:dyDescent="0.3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3.2" hidden="1" x14ac:dyDescent="0.3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3.2" hidden="1" x14ac:dyDescent="0.3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3.2" hidden="1" x14ac:dyDescent="0.3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3.2" hidden="1" x14ac:dyDescent="0.3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3.2" hidden="1" x14ac:dyDescent="0.3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1" t="s">
        <v>8321</v>
      </c>
      <c r="R3495" t="s">
        <v>8339</v>
      </c>
      <c r="S3495" s="16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57.6" hidden="1" x14ac:dyDescent="0.3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1" t="s">
        <v>8308</v>
      </c>
      <c r="R3496" t="s">
        <v>8310</v>
      </c>
      <c r="S3496" s="16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43.2" hidden="1" x14ac:dyDescent="0.3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1" t="s">
        <v>8316</v>
      </c>
      <c r="R3497" t="s">
        <v>8334</v>
      </c>
      <c r="S3497" s="16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43.2" hidden="1" x14ac:dyDescent="0.3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1" t="s">
        <v>8316</v>
      </c>
      <c r="R3498" t="s">
        <v>8344</v>
      </c>
      <c r="S3498" s="16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3.2" hidden="1" x14ac:dyDescent="0.3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1" t="s">
        <v>8327</v>
      </c>
      <c r="R3499" t="s">
        <v>8330</v>
      </c>
      <c r="S3499" s="16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28.8" hidden="1" x14ac:dyDescent="0.3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1" t="s">
        <v>8323</v>
      </c>
      <c r="R3500" t="s">
        <v>8324</v>
      </c>
      <c r="S3500" s="16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28.8" hidden="1" x14ac:dyDescent="0.3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1" t="s">
        <v>8323</v>
      </c>
      <c r="R3501" t="s">
        <v>8326</v>
      </c>
      <c r="S3501" s="16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43.2" hidden="1" x14ac:dyDescent="0.3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1" t="s">
        <v>8323</v>
      </c>
      <c r="R3502" t="s">
        <v>8326</v>
      </c>
      <c r="S3502" s="16">
        <f t="shared" si="272"/>
        <v>41961.492488425924</v>
      </c>
      <c r="T3502" s="16">
        <f t="shared" si="273"/>
        <v>42006.492488425924</v>
      </c>
      <c r="U3502">
        <f t="shared" si="274"/>
        <v>2014</v>
      </c>
    </row>
    <row r="3503" spans="1:21" ht="57.6" hidden="1" x14ac:dyDescent="0.3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1" t="s">
        <v>8323</v>
      </c>
      <c r="R3503" t="s">
        <v>8326</v>
      </c>
      <c r="S3503" s="16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57.6" hidden="1" x14ac:dyDescent="0.3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8321</v>
      </c>
      <c r="R3504" t="s">
        <v>8337</v>
      </c>
      <c r="S3504" s="16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43.2" hidden="1" x14ac:dyDescent="0.3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1" t="s">
        <v>8321</v>
      </c>
      <c r="R3505" t="s">
        <v>8337</v>
      </c>
      <c r="S3505" s="16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43.2" hidden="1" x14ac:dyDescent="0.3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8321</v>
      </c>
      <c r="R3506" t="s">
        <v>8337</v>
      </c>
      <c r="S3506" s="16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43.2" hidden="1" x14ac:dyDescent="0.3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1" t="s">
        <v>8321</v>
      </c>
      <c r="R3507" t="s">
        <v>8325</v>
      </c>
      <c r="S3507" s="16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3.2" hidden="1" x14ac:dyDescent="0.3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1" t="s">
        <v>8321</v>
      </c>
      <c r="R3508" t="s">
        <v>8339</v>
      </c>
      <c r="S3508" s="16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3.2" hidden="1" x14ac:dyDescent="0.3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1" t="s">
        <v>8321</v>
      </c>
      <c r="R3509" t="s">
        <v>8339</v>
      </c>
      <c r="S3509" s="16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3.2" hidden="1" x14ac:dyDescent="0.3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1" t="s">
        <v>8321</v>
      </c>
      <c r="R3510" t="s">
        <v>8339</v>
      </c>
      <c r="S3510" s="16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43.2" hidden="1" x14ac:dyDescent="0.3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1" t="s">
        <v>8308</v>
      </c>
      <c r="R3511" t="s">
        <v>8342</v>
      </c>
      <c r="S3511" s="16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43.2" hidden="1" x14ac:dyDescent="0.3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1" t="s">
        <v>8308</v>
      </c>
      <c r="R3512" t="s">
        <v>8342</v>
      </c>
      <c r="S3512" s="16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57.6" hidden="1" x14ac:dyDescent="0.3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8308</v>
      </c>
      <c r="R3513" t="s">
        <v>8342</v>
      </c>
      <c r="S3513" s="16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57.6" hidden="1" x14ac:dyDescent="0.3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1" t="s">
        <v>8308</v>
      </c>
      <c r="R3514" t="s">
        <v>8342</v>
      </c>
      <c r="S3514" s="16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3.2" hidden="1" x14ac:dyDescent="0.3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1" t="s">
        <v>8311</v>
      </c>
      <c r="R3515" t="s">
        <v>8352</v>
      </c>
      <c r="S3515" s="16">
        <f t="shared" si="272"/>
        <v>42349.824097222227</v>
      </c>
      <c r="T3515" s="16">
        <f t="shared" si="273"/>
        <v>42399.824097222227</v>
      </c>
      <c r="U3515">
        <f t="shared" si="274"/>
        <v>2015</v>
      </c>
    </row>
    <row r="3516" spans="1:21" ht="28.8" hidden="1" x14ac:dyDescent="0.3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1" t="s">
        <v>8327</v>
      </c>
      <c r="R3516" t="s">
        <v>8336</v>
      </c>
      <c r="S3516" s="16">
        <f t="shared" si="272"/>
        <v>42165.79833333334</v>
      </c>
      <c r="T3516" s="16">
        <f t="shared" si="273"/>
        <v>42195.79833333334</v>
      </c>
      <c r="U3516">
        <f t="shared" si="274"/>
        <v>2015</v>
      </c>
    </row>
    <row r="3517" spans="1:21" ht="43.2" hidden="1" x14ac:dyDescent="0.3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1" t="s">
        <v>8346</v>
      </c>
      <c r="R3517" t="s">
        <v>8347</v>
      </c>
      <c r="S3517" s="16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28.8" hidden="1" x14ac:dyDescent="0.3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1" t="s">
        <v>8316</v>
      </c>
      <c r="R3518" t="s">
        <v>8334</v>
      </c>
      <c r="S3518" s="16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43.2" hidden="1" x14ac:dyDescent="0.3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1" t="s">
        <v>8316</v>
      </c>
      <c r="R3519" t="s">
        <v>8334</v>
      </c>
      <c r="S3519" s="16">
        <f t="shared" si="272"/>
        <v>41526.345914351856</v>
      </c>
      <c r="T3519" s="16">
        <f t="shared" si="273"/>
        <v>41556.345914351856</v>
      </c>
      <c r="U3519">
        <f t="shared" si="274"/>
        <v>2013</v>
      </c>
    </row>
    <row r="3520" spans="1:21" ht="43.2" hidden="1" x14ac:dyDescent="0.3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1" t="s">
        <v>8316</v>
      </c>
      <c r="R3520" t="s">
        <v>8344</v>
      </c>
      <c r="S3520" s="16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57.6" hidden="1" x14ac:dyDescent="0.3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1" t="s">
        <v>8319</v>
      </c>
      <c r="R3521" t="s">
        <v>8345</v>
      </c>
      <c r="S3521" s="16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3.2" hidden="1" x14ac:dyDescent="0.3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1"/>
        <v>10</v>
      </c>
      <c r="Q3522" s="11" t="s">
        <v>8313</v>
      </c>
      <c r="R3522" t="s">
        <v>8355</v>
      </c>
      <c r="S3522" s="16">
        <f t="shared" si="272"/>
        <v>41935.509652777779</v>
      </c>
      <c r="T3522" s="16">
        <f t="shared" si="273"/>
        <v>41965.551319444443</v>
      </c>
      <c r="U3522">
        <f t="shared" si="274"/>
        <v>2014</v>
      </c>
    </row>
    <row r="3523" spans="1:21" ht="43.2" hidden="1" x14ac:dyDescent="0.3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ref="P3523:P3586" si="276">IFERROR(ROUND(E3523/L3523,2),0)</f>
        <v>10</v>
      </c>
      <c r="Q3523" s="11" t="s">
        <v>8311</v>
      </c>
      <c r="R3523" t="s">
        <v>8349</v>
      </c>
      <c r="S3523" s="16">
        <f t="shared" ref="S3523:S3586" si="277">(((J3523/60)/60)/24)+DATE(1970,1,1)</f>
        <v>42121.367002314815</v>
      </c>
      <c r="T3523" s="16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2" hidden="1" x14ac:dyDescent="0.3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1" t="s">
        <v>8327</v>
      </c>
      <c r="R3524" t="s">
        <v>8330</v>
      </c>
      <c r="S3524" s="16">
        <f t="shared" si="277"/>
        <v>41989.664409722223</v>
      </c>
      <c r="T3524" s="16">
        <f t="shared" si="278"/>
        <v>42019.664409722223</v>
      </c>
      <c r="U3524">
        <f t="shared" si="279"/>
        <v>2014</v>
      </c>
    </row>
    <row r="3525" spans="1:21" ht="43.2" hidden="1" x14ac:dyDescent="0.3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1" t="s">
        <v>8316</v>
      </c>
      <c r="R3525" t="s">
        <v>8344</v>
      </c>
      <c r="S3525" s="16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43.2" hidden="1" x14ac:dyDescent="0.3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1" t="s">
        <v>8316</v>
      </c>
      <c r="R3526" t="s">
        <v>8344</v>
      </c>
      <c r="S3526" s="16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57.6" hidden="1" x14ac:dyDescent="0.3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1" t="s">
        <v>8308</v>
      </c>
      <c r="R3527" t="s">
        <v>8318</v>
      </c>
      <c r="S3527" s="16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3.2" hidden="1" x14ac:dyDescent="0.3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1" t="s">
        <v>8316</v>
      </c>
      <c r="R3528" t="s">
        <v>8334</v>
      </c>
      <c r="S3528" s="16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57.6" hidden="1" x14ac:dyDescent="0.3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1" t="s">
        <v>8327</v>
      </c>
      <c r="R3529" t="s">
        <v>8329</v>
      </c>
      <c r="S3529" s="16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43.2" hidden="1" x14ac:dyDescent="0.3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1" t="s">
        <v>8308</v>
      </c>
      <c r="R3530" t="s">
        <v>8342</v>
      </c>
      <c r="S3530" s="16">
        <f t="shared" si="277"/>
        <v>42017.843287037031</v>
      </c>
      <c r="T3530" s="16">
        <f t="shared" si="278"/>
        <v>42047.843287037031</v>
      </c>
      <c r="U3530">
        <f t="shared" si="279"/>
        <v>2015</v>
      </c>
    </row>
    <row r="3531" spans="1:21" ht="43.2" hidden="1" x14ac:dyDescent="0.3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1" t="s">
        <v>8308</v>
      </c>
      <c r="R3531" t="s">
        <v>8342</v>
      </c>
      <c r="S3531" s="16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28.8" hidden="1" x14ac:dyDescent="0.3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1" t="s">
        <v>8319</v>
      </c>
      <c r="R3532" t="s">
        <v>8345</v>
      </c>
      <c r="S3532" s="16">
        <f t="shared" si="277"/>
        <v>42383.899456018517</v>
      </c>
      <c r="T3532" s="16">
        <f t="shared" si="278"/>
        <v>42413.899456018517</v>
      </c>
      <c r="U3532">
        <f t="shared" si="279"/>
        <v>2016</v>
      </c>
    </row>
    <row r="3533" spans="1:21" ht="43.2" hidden="1" x14ac:dyDescent="0.3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1" t="s">
        <v>8319</v>
      </c>
      <c r="R3533" t="s">
        <v>8345</v>
      </c>
      <c r="S3533" s="16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28.8" hidden="1" x14ac:dyDescent="0.3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1" t="s">
        <v>8311</v>
      </c>
      <c r="R3534" t="s">
        <v>8356</v>
      </c>
      <c r="S3534" s="16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43.2" hidden="1" x14ac:dyDescent="0.3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1" t="s">
        <v>8311</v>
      </c>
      <c r="R3535" t="s">
        <v>8356</v>
      </c>
      <c r="S3535" s="16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43.2" hidden="1" x14ac:dyDescent="0.3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1" t="s">
        <v>8323</v>
      </c>
      <c r="R3536" t="s">
        <v>8326</v>
      </c>
      <c r="S3536" s="16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43.2" hidden="1" x14ac:dyDescent="0.3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1" t="s">
        <v>8323</v>
      </c>
      <c r="R3537" t="s">
        <v>8326</v>
      </c>
      <c r="S3537" s="16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43.2" hidden="1" x14ac:dyDescent="0.3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1" t="s">
        <v>8323</v>
      </c>
      <c r="R3538" t="s">
        <v>8324</v>
      </c>
      <c r="S3538" s="16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43.2" hidden="1" x14ac:dyDescent="0.3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1" t="s">
        <v>8323</v>
      </c>
      <c r="R3539" t="s">
        <v>8324</v>
      </c>
      <c r="S3539" s="16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28.8" hidden="1" x14ac:dyDescent="0.3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3.2" hidden="1" x14ac:dyDescent="0.3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8323</v>
      </c>
      <c r="R3541" t="s">
        <v>8326</v>
      </c>
      <c r="S3541" s="16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28.8" hidden="1" x14ac:dyDescent="0.3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1" t="s">
        <v>8323</v>
      </c>
      <c r="R3542" t="s">
        <v>8326</v>
      </c>
      <c r="S3542" s="16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3.2" hidden="1" x14ac:dyDescent="0.3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1" t="s">
        <v>8323</v>
      </c>
      <c r="R3543" t="s">
        <v>8326</v>
      </c>
      <c r="S3543" s="16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43.2" hidden="1" x14ac:dyDescent="0.3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1" t="s">
        <v>8323</v>
      </c>
      <c r="R3544" t="s">
        <v>8326</v>
      </c>
      <c r="S3544" s="16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3.2" hidden="1" x14ac:dyDescent="0.3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1" t="s">
        <v>8323</v>
      </c>
      <c r="R3545" t="s">
        <v>8335</v>
      </c>
      <c r="S3545" s="16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57.6" hidden="1" x14ac:dyDescent="0.3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1" t="s">
        <v>8323</v>
      </c>
      <c r="R3546" t="s">
        <v>8326</v>
      </c>
      <c r="S3546" s="16">
        <f t="shared" si="277"/>
        <v>42128.431064814817</v>
      </c>
      <c r="T3546" s="16">
        <f t="shared" si="278"/>
        <v>42146.875</v>
      </c>
      <c r="U3546">
        <f t="shared" si="279"/>
        <v>2015</v>
      </c>
    </row>
    <row r="3547" spans="1:21" hidden="1" x14ac:dyDescent="0.3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1" t="s">
        <v>8323</v>
      </c>
      <c r="R3547" t="s">
        <v>8335</v>
      </c>
      <c r="S3547" s="16">
        <f t="shared" si="277"/>
        <v>41865.659780092588</v>
      </c>
      <c r="T3547" s="16">
        <f t="shared" si="278"/>
        <v>41890.659780092588</v>
      </c>
      <c r="U3547">
        <f t="shared" si="279"/>
        <v>2014</v>
      </c>
    </row>
    <row r="3548" spans="1:21" ht="43.2" hidden="1" x14ac:dyDescent="0.3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1" t="s">
        <v>8323</v>
      </c>
      <c r="R3548" t="s">
        <v>8335</v>
      </c>
      <c r="S3548" s="16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3.2" hidden="1" x14ac:dyDescent="0.3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1" t="s">
        <v>8323</v>
      </c>
      <c r="R3549" t="s">
        <v>8326</v>
      </c>
      <c r="S3549" s="16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t="28.8" hidden="1" x14ac:dyDescent="0.3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1" t="s">
        <v>8323</v>
      </c>
      <c r="R3550" t="s">
        <v>8326</v>
      </c>
      <c r="S3550" s="16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43.2" hidden="1" x14ac:dyDescent="0.3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1" t="s">
        <v>8323</v>
      </c>
      <c r="R3551" t="s">
        <v>8326</v>
      </c>
      <c r="S3551" s="16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57.6" hidden="1" x14ac:dyDescent="0.3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1" t="s">
        <v>8323</v>
      </c>
      <c r="R3552" t="s">
        <v>8326</v>
      </c>
      <c r="S3552" s="16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43.2" hidden="1" x14ac:dyDescent="0.3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1" t="s">
        <v>8323</v>
      </c>
      <c r="R3553" t="s">
        <v>8326</v>
      </c>
      <c r="S3553" s="16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3.2" hidden="1" x14ac:dyDescent="0.3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3.2" hidden="1" x14ac:dyDescent="0.3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1" t="s">
        <v>8321</v>
      </c>
      <c r="R3555" t="s">
        <v>8337</v>
      </c>
      <c r="S3555" s="16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43.2" hidden="1" x14ac:dyDescent="0.3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1" t="s">
        <v>8308</v>
      </c>
      <c r="R3556" t="s">
        <v>8310</v>
      </c>
      <c r="S3556" s="16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43.2" hidden="1" x14ac:dyDescent="0.3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1" t="s">
        <v>8308</v>
      </c>
      <c r="R3557" t="s">
        <v>8318</v>
      </c>
      <c r="S3557" s="16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57.6" hidden="1" x14ac:dyDescent="0.3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3.2" hidden="1" x14ac:dyDescent="0.3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1" t="s">
        <v>8319</v>
      </c>
      <c r="R3559" t="s">
        <v>8345</v>
      </c>
      <c r="S3559" s="16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57.6" hidden="1" x14ac:dyDescent="0.3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1" t="s">
        <v>8311</v>
      </c>
      <c r="R3560" t="s">
        <v>8348</v>
      </c>
      <c r="S3560" s="16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43.2" hidden="1" x14ac:dyDescent="0.3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3.2" hidden="1" x14ac:dyDescent="0.3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1" t="s">
        <v>8323</v>
      </c>
      <c r="R3562" t="s">
        <v>8326</v>
      </c>
      <c r="S3562" s="16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43.2" hidden="1" x14ac:dyDescent="0.3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43.2" hidden="1" x14ac:dyDescent="0.3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1" t="s">
        <v>8308</v>
      </c>
      <c r="R3564" t="s">
        <v>8342</v>
      </c>
      <c r="S3564" s="16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28.8" hidden="1" x14ac:dyDescent="0.3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1" t="s">
        <v>8308</v>
      </c>
      <c r="R3565" t="s">
        <v>8342</v>
      </c>
      <c r="S3565" s="16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43.2" hidden="1" x14ac:dyDescent="0.3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57.6" hidden="1" x14ac:dyDescent="0.3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1" t="s">
        <v>8311</v>
      </c>
      <c r="R3567" t="s">
        <v>8348</v>
      </c>
      <c r="S3567" s="16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43.2" hidden="1" x14ac:dyDescent="0.3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1" t="s">
        <v>8313</v>
      </c>
      <c r="R3568" t="s">
        <v>8355</v>
      </c>
      <c r="S3568" s="16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43.2" hidden="1" x14ac:dyDescent="0.3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1" t="s">
        <v>8316</v>
      </c>
      <c r="R3569" t="s">
        <v>8344</v>
      </c>
      <c r="S3569" s="16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43.2" hidden="1" x14ac:dyDescent="0.3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1" t="s">
        <v>8323</v>
      </c>
      <c r="R3570" t="s">
        <v>8326</v>
      </c>
      <c r="S3570" s="16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43.2" hidden="1" x14ac:dyDescent="0.3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1" t="s">
        <v>8321</v>
      </c>
      <c r="R3571" t="s">
        <v>8325</v>
      </c>
      <c r="S3571" s="16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3.2" hidden="1" x14ac:dyDescent="0.3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1" t="s">
        <v>8321</v>
      </c>
      <c r="R3572" t="s">
        <v>8339</v>
      </c>
      <c r="S3572" s="16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43.2" hidden="1" x14ac:dyDescent="0.3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1" t="s">
        <v>8321</v>
      </c>
      <c r="R3573" t="s">
        <v>8339</v>
      </c>
      <c r="S3573" s="16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43.2" hidden="1" x14ac:dyDescent="0.3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1" t="s">
        <v>8308</v>
      </c>
      <c r="R3574" t="s">
        <v>8342</v>
      </c>
      <c r="S3574" s="16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3.2" hidden="1" x14ac:dyDescent="0.3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1" t="s">
        <v>8311</v>
      </c>
      <c r="R3575" t="s">
        <v>8352</v>
      </c>
      <c r="S3575" s="16">
        <f t="shared" si="277"/>
        <v>41471.446851851848</v>
      </c>
      <c r="T3575" s="16">
        <f t="shared" si="278"/>
        <v>41501.446851851848</v>
      </c>
      <c r="U3575">
        <f t="shared" si="279"/>
        <v>2013</v>
      </c>
    </row>
    <row r="3576" spans="1:21" ht="43.2" hidden="1" x14ac:dyDescent="0.3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1" t="s">
        <v>8316</v>
      </c>
      <c r="R3576" t="s">
        <v>8334</v>
      </c>
      <c r="S3576" s="16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43.2" hidden="1" x14ac:dyDescent="0.3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1" t="s">
        <v>8316</v>
      </c>
      <c r="R3577" t="s">
        <v>8334</v>
      </c>
      <c r="S3577" s="16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57.6" hidden="1" x14ac:dyDescent="0.3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1" t="s">
        <v>8316</v>
      </c>
      <c r="R3578" t="s">
        <v>8334</v>
      </c>
      <c r="S3578" s="16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43.2" hidden="1" x14ac:dyDescent="0.3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1" t="s">
        <v>8316</v>
      </c>
      <c r="R3579" t="s">
        <v>8344</v>
      </c>
      <c r="S3579" s="16">
        <f t="shared" si="277"/>
        <v>41975.347523148142</v>
      </c>
      <c r="T3579" s="16">
        <f t="shared" si="278"/>
        <v>42005.347523148142</v>
      </c>
      <c r="U3579">
        <f t="shared" si="279"/>
        <v>2014</v>
      </c>
    </row>
    <row r="3580" spans="1:21" ht="43.2" hidden="1" x14ac:dyDescent="0.3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1" t="s">
        <v>8319</v>
      </c>
      <c r="R3580" t="s">
        <v>8345</v>
      </c>
      <c r="S3580" s="16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43.2" hidden="1" x14ac:dyDescent="0.3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1" t="s">
        <v>8327</v>
      </c>
      <c r="R3581" t="s">
        <v>8354</v>
      </c>
      <c r="S3581" s="16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3.2" hidden="1" x14ac:dyDescent="0.3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1" t="s">
        <v>8311</v>
      </c>
      <c r="R3582" t="s">
        <v>8352</v>
      </c>
      <c r="S3582" s="16">
        <f t="shared" si="277"/>
        <v>41136.85805555556</v>
      </c>
      <c r="T3582" s="16">
        <f t="shared" si="278"/>
        <v>41159.32708333333</v>
      </c>
      <c r="U3582">
        <f t="shared" si="279"/>
        <v>2012</v>
      </c>
    </row>
    <row r="3583" spans="1:21" ht="43.2" hidden="1" x14ac:dyDescent="0.3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8311</v>
      </c>
      <c r="R3583" t="s">
        <v>8352</v>
      </c>
      <c r="S3583" s="16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43.2" hidden="1" x14ac:dyDescent="0.3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1" t="s">
        <v>8313</v>
      </c>
      <c r="R3584" t="s">
        <v>8351</v>
      </c>
      <c r="S3584" s="16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43.2" hidden="1" x14ac:dyDescent="0.3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1" t="s">
        <v>8327</v>
      </c>
      <c r="R3585" t="s">
        <v>8330</v>
      </c>
      <c r="S3585" s="16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43.2" hidden="1" x14ac:dyDescent="0.3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8319</v>
      </c>
      <c r="R3586" t="s">
        <v>8345</v>
      </c>
      <c r="S3586" s="16">
        <f t="shared" si="277"/>
        <v>42019.737766203703</v>
      </c>
      <c r="T3586" s="16">
        <f t="shared" si="278"/>
        <v>42077.625</v>
      </c>
      <c r="U3586">
        <f t="shared" si="279"/>
        <v>2015</v>
      </c>
    </row>
    <row r="3587" spans="1:21" hidden="1" x14ac:dyDescent="0.3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ref="P3587:P3650" si="281">IFERROR(ROUND(E3587/L3587,2),0)</f>
        <v>1</v>
      </c>
      <c r="Q3587" s="11" t="s">
        <v>8319</v>
      </c>
      <c r="R3587" t="s">
        <v>8345</v>
      </c>
      <c r="S3587" s="16">
        <f t="shared" ref="S3587:S3650" si="282">(((J3587/60)/60)/24)+DATE(1970,1,1)</f>
        <v>42027.856990740736</v>
      </c>
      <c r="T3587" s="16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2" hidden="1" x14ac:dyDescent="0.3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1" t="s">
        <v>8319</v>
      </c>
      <c r="R3588" t="s">
        <v>8345</v>
      </c>
      <c r="S3588" s="16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28.8" hidden="1" x14ac:dyDescent="0.3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1" t="s">
        <v>8319</v>
      </c>
      <c r="R3589" t="s">
        <v>8345</v>
      </c>
      <c r="S3589" s="16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43.2" hidden="1" x14ac:dyDescent="0.3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1" t="s">
        <v>8319</v>
      </c>
      <c r="R3590" t="s">
        <v>8345</v>
      </c>
      <c r="S3590" s="16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43.2" hidden="1" x14ac:dyDescent="0.3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1" t="s">
        <v>8323</v>
      </c>
      <c r="R3591" t="s">
        <v>8326</v>
      </c>
      <c r="S3591" s="16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43.2" hidden="1" x14ac:dyDescent="0.3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8323</v>
      </c>
      <c r="R3592" t="s">
        <v>8326</v>
      </c>
      <c r="S3592" s="16">
        <f t="shared" si="282"/>
        <v>41985.427361111113</v>
      </c>
      <c r="T3592" s="16">
        <f t="shared" si="283"/>
        <v>42015.427361111113</v>
      </c>
      <c r="U3592">
        <f t="shared" si="284"/>
        <v>2014</v>
      </c>
    </row>
    <row r="3593" spans="1:21" ht="57.6" hidden="1" x14ac:dyDescent="0.3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1" t="s">
        <v>8323</v>
      </c>
      <c r="R3593" t="s">
        <v>8324</v>
      </c>
      <c r="S3593" s="16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57.6" hidden="1" x14ac:dyDescent="0.3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1" t="s">
        <v>8323</v>
      </c>
      <c r="R3594" t="s">
        <v>8335</v>
      </c>
      <c r="S3594" s="16">
        <f t="shared" si="282"/>
        <v>41799.259039351848</v>
      </c>
      <c r="T3594" s="16">
        <f t="shared" si="283"/>
        <v>41819.259039351848</v>
      </c>
      <c r="U3594">
        <f t="shared" si="284"/>
        <v>2014</v>
      </c>
    </row>
    <row r="3595" spans="1:21" ht="43.2" hidden="1" x14ac:dyDescent="0.3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1" t="s">
        <v>8323</v>
      </c>
      <c r="R3595" t="s">
        <v>8326</v>
      </c>
      <c r="S3595" s="16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43.2" hidden="1" x14ac:dyDescent="0.3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1" t="s">
        <v>8323</v>
      </c>
      <c r="R3596" t="s">
        <v>8326</v>
      </c>
      <c r="S3596" s="16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43.2" hidden="1" x14ac:dyDescent="0.3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1" t="s">
        <v>8323</v>
      </c>
      <c r="R3597" t="s">
        <v>8326</v>
      </c>
      <c r="S3597" s="16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43.2" hidden="1" x14ac:dyDescent="0.3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1" t="s">
        <v>8323</v>
      </c>
      <c r="R3598" t="s">
        <v>8326</v>
      </c>
      <c r="S3598" s="16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3.2" hidden="1" x14ac:dyDescent="0.3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1" t="s">
        <v>8323</v>
      </c>
      <c r="R3599" t="s">
        <v>8326</v>
      </c>
      <c r="S3599" s="16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43.2" hidden="1" x14ac:dyDescent="0.3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1" t="s">
        <v>8323</v>
      </c>
      <c r="R3600" t="s">
        <v>8326</v>
      </c>
      <c r="S3600" s="16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43.2" hidden="1" x14ac:dyDescent="0.3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1" t="s">
        <v>8308</v>
      </c>
      <c r="R3601" t="s">
        <v>8342</v>
      </c>
      <c r="S3601" s="16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28.8" hidden="1" x14ac:dyDescent="0.3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57.6" hidden="1" x14ac:dyDescent="0.3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1" t="s">
        <v>8316</v>
      </c>
      <c r="R3603" t="s">
        <v>8344</v>
      </c>
      <c r="S3603" s="16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57.6" hidden="1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3.2" hidden="1" x14ac:dyDescent="0.3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1" t="s">
        <v>8321</v>
      </c>
      <c r="R3605" t="s">
        <v>8325</v>
      </c>
      <c r="S3605" s="16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57.6" hidden="1" x14ac:dyDescent="0.3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28.8" hidden="1" x14ac:dyDescent="0.3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1" t="s">
        <v>8308</v>
      </c>
      <c r="R3607" t="s">
        <v>8310</v>
      </c>
      <c r="S3607" s="16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28.8" hidden="1" x14ac:dyDescent="0.3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1" t="s">
        <v>8311</v>
      </c>
      <c r="R3608" t="s">
        <v>8348</v>
      </c>
      <c r="S3608" s="16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28.8" hidden="1" x14ac:dyDescent="0.3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1" t="s">
        <v>8313</v>
      </c>
      <c r="R3609" t="s">
        <v>8351</v>
      </c>
      <c r="S3609" s="16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43.2" hidden="1" x14ac:dyDescent="0.3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1" t="s">
        <v>8308</v>
      </c>
      <c r="R3610" t="s">
        <v>8342</v>
      </c>
      <c r="S3610" s="16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57.6" hidden="1" x14ac:dyDescent="0.3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1" t="s">
        <v>8323</v>
      </c>
      <c r="R3611" t="s">
        <v>8324</v>
      </c>
      <c r="S3611" s="16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3.2" hidden="1" x14ac:dyDescent="0.3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1" t="s">
        <v>8323</v>
      </c>
      <c r="R3612" t="s">
        <v>8335</v>
      </c>
      <c r="S3612" s="16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t="28.8" hidden="1" x14ac:dyDescent="0.3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1" t="s">
        <v>8323</v>
      </c>
      <c r="R3613" t="s">
        <v>8326</v>
      </c>
      <c r="S3613" s="16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3.2" hidden="1" x14ac:dyDescent="0.3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1" t="s">
        <v>8323</v>
      </c>
      <c r="R3614" t="s">
        <v>8326</v>
      </c>
      <c r="S3614" s="16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43.2" hidden="1" x14ac:dyDescent="0.3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43.2" hidden="1" x14ac:dyDescent="0.3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1" t="s">
        <v>8323</v>
      </c>
      <c r="R3616" t="s">
        <v>8326</v>
      </c>
      <c r="S3616" s="16">
        <f t="shared" si="282"/>
        <v>42358.573182870372</v>
      </c>
      <c r="T3616" s="16">
        <f t="shared" si="283"/>
        <v>42377.273611111115</v>
      </c>
      <c r="U3616">
        <f t="shared" si="284"/>
        <v>2015</v>
      </c>
    </row>
    <row r="3617" spans="1:21" ht="43.2" hidden="1" x14ac:dyDescent="0.3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8321</v>
      </c>
      <c r="R3617" t="s">
        <v>8339</v>
      </c>
      <c r="S3617" s="16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28.8" hidden="1" x14ac:dyDescent="0.3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1" t="s">
        <v>8308</v>
      </c>
      <c r="R3618" t="s">
        <v>8342</v>
      </c>
      <c r="S3618" s="16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3.2" hidden="1" x14ac:dyDescent="0.3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1" t="s">
        <v>8311</v>
      </c>
      <c r="R3619" t="s">
        <v>8352</v>
      </c>
      <c r="S3619" s="16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43.2" hidden="1" x14ac:dyDescent="0.3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1" t="s">
        <v>8311</v>
      </c>
      <c r="R3620" t="s">
        <v>8348</v>
      </c>
      <c r="S3620" s="16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28.8" hidden="1" x14ac:dyDescent="0.3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1" t="s">
        <v>8313</v>
      </c>
      <c r="R3621" t="s">
        <v>8353</v>
      </c>
      <c r="S3621" s="16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43.2" hidden="1" x14ac:dyDescent="0.3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1" t="s">
        <v>8316</v>
      </c>
      <c r="R3622" t="s">
        <v>8334</v>
      </c>
      <c r="S3622" s="16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28.8" hidden="1" x14ac:dyDescent="0.3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1" t="s">
        <v>8316</v>
      </c>
      <c r="R3623" t="s">
        <v>8334</v>
      </c>
      <c r="S3623" s="16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3.2" hidden="1" x14ac:dyDescent="0.3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1" t="s">
        <v>8308</v>
      </c>
      <c r="R3624" t="s">
        <v>8342</v>
      </c>
      <c r="S3624" s="16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28.8" hidden="1" x14ac:dyDescent="0.3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1" t="s">
        <v>8319</v>
      </c>
      <c r="R3625" t="s">
        <v>8345</v>
      </c>
      <c r="S3625" s="16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43.2" hidden="1" x14ac:dyDescent="0.3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1" t="s">
        <v>8319</v>
      </c>
      <c r="R3626" t="s">
        <v>8345</v>
      </c>
      <c r="S3626" s="16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3.2" hidden="1" x14ac:dyDescent="0.3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1" t="s">
        <v>8311</v>
      </c>
      <c r="R3627" t="s">
        <v>8356</v>
      </c>
      <c r="S3627" s="16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43.2" hidden="1" x14ac:dyDescent="0.3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1" t="s">
        <v>8323</v>
      </c>
      <c r="R3628" t="s">
        <v>8326</v>
      </c>
      <c r="S3628" s="16">
        <f t="shared" si="282"/>
        <v>42444.877743055549</v>
      </c>
      <c r="T3628" s="16">
        <f t="shared" si="283"/>
        <v>42504.877743055549</v>
      </c>
      <c r="U3628">
        <f t="shared" si="284"/>
        <v>2016</v>
      </c>
    </row>
    <row r="3629" spans="1:21" ht="43.2" hidden="1" x14ac:dyDescent="0.3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1" t="s">
        <v>8323</v>
      </c>
      <c r="R3629" t="s">
        <v>8326</v>
      </c>
      <c r="S3629" s="16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43.2" hidden="1" x14ac:dyDescent="0.3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1" t="s">
        <v>8323</v>
      </c>
      <c r="R3630" t="s">
        <v>8324</v>
      </c>
      <c r="S3630" s="16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43.2" hidden="1" x14ac:dyDescent="0.3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1" t="s">
        <v>8323</v>
      </c>
      <c r="R3631" t="s">
        <v>8324</v>
      </c>
      <c r="S3631" s="16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57.6" hidden="1" x14ac:dyDescent="0.3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8323</v>
      </c>
      <c r="R3632" t="s">
        <v>8335</v>
      </c>
      <c r="S3632" s="16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43.2" hidden="1" x14ac:dyDescent="0.3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1" t="s">
        <v>8323</v>
      </c>
      <c r="R3633" t="s">
        <v>8326</v>
      </c>
      <c r="S3633" s="16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57.6" hidden="1" x14ac:dyDescent="0.3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1" t="s">
        <v>8321</v>
      </c>
      <c r="R3634" t="s">
        <v>8337</v>
      </c>
      <c r="S3634" s="16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3.2" hidden="1" x14ac:dyDescent="0.3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1" t="s">
        <v>8321</v>
      </c>
      <c r="R3635" t="s">
        <v>8325</v>
      </c>
      <c r="S3635" s="16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28.8" hidden="1" x14ac:dyDescent="0.3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1" t="s">
        <v>8321</v>
      </c>
      <c r="R3636" t="s">
        <v>8325</v>
      </c>
      <c r="S3636" s="16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43.2" hidden="1" x14ac:dyDescent="0.3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1" t="s">
        <v>8321</v>
      </c>
      <c r="R3637" t="s">
        <v>8325</v>
      </c>
      <c r="S3637" s="16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28.8" hidden="1" x14ac:dyDescent="0.3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1" t="s">
        <v>8321</v>
      </c>
      <c r="R3638" t="s">
        <v>8339</v>
      </c>
      <c r="S3638" s="16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3.2" hidden="1" x14ac:dyDescent="0.3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1" t="s">
        <v>8321</v>
      </c>
      <c r="R3639" t="s">
        <v>8339</v>
      </c>
      <c r="S3639" s="16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28.8" hidden="1" x14ac:dyDescent="0.3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1" t="s">
        <v>8321</v>
      </c>
      <c r="R3640" t="s">
        <v>8339</v>
      </c>
      <c r="S3640" s="16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57.6" hidden="1" x14ac:dyDescent="0.3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8308</v>
      </c>
      <c r="R3641" t="s">
        <v>8342</v>
      </c>
      <c r="S3641" s="16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3.2" hidden="1" x14ac:dyDescent="0.3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1" t="s">
        <v>8308</v>
      </c>
      <c r="R3642" t="s">
        <v>8342</v>
      </c>
      <c r="S3642" s="16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57.6" hidden="1" x14ac:dyDescent="0.3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8308</v>
      </c>
      <c r="R3643" t="s">
        <v>8342</v>
      </c>
      <c r="S3643" s="16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43.2" hidden="1" x14ac:dyDescent="0.3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1" t="s">
        <v>8308</v>
      </c>
      <c r="R3644" t="s">
        <v>8342</v>
      </c>
      <c r="S3644" s="16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3.2" hidden="1" x14ac:dyDescent="0.3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1" t="s">
        <v>8308</v>
      </c>
      <c r="R3645" t="s">
        <v>8342</v>
      </c>
      <c r="S3645" s="16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43.2" hidden="1" x14ac:dyDescent="0.3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1" t="s">
        <v>8308</v>
      </c>
      <c r="R3646" t="s">
        <v>8342</v>
      </c>
      <c r="S3646" s="16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43.2" hidden="1" x14ac:dyDescent="0.3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1" t="s">
        <v>8308</v>
      </c>
      <c r="R3647" t="s">
        <v>8342</v>
      </c>
      <c r="S3647" s="16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hidden="1" x14ac:dyDescent="0.3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1" t="s">
        <v>8308</v>
      </c>
      <c r="R3648" t="s">
        <v>8342</v>
      </c>
      <c r="S3648" s="16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28.8" hidden="1" x14ac:dyDescent="0.3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1" t="s">
        <v>8308</v>
      </c>
      <c r="R3649" t="s">
        <v>8342</v>
      </c>
      <c r="S3649" s="16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28.8" hidden="1" x14ac:dyDescent="0.3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1"/>
        <v>1</v>
      </c>
      <c r="Q3650" s="11" t="s">
        <v>8308</v>
      </c>
      <c r="R3650" t="s">
        <v>8342</v>
      </c>
      <c r="S3650" s="16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28.8" hidden="1" x14ac:dyDescent="0.3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8308</v>
      </c>
      <c r="R3651" t="s">
        <v>8342</v>
      </c>
      <c r="S3651" s="16">
        <f t="shared" ref="S3651:S3714" si="287">(((J3651/60)/60)/24)+DATE(1970,1,1)</f>
        <v>41865.583275462966</v>
      </c>
      <c r="T3651" s="16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hidden="1" x14ac:dyDescent="0.3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1" t="s">
        <v>8308</v>
      </c>
      <c r="R3652" t="s">
        <v>8310</v>
      </c>
      <c r="S3652" s="16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28.8" hidden="1" x14ac:dyDescent="0.3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1" t="s">
        <v>8308</v>
      </c>
      <c r="R3653" t="s">
        <v>8310</v>
      </c>
      <c r="S3653" s="16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3.2" hidden="1" x14ac:dyDescent="0.3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1" t="s">
        <v>8346</v>
      </c>
      <c r="R3654" t="s">
        <v>8347</v>
      </c>
      <c r="S3654" s="16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43.2" hidden="1" x14ac:dyDescent="0.3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1" t="s">
        <v>8316</v>
      </c>
      <c r="R3655" t="s">
        <v>8334</v>
      </c>
      <c r="S3655" s="16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hidden="1" x14ac:dyDescent="0.3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1" t="s">
        <v>8316</v>
      </c>
      <c r="R3656" t="s">
        <v>8344</v>
      </c>
      <c r="S3656" s="16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3.2" hidden="1" x14ac:dyDescent="0.3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1" t="s">
        <v>8316</v>
      </c>
      <c r="R3657" t="s">
        <v>8344</v>
      </c>
      <c r="S3657" s="16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3.2" hidden="1" x14ac:dyDescent="0.3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1" t="s">
        <v>8308</v>
      </c>
      <c r="R3658" t="s">
        <v>8310</v>
      </c>
      <c r="S3658" s="16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43.2" hidden="1" x14ac:dyDescent="0.3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1" t="s">
        <v>8311</v>
      </c>
      <c r="R3659" t="s">
        <v>8348</v>
      </c>
      <c r="S3659" s="16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43.2" hidden="1" x14ac:dyDescent="0.3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1" t="s">
        <v>8311</v>
      </c>
      <c r="R3660" t="s">
        <v>8348</v>
      </c>
      <c r="S3660" s="16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43.2" hidden="1" x14ac:dyDescent="0.3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1" t="s">
        <v>8311</v>
      </c>
      <c r="R3661" t="s">
        <v>8348</v>
      </c>
      <c r="S3661" s="16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57.6" hidden="1" x14ac:dyDescent="0.3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1" t="s">
        <v>8311</v>
      </c>
      <c r="R3662" t="s">
        <v>8348</v>
      </c>
      <c r="S3662" s="16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43.2" hidden="1" x14ac:dyDescent="0.3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1" t="s">
        <v>8311</v>
      </c>
      <c r="R3663" t="s">
        <v>8352</v>
      </c>
      <c r="S3663" s="16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3.2" hidden="1" x14ac:dyDescent="0.3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1" t="s">
        <v>8313</v>
      </c>
      <c r="R3664" t="s">
        <v>8355</v>
      </c>
      <c r="S3664" s="16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57.6" hidden="1" x14ac:dyDescent="0.3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1" t="s">
        <v>8313</v>
      </c>
      <c r="R3665" t="s">
        <v>8351</v>
      </c>
      <c r="S3665" s="16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57.6" hidden="1" x14ac:dyDescent="0.3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1" t="s">
        <v>8313</v>
      </c>
      <c r="R3666" t="s">
        <v>8351</v>
      </c>
      <c r="S3666" s="16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28.8" hidden="1" x14ac:dyDescent="0.3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1" t="s">
        <v>8327</v>
      </c>
      <c r="R3667" t="s">
        <v>8330</v>
      </c>
      <c r="S3667" s="16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3.2" hidden="1" x14ac:dyDescent="0.3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1" t="s">
        <v>8327</v>
      </c>
      <c r="R3668" t="s">
        <v>8330</v>
      </c>
      <c r="S3668" s="16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43.2" hidden="1" x14ac:dyDescent="0.3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1" t="s">
        <v>8327</v>
      </c>
      <c r="R3669" t="s">
        <v>8330</v>
      </c>
      <c r="S3669" s="16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3.2" hidden="1" x14ac:dyDescent="0.3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1" t="s">
        <v>8327</v>
      </c>
      <c r="R3670" t="s">
        <v>8330</v>
      </c>
      <c r="S3670" s="16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3.2" hidden="1" x14ac:dyDescent="0.3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1" t="s">
        <v>8327</v>
      </c>
      <c r="R3671" t="s">
        <v>8330</v>
      </c>
      <c r="S3671" s="16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43.2" hidden="1" x14ac:dyDescent="0.3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1" t="s">
        <v>8313</v>
      </c>
      <c r="R3672" t="s">
        <v>8353</v>
      </c>
      <c r="S3672" s="16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43.2" hidden="1" x14ac:dyDescent="0.3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1" t="s">
        <v>8316</v>
      </c>
      <c r="R3673" t="s">
        <v>8334</v>
      </c>
      <c r="S3673" s="16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43.2" hidden="1" x14ac:dyDescent="0.3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8308</v>
      </c>
      <c r="R3674" t="s">
        <v>8342</v>
      </c>
      <c r="S3674" s="16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28.8" hidden="1" x14ac:dyDescent="0.3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8319</v>
      </c>
      <c r="R3675" t="s">
        <v>8345</v>
      </c>
      <c r="S3675" s="16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28.8" hidden="1" x14ac:dyDescent="0.3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1" t="s">
        <v>8319</v>
      </c>
      <c r="R3676" t="s">
        <v>8345</v>
      </c>
      <c r="S3676" s="16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57.6" hidden="1" x14ac:dyDescent="0.3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1" t="s">
        <v>8319</v>
      </c>
      <c r="R3677" t="s">
        <v>8345</v>
      </c>
      <c r="S3677" s="16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28.8" hidden="1" x14ac:dyDescent="0.3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1" t="s">
        <v>8319</v>
      </c>
      <c r="R3678" t="s">
        <v>8345</v>
      </c>
      <c r="S3678" s="16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28.8" hidden="1" x14ac:dyDescent="0.3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1" t="s">
        <v>8319</v>
      </c>
      <c r="R3679" t="s">
        <v>8345</v>
      </c>
      <c r="S3679" s="16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28.8" hidden="1" x14ac:dyDescent="0.3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8319</v>
      </c>
      <c r="R3680" t="s">
        <v>8345</v>
      </c>
      <c r="S3680" s="16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3.2" hidden="1" x14ac:dyDescent="0.3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1" t="s">
        <v>8319</v>
      </c>
      <c r="R3681" t="s">
        <v>8345</v>
      </c>
      <c r="S3681" s="16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43.2" hidden="1" x14ac:dyDescent="0.3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1" t="s">
        <v>8319</v>
      </c>
      <c r="R3682" t="s">
        <v>8345</v>
      </c>
      <c r="S3682" s="16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57.6" hidden="1" x14ac:dyDescent="0.3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1" t="s">
        <v>8319</v>
      </c>
      <c r="R3683" t="s">
        <v>8345</v>
      </c>
      <c r="S3683" s="16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3.2" hidden="1" x14ac:dyDescent="0.3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1" t="s">
        <v>8311</v>
      </c>
      <c r="R3684" t="s">
        <v>8356</v>
      </c>
      <c r="S3684" s="16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3.2" hidden="1" x14ac:dyDescent="0.3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1" t="s">
        <v>8323</v>
      </c>
      <c r="R3685" t="s">
        <v>8326</v>
      </c>
      <c r="S3685" s="16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28.8" hidden="1" x14ac:dyDescent="0.3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1" t="s">
        <v>8323</v>
      </c>
      <c r="R3686" t="s">
        <v>8326</v>
      </c>
      <c r="S3686" s="16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43.2" hidden="1" x14ac:dyDescent="0.3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1" t="s">
        <v>8323</v>
      </c>
      <c r="R3687" t="s">
        <v>8324</v>
      </c>
      <c r="S3687" s="16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43.2" hidden="1" x14ac:dyDescent="0.3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1" t="s">
        <v>8323</v>
      </c>
      <c r="R3688" t="s">
        <v>8324</v>
      </c>
      <c r="S3688" s="16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3.2" hidden="1" x14ac:dyDescent="0.3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1" t="s">
        <v>8323</v>
      </c>
      <c r="R3689" t="s">
        <v>8324</v>
      </c>
      <c r="S3689" s="16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57.6" hidden="1" x14ac:dyDescent="0.3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1" t="s">
        <v>8323</v>
      </c>
      <c r="R3690" t="s">
        <v>8335</v>
      </c>
      <c r="S3690" s="16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43.2" hidden="1" x14ac:dyDescent="0.3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1" t="s">
        <v>8323</v>
      </c>
      <c r="R3691" t="s">
        <v>8335</v>
      </c>
      <c r="S3691" s="16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43.2" hidden="1" x14ac:dyDescent="0.3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1" t="s">
        <v>8323</v>
      </c>
      <c r="R3692" t="s">
        <v>8335</v>
      </c>
      <c r="S3692" s="16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43.2" hidden="1" x14ac:dyDescent="0.3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1" t="s">
        <v>8323</v>
      </c>
      <c r="R3693" t="s">
        <v>8335</v>
      </c>
      <c r="S3693" s="16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43.2" hidden="1" x14ac:dyDescent="0.3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1" t="s">
        <v>8323</v>
      </c>
      <c r="R3694" t="s">
        <v>8335</v>
      </c>
      <c r="S3694" s="16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57.6" hidden="1" x14ac:dyDescent="0.3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1" t="s">
        <v>8323</v>
      </c>
      <c r="R3695" t="s">
        <v>8326</v>
      </c>
      <c r="S3695" s="16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3.2" hidden="1" x14ac:dyDescent="0.3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1" t="s">
        <v>8323</v>
      </c>
      <c r="R3696" t="s">
        <v>8326</v>
      </c>
      <c r="S3696" s="16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28.8" hidden="1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1" t="s">
        <v>8323</v>
      </c>
      <c r="R3697" t="s">
        <v>8326</v>
      </c>
      <c r="S3697" s="16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3.2" hidden="1" x14ac:dyDescent="0.3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1" t="s">
        <v>8323</v>
      </c>
      <c r="R3698" t="s">
        <v>8326</v>
      </c>
      <c r="S3698" s="16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43.2" hidden="1" x14ac:dyDescent="0.3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1" t="s">
        <v>8323</v>
      </c>
      <c r="R3699" t="s">
        <v>8326</v>
      </c>
      <c r="S3699" s="16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43.2" hidden="1" x14ac:dyDescent="0.3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1" t="s">
        <v>8323</v>
      </c>
      <c r="R3700" t="s">
        <v>8326</v>
      </c>
      <c r="S3700" s="16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hidden="1" x14ac:dyDescent="0.3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1" t="s">
        <v>8323</v>
      </c>
      <c r="R3701" t="s">
        <v>8326</v>
      </c>
      <c r="S3701" s="16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43.2" hidden="1" x14ac:dyDescent="0.3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1" t="s">
        <v>8323</v>
      </c>
      <c r="R3702" t="s">
        <v>8326</v>
      </c>
      <c r="S3702" s="16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57.6" hidden="1" x14ac:dyDescent="0.3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1" t="s">
        <v>8323</v>
      </c>
      <c r="R3703" t="s">
        <v>8326</v>
      </c>
      <c r="S3703" s="16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43.2" hidden="1" x14ac:dyDescent="0.3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1" t="s">
        <v>8323</v>
      </c>
      <c r="R3704" t="s">
        <v>8326</v>
      </c>
      <c r="S3704" s="16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43.2" hidden="1" x14ac:dyDescent="0.3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8323</v>
      </c>
      <c r="R3705" t="s">
        <v>8326</v>
      </c>
      <c r="S3705" s="16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>IFERROR(ROUND(E3706/L3706,2),0)</f>
        <v>0</v>
      </c>
      <c r="Q3706" s="11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>IFERROR(ROUND(E3707/L3707,2),0)</f>
        <v>0</v>
      </c>
      <c r="Q3707" s="11" t="s">
        <v>8321</v>
      </c>
      <c r="R3707" t="s">
        <v>8337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8321</v>
      </c>
      <c r="R3708" t="s">
        <v>8337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8321</v>
      </c>
      <c r="R3709" t="s">
        <v>8337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8321</v>
      </c>
      <c r="R3710" t="s">
        <v>8337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8321</v>
      </c>
      <c r="R3711" t="s">
        <v>8337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8321</v>
      </c>
      <c r="R3712" t="s">
        <v>8337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8321</v>
      </c>
      <c r="R3713" t="s">
        <v>8337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6"/>
        <v>0</v>
      </c>
      <c r="Q3714" s="11" t="s">
        <v>8321</v>
      </c>
      <c r="R3714" t="s">
        <v>8337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43.2" x14ac:dyDescent="0.3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8321</v>
      </c>
      <c r="R3715" t="s">
        <v>8337</v>
      </c>
      <c r="S3715" s="16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3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8321</v>
      </c>
      <c r="R3716" t="s">
        <v>8337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8321</v>
      </c>
      <c r="R3717" t="s">
        <v>8337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8321</v>
      </c>
      <c r="R3718" t="s">
        <v>8337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43.2" x14ac:dyDescent="0.3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8321</v>
      </c>
      <c r="R3719" t="s">
        <v>8325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57.6" x14ac:dyDescent="0.3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8321</v>
      </c>
      <c r="R3720" t="s">
        <v>8325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28.8" x14ac:dyDescent="0.3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8321</v>
      </c>
      <c r="R3721" t="s">
        <v>8325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3.2" x14ac:dyDescent="0.3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8321</v>
      </c>
      <c r="R3722" t="s">
        <v>8325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3.2" x14ac:dyDescent="0.3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8321</v>
      </c>
      <c r="R3723" t="s">
        <v>8325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8321</v>
      </c>
      <c r="R3724" t="s">
        <v>8325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43.2" x14ac:dyDescent="0.3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8321</v>
      </c>
      <c r="R3725" t="s">
        <v>8325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28.8" x14ac:dyDescent="0.3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8321</v>
      </c>
      <c r="R3726" t="s">
        <v>8325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43.2" x14ac:dyDescent="0.3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8321</v>
      </c>
      <c r="R3727" t="s">
        <v>8325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43.2" x14ac:dyDescent="0.3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8321</v>
      </c>
      <c r="R3728" t="s">
        <v>8325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43.2" x14ac:dyDescent="0.3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8321</v>
      </c>
      <c r="R3729" t="s">
        <v>8325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57.6" x14ac:dyDescent="0.3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8321</v>
      </c>
      <c r="R3730" t="s">
        <v>8325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3.2" x14ac:dyDescent="0.3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8321</v>
      </c>
      <c r="R3731" t="s">
        <v>8325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43.2" x14ac:dyDescent="0.3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8321</v>
      </c>
      <c r="R3732" t="s">
        <v>8325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x14ac:dyDescent="0.3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8321</v>
      </c>
      <c r="R3733" t="s">
        <v>8325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3.2" x14ac:dyDescent="0.3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8321</v>
      </c>
      <c r="R3734" t="s">
        <v>8325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43.2" x14ac:dyDescent="0.3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8321</v>
      </c>
      <c r="R3735" t="s">
        <v>8325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43.2" x14ac:dyDescent="0.3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8321</v>
      </c>
      <c r="R3736" t="s">
        <v>8325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x14ac:dyDescent="0.3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8321</v>
      </c>
      <c r="R3737" t="s">
        <v>8325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43.2" x14ac:dyDescent="0.3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8321</v>
      </c>
      <c r="R3738" t="s">
        <v>8325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43.2" x14ac:dyDescent="0.3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8321</v>
      </c>
      <c r="R3739" t="s">
        <v>8325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3.2" x14ac:dyDescent="0.3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8321</v>
      </c>
      <c r="R3740" t="s">
        <v>8325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3.2" x14ac:dyDescent="0.3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8321</v>
      </c>
      <c r="R3741" t="s">
        <v>8325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28.8" x14ac:dyDescent="0.3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8321</v>
      </c>
      <c r="R3742" t="s">
        <v>8325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8321</v>
      </c>
      <c r="R3743" t="s">
        <v>8325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43.2" x14ac:dyDescent="0.3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8321</v>
      </c>
      <c r="R3744" t="s">
        <v>8325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3.2" x14ac:dyDescent="0.3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8321</v>
      </c>
      <c r="R3745" t="s">
        <v>8325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43.2" x14ac:dyDescent="0.3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8321</v>
      </c>
      <c r="R3746" t="s">
        <v>8325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43.2" x14ac:dyDescent="0.3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8321</v>
      </c>
      <c r="R3747" t="s">
        <v>8325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43.2" x14ac:dyDescent="0.3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8321</v>
      </c>
      <c r="R3748" t="s">
        <v>8325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57.6" x14ac:dyDescent="0.3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8321</v>
      </c>
      <c r="R3749" t="s">
        <v>8339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57.6" x14ac:dyDescent="0.3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8321</v>
      </c>
      <c r="R3750" t="s">
        <v>8339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57.6" x14ac:dyDescent="0.3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8321</v>
      </c>
      <c r="R3751" t="s">
        <v>8339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3.2" x14ac:dyDescent="0.3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8321</v>
      </c>
      <c r="R3752" t="s">
        <v>8339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3.2" x14ac:dyDescent="0.3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8321</v>
      </c>
      <c r="R3753" t="s">
        <v>8339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43.2" x14ac:dyDescent="0.3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8321</v>
      </c>
      <c r="R3754" t="s">
        <v>8339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43.2" x14ac:dyDescent="0.3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8321</v>
      </c>
      <c r="R3755" t="s">
        <v>8339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43.2" x14ac:dyDescent="0.3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8321</v>
      </c>
      <c r="R3756" t="s">
        <v>8339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43.2" x14ac:dyDescent="0.3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8321</v>
      </c>
      <c r="R3757" t="s">
        <v>8339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8321</v>
      </c>
      <c r="R3758" t="s">
        <v>8339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43.2" x14ac:dyDescent="0.3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8321</v>
      </c>
      <c r="R3759" t="s">
        <v>8339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43.2" x14ac:dyDescent="0.3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8321</v>
      </c>
      <c r="R3760" t="s">
        <v>8339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28.8" x14ac:dyDescent="0.3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8321</v>
      </c>
      <c r="R3761" t="s">
        <v>8339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57.6" x14ac:dyDescent="0.3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8321</v>
      </c>
      <c r="R3762" t="s">
        <v>8339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57.6" x14ac:dyDescent="0.3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8321</v>
      </c>
      <c r="R3763" t="s">
        <v>8339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3.2" x14ac:dyDescent="0.3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8321</v>
      </c>
      <c r="R3764" t="s">
        <v>8339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43.2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8321</v>
      </c>
      <c r="R3765" t="s">
        <v>8339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43.2" x14ac:dyDescent="0.3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8321</v>
      </c>
      <c r="R3766" t="s">
        <v>8339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x14ac:dyDescent="0.3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8321</v>
      </c>
      <c r="R3767" t="s">
        <v>8339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3.2" x14ac:dyDescent="0.3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8321</v>
      </c>
      <c r="R3768" t="s">
        <v>8339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43.2" x14ac:dyDescent="0.3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8321</v>
      </c>
      <c r="R3769" t="s">
        <v>8339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8321</v>
      </c>
      <c r="R3770" t="s">
        <v>8339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3.2" x14ac:dyDescent="0.3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8321</v>
      </c>
      <c r="R3771" t="s">
        <v>8339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43.2" x14ac:dyDescent="0.3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8321</v>
      </c>
      <c r="R3772" t="s">
        <v>8339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3.2" x14ac:dyDescent="0.3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8321</v>
      </c>
      <c r="R3773" t="s">
        <v>8339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28.8" x14ac:dyDescent="0.3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8321</v>
      </c>
      <c r="R3774" t="s">
        <v>8339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43.2" x14ac:dyDescent="0.3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8321</v>
      </c>
      <c r="R3775" t="s">
        <v>8339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57.6" x14ac:dyDescent="0.3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8308</v>
      </c>
      <c r="R3776" t="s">
        <v>8342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8308</v>
      </c>
      <c r="R3777" t="s">
        <v>8342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1"/>
        <v>0</v>
      </c>
      <c r="Q3778" s="11" t="s">
        <v>8308</v>
      </c>
      <c r="R3778" t="s">
        <v>8342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43.2" x14ac:dyDescent="0.3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8308</v>
      </c>
      <c r="R3779" t="s">
        <v>8342</v>
      </c>
      <c r="S3779" s="16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x14ac:dyDescent="0.3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8308</v>
      </c>
      <c r="R3780" t="s">
        <v>8342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8308</v>
      </c>
      <c r="R3781" t="s">
        <v>8342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43.2" x14ac:dyDescent="0.3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8342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43.2" x14ac:dyDescent="0.3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8308</v>
      </c>
      <c r="R3783" t="s">
        <v>8342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43.2" x14ac:dyDescent="0.3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8308</v>
      </c>
      <c r="R3784" t="s">
        <v>8342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43.2" x14ac:dyDescent="0.3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8342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3.2" x14ac:dyDescent="0.3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8342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8308</v>
      </c>
      <c r="R3787" t="s">
        <v>8342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8308</v>
      </c>
      <c r="R3788" t="s">
        <v>8342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8308</v>
      </c>
      <c r="R3789" t="s">
        <v>8342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8308</v>
      </c>
      <c r="R3790" t="s">
        <v>8342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8308</v>
      </c>
      <c r="R3791" t="s">
        <v>8342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8342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8342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8342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8308</v>
      </c>
      <c r="R3795" t="s">
        <v>8342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8308</v>
      </c>
      <c r="R3796" t="s">
        <v>8342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8342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8342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8308</v>
      </c>
      <c r="R3799" t="s">
        <v>8342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8308</v>
      </c>
      <c r="R3800" t="s">
        <v>8342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8308</v>
      </c>
      <c r="R3801" t="s">
        <v>8342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8308</v>
      </c>
      <c r="R3802" t="s">
        <v>8342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8308</v>
      </c>
      <c r="R3803" t="s">
        <v>8310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8310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8308</v>
      </c>
      <c r="R3805" t="s">
        <v>8310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43.2" x14ac:dyDescent="0.3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8311</v>
      </c>
      <c r="R3806" t="s">
        <v>8352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3.2" x14ac:dyDescent="0.3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8311</v>
      </c>
      <c r="R3807" t="s">
        <v>8352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3.2" x14ac:dyDescent="0.3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8311</v>
      </c>
      <c r="R3808" t="s">
        <v>8352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43.2" x14ac:dyDescent="0.3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8311</v>
      </c>
      <c r="R3809" t="s">
        <v>8352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43.2" x14ac:dyDescent="0.3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8311</v>
      </c>
      <c r="R3810" t="s">
        <v>8352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43.2" x14ac:dyDescent="0.3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8311</v>
      </c>
      <c r="R3811" t="s">
        <v>8352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57.6" x14ac:dyDescent="0.3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8327</v>
      </c>
      <c r="R3812" t="s">
        <v>8350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43.2" x14ac:dyDescent="0.3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8327</v>
      </c>
      <c r="R3813" t="s">
        <v>8328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43.2" x14ac:dyDescent="0.3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8327</v>
      </c>
      <c r="R3814" t="s">
        <v>8328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57.6" x14ac:dyDescent="0.3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8327</v>
      </c>
      <c r="R3815" t="s">
        <v>8350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28.8" x14ac:dyDescent="0.3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8327</v>
      </c>
      <c r="R3816" t="s">
        <v>8350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28.8" x14ac:dyDescent="0.3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8327</v>
      </c>
      <c r="R3817" t="s">
        <v>8350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3.2" x14ac:dyDescent="0.3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8327</v>
      </c>
      <c r="R3818" t="s">
        <v>8350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43.2" x14ac:dyDescent="0.3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8327</v>
      </c>
      <c r="R3819" t="s">
        <v>8350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3.2" x14ac:dyDescent="0.3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8327</v>
      </c>
      <c r="R3820" t="s">
        <v>8350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3.2" x14ac:dyDescent="0.3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8327</v>
      </c>
      <c r="R3821" t="s">
        <v>8350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3.2" x14ac:dyDescent="0.3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8327</v>
      </c>
      <c r="R3822" t="s">
        <v>8350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57.6" x14ac:dyDescent="0.3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8327</v>
      </c>
      <c r="R3823" t="s">
        <v>8350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28.8" x14ac:dyDescent="0.3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8327</v>
      </c>
      <c r="R3824" t="s">
        <v>8350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3.2" x14ac:dyDescent="0.3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8327</v>
      </c>
      <c r="R3825" t="s">
        <v>8350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3.2" x14ac:dyDescent="0.3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8327</v>
      </c>
      <c r="R3826" t="s">
        <v>8350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43.2" x14ac:dyDescent="0.3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8308</v>
      </c>
      <c r="R3827" t="s">
        <v>8310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57.6" x14ac:dyDescent="0.3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8308</v>
      </c>
      <c r="R3828" t="s">
        <v>8310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8346</v>
      </c>
      <c r="R3829" t="s">
        <v>8347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8346</v>
      </c>
      <c r="R3830" t="s">
        <v>8347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8346</v>
      </c>
      <c r="R3831" t="s">
        <v>8347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8346</v>
      </c>
      <c r="R3832" t="s">
        <v>8347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8346</v>
      </c>
      <c r="R3833" t="s">
        <v>8347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8346</v>
      </c>
      <c r="R3834" t="s">
        <v>8347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8346</v>
      </c>
      <c r="R3835" t="s">
        <v>8347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8346</v>
      </c>
      <c r="R3836" t="s">
        <v>8347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8346</v>
      </c>
      <c r="R3837" t="s">
        <v>8347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8346</v>
      </c>
      <c r="R3838" t="s">
        <v>8347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8346</v>
      </c>
      <c r="R3839" t="s">
        <v>8347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8346</v>
      </c>
      <c r="R3840" t="s">
        <v>8347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8346</v>
      </c>
      <c r="R3841" t="s">
        <v>8347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6"/>
        <v>0</v>
      </c>
      <c r="Q3842" s="11" t="s">
        <v>8346</v>
      </c>
      <c r="R3842" t="s">
        <v>8347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43.2" x14ac:dyDescent="0.3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8316</v>
      </c>
      <c r="R3843" t="s">
        <v>8334</v>
      </c>
      <c r="S3843" s="16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8316</v>
      </c>
      <c r="R3844" t="s">
        <v>8334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43.2" x14ac:dyDescent="0.3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8316</v>
      </c>
      <c r="R3845" t="s">
        <v>8334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57.6" x14ac:dyDescent="0.3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8316</v>
      </c>
      <c r="R3846" t="s">
        <v>8334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43.2" x14ac:dyDescent="0.3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8316</v>
      </c>
      <c r="R3847" t="s">
        <v>8334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57.6" x14ac:dyDescent="0.3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8316</v>
      </c>
      <c r="R3848" t="s">
        <v>8334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8316</v>
      </c>
      <c r="R3849" t="s">
        <v>8344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8316</v>
      </c>
      <c r="R3850" t="s">
        <v>8344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8316</v>
      </c>
      <c r="R3851" t="s">
        <v>8344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8316</v>
      </c>
      <c r="R3852" t="s">
        <v>8344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3.2" x14ac:dyDescent="0.3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8316</v>
      </c>
      <c r="R3853" t="s">
        <v>8344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3.2" x14ac:dyDescent="0.3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8319</v>
      </c>
      <c r="R3854" t="s">
        <v>8345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43.2" x14ac:dyDescent="0.3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8319</v>
      </c>
      <c r="R3855" t="s">
        <v>8345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57.6" x14ac:dyDescent="0.3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8319</v>
      </c>
      <c r="R3856" t="s">
        <v>8345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3.2" x14ac:dyDescent="0.3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8319</v>
      </c>
      <c r="R3857" t="s">
        <v>8345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43.2" x14ac:dyDescent="0.3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8319</v>
      </c>
      <c r="R3858" t="s">
        <v>8345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43.2" x14ac:dyDescent="0.3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8319</v>
      </c>
      <c r="R3859" t="s">
        <v>8345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43.2" x14ac:dyDescent="0.3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8319</v>
      </c>
      <c r="R3860" t="s">
        <v>8345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57.6" x14ac:dyDescent="0.3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8319</v>
      </c>
      <c r="R3861" t="s">
        <v>8345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28.8" x14ac:dyDescent="0.3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8319</v>
      </c>
      <c r="R3862" t="s">
        <v>8345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43.2" x14ac:dyDescent="0.3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8319</v>
      </c>
      <c r="R3863" t="s">
        <v>8345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8327</v>
      </c>
      <c r="R3864" t="s">
        <v>8354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8327</v>
      </c>
      <c r="R3865" t="s">
        <v>8354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8327</v>
      </c>
      <c r="R3866" t="s">
        <v>8354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8327</v>
      </c>
      <c r="R3867" t="s">
        <v>8354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8327</v>
      </c>
      <c r="R3868" t="s">
        <v>8354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8327</v>
      </c>
      <c r="R3869" t="s">
        <v>8354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8327</v>
      </c>
      <c r="R3870" t="s">
        <v>8354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8308</v>
      </c>
      <c r="R3871" t="s">
        <v>8310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8308</v>
      </c>
      <c r="R3872" t="s">
        <v>8310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8308</v>
      </c>
      <c r="R3873" t="s">
        <v>8310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3.2" x14ac:dyDescent="0.3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8311</v>
      </c>
      <c r="R3874" t="s">
        <v>8348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3.2" x14ac:dyDescent="0.3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8311</v>
      </c>
      <c r="R3875" t="s">
        <v>8348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43.2" x14ac:dyDescent="0.3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8311</v>
      </c>
      <c r="R3876" t="s">
        <v>8348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43.2" x14ac:dyDescent="0.3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8311</v>
      </c>
      <c r="R3877" t="s">
        <v>8348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43.2" x14ac:dyDescent="0.3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8311</v>
      </c>
      <c r="R3878" t="s">
        <v>8348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43.2" x14ac:dyDescent="0.3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8311</v>
      </c>
      <c r="R3879" t="s">
        <v>8348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43.2" x14ac:dyDescent="0.3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8311</v>
      </c>
      <c r="R3880" t="s">
        <v>8348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43.2" x14ac:dyDescent="0.3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8311</v>
      </c>
      <c r="R3881" t="s">
        <v>8348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43.2" x14ac:dyDescent="0.3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8311</v>
      </c>
      <c r="R3882" t="s">
        <v>8348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8311</v>
      </c>
      <c r="R3883" t="s">
        <v>8348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8311</v>
      </c>
      <c r="R3884" t="s">
        <v>8348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57.6" x14ac:dyDescent="0.3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8311</v>
      </c>
      <c r="R3885" t="s">
        <v>8348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43.2" x14ac:dyDescent="0.3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8311</v>
      </c>
      <c r="R3886" t="s">
        <v>8348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28.8" x14ac:dyDescent="0.3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8311</v>
      </c>
      <c r="R3887" t="s">
        <v>8348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8311</v>
      </c>
      <c r="R3888" t="s">
        <v>8348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8311</v>
      </c>
      <c r="R3889" t="s">
        <v>8348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57.6" x14ac:dyDescent="0.3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8311</v>
      </c>
      <c r="R3890" t="s">
        <v>8348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8311</v>
      </c>
      <c r="R3891" t="s">
        <v>8348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8311</v>
      </c>
      <c r="R3892" t="s">
        <v>8348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x14ac:dyDescent="0.3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8311</v>
      </c>
      <c r="R3893" t="s">
        <v>8352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3.2" x14ac:dyDescent="0.3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8311</v>
      </c>
      <c r="R3894" t="s">
        <v>8352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3.2" x14ac:dyDescent="0.3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8311</v>
      </c>
      <c r="R3895" t="s">
        <v>8352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28.8" x14ac:dyDescent="0.3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8311</v>
      </c>
      <c r="R3896" t="s">
        <v>8352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28.8" x14ac:dyDescent="0.3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8311</v>
      </c>
      <c r="R3897" t="s">
        <v>8352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3.2" x14ac:dyDescent="0.3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8311</v>
      </c>
      <c r="R3898" t="s">
        <v>8352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3.2" x14ac:dyDescent="0.3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8313</v>
      </c>
      <c r="R3899" t="s">
        <v>8355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3.2" x14ac:dyDescent="0.3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8313</v>
      </c>
      <c r="R3900" t="s">
        <v>8355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43.2" x14ac:dyDescent="0.3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8313</v>
      </c>
      <c r="R3901" t="s">
        <v>8355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3.2" x14ac:dyDescent="0.3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8313</v>
      </c>
      <c r="R3902" t="s">
        <v>8355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57.6" x14ac:dyDescent="0.3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8313</v>
      </c>
      <c r="R3903" t="s">
        <v>8355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3.2" x14ac:dyDescent="0.3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8313</v>
      </c>
      <c r="R3904" t="s">
        <v>8355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57.6" x14ac:dyDescent="0.3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8311</v>
      </c>
      <c r="R3905" t="s">
        <v>8349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1"/>
        <v>0</v>
      </c>
      <c r="Q3906" s="11" t="s">
        <v>8311</v>
      </c>
      <c r="R3906" t="s">
        <v>8349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3.2" x14ac:dyDescent="0.3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8311</v>
      </c>
      <c r="R3907" t="s">
        <v>8349</v>
      </c>
      <c r="S3907" s="16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x14ac:dyDescent="0.3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8313</v>
      </c>
      <c r="R3908" t="s">
        <v>8351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28.8" x14ac:dyDescent="0.3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8313</v>
      </c>
      <c r="R3909" t="s">
        <v>8351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28.8" x14ac:dyDescent="0.3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8313</v>
      </c>
      <c r="R3910" t="s">
        <v>8351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3.2" x14ac:dyDescent="0.3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8313</v>
      </c>
      <c r="R3911" t="s">
        <v>8351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28.8" x14ac:dyDescent="0.3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8313</v>
      </c>
      <c r="R3912" t="s">
        <v>8351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3.2" x14ac:dyDescent="0.3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8313</v>
      </c>
      <c r="R3913" t="s">
        <v>8351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3.2" x14ac:dyDescent="0.3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8313</v>
      </c>
      <c r="R3914" t="s">
        <v>8351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43.2" x14ac:dyDescent="0.3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8327</v>
      </c>
      <c r="R3915" t="s">
        <v>8330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8327</v>
      </c>
      <c r="R3916" t="s">
        <v>8330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8327</v>
      </c>
      <c r="R3917" t="s">
        <v>8330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3.2" x14ac:dyDescent="0.3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8327</v>
      </c>
      <c r="R3918" t="s">
        <v>8330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3.2" x14ac:dyDescent="0.3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8327</v>
      </c>
      <c r="R3919" t="s">
        <v>8330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57.6" x14ac:dyDescent="0.3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8327</v>
      </c>
      <c r="R3920" t="s">
        <v>8330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57.6" x14ac:dyDescent="0.3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8327</v>
      </c>
      <c r="R3921" t="s">
        <v>8330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3.2" x14ac:dyDescent="0.3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8327</v>
      </c>
      <c r="R3922" t="s">
        <v>8330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43.2" x14ac:dyDescent="0.3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8327</v>
      </c>
      <c r="R3923" t="s">
        <v>8330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3.2" x14ac:dyDescent="0.3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8327</v>
      </c>
      <c r="R3924" t="s">
        <v>8330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28.8" x14ac:dyDescent="0.3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8327</v>
      </c>
      <c r="R3925" t="s">
        <v>8330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43.2" x14ac:dyDescent="0.3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8327</v>
      </c>
      <c r="R3926" t="s">
        <v>8330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43.2" x14ac:dyDescent="0.3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8327</v>
      </c>
      <c r="R3927" t="s">
        <v>8330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3.2" x14ac:dyDescent="0.3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8327</v>
      </c>
      <c r="R3928" t="s">
        <v>8330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28.8" x14ac:dyDescent="0.3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8313</v>
      </c>
      <c r="R3929" t="s">
        <v>8314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8313</v>
      </c>
      <c r="R3930" t="s">
        <v>8314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57.6" x14ac:dyDescent="0.3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8313</v>
      </c>
      <c r="R3931" t="s">
        <v>8314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28.8" x14ac:dyDescent="0.3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8313</v>
      </c>
      <c r="R3932" t="s">
        <v>8314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43.2" x14ac:dyDescent="0.3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8316</v>
      </c>
      <c r="R3933" t="s">
        <v>8344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43.2" x14ac:dyDescent="0.3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8316</v>
      </c>
      <c r="R3934" t="s">
        <v>8344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3.2" x14ac:dyDescent="0.3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8316</v>
      </c>
      <c r="R3935" t="s">
        <v>8344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43.2" x14ac:dyDescent="0.3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8316</v>
      </c>
      <c r="R3936" t="s">
        <v>8344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57.6" x14ac:dyDescent="0.3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8316</v>
      </c>
      <c r="R3937" t="s">
        <v>8344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8313</v>
      </c>
      <c r="R3938" t="s">
        <v>8353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8313</v>
      </c>
      <c r="R3939" t="s">
        <v>8353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57.6" x14ac:dyDescent="0.3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8313</v>
      </c>
      <c r="R3940" t="s">
        <v>8353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57.6" x14ac:dyDescent="0.3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8313</v>
      </c>
      <c r="R3941" t="s">
        <v>8353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43.2" x14ac:dyDescent="0.3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8313</v>
      </c>
      <c r="R3942" t="s">
        <v>8353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43.2" x14ac:dyDescent="0.3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8316</v>
      </c>
      <c r="R3943" t="s">
        <v>8334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57.6" x14ac:dyDescent="0.3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8316</v>
      </c>
      <c r="R3944" t="s">
        <v>8334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3.2" x14ac:dyDescent="0.3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8342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8342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8342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8308</v>
      </c>
      <c r="R3948" t="s">
        <v>8342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8308</v>
      </c>
      <c r="R3949" t="s">
        <v>8342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8342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8308</v>
      </c>
      <c r="R3951" t="s">
        <v>8342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8308</v>
      </c>
      <c r="R3952" t="s">
        <v>8342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8308</v>
      </c>
      <c r="R3953" t="s">
        <v>8342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8308</v>
      </c>
      <c r="R3954" t="s">
        <v>8342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8342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8342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8342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8342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8308</v>
      </c>
      <c r="R3959" t="s">
        <v>8342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8308</v>
      </c>
      <c r="R3960" t="s">
        <v>8342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8308</v>
      </c>
      <c r="R3961" t="s">
        <v>8342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8308</v>
      </c>
      <c r="R3962" t="s">
        <v>8342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8308</v>
      </c>
      <c r="R3963" t="s">
        <v>8342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8308</v>
      </c>
      <c r="R3964" t="s">
        <v>8342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8342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8342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8308</v>
      </c>
      <c r="R3967" t="s">
        <v>8342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8308</v>
      </c>
      <c r="R3968" t="s">
        <v>8342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8308</v>
      </c>
      <c r="R3969" t="s">
        <v>8342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6"/>
        <v>0</v>
      </c>
      <c r="Q3970" s="11" t="s">
        <v>8308</v>
      </c>
      <c r="R3970" t="s">
        <v>8342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3.2" x14ac:dyDescent="0.3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8308</v>
      </c>
      <c r="R3971" t="s">
        <v>8342</v>
      </c>
      <c r="S3971" s="16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x14ac:dyDescent="0.3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8308</v>
      </c>
      <c r="R3972" t="s">
        <v>8342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43.2" x14ac:dyDescent="0.3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8319</v>
      </c>
      <c r="R3973" t="s">
        <v>8345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57.6" x14ac:dyDescent="0.3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8319</v>
      </c>
      <c r="R3974" t="s">
        <v>8345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57.6" x14ac:dyDescent="0.3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8319</v>
      </c>
      <c r="R3975" t="s">
        <v>8345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43.2" x14ac:dyDescent="0.3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8319</v>
      </c>
      <c r="R3976" t="s">
        <v>8345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43.2" x14ac:dyDescent="0.3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8319</v>
      </c>
      <c r="R3977" t="s">
        <v>8345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3.2" x14ac:dyDescent="0.3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8319</v>
      </c>
      <c r="R3978" t="s">
        <v>8345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43.2" x14ac:dyDescent="0.3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8319</v>
      </c>
      <c r="R3979" t="s">
        <v>8345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3.2" x14ac:dyDescent="0.3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8319</v>
      </c>
      <c r="R3980" t="s">
        <v>8345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57.6" x14ac:dyDescent="0.3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8319</v>
      </c>
      <c r="R3981" t="s">
        <v>8345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43.2" x14ac:dyDescent="0.3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8319</v>
      </c>
      <c r="R3982" t="s">
        <v>8357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28.8" x14ac:dyDescent="0.3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8319</v>
      </c>
      <c r="R3983" t="s">
        <v>8357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57.6" x14ac:dyDescent="0.3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8319</v>
      </c>
      <c r="R3984" t="s">
        <v>8357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x14ac:dyDescent="0.3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8319</v>
      </c>
      <c r="R3985" t="s">
        <v>8357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43.2" x14ac:dyDescent="0.3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8319</v>
      </c>
      <c r="R3986" t="s">
        <v>8357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3.2" x14ac:dyDescent="0.3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8319</v>
      </c>
      <c r="R3987" t="s">
        <v>8357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3.2" x14ac:dyDescent="0.3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8319</v>
      </c>
      <c r="R3988" t="s">
        <v>8357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57.6" x14ac:dyDescent="0.3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8319</v>
      </c>
      <c r="R3989" t="s">
        <v>8357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43.2" x14ac:dyDescent="0.3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8319</v>
      </c>
      <c r="R3990" t="s">
        <v>8357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3.2" x14ac:dyDescent="0.3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8319</v>
      </c>
      <c r="R3991" t="s">
        <v>8357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43.2" x14ac:dyDescent="0.3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8319</v>
      </c>
      <c r="R3992" t="s">
        <v>8357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43.2" x14ac:dyDescent="0.3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8319</v>
      </c>
      <c r="R3993" t="s">
        <v>8345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8319</v>
      </c>
      <c r="R3994" t="s">
        <v>8345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8319</v>
      </c>
      <c r="R3995" t="s">
        <v>8345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8319</v>
      </c>
      <c r="R3996" t="s">
        <v>8345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8319</v>
      </c>
      <c r="R3997" t="s">
        <v>8345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8319</v>
      </c>
      <c r="R3998" t="s">
        <v>8345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8319</v>
      </c>
      <c r="R3999" t="s">
        <v>8345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8319</v>
      </c>
      <c r="R4000" t="s">
        <v>8345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8319</v>
      </c>
      <c r="R4001" t="s">
        <v>8345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8319</v>
      </c>
      <c r="R4002" t="s">
        <v>8345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8319</v>
      </c>
      <c r="R4003" t="s">
        <v>8345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28.8" x14ac:dyDescent="0.3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8319</v>
      </c>
      <c r="R4004" t="s">
        <v>8345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43.2" x14ac:dyDescent="0.3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8319</v>
      </c>
      <c r="R4005" t="s">
        <v>8345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3.2" x14ac:dyDescent="0.3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8319</v>
      </c>
      <c r="R4006" t="s">
        <v>8345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57.6" x14ac:dyDescent="0.3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8315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43.2" x14ac:dyDescent="0.3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8319</v>
      </c>
      <c r="R4008" t="s">
        <v>8345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3.2" x14ac:dyDescent="0.3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8319</v>
      </c>
      <c r="R4009" t="s">
        <v>8345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3.2" x14ac:dyDescent="0.3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8319</v>
      </c>
      <c r="R4010" t="s">
        <v>8345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57.6" x14ac:dyDescent="0.3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8311</v>
      </c>
      <c r="R4011" t="s">
        <v>8356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3.2" x14ac:dyDescent="0.3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8311</v>
      </c>
      <c r="R4012" t="s">
        <v>8356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43.2" x14ac:dyDescent="0.3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8311</v>
      </c>
      <c r="R4013" t="s">
        <v>8356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3.2" x14ac:dyDescent="0.3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8311</v>
      </c>
      <c r="R4014" t="s">
        <v>8356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43.2" x14ac:dyDescent="0.3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8311</v>
      </c>
      <c r="R4015" t="s">
        <v>8356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3.2" x14ac:dyDescent="0.3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8311</v>
      </c>
      <c r="R4016" t="s">
        <v>8356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43.2" x14ac:dyDescent="0.3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8311</v>
      </c>
      <c r="R4017" t="s">
        <v>8356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3.2" x14ac:dyDescent="0.3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8311</v>
      </c>
      <c r="R4018" t="s">
        <v>8356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28.8" x14ac:dyDescent="0.3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8311</v>
      </c>
      <c r="R4019" t="s">
        <v>8356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8323</v>
      </c>
      <c r="R4020" t="s">
        <v>8326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8323</v>
      </c>
      <c r="R4021" t="s">
        <v>8326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8323</v>
      </c>
      <c r="R4022" t="s">
        <v>8326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8323</v>
      </c>
      <c r="R4023" t="s">
        <v>8326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8323</v>
      </c>
      <c r="R4024" t="s">
        <v>8326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8323</v>
      </c>
      <c r="R4025" t="s">
        <v>8326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8323</v>
      </c>
      <c r="R4026" t="s">
        <v>8326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8323</v>
      </c>
      <c r="R4027" t="s">
        <v>8326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8323</v>
      </c>
      <c r="R4028" t="s">
        <v>8326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8323</v>
      </c>
      <c r="R4029" t="s">
        <v>8326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8323</v>
      </c>
      <c r="R4030" t="s">
        <v>8326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8323</v>
      </c>
      <c r="R4031" t="s">
        <v>8326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8323</v>
      </c>
      <c r="R4032" t="s">
        <v>8326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8323</v>
      </c>
      <c r="R4033" t="s">
        <v>8326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1"/>
        <v>0</v>
      </c>
      <c r="Q4034" s="11" t="s">
        <v>8323</v>
      </c>
      <c r="R4034" t="s">
        <v>8324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57.6" x14ac:dyDescent="0.3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8323</v>
      </c>
      <c r="R4035" t="s">
        <v>8324</v>
      </c>
      <c r="S4035" s="16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3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1" t="s">
        <v>8323</v>
      </c>
      <c r="R4036" t="s">
        <v>8324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1" t="s">
        <v>8323</v>
      </c>
      <c r="R4037" t="s">
        <v>8324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1" t="s">
        <v>8323</v>
      </c>
      <c r="R4038" t="s">
        <v>8324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1" t="s">
        <v>8323</v>
      </c>
      <c r="R4039" t="s">
        <v>8324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1" t="s">
        <v>8323</v>
      </c>
      <c r="R4040" t="s">
        <v>8324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1" t="s">
        <v>8323</v>
      </c>
      <c r="R4041" t="s">
        <v>8324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1" t="s">
        <v>8323</v>
      </c>
      <c r="R4042" t="s">
        <v>8324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1" t="s">
        <v>8323</v>
      </c>
      <c r="R4043" t="s">
        <v>8324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1" t="s">
        <v>8323</v>
      </c>
      <c r="R4044" t="s">
        <v>8324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1" t="s">
        <v>8323</v>
      </c>
      <c r="R4045" t="s">
        <v>8324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1" t="s">
        <v>8323</v>
      </c>
      <c r="R4046" t="s">
        <v>8324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1" t="s">
        <v>8323</v>
      </c>
      <c r="R4047" t="s">
        <v>8324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1" t="s">
        <v>8323</v>
      </c>
      <c r="R4048" t="s">
        <v>8324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8323</v>
      </c>
      <c r="R4049" t="s">
        <v>8326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8323</v>
      </c>
      <c r="R4050" t="s">
        <v>8326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8323</v>
      </c>
      <c r="R4051" t="s">
        <v>8326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1" t="s">
        <v>8323</v>
      </c>
      <c r="R4052" t="s">
        <v>8335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1" t="s">
        <v>8323</v>
      </c>
      <c r="R4053" t="s">
        <v>8335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1" t="s">
        <v>8323</v>
      </c>
      <c r="R4054" t="s">
        <v>8335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1" t="s">
        <v>8323</v>
      </c>
      <c r="R4055" t="s">
        <v>8335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1" t="s">
        <v>8323</v>
      </c>
      <c r="R4056" t="s">
        <v>8335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1" t="s">
        <v>8323</v>
      </c>
      <c r="R4057" t="s">
        <v>8335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1" t="s">
        <v>8323</v>
      </c>
      <c r="R4058" t="s">
        <v>8335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1" t="s">
        <v>8323</v>
      </c>
      <c r="R4059" t="s">
        <v>8335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8323</v>
      </c>
      <c r="R4060" t="s">
        <v>8326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8323</v>
      </c>
      <c r="R4061" t="s">
        <v>8326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8323</v>
      </c>
      <c r="R4062" t="s">
        <v>8326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8323</v>
      </c>
      <c r="R4063" t="s">
        <v>8326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1" t="s">
        <v>8323</v>
      </c>
      <c r="R4064" t="s">
        <v>8335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1" t="s">
        <v>8323</v>
      </c>
      <c r="R4065" t="s">
        <v>8335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1" t="s">
        <v>8323</v>
      </c>
      <c r="R4066" t="s">
        <v>8335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1" t="s">
        <v>8323</v>
      </c>
      <c r="R4067" t="s">
        <v>8335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8323</v>
      </c>
      <c r="R4068" t="s">
        <v>8326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1" t="s">
        <v>8323</v>
      </c>
      <c r="R4069" t="s">
        <v>8335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1" t="s">
        <v>8323</v>
      </c>
      <c r="R4070" t="s">
        <v>8335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1" t="s">
        <v>8323</v>
      </c>
      <c r="R4071" t="s">
        <v>8335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1" t="s">
        <v>8323</v>
      </c>
      <c r="R4072" t="s">
        <v>8335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1" t="s">
        <v>8323</v>
      </c>
      <c r="R4073" t="s">
        <v>8335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1" t="s">
        <v>8323</v>
      </c>
      <c r="R4074" t="s">
        <v>8335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1" t="s">
        <v>8323</v>
      </c>
      <c r="R4075" t="s">
        <v>8335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1" t="s">
        <v>8323</v>
      </c>
      <c r="R4076" t="s">
        <v>8335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1" t="s">
        <v>8323</v>
      </c>
      <c r="R4077" t="s">
        <v>8335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1" t="s">
        <v>8323</v>
      </c>
      <c r="R4078" t="s">
        <v>8335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8323</v>
      </c>
      <c r="R4079" t="s">
        <v>8326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8323</v>
      </c>
      <c r="R4080" t="s">
        <v>8326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8323</v>
      </c>
      <c r="R4081" t="s">
        <v>8326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8323</v>
      </c>
      <c r="R4082" t="s">
        <v>8326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8323</v>
      </c>
      <c r="R4083" t="s">
        <v>8326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8323</v>
      </c>
      <c r="R4084" t="s">
        <v>8326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8323</v>
      </c>
      <c r="R4085" t="s">
        <v>8326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8323</v>
      </c>
      <c r="R4086" t="s">
        <v>8326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8323</v>
      </c>
      <c r="R4087" t="s">
        <v>8326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8323</v>
      </c>
      <c r="R4088" t="s">
        <v>8326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8323</v>
      </c>
      <c r="R4089" t="s">
        <v>8326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8323</v>
      </c>
      <c r="R4090" t="s">
        <v>8326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8323</v>
      </c>
      <c r="R4091" t="s">
        <v>8326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8323</v>
      </c>
      <c r="R4092" t="s">
        <v>8326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8323</v>
      </c>
      <c r="R4093" t="s">
        <v>8326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8323</v>
      </c>
      <c r="R4094" t="s">
        <v>8326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8323</v>
      </c>
      <c r="R4095" t="s">
        <v>8326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8323</v>
      </c>
      <c r="R4096" t="s">
        <v>8326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8323</v>
      </c>
      <c r="R4097" t="s">
        <v>8326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1" t="s">
        <v>8323</v>
      </c>
      <c r="R4098" t="s">
        <v>8326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8323</v>
      </c>
      <c r="R4099" t="s">
        <v>8326</v>
      </c>
      <c r="S4099" s="16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8323</v>
      </c>
      <c r="R4100" t="s">
        <v>8326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8323</v>
      </c>
      <c r="R4101" t="s">
        <v>8326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8323</v>
      </c>
      <c r="R4102" t="s">
        <v>8326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8323</v>
      </c>
      <c r="R4103" t="s">
        <v>8326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8323</v>
      </c>
      <c r="R4104" t="s">
        <v>8326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8323</v>
      </c>
      <c r="R4105" t="s">
        <v>8326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8323</v>
      </c>
      <c r="R4106" t="s">
        <v>8326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8323</v>
      </c>
      <c r="R4107" t="s">
        <v>8326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8323</v>
      </c>
      <c r="R4108" t="s">
        <v>8326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8323</v>
      </c>
      <c r="R4109" t="s">
        <v>8326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8323</v>
      </c>
      <c r="R4110" t="s">
        <v>8326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8323</v>
      </c>
      <c r="R4111" t="s">
        <v>8326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8323</v>
      </c>
      <c r="R4112" t="s">
        <v>8326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8323</v>
      </c>
      <c r="R4113" t="s">
        <v>8326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8323</v>
      </c>
      <c r="R4114" t="s">
        <v>8326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8323</v>
      </c>
      <c r="R4115" t="s">
        <v>8326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T4115" xr:uid="{4DD9F37E-AD9C-4766-928F-8A2C2006B5AD}">
    <filterColumn colId="15">
      <filters>
        <filter val="0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21F10-0F70-4FE4-92E1-57450FADA8CE}">
  <dimension ref="A1:F6"/>
  <sheetViews>
    <sheetView topLeftCell="A4" workbookViewId="0">
      <pane xSplit="1" topLeftCell="C1" activePane="topRight" state="frozen"/>
      <selection pane="topRight" activeCell="F2" sqref="F2:F6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3" width="12.21875" customWidth="1"/>
    <col min="5" max="5" width="16.5546875" bestFit="1" customWidth="1"/>
    <col min="6" max="6" width="13.5546875" bestFit="1" customWidth="1"/>
  </cols>
  <sheetData>
    <row r="1" spans="1:6" x14ac:dyDescent="0.3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14, FALSE)</f>
        <v>101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14, FALSE)</f>
        <v>101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14, FALSE)</f>
        <v>172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14, FALSE)</f>
        <v>117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14, FALSE)</f>
        <v>103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6A0DC-9B13-4F89-A87F-3217380DA106}">
  <dimension ref="A1:E7"/>
  <sheetViews>
    <sheetView workbookViewId="0">
      <selection activeCell="H17" sqref="H1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35B27-B00E-4831-8D0F-823CD291E9BE}">
  <dimension ref="A1:C14"/>
  <sheetViews>
    <sheetView workbookViewId="0">
      <selection activeCell="A17" sqref="A17"/>
    </sheetView>
  </sheetViews>
  <sheetFormatPr defaultRowHeight="14.4" x14ac:dyDescent="0.3"/>
  <cols>
    <col min="1" max="1" width="27.6640625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8392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">
      <c r="A6" t="s">
        <v>8393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">
      <c r="A7" t="s">
        <v>8394</v>
      </c>
      <c r="B7" s="18" t="e">
        <f>B5-B6</f>
        <v>#REF!</v>
      </c>
      <c r="C7" s="18" t="e">
        <f>C5-C6</f>
        <v>#REF!</v>
      </c>
    </row>
    <row r="8" spans="1:3" x14ac:dyDescent="0.3">
      <c r="B8" s="18"/>
      <c r="C8" s="18"/>
    </row>
    <row r="9" spans="1:3" x14ac:dyDescent="0.3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t="s">
        <v>8396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3">
      <c r="A13" t="s">
        <v>8397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3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horizontalDpi="300" verticalDpi="300" r:id="rId1"/>
  <ignoredErrors>
    <ignoredError sqref="C4 B11:C11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Lauch Dat</vt:lpstr>
      <vt:lpstr>Outcomes Based on Launch Date</vt:lpstr>
      <vt:lpstr>Outcomes Based on Goals</vt:lpstr>
      <vt:lpstr>Kickstarter</vt:lpstr>
      <vt:lpstr>Edinburgh Research</vt:lpstr>
      <vt:lpstr>Subcategory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ADANMA ELEWEKE</cp:lastModifiedBy>
  <dcterms:created xsi:type="dcterms:W3CDTF">2017-04-20T15:17:24Z</dcterms:created>
  <dcterms:modified xsi:type="dcterms:W3CDTF">2020-08-29T02:06:28Z</dcterms:modified>
</cp:coreProperties>
</file>