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690559-E9D2-420D-A526-7C9B81284E55}" xr6:coauthVersionLast="47" xr6:coauthVersionMax="47" xr10:uidLastSave="{00000000-0000-0000-0000-000000000000}"/>
  <bookViews>
    <workbookView xWindow="-108" yWindow="-108" windowWidth="23256" windowHeight="12456" firstSheet="1" activeTab="1" xr2:uid="{A44EAC86-5468-429C-BD38-779800F10F4B}"/>
  </bookViews>
  <sheets>
    <sheet name="Feuil1" sheetId="1" r:id="rId1"/>
    <sheet name="Feuil2" sheetId="2" r:id="rId2"/>
    <sheet name="Feuil3" sheetId="3" r:id="rId3"/>
  </sheets>
  <definedNames>
    <definedName name="solver_adj" localSheetId="1" hidden="1">Feuil2!$AC$8:$AC$12</definedName>
    <definedName name="solver_cvg" localSheetId="1" hidden="1">0.0001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Feuil2!$AC$10</definedName>
    <definedName name="solver_lhs2" localSheetId="1" hidden="1">Feuil2!$AC$8</definedName>
    <definedName name="solver_lhs3" localSheetId="1" hidden="1">Feuil2!$AC$9</definedName>
    <definedName name="solver_lhs4" localSheetId="1" hidden="1">Feuil2!$AC$9</definedName>
    <definedName name="solver_lhs5" localSheetId="1" hidden="1">Feuil2!$AC$9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Feuil1!$Q$26</definedName>
    <definedName name="solver_opt" localSheetId="1" hidden="1">Feuil2!$AC$8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N5" i="2"/>
  <c r="N4" i="2"/>
  <c r="M4" i="2"/>
  <c r="N12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4" i="2"/>
  <c r="J148" i="2"/>
  <c r="I148" i="2"/>
  <c r="H148" i="2"/>
  <c r="L148" i="2" s="1"/>
  <c r="M148" i="2" s="1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L144" i="2" s="1"/>
  <c r="M144" i="2" s="1"/>
  <c r="N144" i="2" s="1"/>
  <c r="G144" i="2"/>
  <c r="J143" i="2"/>
  <c r="I143" i="2"/>
  <c r="H143" i="2"/>
  <c r="G143" i="2"/>
  <c r="J142" i="2"/>
  <c r="I142" i="2"/>
  <c r="H142" i="2"/>
  <c r="L142" i="2" s="1"/>
  <c r="M142" i="2" s="1"/>
  <c r="N142" i="2" s="1"/>
  <c r="G142" i="2"/>
  <c r="J141" i="2"/>
  <c r="I141" i="2"/>
  <c r="H141" i="2"/>
  <c r="G141" i="2"/>
  <c r="J140" i="2"/>
  <c r="I140" i="2"/>
  <c r="H140" i="2"/>
  <c r="L140" i="2" s="1"/>
  <c r="M140" i="2" s="1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L136" i="2" s="1"/>
  <c r="M136" i="2" s="1"/>
  <c r="N136" i="2" s="1"/>
  <c r="G136" i="2"/>
  <c r="J135" i="2"/>
  <c r="I135" i="2"/>
  <c r="H135" i="2"/>
  <c r="G135" i="2"/>
  <c r="J134" i="2"/>
  <c r="I134" i="2"/>
  <c r="H134" i="2"/>
  <c r="L134" i="2" s="1"/>
  <c r="M134" i="2" s="1"/>
  <c r="N134" i="2" s="1"/>
  <c r="G134" i="2"/>
  <c r="J133" i="2"/>
  <c r="I133" i="2"/>
  <c r="H133" i="2"/>
  <c r="G133" i="2"/>
  <c r="J132" i="2"/>
  <c r="I132" i="2"/>
  <c r="H132" i="2"/>
  <c r="L132" i="2" s="1"/>
  <c r="M132" i="2" s="1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L128" i="2" s="1"/>
  <c r="M128" i="2" s="1"/>
  <c r="N128" i="2" s="1"/>
  <c r="G128" i="2"/>
  <c r="J127" i="2"/>
  <c r="I127" i="2"/>
  <c r="H127" i="2"/>
  <c r="G127" i="2"/>
  <c r="J126" i="2"/>
  <c r="I126" i="2"/>
  <c r="H126" i="2"/>
  <c r="L126" i="2" s="1"/>
  <c r="M126" i="2" s="1"/>
  <c r="N126" i="2" s="1"/>
  <c r="G126" i="2"/>
  <c r="J125" i="2"/>
  <c r="I125" i="2"/>
  <c r="H125" i="2"/>
  <c r="G125" i="2"/>
  <c r="J124" i="2"/>
  <c r="I124" i="2"/>
  <c r="H124" i="2"/>
  <c r="L124" i="2" s="1"/>
  <c r="M124" i="2" s="1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L120" i="2" s="1"/>
  <c r="M120" i="2" s="1"/>
  <c r="N120" i="2" s="1"/>
  <c r="G120" i="2"/>
  <c r="J119" i="2"/>
  <c r="I119" i="2"/>
  <c r="H119" i="2"/>
  <c r="G119" i="2"/>
  <c r="J118" i="2"/>
  <c r="I118" i="2"/>
  <c r="H118" i="2"/>
  <c r="L118" i="2" s="1"/>
  <c r="M118" i="2" s="1"/>
  <c r="N118" i="2" s="1"/>
  <c r="G118" i="2"/>
  <c r="J117" i="2"/>
  <c r="I117" i="2"/>
  <c r="H117" i="2"/>
  <c r="G117" i="2"/>
  <c r="J116" i="2"/>
  <c r="I116" i="2"/>
  <c r="H116" i="2"/>
  <c r="L116" i="2" s="1"/>
  <c r="M116" i="2" s="1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L112" i="2" s="1"/>
  <c r="M112" i="2" s="1"/>
  <c r="N112" i="2" s="1"/>
  <c r="G112" i="2"/>
  <c r="J111" i="2"/>
  <c r="I111" i="2"/>
  <c r="H111" i="2"/>
  <c r="G111" i="2"/>
  <c r="J110" i="2"/>
  <c r="I110" i="2"/>
  <c r="H110" i="2"/>
  <c r="L110" i="2" s="1"/>
  <c r="M110" i="2" s="1"/>
  <c r="N110" i="2" s="1"/>
  <c r="G110" i="2"/>
  <c r="J109" i="2"/>
  <c r="I109" i="2"/>
  <c r="H109" i="2"/>
  <c r="G109" i="2"/>
  <c r="J108" i="2"/>
  <c r="I108" i="2"/>
  <c r="H108" i="2"/>
  <c r="L108" i="2" s="1"/>
  <c r="M108" i="2" s="1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L104" i="2" s="1"/>
  <c r="M104" i="2" s="1"/>
  <c r="N104" i="2" s="1"/>
  <c r="G104" i="2"/>
  <c r="J103" i="2"/>
  <c r="I103" i="2"/>
  <c r="H103" i="2"/>
  <c r="G103" i="2"/>
  <c r="J102" i="2"/>
  <c r="I102" i="2"/>
  <c r="H102" i="2"/>
  <c r="L102" i="2" s="1"/>
  <c r="M102" i="2" s="1"/>
  <c r="N102" i="2" s="1"/>
  <c r="G102" i="2"/>
  <c r="J101" i="2"/>
  <c r="I101" i="2"/>
  <c r="H101" i="2"/>
  <c r="G101" i="2"/>
  <c r="J100" i="2"/>
  <c r="I100" i="2"/>
  <c r="H100" i="2"/>
  <c r="L100" i="2" s="1"/>
  <c r="M100" i="2" s="1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L96" i="2" s="1"/>
  <c r="M96" i="2" s="1"/>
  <c r="N96" i="2" s="1"/>
  <c r="G96" i="2"/>
  <c r="J95" i="2"/>
  <c r="I95" i="2"/>
  <c r="H95" i="2"/>
  <c r="G95" i="2"/>
  <c r="J94" i="2"/>
  <c r="I94" i="2"/>
  <c r="H94" i="2"/>
  <c r="L94" i="2" s="1"/>
  <c r="M94" i="2" s="1"/>
  <c r="N94" i="2" s="1"/>
  <c r="G94" i="2"/>
  <c r="J93" i="2"/>
  <c r="I93" i="2"/>
  <c r="H93" i="2"/>
  <c r="G93" i="2"/>
  <c r="J92" i="2"/>
  <c r="I92" i="2"/>
  <c r="H92" i="2"/>
  <c r="L92" i="2" s="1"/>
  <c r="M92" i="2" s="1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L88" i="2" s="1"/>
  <c r="M88" i="2" s="1"/>
  <c r="N88" i="2" s="1"/>
  <c r="G88" i="2"/>
  <c r="J87" i="2"/>
  <c r="I87" i="2"/>
  <c r="H87" i="2"/>
  <c r="G87" i="2"/>
  <c r="J86" i="2"/>
  <c r="I86" i="2"/>
  <c r="H86" i="2"/>
  <c r="L86" i="2" s="1"/>
  <c r="M86" i="2" s="1"/>
  <c r="N86" i="2" s="1"/>
  <c r="G86" i="2"/>
  <c r="J85" i="2"/>
  <c r="I85" i="2"/>
  <c r="H85" i="2"/>
  <c r="G85" i="2"/>
  <c r="J84" i="2"/>
  <c r="I84" i="2"/>
  <c r="H84" i="2"/>
  <c r="L84" i="2" s="1"/>
  <c r="M84" i="2" s="1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L80" i="2" s="1"/>
  <c r="M80" i="2" s="1"/>
  <c r="N80" i="2" s="1"/>
  <c r="G80" i="2"/>
  <c r="J79" i="2"/>
  <c r="I79" i="2"/>
  <c r="H79" i="2"/>
  <c r="G79" i="2"/>
  <c r="J78" i="2"/>
  <c r="I78" i="2"/>
  <c r="H78" i="2"/>
  <c r="L78" i="2" s="1"/>
  <c r="M78" i="2" s="1"/>
  <c r="N78" i="2" s="1"/>
  <c r="G78" i="2"/>
  <c r="J77" i="2"/>
  <c r="I77" i="2"/>
  <c r="H77" i="2"/>
  <c r="G77" i="2"/>
  <c r="J76" i="2"/>
  <c r="I76" i="2"/>
  <c r="H76" i="2"/>
  <c r="L76" i="2" s="1"/>
  <c r="M76" i="2" s="1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L72" i="2" s="1"/>
  <c r="M72" i="2" s="1"/>
  <c r="N72" i="2" s="1"/>
  <c r="G72" i="2"/>
  <c r="J71" i="2"/>
  <c r="I71" i="2"/>
  <c r="H71" i="2"/>
  <c r="G71" i="2"/>
  <c r="J70" i="2"/>
  <c r="I70" i="2"/>
  <c r="H70" i="2"/>
  <c r="L70" i="2" s="1"/>
  <c r="M70" i="2" s="1"/>
  <c r="N70" i="2" s="1"/>
  <c r="G70" i="2"/>
  <c r="J69" i="2"/>
  <c r="I69" i="2"/>
  <c r="H69" i="2"/>
  <c r="G69" i="2"/>
  <c r="J68" i="2"/>
  <c r="I68" i="2"/>
  <c r="H68" i="2"/>
  <c r="L68" i="2" s="1"/>
  <c r="M68" i="2" s="1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L64" i="2" s="1"/>
  <c r="M64" i="2" s="1"/>
  <c r="N64" i="2" s="1"/>
  <c r="G64" i="2"/>
  <c r="J63" i="2"/>
  <c r="I63" i="2"/>
  <c r="H63" i="2"/>
  <c r="G63" i="2"/>
  <c r="J62" i="2"/>
  <c r="I62" i="2"/>
  <c r="H62" i="2"/>
  <c r="L62" i="2" s="1"/>
  <c r="M62" i="2" s="1"/>
  <c r="N62" i="2" s="1"/>
  <c r="G62" i="2"/>
  <c r="J61" i="2"/>
  <c r="I61" i="2"/>
  <c r="H61" i="2"/>
  <c r="G61" i="2"/>
  <c r="J60" i="2"/>
  <c r="I60" i="2"/>
  <c r="H60" i="2"/>
  <c r="L60" i="2" s="1"/>
  <c r="M60" i="2" s="1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L56" i="2" s="1"/>
  <c r="M56" i="2" s="1"/>
  <c r="N56" i="2" s="1"/>
  <c r="G56" i="2"/>
  <c r="J55" i="2"/>
  <c r="I55" i="2"/>
  <c r="H55" i="2"/>
  <c r="G55" i="2"/>
  <c r="J54" i="2"/>
  <c r="I54" i="2"/>
  <c r="H54" i="2"/>
  <c r="L54" i="2" s="1"/>
  <c r="M54" i="2" s="1"/>
  <c r="N54" i="2" s="1"/>
  <c r="G54" i="2"/>
  <c r="J53" i="2"/>
  <c r="I53" i="2"/>
  <c r="H53" i="2"/>
  <c r="G53" i="2"/>
  <c r="J52" i="2"/>
  <c r="I52" i="2"/>
  <c r="H52" i="2"/>
  <c r="L52" i="2" s="1"/>
  <c r="M52" i="2" s="1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L48" i="2" s="1"/>
  <c r="M48" i="2" s="1"/>
  <c r="N48" i="2" s="1"/>
  <c r="G48" i="2"/>
  <c r="J47" i="2"/>
  <c r="I47" i="2"/>
  <c r="H47" i="2"/>
  <c r="G47" i="2"/>
  <c r="J46" i="2"/>
  <c r="I46" i="2"/>
  <c r="H46" i="2"/>
  <c r="L46" i="2" s="1"/>
  <c r="M46" i="2" s="1"/>
  <c r="N46" i="2" s="1"/>
  <c r="G46" i="2"/>
  <c r="J45" i="2"/>
  <c r="I45" i="2"/>
  <c r="H45" i="2"/>
  <c r="G45" i="2"/>
  <c r="J44" i="2"/>
  <c r="I44" i="2"/>
  <c r="H44" i="2"/>
  <c r="L44" i="2" s="1"/>
  <c r="M44" i="2" s="1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L40" i="2" s="1"/>
  <c r="M40" i="2" s="1"/>
  <c r="N40" i="2" s="1"/>
  <c r="G40" i="2"/>
  <c r="J39" i="2"/>
  <c r="I39" i="2"/>
  <c r="H39" i="2"/>
  <c r="G39" i="2"/>
  <c r="J38" i="2"/>
  <c r="I38" i="2"/>
  <c r="H38" i="2"/>
  <c r="L38" i="2" s="1"/>
  <c r="M38" i="2" s="1"/>
  <c r="N38" i="2" s="1"/>
  <c r="G38" i="2"/>
  <c r="J37" i="2"/>
  <c r="I37" i="2"/>
  <c r="H37" i="2"/>
  <c r="G37" i="2"/>
  <c r="J36" i="2"/>
  <c r="I36" i="2"/>
  <c r="H36" i="2"/>
  <c r="L36" i="2" s="1"/>
  <c r="M36" i="2" s="1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L32" i="2" s="1"/>
  <c r="M32" i="2" s="1"/>
  <c r="N32" i="2" s="1"/>
  <c r="G32" i="2"/>
  <c r="J31" i="2"/>
  <c r="I31" i="2"/>
  <c r="H31" i="2"/>
  <c r="G31" i="2"/>
  <c r="J30" i="2"/>
  <c r="I30" i="2"/>
  <c r="H30" i="2"/>
  <c r="L30" i="2" s="1"/>
  <c r="M30" i="2" s="1"/>
  <c r="N30" i="2" s="1"/>
  <c r="G30" i="2"/>
  <c r="J29" i="2"/>
  <c r="I29" i="2"/>
  <c r="H29" i="2"/>
  <c r="G29" i="2"/>
  <c r="J28" i="2"/>
  <c r="I28" i="2"/>
  <c r="H28" i="2"/>
  <c r="L28" i="2" s="1"/>
  <c r="M28" i="2" s="1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L24" i="2" s="1"/>
  <c r="M24" i="2" s="1"/>
  <c r="N24" i="2" s="1"/>
  <c r="G24" i="2"/>
  <c r="J23" i="2"/>
  <c r="I23" i="2"/>
  <c r="H23" i="2"/>
  <c r="G23" i="2"/>
  <c r="J22" i="2"/>
  <c r="I22" i="2"/>
  <c r="H22" i="2"/>
  <c r="L22" i="2" s="1"/>
  <c r="M22" i="2" s="1"/>
  <c r="N22" i="2" s="1"/>
  <c r="G22" i="2"/>
  <c r="J21" i="2"/>
  <c r="I21" i="2"/>
  <c r="H21" i="2"/>
  <c r="G21" i="2"/>
  <c r="J20" i="2"/>
  <c r="I20" i="2"/>
  <c r="H20" i="2"/>
  <c r="L20" i="2" s="1"/>
  <c r="M20" i="2" s="1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L16" i="2" s="1"/>
  <c r="M16" i="2" s="1"/>
  <c r="N16" i="2" s="1"/>
  <c r="G16" i="2"/>
  <c r="J15" i="2"/>
  <c r="I15" i="2"/>
  <c r="H15" i="2"/>
  <c r="G15" i="2"/>
  <c r="J14" i="2"/>
  <c r="I14" i="2"/>
  <c r="H14" i="2"/>
  <c r="L14" i="2" s="1"/>
  <c r="M14" i="2" s="1"/>
  <c r="N14" i="2" s="1"/>
  <c r="G14" i="2"/>
  <c r="J13" i="2"/>
  <c r="I13" i="2"/>
  <c r="H13" i="2"/>
  <c r="G13" i="2"/>
  <c r="J12" i="2"/>
  <c r="I12" i="2"/>
  <c r="H12" i="2"/>
  <c r="L12" i="2" s="1"/>
  <c r="M12" i="2" s="1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L8" i="2" s="1"/>
  <c r="M8" i="2" s="1"/>
  <c r="N8" i="2" s="1"/>
  <c r="G8" i="2"/>
  <c r="J7" i="2"/>
  <c r="I7" i="2"/>
  <c r="H7" i="2"/>
  <c r="G7" i="2"/>
  <c r="J6" i="2"/>
  <c r="I6" i="2"/>
  <c r="H6" i="2"/>
  <c r="L6" i="2" s="1"/>
  <c r="M6" i="2" s="1"/>
  <c r="N6" i="2" s="1"/>
  <c r="G6" i="2"/>
  <c r="J5" i="2"/>
  <c r="I5" i="2"/>
  <c r="H5" i="2"/>
  <c r="G5" i="2"/>
  <c r="J4" i="2"/>
  <c r="I4" i="2"/>
  <c r="H4" i="2"/>
  <c r="L4" i="2" s="1"/>
  <c r="G4" i="2"/>
  <c r="Q26" i="1"/>
  <c r="O27" i="1"/>
  <c r="O26" i="1"/>
  <c r="L49" i="2" l="1"/>
  <c r="M49" i="2" s="1"/>
  <c r="N49" i="2" s="1"/>
  <c r="L34" i="2"/>
  <c r="M34" i="2" s="1"/>
  <c r="N34" i="2" s="1"/>
  <c r="L90" i="2"/>
  <c r="M90" i="2" s="1"/>
  <c r="N90" i="2" s="1"/>
  <c r="L98" i="2"/>
  <c r="M98" i="2" s="1"/>
  <c r="N98" i="2" s="1"/>
  <c r="L106" i="2"/>
  <c r="M106" i="2" s="1"/>
  <c r="N106" i="2" s="1"/>
  <c r="L114" i="2"/>
  <c r="M114" i="2" s="1"/>
  <c r="N114" i="2" s="1"/>
  <c r="L122" i="2"/>
  <c r="M122" i="2" s="1"/>
  <c r="N122" i="2" s="1"/>
  <c r="L50" i="2"/>
  <c r="M50" i="2" s="1"/>
  <c r="N50" i="2" s="1"/>
  <c r="L82" i="2"/>
  <c r="M82" i="2" s="1"/>
  <c r="N82" i="2" s="1"/>
  <c r="L18" i="2"/>
  <c r="M18" i="2" s="1"/>
  <c r="N18" i="2" s="1"/>
  <c r="L66" i="2"/>
  <c r="M66" i="2" s="1"/>
  <c r="N66" i="2" s="1"/>
  <c r="L65" i="2"/>
  <c r="M65" i="2" s="1"/>
  <c r="N65" i="2" s="1"/>
  <c r="L113" i="2"/>
  <c r="M113" i="2" s="1"/>
  <c r="N113" i="2" s="1"/>
  <c r="L129" i="2"/>
  <c r="M129" i="2" s="1"/>
  <c r="N129" i="2" s="1"/>
  <c r="L10" i="2"/>
  <c r="M10" i="2" s="1"/>
  <c r="N10" i="2" s="1"/>
  <c r="L26" i="2"/>
  <c r="M26" i="2" s="1"/>
  <c r="N26" i="2" s="1"/>
  <c r="L42" i="2"/>
  <c r="M42" i="2" s="1"/>
  <c r="N42" i="2" s="1"/>
  <c r="L58" i="2"/>
  <c r="M58" i="2" s="1"/>
  <c r="N58" i="2" s="1"/>
  <c r="L74" i="2"/>
  <c r="M74" i="2" s="1"/>
  <c r="N74" i="2" s="1"/>
  <c r="L17" i="2"/>
  <c r="M17" i="2" s="1"/>
  <c r="N17" i="2" s="1"/>
  <c r="L25" i="2"/>
  <c r="M25" i="2" s="1"/>
  <c r="N25" i="2" s="1"/>
  <c r="L33" i="2"/>
  <c r="M33" i="2" s="1"/>
  <c r="N33" i="2" s="1"/>
  <c r="L41" i="2"/>
  <c r="M41" i="2" s="1"/>
  <c r="N41" i="2" s="1"/>
  <c r="L57" i="2"/>
  <c r="M57" i="2" s="1"/>
  <c r="N57" i="2" s="1"/>
  <c r="L73" i="2"/>
  <c r="M73" i="2" s="1"/>
  <c r="N73" i="2" s="1"/>
  <c r="L81" i="2"/>
  <c r="M81" i="2" s="1"/>
  <c r="N81" i="2" s="1"/>
  <c r="L89" i="2"/>
  <c r="M89" i="2" s="1"/>
  <c r="N89" i="2" s="1"/>
  <c r="L97" i="2"/>
  <c r="M97" i="2" s="1"/>
  <c r="N97" i="2" s="1"/>
  <c r="L105" i="2"/>
  <c r="M105" i="2" s="1"/>
  <c r="N105" i="2" s="1"/>
  <c r="L121" i="2"/>
  <c r="M121" i="2" s="1"/>
  <c r="N121" i="2" s="1"/>
  <c r="L137" i="2"/>
  <c r="M137" i="2" s="1"/>
  <c r="N137" i="2" s="1"/>
  <c r="L145" i="2"/>
  <c r="M145" i="2" s="1"/>
  <c r="N145" i="2" s="1"/>
  <c r="L138" i="2"/>
  <c r="M138" i="2" s="1"/>
  <c r="N138" i="2" s="1"/>
  <c r="L146" i="2"/>
  <c r="M146" i="2" s="1"/>
  <c r="N146" i="2" s="1"/>
  <c r="L130" i="2"/>
  <c r="M130" i="2" s="1"/>
  <c r="N130" i="2" s="1"/>
  <c r="L7" i="2"/>
  <c r="M7" i="2" s="1"/>
  <c r="N7" i="2" s="1"/>
  <c r="L11" i="2"/>
  <c r="M11" i="2" s="1"/>
  <c r="N11" i="2" s="1"/>
  <c r="L15" i="2"/>
  <c r="M15" i="2" s="1"/>
  <c r="N15" i="2" s="1"/>
  <c r="L21" i="2"/>
  <c r="M21" i="2" s="1"/>
  <c r="N21" i="2" s="1"/>
  <c r="L27" i="2"/>
  <c r="M27" i="2" s="1"/>
  <c r="N27" i="2" s="1"/>
  <c r="L31" i="2"/>
  <c r="M31" i="2" s="1"/>
  <c r="N31" i="2" s="1"/>
  <c r="L37" i="2"/>
  <c r="M37" i="2" s="1"/>
  <c r="N37" i="2" s="1"/>
  <c r="L43" i="2"/>
  <c r="M43" i="2" s="1"/>
  <c r="N43" i="2" s="1"/>
  <c r="L47" i="2"/>
  <c r="M47" i="2" s="1"/>
  <c r="N47" i="2" s="1"/>
  <c r="L53" i="2"/>
  <c r="M53" i="2" s="1"/>
  <c r="N53" i="2" s="1"/>
  <c r="L59" i="2"/>
  <c r="M59" i="2" s="1"/>
  <c r="N59" i="2" s="1"/>
  <c r="L63" i="2"/>
  <c r="M63" i="2" s="1"/>
  <c r="N63" i="2" s="1"/>
  <c r="L67" i="2"/>
  <c r="M67" i="2" s="1"/>
  <c r="N67" i="2" s="1"/>
  <c r="L71" i="2"/>
  <c r="M71" i="2" s="1"/>
  <c r="N71" i="2" s="1"/>
  <c r="L75" i="2"/>
  <c r="M75" i="2" s="1"/>
  <c r="N75" i="2" s="1"/>
  <c r="L77" i="2"/>
  <c r="M77" i="2" s="1"/>
  <c r="N77" i="2" s="1"/>
  <c r="L83" i="2"/>
  <c r="M83" i="2" s="1"/>
  <c r="N83" i="2" s="1"/>
  <c r="L85" i="2"/>
  <c r="M85" i="2" s="1"/>
  <c r="N85" i="2" s="1"/>
  <c r="L87" i="2"/>
  <c r="M87" i="2" s="1"/>
  <c r="N87" i="2" s="1"/>
  <c r="L91" i="2"/>
  <c r="M91" i="2" s="1"/>
  <c r="N91" i="2" s="1"/>
  <c r="L93" i="2"/>
  <c r="M93" i="2" s="1"/>
  <c r="N93" i="2" s="1"/>
  <c r="L95" i="2"/>
  <c r="M95" i="2" s="1"/>
  <c r="N95" i="2" s="1"/>
  <c r="L99" i="2"/>
  <c r="M99" i="2" s="1"/>
  <c r="N99" i="2" s="1"/>
  <c r="L101" i="2"/>
  <c r="M101" i="2" s="1"/>
  <c r="N101" i="2" s="1"/>
  <c r="L103" i="2"/>
  <c r="M103" i="2" s="1"/>
  <c r="N103" i="2" s="1"/>
  <c r="L107" i="2"/>
  <c r="M107" i="2" s="1"/>
  <c r="N107" i="2" s="1"/>
  <c r="L109" i="2"/>
  <c r="M109" i="2" s="1"/>
  <c r="N109" i="2" s="1"/>
  <c r="L111" i="2"/>
  <c r="M111" i="2" s="1"/>
  <c r="N111" i="2" s="1"/>
  <c r="L115" i="2"/>
  <c r="M115" i="2" s="1"/>
  <c r="N115" i="2" s="1"/>
  <c r="L117" i="2"/>
  <c r="M117" i="2" s="1"/>
  <c r="N117" i="2" s="1"/>
  <c r="L119" i="2"/>
  <c r="M119" i="2" s="1"/>
  <c r="N119" i="2" s="1"/>
  <c r="L123" i="2"/>
  <c r="M123" i="2" s="1"/>
  <c r="N123" i="2" s="1"/>
  <c r="L125" i="2"/>
  <c r="M125" i="2" s="1"/>
  <c r="N125" i="2" s="1"/>
  <c r="L127" i="2"/>
  <c r="M127" i="2" s="1"/>
  <c r="N127" i="2" s="1"/>
  <c r="L131" i="2"/>
  <c r="M131" i="2" s="1"/>
  <c r="N131" i="2" s="1"/>
  <c r="L133" i="2"/>
  <c r="M133" i="2" s="1"/>
  <c r="N133" i="2" s="1"/>
  <c r="L135" i="2"/>
  <c r="M135" i="2" s="1"/>
  <c r="N135" i="2" s="1"/>
  <c r="L139" i="2"/>
  <c r="M139" i="2" s="1"/>
  <c r="N139" i="2" s="1"/>
  <c r="L141" i="2"/>
  <c r="M141" i="2" s="1"/>
  <c r="N141" i="2" s="1"/>
  <c r="L143" i="2"/>
  <c r="M143" i="2" s="1"/>
  <c r="N143" i="2" s="1"/>
  <c r="L147" i="2"/>
  <c r="M147" i="2" s="1"/>
  <c r="N147" i="2" s="1"/>
  <c r="L5" i="2"/>
  <c r="M5" i="2" s="1"/>
  <c r="L9" i="2"/>
  <c r="M9" i="2" s="1"/>
  <c r="N9" i="2" s="1"/>
  <c r="L13" i="2"/>
  <c r="M13" i="2" s="1"/>
  <c r="N13" i="2" s="1"/>
  <c r="L19" i="2"/>
  <c r="M19" i="2" s="1"/>
  <c r="N19" i="2" s="1"/>
  <c r="L23" i="2"/>
  <c r="M23" i="2" s="1"/>
  <c r="N23" i="2" s="1"/>
  <c r="L29" i="2"/>
  <c r="M29" i="2" s="1"/>
  <c r="N29" i="2" s="1"/>
  <c r="L35" i="2"/>
  <c r="M35" i="2" s="1"/>
  <c r="N35" i="2" s="1"/>
  <c r="L39" i="2"/>
  <c r="M39" i="2" s="1"/>
  <c r="N39" i="2" s="1"/>
  <c r="L45" i="2"/>
  <c r="M45" i="2" s="1"/>
  <c r="N45" i="2" s="1"/>
  <c r="L51" i="2"/>
  <c r="M51" i="2" s="1"/>
  <c r="N51" i="2" s="1"/>
  <c r="L55" i="2"/>
  <c r="M55" i="2" s="1"/>
  <c r="N55" i="2" s="1"/>
  <c r="L61" i="2"/>
  <c r="M61" i="2" s="1"/>
  <c r="N61" i="2" s="1"/>
  <c r="L69" i="2"/>
  <c r="M69" i="2" s="1"/>
  <c r="N69" i="2" s="1"/>
  <c r="L79" i="2"/>
  <c r="M79" i="2" s="1"/>
  <c r="N79" i="2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4" i="1"/>
  <c r="H4" i="1"/>
  <c r="G4" i="1"/>
</calcChain>
</file>

<file path=xl/sharedStrings.xml><?xml version="1.0" encoding="utf-8"?>
<sst xmlns="http://schemas.openxmlformats.org/spreadsheetml/2006/main" count="424" uniqueCount="183">
  <si>
    <t>Company</t>
  </si>
  <si>
    <t>Total Cost (million $)</t>
  </si>
  <si>
    <t>Output (billion kwh)</t>
  </si>
  <si>
    <t>Unit price of labor (wage rate, $/hour)</t>
  </si>
  <si>
    <t>Unit price of capital (index)</t>
  </si>
  <si>
    <t>Unit price of fuel (cent/million BTU)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</si>
  <si>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</si>
  <si>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</si>
  <si>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</si>
  <si>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</si>
  <si>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</si>
  <si>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</si>
  <si>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</si>
  <si>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</si>
  <si>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</si>
  <si>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</si>
  <si>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</si>
  <si>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</si>
  <si>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</si>
  <si>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</si>
  <si>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</si>
  <si>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</si>
  <si>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</si>
  <si>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</si>
  <si>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</si>
  <si>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</si>
  <si>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</si>
  <si>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</si>
  <si>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</si>
  <si>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</si>
  <si>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</si>
  <si>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</si>
  <si>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</si>
  <si>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</si>
  <si>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</si>
  <si>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</si>
  <si>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</si>
  <si>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</si>
  <si>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</si>
  <si>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</si>
  <si>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</si>
  <si>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</si>
  <si>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</si>
  <si>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</si>
  <si>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</si>
  <si>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</si>
  <si>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</si>
  <si>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</si>
  <si>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</si>
  <si>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</si>
  <si>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</si>
  <si>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</si>
  <si>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</si>
  <si>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</si>
  <si>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</si>
  <si>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</si>
  <si>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</si>
  <si>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</si>
  <si>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</si>
  <si>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</si>
  <si>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</si>
  <si>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</si>
  <si>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</si>
  <si>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</si>
  <si>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</si>
  <si>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</si>
  <si>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</si>
  <si>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</si>
  <si>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</si>
  <si>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</si>
  <si>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</si>
  <si>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</si>
  <si>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</si>
  <si>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</si>
  <si>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</si>
  <si>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</si>
  <si>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</si>
  <si>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</si>
  <si>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</si>
  <si>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</si>
  <si>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</si>
  <si>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</si>
  <si>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</si>
  <si>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</si>
  <si>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</si>
  <si>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</si>
  <si>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</si>
  <si>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</si>
  <si>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</si>
  <si>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</si>
  <si>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</si>
  <si>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</si>
  <si>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</si>
  <si>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</si>
  <si>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</si>
  <si>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</si>
  <si>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</si>
  <si>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</si>
  <si>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</si>
  <si>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</si>
  <si>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</si>
  <si>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</si>
  <si>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</si>
  <si>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</si>
  <si>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</si>
  <si>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</si>
  <si>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</si>
  <si>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</si>
  <si>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</si>
  <si>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</si>
  <si>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</si>
  <si>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</si>
  <si>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</si>
  <si>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</si>
  <si>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</si>
  <si>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</si>
  <si>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</si>
  <si>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</si>
  <si>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</si>
  <si>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</si>
  <si>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</si>
  <si>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</si>
  <si>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</si>
  <si>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</si>
  <si>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</si>
  <si>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</si>
  <si>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</si>
  <si>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</si>
  <si>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</si>
  <si>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</si>
  <si>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</si>
  <si>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</si>
  <si>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</si>
  <si>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</si>
  <si>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</si>
  <si>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</si>
  <si>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</si>
  <si>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</si>
  <si>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</si>
  <si>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</si>
  <si>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</si>
  <si>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</si>
  <si>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</si>
  <si>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</si>
  <si>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</si>
  <si>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</si>
  <si>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</si>
  <si>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</si>
  <si>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</si>
  <si>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</si>
  <si>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</si>
  <si>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ln Cost</t>
  </si>
  <si>
    <t>ln labor</t>
  </si>
  <si>
    <t>ln capital</t>
  </si>
  <si>
    <t>ln fuel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</si>
  <si>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</si>
  <si>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</si>
  <si>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</si>
  <si>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</si>
  <si>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</si>
  <si>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</si>
  <si>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</si>
  <si>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</si>
  <si>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</si>
  <si>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</si>
  <si>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</si>
  <si>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</si>
  <si>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</si>
  <si>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</si>
  <si>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</si>
  <si>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</si>
  <si>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</si>
  <si>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</si>
  <si>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</si>
  <si>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</si>
  <si>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</si>
  <si>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</si>
  <si>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</si>
  <si>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</si>
  <si>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ln output</t>
  </si>
  <si>
    <t>Variable X 2</t>
  </si>
  <si>
    <t>Variable X 3</t>
  </si>
  <si>
    <t>Variable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</si>
</sst>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5" borderId="0" xfId="0" applyFill="1"/>
    <xf numFmtId="0" fontId="2" fillId="5" borderId="2" xfId="0" applyFont="1" applyFill="1" applyBorder="1" applyAlignment="1">
      <alignment horizontal="centerContinuous"/>
    </xf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B9B4-CA59-42BB-9B4D-631242F0CF53}">
  <dimension ref="A3:T148"/>
  <sheetViews>
    <sheetView topLeftCell="A123" zoomScale="72" workbookViewId="0">
      <selection sqref="A1:J148"/>
    </sheetView>
  </sheetViews>
  <sheetFormatPr baseColWidth="10" defaultRowHeight="14.4"/>
  <cols>
    <col min="2" max="2" width="10.88671875" style="5"/>
    <col min="6" max="6" width="10.88671875" style="2"/>
    <col min="12" max="12" width="28.44140625" customWidth="1"/>
  </cols>
  <sheetData>
    <row r="3" spans="1:20">
      <c r="A3" s="1" t="s">
        <v>0</v>
      </c>
      <c r="B3" s="4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t="s">
        <v>151</v>
      </c>
      <c r="H3" t="s">
        <v>152</v>
      </c>
      <c r="I3" t="s">
        <v>153</v>
      </c>
      <c r="J3" t="s">
        <v>154</v>
      </c>
      <c r="L3" s="9" t="s">
        <v>155</v>
      </c>
      <c r="M3" s="9"/>
      <c r="N3" s="9"/>
      <c r="O3" s="9"/>
      <c r="P3" s="9"/>
      <c r="Q3" s="9"/>
      <c r="R3" s="9"/>
      <c r="S3" s="9"/>
      <c r="T3" s="9"/>
    </row>
    <row r="4" spans="1:20" ht="15" thickBot="1">
      <c r="A4" s="1" t="s">
        <v>6</v>
      </c>
      <c r="B4" s="4">
        <v>8.2000000000000003E-2</v>
      </c>
      <c r="C4" s="2">
        <v>2</v>
      </c>
      <c r="D4" s="2">
        <v>2.09</v>
      </c>
      <c r="E4" s="3">
        <v>183</v>
      </c>
      <c r="F4" s="2">
        <v>17.899999999999999</v>
      </c>
      <c r="G4">
        <f>LN(B4)</f>
        <v>-2.5010360317178839</v>
      </c>
      <c r="H4">
        <f>LN(D4)</f>
        <v>0.73716406597671957</v>
      </c>
      <c r="I4">
        <f>LN(E4)</f>
        <v>5.2094861528414214</v>
      </c>
      <c r="J4">
        <f>LN(F4)</f>
        <v>2.884800712846709</v>
      </c>
      <c r="L4" s="9"/>
      <c r="M4" s="9"/>
      <c r="N4" s="9"/>
      <c r="O4" s="9"/>
      <c r="P4" s="9"/>
      <c r="Q4" s="9"/>
      <c r="R4" s="9"/>
      <c r="S4" s="9"/>
      <c r="T4" s="9"/>
    </row>
    <row r="5" spans="1:20">
      <c r="A5" s="1" t="s">
        <v>7</v>
      </c>
      <c r="B5" s="4">
        <v>0.66100000000000003</v>
      </c>
      <c r="C5" s="2">
        <v>3</v>
      </c>
      <c r="D5" s="2">
        <v>2.0499999999999998</v>
      </c>
      <c r="E5" s="3">
        <v>174</v>
      </c>
      <c r="F5" s="2">
        <v>35.1</v>
      </c>
      <c r="G5">
        <f t="shared" ref="G5:G68" si="0">LN(B5)</f>
        <v>-0.41400143913045073</v>
      </c>
      <c r="H5">
        <f t="shared" ref="H5:H68" si="1">LN(D5)</f>
        <v>0.71783979315031676</v>
      </c>
      <c r="I5">
        <f t="shared" ref="I5:I68" si="2">LN(E5)</f>
        <v>5.1590552992145291</v>
      </c>
      <c r="J5">
        <f t="shared" ref="J5:J68" si="3">LN(F5)</f>
        <v>3.55820113047182</v>
      </c>
      <c r="L5" s="10" t="s">
        <v>156</v>
      </c>
      <c r="M5" s="10"/>
      <c r="N5" s="9"/>
      <c r="O5" s="9"/>
      <c r="P5" s="9"/>
      <c r="Q5" s="9"/>
      <c r="R5" s="9"/>
      <c r="S5" s="9"/>
      <c r="T5" s="9"/>
    </row>
    <row r="6" spans="1:20">
      <c r="A6" s="1" t="s">
        <v>8</v>
      </c>
      <c r="B6" s="4">
        <v>0.99</v>
      </c>
      <c r="C6" s="2">
        <v>4</v>
      </c>
      <c r="D6" s="2">
        <v>2.0499999999999998</v>
      </c>
      <c r="E6" s="3">
        <v>171</v>
      </c>
      <c r="F6" s="2">
        <v>35.1</v>
      </c>
      <c r="G6">
        <f t="shared" si="0"/>
        <v>-1.0050335853501451E-2</v>
      </c>
      <c r="H6">
        <f t="shared" si="1"/>
        <v>0.71783979315031676</v>
      </c>
      <c r="I6">
        <f t="shared" si="2"/>
        <v>5.1416635565026603</v>
      </c>
      <c r="J6">
        <f t="shared" si="3"/>
        <v>3.55820113047182</v>
      </c>
      <c r="L6" s="9" t="s">
        <v>157</v>
      </c>
      <c r="M6" s="9">
        <v>0.11742013402425103</v>
      </c>
      <c r="N6" s="9"/>
      <c r="O6" s="9"/>
      <c r="P6" s="9"/>
      <c r="Q6" s="9"/>
      <c r="R6" s="9"/>
      <c r="S6" s="9"/>
      <c r="T6" s="9"/>
    </row>
    <row r="7" spans="1:20">
      <c r="A7" s="1" t="s">
        <v>9</v>
      </c>
      <c r="B7" s="4">
        <v>0.315</v>
      </c>
      <c r="C7" s="2">
        <v>4</v>
      </c>
      <c r="D7" s="2">
        <v>1.83</v>
      </c>
      <c r="E7" s="3">
        <v>166</v>
      </c>
      <c r="F7" s="2">
        <v>32.200000000000003</v>
      </c>
      <c r="G7">
        <f t="shared" si="0"/>
        <v>-1.155182640156504</v>
      </c>
      <c r="H7">
        <f t="shared" si="1"/>
        <v>0.60431596685332956</v>
      </c>
      <c r="I7">
        <f t="shared" si="2"/>
        <v>5.1119877883565437</v>
      </c>
      <c r="J7">
        <f t="shared" si="3"/>
        <v>3.4719664525503626</v>
      </c>
      <c r="L7" s="9" t="s">
        <v>158</v>
      </c>
      <c r="M7" s="9">
        <v>1.3787487874273075E-2</v>
      </c>
      <c r="N7" s="9"/>
      <c r="O7" s="9"/>
      <c r="P7" s="9"/>
      <c r="Q7" s="9"/>
      <c r="R7" s="9"/>
      <c r="S7" s="9"/>
      <c r="T7" s="9"/>
    </row>
    <row r="8" spans="1:20">
      <c r="A8" s="1" t="s">
        <v>10</v>
      </c>
      <c r="B8" s="4">
        <v>0.19700000000000001</v>
      </c>
      <c r="C8" s="2">
        <v>5</v>
      </c>
      <c r="D8" s="2">
        <v>2.12</v>
      </c>
      <c r="E8" s="3">
        <v>233</v>
      </c>
      <c r="F8" s="2">
        <v>28.6</v>
      </c>
      <c r="G8">
        <f t="shared" si="0"/>
        <v>-1.6245515502441485</v>
      </c>
      <c r="H8">
        <f t="shared" si="1"/>
        <v>0.75141608868392118</v>
      </c>
      <c r="I8">
        <f t="shared" si="2"/>
        <v>5.4510384535657002</v>
      </c>
      <c r="J8">
        <f t="shared" si="3"/>
        <v>3.3534067178258069</v>
      </c>
      <c r="L8" s="9" t="s">
        <v>158</v>
      </c>
      <c r="M8" s="9">
        <v>6.8908968803868724E-3</v>
      </c>
      <c r="N8" s="9"/>
      <c r="O8" s="9"/>
      <c r="P8" s="9"/>
      <c r="Q8" s="9"/>
      <c r="R8" s="9"/>
      <c r="S8" s="9"/>
      <c r="T8" s="9"/>
    </row>
    <row r="9" spans="1:20">
      <c r="A9" s="1" t="s">
        <v>11</v>
      </c>
      <c r="B9" s="4">
        <v>9.8000000000000004E-2</v>
      </c>
      <c r="C9" s="2">
        <v>9</v>
      </c>
      <c r="D9" s="2">
        <v>2.12</v>
      </c>
      <c r="E9" s="3">
        <v>195</v>
      </c>
      <c r="F9" s="2">
        <v>28.6</v>
      </c>
      <c r="G9">
        <f t="shared" si="0"/>
        <v>-2.322787800311565</v>
      </c>
      <c r="H9">
        <f t="shared" si="1"/>
        <v>0.75141608868392118</v>
      </c>
      <c r="I9">
        <f t="shared" si="2"/>
        <v>5.2729995585637468</v>
      </c>
      <c r="J9">
        <f t="shared" si="3"/>
        <v>3.3534067178258069</v>
      </c>
      <c r="L9" s="9" t="s">
        <v>159</v>
      </c>
      <c r="M9" s="9">
        <v>1.416816449202789</v>
      </c>
      <c r="N9" s="9"/>
      <c r="O9" s="9"/>
      <c r="P9" s="9"/>
      <c r="Q9" s="9"/>
      <c r="R9" s="9"/>
      <c r="S9" s="9"/>
      <c r="T9" s="9"/>
    </row>
    <row r="10" spans="1:20" ht="15" thickBot="1">
      <c r="A10" s="1" t="s">
        <v>12</v>
      </c>
      <c r="B10" s="4">
        <v>0.94899999999999995</v>
      </c>
      <c r="C10" s="2">
        <v>11</v>
      </c>
      <c r="D10" s="2">
        <v>1.98</v>
      </c>
      <c r="E10" s="3">
        <v>206</v>
      </c>
      <c r="F10" s="2">
        <v>35.5</v>
      </c>
      <c r="G10">
        <f t="shared" si="0"/>
        <v>-5.2346480372209236E-2</v>
      </c>
      <c r="H10">
        <f t="shared" si="1"/>
        <v>0.68309684470644383</v>
      </c>
      <c r="I10">
        <f t="shared" si="2"/>
        <v>5.3278761687895813</v>
      </c>
      <c r="J10">
        <f t="shared" si="3"/>
        <v>3.5695326964813701</v>
      </c>
      <c r="L10" s="11" t="s">
        <v>160</v>
      </c>
      <c r="M10" s="11">
        <v>145</v>
      </c>
      <c r="N10" s="9"/>
      <c r="O10" s="9"/>
      <c r="P10" s="9"/>
      <c r="Q10" s="9"/>
      <c r="R10" s="9"/>
      <c r="S10" s="9"/>
      <c r="T10" s="9"/>
    </row>
    <row r="11" spans="1:20">
      <c r="A11" s="1" t="s">
        <v>13</v>
      </c>
      <c r="B11" s="4">
        <v>0.67500000000000004</v>
      </c>
      <c r="C11" s="2">
        <v>13</v>
      </c>
      <c r="D11" s="2">
        <v>2.0499999999999998</v>
      </c>
      <c r="E11" s="3">
        <v>150</v>
      </c>
      <c r="F11" s="2">
        <v>35.1</v>
      </c>
      <c r="G11">
        <f t="shared" si="0"/>
        <v>-0.39304258810960718</v>
      </c>
      <c r="H11">
        <f t="shared" si="1"/>
        <v>0.71783979315031676</v>
      </c>
      <c r="I11">
        <f t="shared" si="2"/>
        <v>5.0106352940962555</v>
      </c>
      <c r="J11">
        <f t="shared" si="3"/>
        <v>3.55820113047182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5" thickBot="1">
      <c r="A12" s="1" t="s">
        <v>14</v>
      </c>
      <c r="B12" s="4">
        <v>0.52500000000000002</v>
      </c>
      <c r="C12" s="2">
        <v>13</v>
      </c>
      <c r="D12" s="2">
        <v>2.19</v>
      </c>
      <c r="E12" s="3">
        <v>155</v>
      </c>
      <c r="F12" s="2">
        <v>29.1</v>
      </c>
      <c r="G12">
        <f t="shared" si="0"/>
        <v>-0.64435701639051324</v>
      </c>
      <c r="H12">
        <f t="shared" si="1"/>
        <v>0.78390154382840938</v>
      </c>
      <c r="I12">
        <f t="shared" si="2"/>
        <v>5.0434251169192468</v>
      </c>
      <c r="J12">
        <f t="shared" si="3"/>
        <v>3.3707381741774469</v>
      </c>
      <c r="L12" s="9" t="s">
        <v>161</v>
      </c>
      <c r="M12" s="9"/>
      <c r="N12" s="9"/>
      <c r="O12" s="9"/>
      <c r="P12" s="9"/>
      <c r="Q12" s="9"/>
      <c r="R12" s="9"/>
      <c r="S12" s="9"/>
      <c r="T12" s="9"/>
    </row>
    <row r="13" spans="1:20">
      <c r="A13" s="1" t="s">
        <v>15</v>
      </c>
      <c r="B13" s="4">
        <v>0.501</v>
      </c>
      <c r="C13" s="2">
        <v>22</v>
      </c>
      <c r="D13" s="2">
        <v>1.72</v>
      </c>
      <c r="E13" s="3">
        <v>188</v>
      </c>
      <c r="F13" s="2">
        <v>15</v>
      </c>
      <c r="G13">
        <f t="shared" si="0"/>
        <v>-0.69114917789727226</v>
      </c>
      <c r="H13">
        <f t="shared" si="1"/>
        <v>0.54232429082536171</v>
      </c>
      <c r="I13">
        <f t="shared" si="2"/>
        <v>5.2364419628299492</v>
      </c>
      <c r="J13">
        <f t="shared" si="3"/>
        <v>2.7080502011022101</v>
      </c>
      <c r="L13" s="12"/>
      <c r="M13" s="12" t="s">
        <v>166</v>
      </c>
      <c r="N13" s="12" t="s">
        <v>167</v>
      </c>
      <c r="O13" s="12" t="s">
        <v>168</v>
      </c>
      <c r="P13" s="12" t="s">
        <v>169</v>
      </c>
      <c r="Q13" s="12" t="s">
        <v>170</v>
      </c>
      <c r="R13" s="9"/>
      <c r="S13" s="9"/>
      <c r="T13" s="9"/>
    </row>
    <row r="14" spans="1:20">
      <c r="A14" s="1" t="s">
        <v>16</v>
      </c>
      <c r="B14" s="4">
        <v>1.194</v>
      </c>
      <c r="C14" s="2">
        <v>25</v>
      </c>
      <c r="D14" s="2">
        <v>2.09</v>
      </c>
      <c r="E14" s="3">
        <v>170</v>
      </c>
      <c r="F14" s="2">
        <v>17.899999999999999</v>
      </c>
      <c r="G14">
        <f t="shared" si="0"/>
        <v>0.17730901497041029</v>
      </c>
      <c r="H14">
        <f t="shared" si="1"/>
        <v>0.73716406597671957</v>
      </c>
      <c r="I14">
        <f t="shared" si="2"/>
        <v>5.1357984370502621</v>
      </c>
      <c r="J14">
        <f t="shared" si="3"/>
        <v>2.884800712846709</v>
      </c>
      <c r="L14" s="9" t="s">
        <v>162</v>
      </c>
      <c r="M14" s="9">
        <v>1</v>
      </c>
      <c r="N14" s="9">
        <v>4.0130803339201293</v>
      </c>
      <c r="O14" s="9">
        <v>4.0130803339201293</v>
      </c>
      <c r="P14" s="9">
        <v>1.999174358243895</v>
      </c>
      <c r="Q14" s="9">
        <v>0.15955829677427319</v>
      </c>
      <c r="R14" s="9"/>
      <c r="S14" s="9"/>
      <c r="T14" s="9"/>
    </row>
    <row r="15" spans="1:20">
      <c r="A15" s="1" t="s">
        <v>17</v>
      </c>
      <c r="B15" s="4">
        <v>0.67</v>
      </c>
      <c r="C15" s="2">
        <v>25</v>
      </c>
      <c r="D15" s="2">
        <v>1.68</v>
      </c>
      <c r="E15" s="3">
        <v>167</v>
      </c>
      <c r="F15" s="2">
        <v>39.700000000000003</v>
      </c>
      <c r="G15">
        <f t="shared" si="0"/>
        <v>-0.40047756659712525</v>
      </c>
      <c r="H15">
        <f t="shared" si="1"/>
        <v>0.51879379341516751</v>
      </c>
      <c r="I15">
        <f t="shared" si="2"/>
        <v>5.1179938124167554</v>
      </c>
      <c r="J15">
        <f t="shared" si="3"/>
        <v>3.6813511876931448</v>
      </c>
      <c r="L15" s="9" t="s">
        <v>163</v>
      </c>
      <c r="M15" s="9">
        <v>143</v>
      </c>
      <c r="N15" s="9">
        <v>287.05374565461864</v>
      </c>
      <c r="O15" s="9">
        <v>2.007368850731599</v>
      </c>
      <c r="P15" s="9"/>
      <c r="Q15" s="9"/>
      <c r="R15" s="9"/>
      <c r="S15" s="9"/>
      <c r="T15" s="9"/>
    </row>
    <row r="16" spans="1:20" ht="15" thickBot="1">
      <c r="A16" s="1" t="s">
        <v>18</v>
      </c>
      <c r="B16" s="4">
        <v>0.34899999999999998</v>
      </c>
      <c r="C16" s="2">
        <v>35</v>
      </c>
      <c r="D16" s="2">
        <v>1.81</v>
      </c>
      <c r="E16" s="3">
        <v>213</v>
      </c>
      <c r="F16" s="2">
        <v>22.6</v>
      </c>
      <c r="G16">
        <f t="shared" si="0"/>
        <v>-1.05268335677971</v>
      </c>
      <c r="H16">
        <f t="shared" si="1"/>
        <v>0.59332684527773438</v>
      </c>
      <c r="I16">
        <f t="shared" si="2"/>
        <v>5.3612921657094255</v>
      </c>
      <c r="J16">
        <f t="shared" si="3"/>
        <v>3.1179499062782403</v>
      </c>
      <c r="L16" s="11" t="s">
        <v>164</v>
      </c>
      <c r="M16" s="11">
        <v>144</v>
      </c>
      <c r="N16" s="11">
        <v>291.06682598853877</v>
      </c>
      <c r="O16" s="11"/>
      <c r="P16" s="11"/>
      <c r="Q16" s="11"/>
      <c r="R16" s="9"/>
      <c r="S16" s="9"/>
      <c r="T16" s="9"/>
    </row>
    <row r="17" spans="1:20" ht="15" thickBot="1">
      <c r="A17" s="1" t="s">
        <v>19</v>
      </c>
      <c r="B17" s="4">
        <v>0.42299999999999999</v>
      </c>
      <c r="C17" s="2">
        <v>39</v>
      </c>
      <c r="D17" s="2">
        <v>2.2999999999999998</v>
      </c>
      <c r="E17" s="3">
        <v>164</v>
      </c>
      <c r="F17" s="2">
        <v>23.6</v>
      </c>
      <c r="G17">
        <f t="shared" si="0"/>
        <v>-0.86038309993585915</v>
      </c>
      <c r="H17">
        <f t="shared" si="1"/>
        <v>0.83290912293510388</v>
      </c>
      <c r="I17">
        <f t="shared" si="2"/>
        <v>5.0998664278241987</v>
      </c>
      <c r="J17">
        <f t="shared" si="3"/>
        <v>3.1612467120315646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1" t="s">
        <v>20</v>
      </c>
      <c r="B18" s="4">
        <v>0.501</v>
      </c>
      <c r="C18" s="2">
        <v>43</v>
      </c>
      <c r="D18" s="2">
        <v>1.75</v>
      </c>
      <c r="E18" s="3">
        <v>170</v>
      </c>
      <c r="F18" s="2">
        <v>42.8</v>
      </c>
      <c r="G18">
        <f t="shared" si="0"/>
        <v>-0.69114917789727226</v>
      </c>
      <c r="H18">
        <f t="shared" si="1"/>
        <v>0.55961578793542266</v>
      </c>
      <c r="I18">
        <f t="shared" si="2"/>
        <v>5.1357984370502621</v>
      </c>
      <c r="J18">
        <f t="shared" si="3"/>
        <v>3.7565381025877511</v>
      </c>
      <c r="L18" s="12"/>
      <c r="M18" s="12" t="s">
        <v>171</v>
      </c>
      <c r="N18" s="12" t="s">
        <v>159</v>
      </c>
      <c r="O18" s="12" t="s">
        <v>172</v>
      </c>
      <c r="P18" s="12" t="s">
        <v>173</v>
      </c>
      <c r="Q18" s="12" t="s">
        <v>174</v>
      </c>
      <c r="R18" s="12" t="s">
        <v>175</v>
      </c>
      <c r="S18" s="12" t="s">
        <v>176</v>
      </c>
      <c r="T18" s="12" t="s">
        <v>177</v>
      </c>
    </row>
    <row r="19" spans="1:20">
      <c r="A19" s="1" t="s">
        <v>21</v>
      </c>
      <c r="B19" s="4">
        <v>0.55000000000000004</v>
      </c>
      <c r="C19" s="2">
        <v>63</v>
      </c>
      <c r="D19" s="2">
        <v>1.76</v>
      </c>
      <c r="E19" s="3">
        <v>161</v>
      </c>
      <c r="F19" s="2">
        <v>10.3</v>
      </c>
      <c r="G19">
        <f t="shared" si="0"/>
        <v>-0.59783700075562041</v>
      </c>
      <c r="H19">
        <f t="shared" si="1"/>
        <v>0.56531380905006046</v>
      </c>
      <c r="I19">
        <f t="shared" si="2"/>
        <v>5.0814043649844631</v>
      </c>
      <c r="J19">
        <f t="shared" si="3"/>
        <v>2.33214389523559</v>
      </c>
      <c r="L19" s="9" t="s">
        <v>165</v>
      </c>
      <c r="M19" s="13">
        <v>0.81571308505105533</v>
      </c>
      <c r="N19" s="9">
        <v>0.65353634957202289</v>
      </c>
      <c r="O19" s="9">
        <v>1.2481525864402738</v>
      </c>
      <c r="P19" s="9">
        <v>0.21401498446430997</v>
      </c>
      <c r="Q19" s="9">
        <v>-0.47612711821148357</v>
      </c>
      <c r="R19" s="9">
        <v>2.1075532883135941</v>
      </c>
      <c r="S19" s="9">
        <v>-0.47612711821148357</v>
      </c>
      <c r="T19" s="9">
        <v>2.1075532883135941</v>
      </c>
    </row>
    <row r="20" spans="1:20" ht="15" thickBot="1">
      <c r="A20" s="1" t="s">
        <v>22</v>
      </c>
      <c r="B20" s="4">
        <v>0.79500000000000004</v>
      </c>
      <c r="C20" s="2">
        <v>68</v>
      </c>
      <c r="D20" s="2">
        <v>1.98</v>
      </c>
      <c r="E20" s="3">
        <v>210</v>
      </c>
      <c r="F20" s="2">
        <v>35.5</v>
      </c>
      <c r="G20">
        <f t="shared" si="0"/>
        <v>-0.22941316432780509</v>
      </c>
      <c r="H20">
        <f t="shared" si="1"/>
        <v>0.68309684470644383</v>
      </c>
      <c r="I20">
        <f t="shared" si="2"/>
        <v>5.3471075307174685</v>
      </c>
      <c r="J20">
        <f t="shared" si="3"/>
        <v>3.5695326964813701</v>
      </c>
      <c r="L20" s="11" t="s">
        <v>178</v>
      </c>
      <c r="M20" s="14">
        <v>1.3532742297930536</v>
      </c>
      <c r="N20" s="11">
        <v>0.95710696195298595</v>
      </c>
      <c r="O20" s="11">
        <v>1.4139216237981223</v>
      </c>
      <c r="P20" s="11">
        <v>0.1595582967742715</v>
      </c>
      <c r="Q20" s="11">
        <v>-0.5386316344837061</v>
      </c>
      <c r="R20" s="11">
        <v>3.2451800940698132</v>
      </c>
      <c r="S20" s="11">
        <v>-0.5386316344837061</v>
      </c>
      <c r="T20" s="11">
        <v>3.2451800940698132</v>
      </c>
    </row>
    <row r="21" spans="1:20">
      <c r="A21" s="1" t="s">
        <v>23</v>
      </c>
      <c r="B21" s="4">
        <v>0.66400000000000003</v>
      </c>
      <c r="C21" s="2">
        <v>81</v>
      </c>
      <c r="D21" s="2">
        <v>2.29</v>
      </c>
      <c r="E21" s="3">
        <v>158</v>
      </c>
      <c r="F21" s="2">
        <v>28.5</v>
      </c>
      <c r="G21">
        <f t="shared" si="0"/>
        <v>-0.40947312950570314</v>
      </c>
      <c r="H21">
        <f t="shared" si="1"/>
        <v>0.82855181756614826</v>
      </c>
      <c r="I21">
        <f t="shared" si="2"/>
        <v>5.0625950330269669</v>
      </c>
      <c r="J21">
        <f t="shared" si="3"/>
        <v>3.3499040872746049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" t="s">
        <v>24</v>
      </c>
      <c r="B22" s="4">
        <v>0.70499999999999996</v>
      </c>
      <c r="C22" s="2">
        <v>84</v>
      </c>
      <c r="D22" s="2">
        <v>2.19</v>
      </c>
      <c r="E22" s="3">
        <v>156</v>
      </c>
      <c r="F22" s="2">
        <v>29.1</v>
      </c>
      <c r="G22">
        <f t="shared" si="0"/>
        <v>-0.34955747616986843</v>
      </c>
      <c r="H22">
        <f t="shared" si="1"/>
        <v>0.78390154382840938</v>
      </c>
      <c r="I22">
        <f t="shared" si="2"/>
        <v>5.0498560072495371</v>
      </c>
      <c r="J22">
        <f t="shared" si="3"/>
        <v>3.3707381741774469</v>
      </c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" t="s">
        <v>25</v>
      </c>
      <c r="B23" s="4">
        <v>0.90300000000000002</v>
      </c>
      <c r="C23" s="2">
        <v>73</v>
      </c>
      <c r="D23" s="2">
        <v>1.75</v>
      </c>
      <c r="E23" s="3">
        <v>176</v>
      </c>
      <c r="F23" s="2">
        <v>42.8</v>
      </c>
      <c r="G23">
        <f t="shared" si="0"/>
        <v>-0.10203272556515161</v>
      </c>
      <c r="H23">
        <f t="shared" si="1"/>
        <v>0.55961578793542266</v>
      </c>
      <c r="I23">
        <f t="shared" si="2"/>
        <v>5.1704839950381514</v>
      </c>
      <c r="J23">
        <f t="shared" si="3"/>
        <v>3.7565381025877511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" t="s">
        <v>26</v>
      </c>
      <c r="B24" s="4">
        <v>1.504</v>
      </c>
      <c r="C24" s="2">
        <v>99</v>
      </c>
      <c r="D24" s="2">
        <v>2.2000000000000002</v>
      </c>
      <c r="E24" s="3">
        <v>170</v>
      </c>
      <c r="F24" s="2">
        <v>36.200000000000003</v>
      </c>
      <c r="G24">
        <f t="shared" si="0"/>
        <v>0.4081282255276481</v>
      </c>
      <c r="H24">
        <f t="shared" si="1"/>
        <v>0.78845736036427028</v>
      </c>
      <c r="I24">
        <f t="shared" si="2"/>
        <v>5.1357984370502621</v>
      </c>
      <c r="J24">
        <f t="shared" si="3"/>
        <v>3.5890591188317256</v>
      </c>
    </row>
    <row r="25" spans="1:20">
      <c r="A25" s="1" t="s">
        <v>27</v>
      </c>
      <c r="B25" s="4">
        <v>1.615</v>
      </c>
      <c r="C25" s="2">
        <v>101</v>
      </c>
      <c r="D25" s="2">
        <v>1.66</v>
      </c>
      <c r="E25" s="3">
        <v>192</v>
      </c>
      <c r="F25" s="2">
        <v>33.4</v>
      </c>
      <c r="G25">
        <f t="shared" si="0"/>
        <v>0.47933495667461984</v>
      </c>
      <c r="H25">
        <f t="shared" si="1"/>
        <v>0.50681760236845186</v>
      </c>
      <c r="I25">
        <f t="shared" si="2"/>
        <v>5.2574953720277815</v>
      </c>
      <c r="J25">
        <f t="shared" si="3"/>
        <v>3.5085558999826545</v>
      </c>
    </row>
    <row r="26" spans="1:20">
      <c r="A26" s="1" t="s">
        <v>28</v>
      </c>
      <c r="B26" s="4">
        <v>1.127</v>
      </c>
      <c r="C26" s="2">
        <v>119</v>
      </c>
      <c r="D26" s="2">
        <v>1.92</v>
      </c>
      <c r="E26" s="3">
        <v>164</v>
      </c>
      <c r="F26" s="2">
        <v>22.5</v>
      </c>
      <c r="G26">
        <f t="shared" si="0"/>
        <v>0.11955923505763925</v>
      </c>
      <c r="H26">
        <f t="shared" si="1"/>
        <v>0.65232518603969014</v>
      </c>
      <c r="I26">
        <f t="shared" si="2"/>
        <v>5.0998664278241987</v>
      </c>
      <c r="J26">
        <f t="shared" si="3"/>
        <v>3.1135153092103742</v>
      </c>
      <c r="O26" s="15">
        <f>SLOPE(G4:G148,I4:I148)</f>
        <v>-1.4760502617354951</v>
      </c>
      <c r="Q26">
        <f>O26+M20</f>
        <v>-0.12277603194244158</v>
      </c>
    </row>
    <row r="27" spans="1:20">
      <c r="A27" s="1" t="s">
        <v>29</v>
      </c>
      <c r="B27" s="4">
        <v>0.71799999999999997</v>
      </c>
      <c r="C27" s="2">
        <v>120</v>
      </c>
      <c r="D27" s="2">
        <v>1.77</v>
      </c>
      <c r="E27" s="3">
        <v>175</v>
      </c>
      <c r="F27" s="2">
        <v>21.3</v>
      </c>
      <c r="G27">
        <f t="shared" si="0"/>
        <v>-0.33128570993391293</v>
      </c>
      <c r="H27">
        <f t="shared" si="1"/>
        <v>0.5709795465857378</v>
      </c>
      <c r="I27">
        <f t="shared" si="2"/>
        <v>5.1647859739235145</v>
      </c>
      <c r="J27">
        <f t="shared" si="3"/>
        <v>3.0587070727153796</v>
      </c>
      <c r="O27" s="13">
        <f>INTERCEPT(G4:G148,I4:I148)</f>
        <v>9.3363249938174917</v>
      </c>
    </row>
    <row r="28" spans="1:20">
      <c r="A28" s="1" t="s">
        <v>30</v>
      </c>
      <c r="B28" s="4">
        <v>2.4140000000000001</v>
      </c>
      <c r="C28" s="2">
        <v>122</v>
      </c>
      <c r="D28" s="2">
        <v>2.09</v>
      </c>
      <c r="E28" s="3">
        <v>180</v>
      </c>
      <c r="F28" s="2">
        <v>17.899999999999999</v>
      </c>
      <c r="G28">
        <f t="shared" si="0"/>
        <v>0.88128512267533987</v>
      </c>
      <c r="H28">
        <f t="shared" si="1"/>
        <v>0.73716406597671957</v>
      </c>
      <c r="I28">
        <f t="shared" si="2"/>
        <v>5.1929568508902104</v>
      </c>
      <c r="J28">
        <f t="shared" si="3"/>
        <v>2.884800712846709</v>
      </c>
    </row>
    <row r="29" spans="1:20">
      <c r="A29" s="1" t="s">
        <v>31</v>
      </c>
      <c r="B29" s="4">
        <v>1.1299999999999999</v>
      </c>
      <c r="C29" s="2">
        <v>130</v>
      </c>
      <c r="D29" s="2">
        <v>1.82</v>
      </c>
      <c r="E29" s="3">
        <v>176</v>
      </c>
      <c r="F29" s="2">
        <v>38.9</v>
      </c>
      <c r="G29">
        <f t="shared" si="0"/>
        <v>0.12221763272424911</v>
      </c>
      <c r="H29">
        <f t="shared" si="1"/>
        <v>0.59883650108870401</v>
      </c>
      <c r="I29">
        <f t="shared" si="2"/>
        <v>5.1704839950381514</v>
      </c>
      <c r="J29">
        <f t="shared" si="3"/>
        <v>3.6609942506244004</v>
      </c>
    </row>
    <row r="30" spans="1:20">
      <c r="A30" s="1" t="s">
        <v>32</v>
      </c>
      <c r="B30" s="4">
        <v>0.99199999999999999</v>
      </c>
      <c r="C30" s="2">
        <v>138</v>
      </c>
      <c r="D30" s="2">
        <v>1.8</v>
      </c>
      <c r="E30" s="3">
        <v>202</v>
      </c>
      <c r="F30" s="2">
        <v>20.2</v>
      </c>
      <c r="G30">
        <f t="shared" si="0"/>
        <v>-8.0321716972642666E-3</v>
      </c>
      <c r="H30">
        <f t="shared" si="1"/>
        <v>0.58778666490211906</v>
      </c>
      <c r="I30">
        <f t="shared" si="2"/>
        <v>5.3082676974012051</v>
      </c>
      <c r="J30">
        <f t="shared" si="3"/>
        <v>3.0056826044071592</v>
      </c>
    </row>
    <row r="31" spans="1:20">
      <c r="A31" s="1" t="s">
        <v>33</v>
      </c>
      <c r="B31" s="4">
        <v>1.554</v>
      </c>
      <c r="C31" s="2">
        <v>149</v>
      </c>
      <c r="D31" s="2">
        <v>1.92</v>
      </c>
      <c r="E31" s="3">
        <v>227</v>
      </c>
      <c r="F31" s="2">
        <v>22.5</v>
      </c>
      <c r="G31">
        <f t="shared" si="0"/>
        <v>0.44083225194545572</v>
      </c>
      <c r="H31">
        <f t="shared" si="1"/>
        <v>0.65232518603969014</v>
      </c>
      <c r="I31">
        <f t="shared" si="2"/>
        <v>5.4249500174814029</v>
      </c>
      <c r="J31">
        <f t="shared" si="3"/>
        <v>3.1135153092103742</v>
      </c>
    </row>
    <row r="32" spans="1:20">
      <c r="A32" s="1" t="s">
        <v>34</v>
      </c>
      <c r="B32" s="4">
        <v>1.2250000000000001</v>
      </c>
      <c r="C32" s="2">
        <v>196</v>
      </c>
      <c r="D32" s="2">
        <v>1.92</v>
      </c>
      <c r="E32" s="3">
        <v>186</v>
      </c>
      <c r="F32" s="2">
        <v>29.1</v>
      </c>
      <c r="G32">
        <f t="shared" si="0"/>
        <v>0.20294084399669038</v>
      </c>
      <c r="H32">
        <f t="shared" si="1"/>
        <v>0.65232518603969014</v>
      </c>
      <c r="I32">
        <f t="shared" si="2"/>
        <v>5.2257466737132017</v>
      </c>
      <c r="J32">
        <f t="shared" si="3"/>
        <v>3.3707381741774469</v>
      </c>
    </row>
    <row r="33" spans="1:10">
      <c r="A33" s="1" t="s">
        <v>35</v>
      </c>
      <c r="B33" s="4">
        <v>1.5649999999999999</v>
      </c>
      <c r="C33" s="2">
        <v>197</v>
      </c>
      <c r="D33" s="2">
        <v>2.19</v>
      </c>
      <c r="E33" s="3">
        <v>183</v>
      </c>
      <c r="F33" s="2">
        <v>29.1</v>
      </c>
      <c r="G33">
        <f t="shared" si="0"/>
        <v>0.44788582399211652</v>
      </c>
      <c r="H33">
        <f t="shared" si="1"/>
        <v>0.78390154382840938</v>
      </c>
      <c r="I33">
        <f t="shared" si="2"/>
        <v>5.2094861528414214</v>
      </c>
      <c r="J33">
        <f t="shared" si="3"/>
        <v>3.3707381741774469</v>
      </c>
    </row>
    <row r="34" spans="1:10">
      <c r="A34" s="1" t="s">
        <v>36</v>
      </c>
      <c r="B34" s="4">
        <v>1.9359999999999999</v>
      </c>
      <c r="C34" s="2">
        <v>209</v>
      </c>
      <c r="D34" s="2">
        <v>1.92</v>
      </c>
      <c r="E34" s="3">
        <v>169</v>
      </c>
      <c r="F34" s="2">
        <v>22.5</v>
      </c>
      <c r="G34">
        <f t="shared" si="0"/>
        <v>0.66062398885438522</v>
      </c>
      <c r="H34">
        <f t="shared" si="1"/>
        <v>0.65232518603969014</v>
      </c>
      <c r="I34">
        <f t="shared" si="2"/>
        <v>5.1298987149230735</v>
      </c>
      <c r="J34">
        <f t="shared" si="3"/>
        <v>3.1135153092103742</v>
      </c>
    </row>
    <row r="35" spans="1:10">
      <c r="A35" s="1" t="s">
        <v>37</v>
      </c>
      <c r="B35" s="4">
        <v>3.1539999999999999</v>
      </c>
      <c r="C35" s="2">
        <v>214</v>
      </c>
      <c r="D35" s="2">
        <v>1.52</v>
      </c>
      <c r="E35" s="3">
        <v>168</v>
      </c>
      <c r="F35" s="2">
        <v>27.5</v>
      </c>
      <c r="G35">
        <f t="shared" si="0"/>
        <v>1.1486714885408467</v>
      </c>
      <c r="H35">
        <f t="shared" si="1"/>
        <v>0.41871033485818504</v>
      </c>
      <c r="I35">
        <f t="shared" si="2"/>
        <v>5.1239639794032588</v>
      </c>
      <c r="J35">
        <f t="shared" si="3"/>
        <v>3.3141860046725258</v>
      </c>
    </row>
    <row r="36" spans="1:10">
      <c r="A36" s="1" t="s">
        <v>38</v>
      </c>
      <c r="B36" s="4">
        <v>2.5990000000000002</v>
      </c>
      <c r="C36" s="2">
        <v>220</v>
      </c>
      <c r="D36" s="2">
        <v>1.92</v>
      </c>
      <c r="E36" s="3">
        <v>164</v>
      </c>
      <c r="F36" s="2">
        <v>22.5</v>
      </c>
      <c r="G36">
        <f t="shared" si="0"/>
        <v>0.95512675565935323</v>
      </c>
      <c r="H36">
        <f t="shared" si="1"/>
        <v>0.65232518603969014</v>
      </c>
      <c r="I36">
        <f t="shared" si="2"/>
        <v>5.0998664278241987</v>
      </c>
      <c r="J36">
        <f t="shared" si="3"/>
        <v>3.1135153092103742</v>
      </c>
    </row>
    <row r="37" spans="1:10">
      <c r="A37" s="1" t="s">
        <v>39</v>
      </c>
      <c r="B37" s="4">
        <v>3.298</v>
      </c>
      <c r="C37" s="2">
        <v>234</v>
      </c>
      <c r="D37" s="2">
        <v>2.2000000000000002</v>
      </c>
      <c r="E37" s="3">
        <v>164</v>
      </c>
      <c r="F37" s="2">
        <v>36.200000000000003</v>
      </c>
      <c r="G37">
        <f t="shared" si="0"/>
        <v>1.1933162241374071</v>
      </c>
      <c r="H37">
        <f t="shared" si="1"/>
        <v>0.78845736036427028</v>
      </c>
      <c r="I37">
        <f t="shared" si="2"/>
        <v>5.0998664278241987</v>
      </c>
      <c r="J37">
        <f t="shared" si="3"/>
        <v>3.5890591188317256</v>
      </c>
    </row>
    <row r="38" spans="1:10">
      <c r="A38" s="1" t="s">
        <v>40</v>
      </c>
      <c r="B38" s="4">
        <v>2.4409999999999998</v>
      </c>
      <c r="C38" s="2">
        <v>235</v>
      </c>
      <c r="D38" s="2">
        <v>2.11</v>
      </c>
      <c r="E38" s="3">
        <v>170</v>
      </c>
      <c r="F38" s="2">
        <v>24.4</v>
      </c>
      <c r="G38">
        <f t="shared" si="0"/>
        <v>0.89240779141082294</v>
      </c>
      <c r="H38">
        <f t="shared" si="1"/>
        <v>0.74668794748797507</v>
      </c>
      <c r="I38">
        <f t="shared" si="2"/>
        <v>5.1357984370502621</v>
      </c>
      <c r="J38">
        <f t="shared" si="3"/>
        <v>3.1945831322991562</v>
      </c>
    </row>
    <row r="39" spans="1:10">
      <c r="A39" s="1" t="s">
        <v>41</v>
      </c>
      <c r="B39" s="4">
        <v>2.0310000000000001</v>
      </c>
      <c r="C39" s="2">
        <v>253</v>
      </c>
      <c r="D39" s="2">
        <v>1.92</v>
      </c>
      <c r="E39" s="3">
        <v>158</v>
      </c>
      <c r="F39" s="2">
        <v>22.5</v>
      </c>
      <c r="G39">
        <f t="shared" si="0"/>
        <v>0.70852828259824774</v>
      </c>
      <c r="H39">
        <f t="shared" si="1"/>
        <v>0.65232518603969014</v>
      </c>
      <c r="I39">
        <f t="shared" si="2"/>
        <v>5.0625950330269669</v>
      </c>
      <c r="J39">
        <f t="shared" si="3"/>
        <v>3.1135153092103742</v>
      </c>
    </row>
    <row r="40" spans="1:10">
      <c r="A40" s="1" t="s">
        <v>42</v>
      </c>
      <c r="B40" s="4">
        <v>4.6660000000000004</v>
      </c>
      <c r="C40" s="2">
        <v>279</v>
      </c>
      <c r="D40" s="2">
        <v>2.0499999999999998</v>
      </c>
      <c r="E40" s="3">
        <v>177</v>
      </c>
      <c r="F40" s="2">
        <v>35.1</v>
      </c>
      <c r="G40">
        <f t="shared" si="0"/>
        <v>1.5403021735992384</v>
      </c>
      <c r="H40">
        <f t="shared" si="1"/>
        <v>0.71783979315031676</v>
      </c>
      <c r="I40">
        <f t="shared" si="2"/>
        <v>5.1761497325738288</v>
      </c>
      <c r="J40">
        <f t="shared" si="3"/>
        <v>3.55820113047182</v>
      </c>
    </row>
    <row r="41" spans="1:10">
      <c r="A41" s="1" t="s">
        <v>43</v>
      </c>
      <c r="B41" s="4">
        <v>1.8340000000000001</v>
      </c>
      <c r="C41" s="2">
        <v>290</v>
      </c>
      <c r="D41" s="2">
        <v>1.66</v>
      </c>
      <c r="E41" s="3">
        <v>195</v>
      </c>
      <c r="F41" s="2">
        <v>33.4</v>
      </c>
      <c r="G41">
        <f t="shared" si="0"/>
        <v>0.6064993738342731</v>
      </c>
      <c r="H41">
        <f t="shared" si="1"/>
        <v>0.50681760236845186</v>
      </c>
      <c r="I41">
        <f t="shared" si="2"/>
        <v>5.2729995585637468</v>
      </c>
      <c r="J41">
        <f t="shared" si="3"/>
        <v>3.5085558999826545</v>
      </c>
    </row>
    <row r="42" spans="1:10">
      <c r="A42" s="1" t="s">
        <v>44</v>
      </c>
      <c r="B42" s="4">
        <v>2.0720000000000001</v>
      </c>
      <c r="C42" s="2">
        <v>290</v>
      </c>
      <c r="D42" s="2">
        <v>1.8</v>
      </c>
      <c r="E42" s="3">
        <v>176</v>
      </c>
      <c r="F42" s="2">
        <v>20.2</v>
      </c>
      <c r="G42">
        <f t="shared" si="0"/>
        <v>0.72851432439723662</v>
      </c>
      <c r="H42">
        <f t="shared" si="1"/>
        <v>0.58778666490211906</v>
      </c>
      <c r="I42">
        <f t="shared" si="2"/>
        <v>5.1704839950381514</v>
      </c>
      <c r="J42">
        <f t="shared" si="3"/>
        <v>3.0056826044071592</v>
      </c>
    </row>
    <row r="43" spans="1:10">
      <c r="A43" s="1" t="s">
        <v>45</v>
      </c>
      <c r="B43" s="4">
        <v>2.0390000000000001</v>
      </c>
      <c r="C43" s="2">
        <v>295</v>
      </c>
      <c r="D43" s="2">
        <v>1.77</v>
      </c>
      <c r="E43" s="3">
        <v>188</v>
      </c>
      <c r="F43" s="2">
        <v>21.3</v>
      </c>
      <c r="G43">
        <f t="shared" si="0"/>
        <v>0.71245949159231825</v>
      </c>
      <c r="H43">
        <f t="shared" si="1"/>
        <v>0.5709795465857378</v>
      </c>
      <c r="I43">
        <f t="shared" si="2"/>
        <v>5.2364419628299492</v>
      </c>
      <c r="J43">
        <f t="shared" si="3"/>
        <v>3.0587070727153796</v>
      </c>
    </row>
    <row r="44" spans="1:10">
      <c r="A44" s="1" t="s">
        <v>46</v>
      </c>
      <c r="B44" s="4">
        <v>3.3980000000000001</v>
      </c>
      <c r="C44" s="2">
        <v>299</v>
      </c>
      <c r="D44" s="2">
        <v>1.7</v>
      </c>
      <c r="E44" s="3">
        <v>187</v>
      </c>
      <c r="F44" s="2">
        <v>26.9</v>
      </c>
      <c r="G44">
        <f t="shared" si="0"/>
        <v>1.2231870232497404</v>
      </c>
      <c r="H44">
        <f t="shared" si="1"/>
        <v>0.53062825106217038</v>
      </c>
      <c r="I44">
        <f t="shared" si="2"/>
        <v>5.2311086168545868</v>
      </c>
      <c r="J44">
        <f t="shared" si="3"/>
        <v>3.2921262866077932</v>
      </c>
    </row>
    <row r="45" spans="1:10">
      <c r="A45" s="1" t="s">
        <v>47</v>
      </c>
      <c r="B45" s="4">
        <v>3.0830000000000002</v>
      </c>
      <c r="C45" s="2">
        <v>324</v>
      </c>
      <c r="D45" s="2">
        <v>2.0499999999999998</v>
      </c>
      <c r="E45" s="3">
        <v>152</v>
      </c>
      <c r="F45" s="2">
        <v>35.1</v>
      </c>
      <c r="G45">
        <f t="shared" si="0"/>
        <v>1.1259031489040134</v>
      </c>
      <c r="H45">
        <f t="shared" si="1"/>
        <v>0.71783979315031676</v>
      </c>
      <c r="I45">
        <f t="shared" si="2"/>
        <v>5.0238805208462765</v>
      </c>
      <c r="J45">
        <f t="shared" si="3"/>
        <v>3.55820113047182</v>
      </c>
    </row>
    <row r="46" spans="1:10">
      <c r="A46" s="1" t="s">
        <v>48</v>
      </c>
      <c r="B46" s="4">
        <v>2.3439999999999999</v>
      </c>
      <c r="C46" s="2">
        <v>333</v>
      </c>
      <c r="D46" s="2">
        <v>2.19</v>
      </c>
      <c r="E46" s="3">
        <v>157</v>
      </c>
      <c r="F46" s="2">
        <v>29.1</v>
      </c>
      <c r="G46">
        <f t="shared" si="0"/>
        <v>0.85185887171476615</v>
      </c>
      <c r="H46">
        <f t="shared" si="1"/>
        <v>0.78390154382840938</v>
      </c>
      <c r="I46">
        <f t="shared" si="2"/>
        <v>5.0562458053483077</v>
      </c>
      <c r="J46">
        <f t="shared" si="3"/>
        <v>3.3707381741774469</v>
      </c>
    </row>
    <row r="47" spans="1:10">
      <c r="A47" s="1" t="s">
        <v>49</v>
      </c>
      <c r="B47" s="4">
        <v>2.3820000000000001</v>
      </c>
      <c r="C47" s="2">
        <v>338</v>
      </c>
      <c r="D47" s="2">
        <v>1.85</v>
      </c>
      <c r="E47" s="3">
        <v>163</v>
      </c>
      <c r="F47" s="2">
        <v>24.6</v>
      </c>
      <c r="G47">
        <f t="shared" si="0"/>
        <v>0.86794047093310844</v>
      </c>
      <c r="H47">
        <f t="shared" si="1"/>
        <v>0.61518563909023349</v>
      </c>
      <c r="I47">
        <f t="shared" si="2"/>
        <v>5.0937502008067623</v>
      </c>
      <c r="J47">
        <f t="shared" si="3"/>
        <v>3.202746442938317</v>
      </c>
    </row>
    <row r="48" spans="1:10">
      <c r="A48" s="1" t="s">
        <v>50</v>
      </c>
      <c r="B48" s="4">
        <v>2.657</v>
      </c>
      <c r="C48" s="2">
        <v>353</v>
      </c>
      <c r="D48" s="2">
        <v>2.19</v>
      </c>
      <c r="E48" s="3">
        <v>143</v>
      </c>
      <c r="F48" s="2">
        <v>29.1</v>
      </c>
      <c r="G48">
        <f t="shared" si="0"/>
        <v>0.9771976667776765</v>
      </c>
      <c r="H48">
        <f t="shared" si="1"/>
        <v>0.78390154382840938</v>
      </c>
      <c r="I48">
        <f t="shared" si="2"/>
        <v>4.962844630259907</v>
      </c>
      <c r="J48">
        <f t="shared" si="3"/>
        <v>3.3707381741774469</v>
      </c>
    </row>
    <row r="49" spans="1:10">
      <c r="A49" s="1" t="s">
        <v>51</v>
      </c>
      <c r="B49" s="4">
        <v>1.7050000000000001</v>
      </c>
      <c r="C49" s="2">
        <v>353</v>
      </c>
      <c r="D49" s="2">
        <v>2.13</v>
      </c>
      <c r="E49" s="3">
        <v>167</v>
      </c>
      <c r="F49" s="2">
        <v>10.7</v>
      </c>
      <c r="G49">
        <f t="shared" si="0"/>
        <v>0.53356511073548019</v>
      </c>
      <c r="H49">
        <f t="shared" si="1"/>
        <v>0.75612197972133366</v>
      </c>
      <c r="I49">
        <f t="shared" si="2"/>
        <v>5.1179938124167554</v>
      </c>
      <c r="J49">
        <f t="shared" si="3"/>
        <v>2.3702437414678603</v>
      </c>
    </row>
    <row r="50" spans="1:10">
      <c r="A50" s="1" t="s">
        <v>52</v>
      </c>
      <c r="B50" s="4">
        <v>3.23</v>
      </c>
      <c r="C50" s="2">
        <v>416</v>
      </c>
      <c r="D50" s="2">
        <v>1.54</v>
      </c>
      <c r="E50" s="3">
        <v>217</v>
      </c>
      <c r="F50" s="2">
        <v>26.2</v>
      </c>
      <c r="G50">
        <f t="shared" si="0"/>
        <v>1.1724821372345651</v>
      </c>
      <c r="H50">
        <f t="shared" si="1"/>
        <v>0.43178241642553783</v>
      </c>
      <c r="I50">
        <f t="shared" si="2"/>
        <v>5.3798973535404597</v>
      </c>
      <c r="J50">
        <f t="shared" si="3"/>
        <v>3.2657594107670511</v>
      </c>
    </row>
    <row r="51" spans="1:10">
      <c r="A51" s="1" t="s">
        <v>53</v>
      </c>
      <c r="B51" s="4">
        <v>5.0490000000000004</v>
      </c>
      <c r="C51" s="2">
        <v>420</v>
      </c>
      <c r="D51" s="2">
        <v>1.52</v>
      </c>
      <c r="E51" s="3">
        <v>144</v>
      </c>
      <c r="F51" s="2">
        <v>27.5</v>
      </c>
      <c r="G51">
        <f t="shared" si="0"/>
        <v>1.6191902038767787</v>
      </c>
      <c r="H51">
        <f t="shared" si="1"/>
        <v>0.41871033485818504</v>
      </c>
      <c r="I51">
        <f t="shared" si="2"/>
        <v>4.9698132995760007</v>
      </c>
      <c r="J51">
        <f t="shared" si="3"/>
        <v>3.3141860046725258</v>
      </c>
    </row>
    <row r="52" spans="1:10">
      <c r="A52" s="1" t="s">
        <v>54</v>
      </c>
      <c r="B52" s="4">
        <v>3.8140000000000001</v>
      </c>
      <c r="C52" s="2">
        <v>456</v>
      </c>
      <c r="D52" s="2">
        <v>2.09</v>
      </c>
      <c r="E52" s="3">
        <v>178</v>
      </c>
      <c r="F52" s="2">
        <v>30</v>
      </c>
      <c r="G52">
        <f t="shared" si="0"/>
        <v>1.3386785071782272</v>
      </c>
      <c r="H52">
        <f t="shared" si="1"/>
        <v>0.73716406597671957</v>
      </c>
      <c r="I52">
        <f t="shared" si="2"/>
        <v>5.181783550292085</v>
      </c>
      <c r="J52">
        <f t="shared" si="3"/>
        <v>3.4011973816621555</v>
      </c>
    </row>
    <row r="53" spans="1:10">
      <c r="A53" s="1" t="s">
        <v>55</v>
      </c>
      <c r="B53" s="4">
        <v>4.58</v>
      </c>
      <c r="C53" s="2">
        <v>484</v>
      </c>
      <c r="D53" s="2">
        <v>1.75</v>
      </c>
      <c r="E53" s="3">
        <v>176</v>
      </c>
      <c r="F53" s="2">
        <v>42.8</v>
      </c>
      <c r="G53">
        <f t="shared" si="0"/>
        <v>1.5216989981260935</v>
      </c>
      <c r="H53">
        <f t="shared" si="1"/>
        <v>0.55961578793542266</v>
      </c>
      <c r="I53">
        <f t="shared" si="2"/>
        <v>5.1704839950381514</v>
      </c>
      <c r="J53">
        <f t="shared" si="3"/>
        <v>3.7565381025877511</v>
      </c>
    </row>
    <row r="54" spans="1:10">
      <c r="A54" s="1" t="s">
        <v>56</v>
      </c>
      <c r="B54" s="4">
        <v>4.3579999999999997</v>
      </c>
      <c r="C54" s="2">
        <v>516</v>
      </c>
      <c r="D54" s="2">
        <v>2.2999999999999998</v>
      </c>
      <c r="E54" s="3">
        <v>167</v>
      </c>
      <c r="F54" s="2">
        <v>23.6</v>
      </c>
      <c r="G54">
        <f t="shared" si="0"/>
        <v>1.4720132365224281</v>
      </c>
      <c r="H54">
        <f t="shared" si="1"/>
        <v>0.83290912293510388</v>
      </c>
      <c r="I54">
        <f t="shared" si="2"/>
        <v>5.1179938124167554</v>
      </c>
      <c r="J54">
        <f t="shared" si="3"/>
        <v>3.1612467120315646</v>
      </c>
    </row>
    <row r="55" spans="1:10">
      <c r="A55" s="1" t="s">
        <v>57</v>
      </c>
      <c r="B55" s="4">
        <v>4.7140000000000004</v>
      </c>
      <c r="C55" s="2">
        <v>550</v>
      </c>
      <c r="D55" s="2">
        <v>2.0499999999999998</v>
      </c>
      <c r="E55" s="3">
        <v>158</v>
      </c>
      <c r="F55" s="2">
        <v>35.1</v>
      </c>
      <c r="G55">
        <f t="shared" si="0"/>
        <v>1.5505368045139394</v>
      </c>
      <c r="H55">
        <f t="shared" si="1"/>
        <v>0.71783979315031676</v>
      </c>
      <c r="I55">
        <f t="shared" si="2"/>
        <v>5.0625950330269669</v>
      </c>
      <c r="J55">
        <f t="shared" si="3"/>
        <v>3.55820113047182</v>
      </c>
    </row>
    <row r="56" spans="1:10">
      <c r="A56" s="1" t="s">
        <v>58</v>
      </c>
      <c r="B56" s="4">
        <v>4.3570000000000002</v>
      </c>
      <c r="C56" s="2">
        <v>563</v>
      </c>
      <c r="D56" s="2">
        <v>2.3199999999999998</v>
      </c>
      <c r="E56" s="3">
        <v>162</v>
      </c>
      <c r="F56" s="2">
        <v>31.9</v>
      </c>
      <c r="G56">
        <f t="shared" si="0"/>
        <v>1.471783747135305</v>
      </c>
      <c r="H56">
        <f t="shared" si="1"/>
        <v>0.84156718567821853</v>
      </c>
      <c r="I56">
        <f t="shared" si="2"/>
        <v>5.0875963352323836</v>
      </c>
      <c r="J56">
        <f t="shared" si="3"/>
        <v>3.4626060097907989</v>
      </c>
    </row>
    <row r="57" spans="1:10">
      <c r="A57" s="1" t="s">
        <v>59</v>
      </c>
      <c r="B57" s="4">
        <v>3.919</v>
      </c>
      <c r="C57" s="2">
        <v>566</v>
      </c>
      <c r="D57" s="2">
        <v>2.31</v>
      </c>
      <c r="E57" s="3">
        <v>198</v>
      </c>
      <c r="F57" s="2">
        <v>33.5</v>
      </c>
      <c r="G57">
        <f t="shared" si="0"/>
        <v>1.3658365192174944</v>
      </c>
      <c r="H57">
        <f t="shared" si="1"/>
        <v>0.83724752453370221</v>
      </c>
      <c r="I57">
        <f t="shared" si="2"/>
        <v>5.2882670306945352</v>
      </c>
      <c r="J57">
        <f t="shared" si="3"/>
        <v>3.5115454388310208</v>
      </c>
    </row>
    <row r="58" spans="1:10">
      <c r="A58" s="1" t="s">
        <v>60</v>
      </c>
      <c r="B58" s="4">
        <v>3.4420000000000002</v>
      </c>
      <c r="C58" s="2">
        <v>592</v>
      </c>
      <c r="D58" s="2">
        <v>1.92</v>
      </c>
      <c r="E58" s="3">
        <v>164</v>
      </c>
      <c r="F58" s="2">
        <v>22.5</v>
      </c>
      <c r="G58">
        <f t="shared" si="0"/>
        <v>1.2360526977893478</v>
      </c>
      <c r="H58">
        <f t="shared" si="1"/>
        <v>0.65232518603969014</v>
      </c>
      <c r="I58">
        <f t="shared" si="2"/>
        <v>5.0998664278241987</v>
      </c>
      <c r="J58">
        <f t="shared" si="3"/>
        <v>3.1135153092103742</v>
      </c>
    </row>
    <row r="59" spans="1:10">
      <c r="A59" s="1" t="s">
        <v>61</v>
      </c>
      <c r="B59" s="4">
        <v>4.8979999999999997</v>
      </c>
      <c r="C59" s="2">
        <v>671</v>
      </c>
      <c r="D59" s="2">
        <v>2.0499999999999998</v>
      </c>
      <c r="E59" s="3">
        <v>164</v>
      </c>
      <c r="F59" s="2">
        <v>35.1</v>
      </c>
      <c r="G59">
        <f t="shared" si="0"/>
        <v>1.5888269585299759</v>
      </c>
      <c r="H59">
        <f t="shared" si="1"/>
        <v>0.71783979315031676</v>
      </c>
      <c r="I59">
        <f t="shared" si="2"/>
        <v>5.0998664278241987</v>
      </c>
      <c r="J59">
        <f t="shared" si="3"/>
        <v>3.55820113047182</v>
      </c>
    </row>
    <row r="60" spans="1:10">
      <c r="A60" s="1" t="s">
        <v>62</v>
      </c>
      <c r="B60" s="4">
        <v>3.5840000000000001</v>
      </c>
      <c r="C60" s="2">
        <v>696</v>
      </c>
      <c r="D60" s="2">
        <v>1.76</v>
      </c>
      <c r="E60" s="3">
        <v>161</v>
      </c>
      <c r="F60" s="2">
        <v>10.3</v>
      </c>
      <c r="G60">
        <f t="shared" si="0"/>
        <v>1.2764794951126841</v>
      </c>
      <c r="H60">
        <f t="shared" si="1"/>
        <v>0.56531380905006046</v>
      </c>
      <c r="I60">
        <f t="shared" si="2"/>
        <v>5.0814043649844631</v>
      </c>
      <c r="J60">
        <f t="shared" si="3"/>
        <v>2.33214389523559</v>
      </c>
    </row>
    <row r="61" spans="1:10">
      <c r="A61" s="1" t="s">
        <v>63</v>
      </c>
      <c r="B61" s="4">
        <v>5.5350000000000001</v>
      </c>
      <c r="C61" s="2">
        <v>719</v>
      </c>
      <c r="D61" s="2">
        <v>1.7</v>
      </c>
      <c r="E61" s="3">
        <v>174</v>
      </c>
      <c r="F61" s="2">
        <v>26.9</v>
      </c>
      <c r="G61">
        <f t="shared" si="0"/>
        <v>1.7110915661606003</v>
      </c>
      <c r="H61">
        <f t="shared" si="1"/>
        <v>0.53062825106217038</v>
      </c>
      <c r="I61">
        <f t="shared" si="2"/>
        <v>5.1590552992145291</v>
      </c>
      <c r="J61">
        <f t="shared" si="3"/>
        <v>3.2921262866077932</v>
      </c>
    </row>
    <row r="62" spans="1:10">
      <c r="A62" s="1" t="s">
        <v>64</v>
      </c>
      <c r="B62" s="4">
        <v>4.4059999999999997</v>
      </c>
      <c r="C62" s="2">
        <v>742</v>
      </c>
      <c r="D62" s="2">
        <v>2.04</v>
      </c>
      <c r="E62" s="3">
        <v>157</v>
      </c>
      <c r="F62" s="2">
        <v>20.7</v>
      </c>
      <c r="G62">
        <f t="shared" si="0"/>
        <v>1.4829672483801513</v>
      </c>
      <c r="H62">
        <f t="shared" si="1"/>
        <v>0.71294980785612505</v>
      </c>
      <c r="I62">
        <f t="shared" si="2"/>
        <v>5.0562458053483077</v>
      </c>
      <c r="J62">
        <f t="shared" si="3"/>
        <v>3.0301337002713233</v>
      </c>
    </row>
    <row r="63" spans="1:10">
      <c r="A63" s="1" t="s">
        <v>65</v>
      </c>
      <c r="B63" s="4">
        <v>4.2889999999999997</v>
      </c>
      <c r="C63" s="2">
        <v>795</v>
      </c>
      <c r="D63" s="2">
        <v>2.2400000000000002</v>
      </c>
      <c r="E63" s="3">
        <v>185</v>
      </c>
      <c r="F63" s="2">
        <v>26.5</v>
      </c>
      <c r="G63">
        <f t="shared" si="0"/>
        <v>1.4560536055347433</v>
      </c>
      <c r="H63">
        <f t="shared" si="1"/>
        <v>0.80647586586694853</v>
      </c>
      <c r="I63">
        <f t="shared" si="2"/>
        <v>5.2203558250783244</v>
      </c>
      <c r="J63">
        <f t="shared" si="3"/>
        <v>3.2771447329921766</v>
      </c>
    </row>
    <row r="64" spans="1:10">
      <c r="A64" s="1" t="s">
        <v>66</v>
      </c>
      <c r="B64" s="4">
        <v>6.7309999999999999</v>
      </c>
      <c r="C64" s="2">
        <v>800</v>
      </c>
      <c r="D64" s="2">
        <v>1.7</v>
      </c>
      <c r="E64" s="3">
        <v>157</v>
      </c>
      <c r="F64" s="2">
        <v>26.9</v>
      </c>
      <c r="G64">
        <f t="shared" si="0"/>
        <v>1.9067237210285761</v>
      </c>
      <c r="H64">
        <f t="shared" si="1"/>
        <v>0.53062825106217038</v>
      </c>
      <c r="I64">
        <f t="shared" si="2"/>
        <v>5.0562458053483077</v>
      </c>
      <c r="J64">
        <f t="shared" si="3"/>
        <v>3.2921262866077932</v>
      </c>
    </row>
    <row r="65" spans="1:10">
      <c r="A65" s="1" t="s">
        <v>67</v>
      </c>
      <c r="B65" s="4">
        <v>6.8949999999999996</v>
      </c>
      <c r="C65" s="2">
        <v>808</v>
      </c>
      <c r="D65" s="2">
        <v>1.68</v>
      </c>
      <c r="E65" s="3">
        <v>203</v>
      </c>
      <c r="F65" s="2">
        <v>39.700000000000003</v>
      </c>
      <c r="G65">
        <f t="shared" si="0"/>
        <v>1.930796511245265</v>
      </c>
      <c r="H65">
        <f t="shared" si="1"/>
        <v>0.51879379341516751</v>
      </c>
      <c r="I65">
        <f t="shared" si="2"/>
        <v>5.3132059790417872</v>
      </c>
      <c r="J65">
        <f t="shared" si="3"/>
        <v>3.6813511876931448</v>
      </c>
    </row>
    <row r="66" spans="1:10">
      <c r="A66" s="1" t="s">
        <v>68</v>
      </c>
      <c r="B66" s="4">
        <v>5.1120000000000001</v>
      </c>
      <c r="C66" s="2">
        <v>811</v>
      </c>
      <c r="D66" s="2">
        <v>2.29</v>
      </c>
      <c r="E66" s="3">
        <v>178</v>
      </c>
      <c r="F66" s="2">
        <v>28.5</v>
      </c>
      <c r="G66">
        <f t="shared" si="0"/>
        <v>1.6315907170752337</v>
      </c>
      <c r="H66">
        <f t="shared" si="1"/>
        <v>0.82855181756614826</v>
      </c>
      <c r="I66">
        <f t="shared" si="2"/>
        <v>5.181783550292085</v>
      </c>
      <c r="J66">
        <f t="shared" si="3"/>
        <v>3.3499040872746049</v>
      </c>
    </row>
    <row r="67" spans="1:10">
      <c r="A67" s="1" t="s">
        <v>69</v>
      </c>
      <c r="B67" s="4">
        <v>5.141</v>
      </c>
      <c r="C67" s="2">
        <v>855</v>
      </c>
      <c r="D67" s="2">
        <v>2</v>
      </c>
      <c r="E67" s="3">
        <v>183</v>
      </c>
      <c r="F67" s="2">
        <v>34.299999999999997</v>
      </c>
      <c r="G67">
        <f t="shared" si="0"/>
        <v>1.6372476130733675</v>
      </c>
      <c r="H67">
        <f t="shared" si="1"/>
        <v>0.69314718055994529</v>
      </c>
      <c r="I67">
        <f t="shared" si="2"/>
        <v>5.2094861528414214</v>
      </c>
      <c r="J67">
        <f t="shared" si="3"/>
        <v>3.535145354171894</v>
      </c>
    </row>
    <row r="68" spans="1:10">
      <c r="A68" s="1" t="s">
        <v>70</v>
      </c>
      <c r="B68" s="4">
        <v>5.72</v>
      </c>
      <c r="C68" s="2">
        <v>860</v>
      </c>
      <c r="D68" s="2">
        <v>2.31</v>
      </c>
      <c r="E68" s="3">
        <v>168</v>
      </c>
      <c r="F68" s="2">
        <v>33.5</v>
      </c>
      <c r="G68">
        <f t="shared" si="0"/>
        <v>1.7439688053917064</v>
      </c>
      <c r="H68">
        <f t="shared" si="1"/>
        <v>0.83724752453370221</v>
      </c>
      <c r="I68">
        <f t="shared" si="2"/>
        <v>5.1239639794032588</v>
      </c>
      <c r="J68">
        <f t="shared" si="3"/>
        <v>3.5115454388310208</v>
      </c>
    </row>
    <row r="69" spans="1:10">
      <c r="A69" s="1" t="s">
        <v>71</v>
      </c>
      <c r="B69" s="4">
        <v>4.6909999999999998</v>
      </c>
      <c r="C69" s="2">
        <v>909</v>
      </c>
      <c r="D69" s="2">
        <v>1.45</v>
      </c>
      <c r="E69" s="3">
        <v>196</v>
      </c>
      <c r="F69" s="2">
        <v>17.600000000000001</v>
      </c>
      <c r="G69">
        <f t="shared" ref="G69:G132" si="4">LN(B69)</f>
        <v>1.545645779346321</v>
      </c>
      <c r="H69">
        <f t="shared" ref="H69:H132" si="5">LN(D69)</f>
        <v>0.37156355643248301</v>
      </c>
      <c r="I69">
        <f t="shared" ref="I69:I132" si="6">LN(E69)</f>
        <v>5.2781146592305168</v>
      </c>
      <c r="J69">
        <f t="shared" ref="J69:J132" si="7">LN(F69)</f>
        <v>2.8678989020441064</v>
      </c>
    </row>
    <row r="70" spans="1:10">
      <c r="A70" s="1" t="s">
        <v>72</v>
      </c>
      <c r="B70" s="4">
        <v>6.8319999999999999</v>
      </c>
      <c r="C70" s="2">
        <v>913</v>
      </c>
      <c r="D70" s="2">
        <v>1.7</v>
      </c>
      <c r="E70" s="3">
        <v>166</v>
      </c>
      <c r="F70" s="2">
        <v>26.9</v>
      </c>
      <c r="G70">
        <f t="shared" si="4"/>
        <v>1.9216174564862687</v>
      </c>
      <c r="H70">
        <f t="shared" si="5"/>
        <v>0.53062825106217038</v>
      </c>
      <c r="I70">
        <f t="shared" si="6"/>
        <v>5.1119877883565437</v>
      </c>
      <c r="J70">
        <f t="shared" si="7"/>
        <v>3.2921262866077932</v>
      </c>
    </row>
    <row r="71" spans="1:10">
      <c r="A71" s="1" t="s">
        <v>73</v>
      </c>
      <c r="B71" s="4">
        <v>4.8129999999999997</v>
      </c>
      <c r="C71" s="2">
        <v>924</v>
      </c>
      <c r="D71" s="2">
        <v>1.76</v>
      </c>
      <c r="E71" s="3">
        <v>172</v>
      </c>
      <c r="F71" s="2">
        <v>10.3</v>
      </c>
      <c r="G71">
        <f t="shared" si="4"/>
        <v>1.5713205903209722</v>
      </c>
      <c r="H71">
        <f t="shared" si="5"/>
        <v>0.56531380905006046</v>
      </c>
      <c r="I71">
        <f t="shared" si="6"/>
        <v>5.1474944768134527</v>
      </c>
      <c r="J71">
        <f t="shared" si="7"/>
        <v>2.33214389523559</v>
      </c>
    </row>
    <row r="72" spans="1:10">
      <c r="A72" s="1" t="s">
        <v>74</v>
      </c>
      <c r="B72" s="4">
        <v>6.7539999999999996</v>
      </c>
      <c r="C72" s="2">
        <v>984</v>
      </c>
      <c r="D72" s="2">
        <v>1.7</v>
      </c>
      <c r="E72" s="3">
        <v>158</v>
      </c>
      <c r="F72" s="2">
        <v>26.9</v>
      </c>
      <c r="G72">
        <f t="shared" si="4"/>
        <v>1.9101349219633759</v>
      </c>
      <c r="H72">
        <f t="shared" si="5"/>
        <v>0.53062825106217038</v>
      </c>
      <c r="I72">
        <f t="shared" si="6"/>
        <v>5.0625950330269669</v>
      </c>
      <c r="J72">
        <f t="shared" si="7"/>
        <v>3.2921262866077932</v>
      </c>
    </row>
    <row r="73" spans="1:10">
      <c r="A73" s="1" t="s">
        <v>75</v>
      </c>
      <c r="B73" s="4">
        <v>5.1269999999999998</v>
      </c>
      <c r="C73" s="2">
        <v>991</v>
      </c>
      <c r="D73" s="2">
        <v>2.09</v>
      </c>
      <c r="E73" s="3">
        <v>174</v>
      </c>
      <c r="F73" s="2">
        <v>30</v>
      </c>
      <c r="G73">
        <f t="shared" si="4"/>
        <v>1.6345206928015634</v>
      </c>
      <c r="H73">
        <f t="shared" si="5"/>
        <v>0.73716406597671957</v>
      </c>
      <c r="I73">
        <f t="shared" si="6"/>
        <v>5.1590552992145291</v>
      </c>
      <c r="J73">
        <f t="shared" si="7"/>
        <v>3.4011973816621555</v>
      </c>
    </row>
    <row r="74" spans="1:10">
      <c r="A74" s="1" t="s">
        <v>76</v>
      </c>
      <c r="B74" s="4">
        <v>6.3879999999999999</v>
      </c>
      <c r="C74" s="2">
        <v>1000</v>
      </c>
      <c r="D74" s="2">
        <v>1.55</v>
      </c>
      <c r="E74" s="3">
        <v>225</v>
      </c>
      <c r="F74" s="2">
        <v>28.2</v>
      </c>
      <c r="G74">
        <f t="shared" si="4"/>
        <v>1.8544212303527661</v>
      </c>
      <c r="H74">
        <f t="shared" si="5"/>
        <v>0.43825493093115531</v>
      </c>
      <c r="I74">
        <f t="shared" si="6"/>
        <v>5.4161004022044201</v>
      </c>
      <c r="J74">
        <f t="shared" si="7"/>
        <v>3.3393219779440679</v>
      </c>
    </row>
    <row r="75" spans="1:10">
      <c r="A75" s="1" t="s">
        <v>77</v>
      </c>
      <c r="B75" s="4">
        <v>4.5090000000000003</v>
      </c>
      <c r="C75" s="2">
        <v>1098</v>
      </c>
      <c r="D75" s="2">
        <v>2.11</v>
      </c>
      <c r="E75" s="3">
        <v>168</v>
      </c>
      <c r="F75" s="2">
        <v>24.4</v>
      </c>
      <c r="G75">
        <f t="shared" si="4"/>
        <v>1.5060753994389473</v>
      </c>
      <c r="H75">
        <f t="shared" si="5"/>
        <v>0.74668794748797507</v>
      </c>
      <c r="I75">
        <f t="shared" si="6"/>
        <v>5.1239639794032588</v>
      </c>
      <c r="J75">
        <f t="shared" si="7"/>
        <v>3.1945831322991562</v>
      </c>
    </row>
    <row r="76" spans="1:10">
      <c r="A76" s="1" t="s">
        <v>78</v>
      </c>
      <c r="B76" s="4">
        <v>7.1849999999999996</v>
      </c>
      <c r="C76" s="2">
        <v>1109</v>
      </c>
      <c r="D76" s="2">
        <v>2.0499999999999998</v>
      </c>
      <c r="E76" s="3">
        <v>177</v>
      </c>
      <c r="F76" s="2">
        <v>35.1</v>
      </c>
      <c r="G76">
        <f t="shared" si="4"/>
        <v>1.9719955195309882</v>
      </c>
      <c r="H76">
        <f t="shared" si="5"/>
        <v>0.71783979315031676</v>
      </c>
      <c r="I76">
        <f t="shared" si="6"/>
        <v>5.1761497325738288</v>
      </c>
      <c r="J76">
        <f t="shared" si="7"/>
        <v>3.55820113047182</v>
      </c>
    </row>
    <row r="77" spans="1:10">
      <c r="A77" s="1" t="s">
        <v>79</v>
      </c>
      <c r="B77" s="4">
        <v>6.8</v>
      </c>
      <c r="C77" s="2">
        <v>1118</v>
      </c>
      <c r="D77" s="2">
        <v>2.2999999999999998</v>
      </c>
      <c r="E77" s="3">
        <v>161</v>
      </c>
      <c r="F77" s="2">
        <v>23.6</v>
      </c>
      <c r="G77">
        <f t="shared" si="4"/>
        <v>1.9169226121820611</v>
      </c>
      <c r="H77">
        <f t="shared" si="5"/>
        <v>0.83290912293510388</v>
      </c>
      <c r="I77">
        <f t="shared" si="6"/>
        <v>5.0814043649844631</v>
      </c>
      <c r="J77">
        <f t="shared" si="7"/>
        <v>3.1612467120315646</v>
      </c>
    </row>
    <row r="78" spans="1:10">
      <c r="A78" s="1" t="s">
        <v>80</v>
      </c>
      <c r="B78" s="4">
        <v>7.7430000000000003</v>
      </c>
      <c r="C78" s="2">
        <v>1122</v>
      </c>
      <c r="D78" s="2">
        <v>2.19</v>
      </c>
      <c r="E78" s="3">
        <v>162</v>
      </c>
      <c r="F78" s="2">
        <v>29.1</v>
      </c>
      <c r="G78">
        <f t="shared" si="4"/>
        <v>2.0467892094045865</v>
      </c>
      <c r="H78">
        <f t="shared" si="5"/>
        <v>0.78390154382840938</v>
      </c>
      <c r="I78">
        <f t="shared" si="6"/>
        <v>5.0875963352323836</v>
      </c>
      <c r="J78">
        <f t="shared" si="7"/>
        <v>3.3707381741774469</v>
      </c>
    </row>
    <row r="79" spans="1:10">
      <c r="A79" s="1" t="s">
        <v>81</v>
      </c>
      <c r="B79" s="4">
        <v>7.968</v>
      </c>
      <c r="C79" s="2">
        <v>1137</v>
      </c>
      <c r="D79" s="2">
        <v>2.04</v>
      </c>
      <c r="E79" s="3">
        <v>158</v>
      </c>
      <c r="F79" s="2">
        <v>20.7</v>
      </c>
      <c r="G79">
        <f t="shared" si="4"/>
        <v>2.0754335202822971</v>
      </c>
      <c r="H79">
        <f t="shared" si="5"/>
        <v>0.71294980785612505</v>
      </c>
      <c r="I79">
        <f t="shared" si="6"/>
        <v>5.0625950330269669</v>
      </c>
      <c r="J79">
        <f t="shared" si="7"/>
        <v>3.0301337002713233</v>
      </c>
    </row>
    <row r="80" spans="1:10">
      <c r="A80" s="1" t="s">
        <v>82</v>
      </c>
      <c r="B80" s="4">
        <v>8.8580000000000005</v>
      </c>
      <c r="C80" s="2">
        <v>1156</v>
      </c>
      <c r="D80" s="2">
        <v>2.31</v>
      </c>
      <c r="E80" s="3">
        <v>176</v>
      </c>
      <c r="F80" s="2">
        <v>33.5</v>
      </c>
      <c r="G80">
        <f t="shared" si="4"/>
        <v>2.1813210055010064</v>
      </c>
      <c r="H80">
        <f t="shared" si="5"/>
        <v>0.83724752453370221</v>
      </c>
      <c r="I80">
        <f t="shared" si="6"/>
        <v>5.1704839950381514</v>
      </c>
      <c r="J80">
        <f t="shared" si="7"/>
        <v>3.5115454388310208</v>
      </c>
    </row>
    <row r="81" spans="1:10">
      <c r="A81" s="1" t="s">
        <v>83</v>
      </c>
      <c r="B81" s="4">
        <v>8.5879999999999992</v>
      </c>
      <c r="C81" s="2">
        <v>1166</v>
      </c>
      <c r="D81" s="2">
        <v>1.7</v>
      </c>
      <c r="E81" s="3">
        <v>183</v>
      </c>
      <c r="F81" s="2">
        <v>26.9</v>
      </c>
      <c r="G81">
        <f t="shared" si="4"/>
        <v>2.1503658800165346</v>
      </c>
      <c r="H81">
        <f t="shared" si="5"/>
        <v>0.53062825106217038</v>
      </c>
      <c r="I81">
        <f t="shared" si="6"/>
        <v>5.2094861528414214</v>
      </c>
      <c r="J81">
        <f t="shared" si="7"/>
        <v>3.2921262866077932</v>
      </c>
    </row>
    <row r="82" spans="1:10">
      <c r="A82" s="1" t="s">
        <v>84</v>
      </c>
      <c r="B82" s="4">
        <v>6.4489999999999998</v>
      </c>
      <c r="C82" s="2">
        <v>1170</v>
      </c>
      <c r="D82" s="2">
        <v>2.0499999999999998</v>
      </c>
      <c r="E82" s="3">
        <v>166</v>
      </c>
      <c r="F82" s="2">
        <v>35.1</v>
      </c>
      <c r="G82">
        <f t="shared" si="4"/>
        <v>1.8639250800282403</v>
      </c>
      <c r="H82">
        <f t="shared" si="5"/>
        <v>0.71783979315031676</v>
      </c>
      <c r="I82">
        <f t="shared" si="6"/>
        <v>5.1119877883565437</v>
      </c>
      <c r="J82">
        <f t="shared" si="7"/>
        <v>3.55820113047182</v>
      </c>
    </row>
    <row r="83" spans="1:10">
      <c r="A83" s="1" t="s">
        <v>85</v>
      </c>
      <c r="B83" s="4">
        <v>8.4879999999999995</v>
      </c>
      <c r="C83" s="2">
        <v>1215</v>
      </c>
      <c r="D83" s="2">
        <v>2.19</v>
      </c>
      <c r="E83" s="3">
        <v>164</v>
      </c>
      <c r="F83" s="2">
        <v>29.1</v>
      </c>
      <c r="G83">
        <f t="shared" si="4"/>
        <v>2.1386534013116818</v>
      </c>
      <c r="H83">
        <f t="shared" si="5"/>
        <v>0.78390154382840938</v>
      </c>
      <c r="I83">
        <f t="shared" si="6"/>
        <v>5.0998664278241987</v>
      </c>
      <c r="J83">
        <f t="shared" si="7"/>
        <v>3.3707381741774469</v>
      </c>
    </row>
    <row r="84" spans="1:10">
      <c r="A84" s="1" t="s">
        <v>86</v>
      </c>
      <c r="B84" s="4">
        <v>8.8770000000000007</v>
      </c>
      <c r="C84" s="2">
        <v>1279</v>
      </c>
      <c r="D84" s="2">
        <v>2</v>
      </c>
      <c r="E84" s="3">
        <v>207</v>
      </c>
      <c r="F84" s="2">
        <v>34.299999999999997</v>
      </c>
      <c r="G84">
        <f t="shared" si="4"/>
        <v>2.1834636620861825</v>
      </c>
      <c r="H84">
        <f t="shared" si="5"/>
        <v>0.69314718055994529</v>
      </c>
      <c r="I84">
        <f t="shared" si="6"/>
        <v>5.3327187932653688</v>
      </c>
      <c r="J84">
        <f t="shared" si="7"/>
        <v>3.535145354171894</v>
      </c>
    </row>
    <row r="85" spans="1:10">
      <c r="A85" s="1" t="s">
        <v>87</v>
      </c>
      <c r="B85" s="4">
        <v>10.273999999999999</v>
      </c>
      <c r="C85" s="2">
        <v>1291</v>
      </c>
      <c r="D85" s="2">
        <v>2.3199999999999998</v>
      </c>
      <c r="E85" s="3">
        <v>175</v>
      </c>
      <c r="F85" s="2">
        <v>31.9</v>
      </c>
      <c r="G85">
        <f t="shared" si="4"/>
        <v>2.3296164320450758</v>
      </c>
      <c r="H85">
        <f t="shared" si="5"/>
        <v>0.84156718567821853</v>
      </c>
      <c r="I85">
        <f t="shared" si="6"/>
        <v>5.1647859739235145</v>
      </c>
      <c r="J85">
        <f t="shared" si="7"/>
        <v>3.4626060097907989</v>
      </c>
    </row>
    <row r="86" spans="1:10">
      <c r="A86" s="1" t="s">
        <v>88</v>
      </c>
      <c r="B86" s="4">
        <v>6.024</v>
      </c>
      <c r="C86" s="2">
        <v>1290</v>
      </c>
      <c r="D86" s="2">
        <v>1.55</v>
      </c>
      <c r="E86" s="3">
        <v>225</v>
      </c>
      <c r="F86" s="2">
        <v>28.2</v>
      </c>
      <c r="G86">
        <f t="shared" si="4"/>
        <v>1.7957514904975924</v>
      </c>
      <c r="H86">
        <f t="shared" si="5"/>
        <v>0.43825493093115531</v>
      </c>
      <c r="I86">
        <f t="shared" si="6"/>
        <v>5.4161004022044201</v>
      </c>
      <c r="J86">
        <f t="shared" si="7"/>
        <v>3.3393219779440679</v>
      </c>
    </row>
    <row r="87" spans="1:10">
      <c r="A87" s="1" t="s">
        <v>89</v>
      </c>
      <c r="B87" s="4">
        <v>8.2579999999999991</v>
      </c>
      <c r="C87" s="2">
        <v>1331</v>
      </c>
      <c r="D87" s="2">
        <v>2.13</v>
      </c>
      <c r="E87" s="3">
        <v>178</v>
      </c>
      <c r="F87" s="2">
        <v>30</v>
      </c>
      <c r="G87">
        <f t="shared" si="4"/>
        <v>2.1111824274638984</v>
      </c>
      <c r="H87">
        <f t="shared" si="5"/>
        <v>0.75612197972133366</v>
      </c>
      <c r="I87">
        <f t="shared" si="6"/>
        <v>5.181783550292085</v>
      </c>
      <c r="J87">
        <f t="shared" si="7"/>
        <v>3.4011973816621555</v>
      </c>
    </row>
    <row r="88" spans="1:10">
      <c r="A88" s="1" t="s">
        <v>90</v>
      </c>
      <c r="B88" s="4">
        <v>13.375999999999999</v>
      </c>
      <c r="C88" s="2">
        <v>1373</v>
      </c>
      <c r="D88" s="2">
        <v>2.2000000000000002</v>
      </c>
      <c r="E88" s="3">
        <v>157</v>
      </c>
      <c r="F88" s="2">
        <v>36.200000000000003</v>
      </c>
      <c r="G88">
        <f t="shared" si="4"/>
        <v>2.5934620563423456</v>
      </c>
      <c r="H88">
        <f t="shared" si="5"/>
        <v>0.78845736036427028</v>
      </c>
      <c r="I88">
        <f t="shared" si="6"/>
        <v>5.0562458053483077</v>
      </c>
      <c r="J88">
        <f t="shared" si="7"/>
        <v>3.5890591188317256</v>
      </c>
    </row>
    <row r="89" spans="1:10">
      <c r="A89" s="1" t="s">
        <v>91</v>
      </c>
      <c r="B89" s="4">
        <v>10.69</v>
      </c>
      <c r="C89" s="2">
        <v>1420</v>
      </c>
      <c r="D89" s="2">
        <v>2.2000000000000002</v>
      </c>
      <c r="E89" s="3">
        <v>138</v>
      </c>
      <c r="F89" s="2">
        <v>36.200000000000003</v>
      </c>
      <c r="G89">
        <f t="shared" si="4"/>
        <v>2.3693087250369538</v>
      </c>
      <c r="H89">
        <f t="shared" si="5"/>
        <v>0.78845736036427028</v>
      </c>
      <c r="I89">
        <f t="shared" si="6"/>
        <v>4.9272536851572051</v>
      </c>
      <c r="J89">
        <f t="shared" si="7"/>
        <v>3.5890591188317256</v>
      </c>
    </row>
    <row r="90" spans="1:10">
      <c r="A90" s="1" t="s">
        <v>92</v>
      </c>
      <c r="B90" s="4">
        <v>8.3079999999999998</v>
      </c>
      <c r="C90" s="2">
        <v>1474</v>
      </c>
      <c r="D90" s="2">
        <v>1.85</v>
      </c>
      <c r="E90" s="3">
        <v>163</v>
      </c>
      <c r="F90" s="2">
        <v>24.6</v>
      </c>
      <c r="G90">
        <f t="shared" si="4"/>
        <v>2.117218906013866</v>
      </c>
      <c r="H90">
        <f t="shared" si="5"/>
        <v>0.61518563909023349</v>
      </c>
      <c r="I90">
        <f t="shared" si="6"/>
        <v>5.0937502008067623</v>
      </c>
      <c r="J90">
        <f t="shared" si="7"/>
        <v>3.202746442938317</v>
      </c>
    </row>
    <row r="91" spans="1:10">
      <c r="A91" s="1" t="s">
        <v>93</v>
      </c>
      <c r="B91" s="4">
        <v>6.0819999999999999</v>
      </c>
      <c r="C91" s="2">
        <v>1497</v>
      </c>
      <c r="D91" s="2">
        <v>1.76</v>
      </c>
      <c r="E91" s="3">
        <v>168</v>
      </c>
      <c r="F91" s="2">
        <v>10.3</v>
      </c>
      <c r="G91">
        <f t="shared" si="4"/>
        <v>1.805333589255173</v>
      </c>
      <c r="H91">
        <f t="shared" si="5"/>
        <v>0.56531380905006046</v>
      </c>
      <c r="I91">
        <f t="shared" si="6"/>
        <v>5.1239639794032588</v>
      </c>
      <c r="J91">
        <f t="shared" si="7"/>
        <v>2.33214389523559</v>
      </c>
    </row>
    <row r="92" spans="1:10">
      <c r="A92" s="1" t="s">
        <v>94</v>
      </c>
      <c r="B92" s="4">
        <v>9.2840000000000007</v>
      </c>
      <c r="C92" s="2">
        <v>1545</v>
      </c>
      <c r="D92" s="2">
        <v>1.8</v>
      </c>
      <c r="E92" s="3">
        <v>158</v>
      </c>
      <c r="F92" s="2">
        <v>20.2</v>
      </c>
      <c r="G92">
        <f t="shared" si="4"/>
        <v>2.2282924884121909</v>
      </c>
      <c r="H92">
        <f t="shared" si="5"/>
        <v>0.58778666490211906</v>
      </c>
      <c r="I92">
        <f t="shared" si="6"/>
        <v>5.0625950330269669</v>
      </c>
      <c r="J92">
        <f t="shared" si="7"/>
        <v>3.0056826044071592</v>
      </c>
    </row>
    <row r="93" spans="1:10">
      <c r="A93" s="1" t="s">
        <v>95</v>
      </c>
      <c r="B93" s="4">
        <v>10.879</v>
      </c>
      <c r="C93" s="2">
        <v>1649</v>
      </c>
      <c r="D93" s="2">
        <v>2.3199999999999998</v>
      </c>
      <c r="E93" s="3">
        <v>177</v>
      </c>
      <c r="F93" s="2">
        <v>31.9</v>
      </c>
      <c r="G93">
        <f t="shared" si="4"/>
        <v>2.3868343254389455</v>
      </c>
      <c r="H93">
        <f t="shared" si="5"/>
        <v>0.84156718567821853</v>
      </c>
      <c r="I93">
        <f t="shared" si="6"/>
        <v>5.1761497325738288</v>
      </c>
      <c r="J93">
        <f t="shared" si="7"/>
        <v>3.4626060097907989</v>
      </c>
    </row>
    <row r="94" spans="1:10">
      <c r="A94" s="1" t="s">
        <v>96</v>
      </c>
      <c r="B94" s="4">
        <v>8.4770000000000003</v>
      </c>
      <c r="C94" s="2">
        <v>1668</v>
      </c>
      <c r="D94" s="2">
        <v>1.8</v>
      </c>
      <c r="E94" s="3">
        <v>170</v>
      </c>
      <c r="F94" s="2">
        <v>20.2</v>
      </c>
      <c r="G94">
        <f t="shared" si="4"/>
        <v>2.1373566136262685</v>
      </c>
      <c r="H94">
        <f t="shared" si="5"/>
        <v>0.58778666490211906</v>
      </c>
      <c r="I94">
        <f t="shared" si="6"/>
        <v>5.1357984370502621</v>
      </c>
      <c r="J94">
        <f t="shared" si="7"/>
        <v>3.0056826044071592</v>
      </c>
    </row>
    <row r="95" spans="1:10">
      <c r="A95" s="1" t="s">
        <v>97</v>
      </c>
      <c r="B95" s="4">
        <v>6.8769999999999998</v>
      </c>
      <c r="C95" s="2">
        <v>1782</v>
      </c>
      <c r="D95" s="2">
        <v>2.13</v>
      </c>
      <c r="E95" s="3">
        <v>183</v>
      </c>
      <c r="F95" s="2">
        <v>10.7</v>
      </c>
      <c r="G95">
        <f t="shared" si="4"/>
        <v>1.9281825103376991</v>
      </c>
      <c r="H95">
        <f t="shared" si="5"/>
        <v>0.75612197972133366</v>
      </c>
      <c r="I95">
        <f t="shared" si="6"/>
        <v>5.2094861528414214</v>
      </c>
      <c r="J95">
        <f t="shared" si="7"/>
        <v>2.3702437414678603</v>
      </c>
    </row>
    <row r="96" spans="1:10">
      <c r="A96" s="1" t="s">
        <v>98</v>
      </c>
      <c r="B96" s="4">
        <v>15.106</v>
      </c>
      <c r="C96" s="2">
        <v>1831</v>
      </c>
      <c r="D96" s="2">
        <v>1.98</v>
      </c>
      <c r="E96" s="3">
        <v>162</v>
      </c>
      <c r="F96" s="2">
        <v>35.5</v>
      </c>
      <c r="G96">
        <f t="shared" si="4"/>
        <v>2.7150920158912561</v>
      </c>
      <c r="H96">
        <f t="shared" si="5"/>
        <v>0.68309684470644383</v>
      </c>
      <c r="I96">
        <f t="shared" si="6"/>
        <v>5.0875963352323836</v>
      </c>
      <c r="J96">
        <f t="shared" si="7"/>
        <v>3.5695326964813701</v>
      </c>
    </row>
    <row r="97" spans="1:10">
      <c r="A97" s="1" t="s">
        <v>99</v>
      </c>
      <c r="B97" s="4">
        <v>8.0310000000000006</v>
      </c>
      <c r="C97" s="2">
        <v>1833</v>
      </c>
      <c r="D97" s="2">
        <v>1.76</v>
      </c>
      <c r="E97" s="3">
        <v>177</v>
      </c>
      <c r="F97" s="2">
        <v>10.3</v>
      </c>
      <c r="G97">
        <f t="shared" si="4"/>
        <v>2.0833090532063254</v>
      </c>
      <c r="H97">
        <f t="shared" si="5"/>
        <v>0.56531380905006046</v>
      </c>
      <c r="I97">
        <f t="shared" si="6"/>
        <v>5.1761497325738288</v>
      </c>
      <c r="J97">
        <f t="shared" si="7"/>
        <v>2.33214389523559</v>
      </c>
    </row>
    <row r="98" spans="1:10">
      <c r="A98" s="1" t="s">
        <v>100</v>
      </c>
      <c r="B98" s="4">
        <v>8.0820000000000007</v>
      </c>
      <c r="C98" s="2">
        <v>1838</v>
      </c>
      <c r="D98" s="2">
        <v>1.45</v>
      </c>
      <c r="E98" s="3">
        <v>196</v>
      </c>
      <c r="F98" s="2">
        <v>17.600000000000001</v>
      </c>
      <c r="G98">
        <f t="shared" si="4"/>
        <v>2.0896393666562818</v>
      </c>
      <c r="H98">
        <f t="shared" si="5"/>
        <v>0.37156355643248301</v>
      </c>
      <c r="I98">
        <f t="shared" si="6"/>
        <v>5.2781146592305168</v>
      </c>
      <c r="J98">
        <f t="shared" si="7"/>
        <v>2.8678989020441064</v>
      </c>
    </row>
    <row r="99" spans="1:10">
      <c r="A99" s="1" t="s">
        <v>101</v>
      </c>
      <c r="B99" s="4">
        <v>10.866</v>
      </c>
      <c r="C99" s="2">
        <v>1787</v>
      </c>
      <c r="D99" s="2">
        <v>2.2400000000000002</v>
      </c>
      <c r="E99" s="3">
        <v>164</v>
      </c>
      <c r="F99" s="2">
        <v>26.5</v>
      </c>
      <c r="G99">
        <f t="shared" si="4"/>
        <v>2.3856386481293312</v>
      </c>
      <c r="H99">
        <f t="shared" si="5"/>
        <v>0.80647586586694853</v>
      </c>
      <c r="I99">
        <f t="shared" si="6"/>
        <v>5.0998664278241987</v>
      </c>
      <c r="J99">
        <f t="shared" si="7"/>
        <v>3.2771447329921766</v>
      </c>
    </row>
    <row r="100" spans="1:10">
      <c r="A100" s="1" t="s">
        <v>102</v>
      </c>
      <c r="B100" s="4">
        <v>8.5960000000000001</v>
      </c>
      <c r="C100" s="2">
        <v>1918</v>
      </c>
      <c r="D100" s="2">
        <v>1.69</v>
      </c>
      <c r="E100" s="3">
        <v>158</v>
      </c>
      <c r="F100" s="2">
        <v>12.9</v>
      </c>
      <c r="G100">
        <f t="shared" si="4"/>
        <v>2.1512969787802638</v>
      </c>
      <c r="H100">
        <f t="shared" si="5"/>
        <v>0.52472852893498212</v>
      </c>
      <c r="I100">
        <f t="shared" si="6"/>
        <v>5.0625950330269669</v>
      </c>
      <c r="J100">
        <f t="shared" si="7"/>
        <v>2.5572273113676265</v>
      </c>
    </row>
    <row r="101" spans="1:10">
      <c r="A101" s="1" t="s">
        <v>103</v>
      </c>
      <c r="B101" s="4">
        <v>8.673</v>
      </c>
      <c r="C101" s="2">
        <v>1930</v>
      </c>
      <c r="D101" s="2">
        <v>1.81</v>
      </c>
      <c r="E101" s="3">
        <v>157</v>
      </c>
      <c r="F101" s="2">
        <v>22.6</v>
      </c>
      <c r="G101">
        <f t="shared" si="4"/>
        <v>2.1602147517023189</v>
      </c>
      <c r="H101">
        <f t="shared" si="5"/>
        <v>0.59332684527773438</v>
      </c>
      <c r="I101">
        <f t="shared" si="6"/>
        <v>5.0562458053483077</v>
      </c>
      <c r="J101">
        <f t="shared" si="7"/>
        <v>3.1179499062782403</v>
      </c>
    </row>
    <row r="102" spans="1:10">
      <c r="A102" s="1" t="s">
        <v>104</v>
      </c>
      <c r="B102" s="4">
        <v>15.436999999999999</v>
      </c>
      <c r="C102" s="2">
        <v>2028</v>
      </c>
      <c r="D102" s="2">
        <v>2.11</v>
      </c>
      <c r="E102" s="3">
        <v>163</v>
      </c>
      <c r="F102" s="2">
        <v>24.4</v>
      </c>
      <c r="G102">
        <f t="shared" si="4"/>
        <v>2.7367672251997042</v>
      </c>
      <c r="H102">
        <f t="shared" si="5"/>
        <v>0.74668794748797507</v>
      </c>
      <c r="I102">
        <f t="shared" si="6"/>
        <v>5.0937502008067623</v>
      </c>
      <c r="J102">
        <f t="shared" si="7"/>
        <v>3.1945831322991562</v>
      </c>
    </row>
    <row r="103" spans="1:10">
      <c r="A103" s="1" t="s">
        <v>105</v>
      </c>
      <c r="B103" s="4">
        <v>8.2110000000000003</v>
      </c>
      <c r="C103" s="2">
        <v>2057</v>
      </c>
      <c r="D103" s="2">
        <v>1.76</v>
      </c>
      <c r="E103" s="3">
        <v>161</v>
      </c>
      <c r="F103" s="2">
        <v>10.3</v>
      </c>
      <c r="G103">
        <f t="shared" si="4"/>
        <v>2.1054747187266516</v>
      </c>
      <c r="H103">
        <f t="shared" si="5"/>
        <v>0.56531380905006046</v>
      </c>
      <c r="I103">
        <f t="shared" si="6"/>
        <v>5.0814043649844631</v>
      </c>
      <c r="J103">
        <f t="shared" si="7"/>
        <v>2.33214389523559</v>
      </c>
    </row>
    <row r="104" spans="1:10">
      <c r="A104" s="1" t="s">
        <v>106</v>
      </c>
      <c r="B104" s="4">
        <v>11.981999999999999</v>
      </c>
      <c r="C104" s="2">
        <v>2084</v>
      </c>
      <c r="D104" s="2">
        <v>1.77</v>
      </c>
      <c r="E104" s="3">
        <v>156</v>
      </c>
      <c r="F104" s="2">
        <v>21.3</v>
      </c>
      <c r="G104">
        <f t="shared" si="4"/>
        <v>2.4834055236617329</v>
      </c>
      <c r="H104">
        <f t="shared" si="5"/>
        <v>0.5709795465857378</v>
      </c>
      <c r="I104">
        <f t="shared" si="6"/>
        <v>5.0498560072495371</v>
      </c>
      <c r="J104">
        <f t="shared" si="7"/>
        <v>3.0587070727153796</v>
      </c>
    </row>
    <row r="105" spans="1:10">
      <c r="A105" s="1" t="s">
        <v>107</v>
      </c>
      <c r="B105" s="4">
        <v>16.673999999999999</v>
      </c>
      <c r="C105" s="2">
        <v>2226</v>
      </c>
      <c r="D105" s="2">
        <v>2</v>
      </c>
      <c r="E105" s="3">
        <v>217</v>
      </c>
      <c r="F105" s="2">
        <v>34.299999999999997</v>
      </c>
      <c r="G105">
        <f t="shared" si="4"/>
        <v>2.8138506199884215</v>
      </c>
      <c r="H105">
        <f t="shared" si="5"/>
        <v>0.69314718055994529</v>
      </c>
      <c r="I105">
        <f t="shared" si="6"/>
        <v>5.3798973535404597</v>
      </c>
      <c r="J105">
        <f t="shared" si="7"/>
        <v>3.535145354171894</v>
      </c>
    </row>
    <row r="106" spans="1:10">
      <c r="A106" s="1" t="s">
        <v>108</v>
      </c>
      <c r="B106" s="4">
        <v>12.62</v>
      </c>
      <c r="C106" s="2">
        <v>2304</v>
      </c>
      <c r="D106" s="2">
        <v>2.2999999999999998</v>
      </c>
      <c r="E106" s="3">
        <v>161</v>
      </c>
      <c r="F106" s="2">
        <v>23.6</v>
      </c>
      <c r="G106">
        <f t="shared" si="4"/>
        <v>2.5352828571130672</v>
      </c>
      <c r="H106">
        <f t="shared" si="5"/>
        <v>0.83290912293510388</v>
      </c>
      <c r="I106">
        <f t="shared" si="6"/>
        <v>5.0814043649844631</v>
      </c>
      <c r="J106">
        <f t="shared" si="7"/>
        <v>3.1612467120315646</v>
      </c>
    </row>
    <row r="107" spans="1:10">
      <c r="A107" s="1" t="s">
        <v>109</v>
      </c>
      <c r="B107" s="4">
        <v>12.904999999999999</v>
      </c>
      <c r="C107" s="2">
        <v>2341</v>
      </c>
      <c r="D107" s="2">
        <v>2.04</v>
      </c>
      <c r="E107" s="3">
        <v>183</v>
      </c>
      <c r="F107" s="2">
        <v>20.7</v>
      </c>
      <c r="G107">
        <f t="shared" si="4"/>
        <v>2.557614833170577</v>
      </c>
      <c r="H107">
        <f t="shared" si="5"/>
        <v>0.71294980785612505</v>
      </c>
      <c r="I107">
        <f t="shared" si="6"/>
        <v>5.2094861528414214</v>
      </c>
      <c r="J107">
        <f t="shared" si="7"/>
        <v>3.0301337002713233</v>
      </c>
    </row>
    <row r="108" spans="1:10">
      <c r="A108" s="1" t="s">
        <v>110</v>
      </c>
      <c r="B108" s="4">
        <v>11.615</v>
      </c>
      <c r="C108" s="2">
        <v>2353</v>
      </c>
      <c r="D108" s="2">
        <v>1.69</v>
      </c>
      <c r="E108" s="3">
        <v>167</v>
      </c>
      <c r="F108" s="2">
        <v>12.9</v>
      </c>
      <c r="G108">
        <f t="shared" si="4"/>
        <v>2.4522973662223726</v>
      </c>
      <c r="H108">
        <f t="shared" si="5"/>
        <v>0.52472852893498212</v>
      </c>
      <c r="I108">
        <f t="shared" si="6"/>
        <v>5.1179938124167554</v>
      </c>
      <c r="J108">
        <f t="shared" si="7"/>
        <v>2.5572273113676265</v>
      </c>
    </row>
    <row r="109" spans="1:10">
      <c r="A109" s="1" t="s">
        <v>111</v>
      </c>
      <c r="B109" s="4">
        <v>9.3209999999999997</v>
      </c>
      <c r="C109" s="2">
        <v>2367</v>
      </c>
      <c r="D109" s="2">
        <v>1.76</v>
      </c>
      <c r="E109" s="3">
        <v>161</v>
      </c>
      <c r="F109" s="2">
        <v>10.3</v>
      </c>
      <c r="G109">
        <f t="shared" si="4"/>
        <v>2.2322699190790201</v>
      </c>
      <c r="H109">
        <f t="shared" si="5"/>
        <v>0.56531380905006046</v>
      </c>
      <c r="I109">
        <f t="shared" si="6"/>
        <v>5.0814043649844631</v>
      </c>
      <c r="J109">
        <f t="shared" si="7"/>
        <v>2.33214389523559</v>
      </c>
    </row>
    <row r="110" spans="1:10">
      <c r="A110" s="1" t="s">
        <v>112</v>
      </c>
      <c r="B110" s="4">
        <v>12.962</v>
      </c>
      <c r="C110" s="2">
        <v>2451</v>
      </c>
      <c r="D110" s="2">
        <v>2.04</v>
      </c>
      <c r="E110" s="3">
        <v>163</v>
      </c>
      <c r="F110" s="2">
        <v>20.7</v>
      </c>
      <c r="G110">
        <f t="shared" si="4"/>
        <v>2.5620220000055243</v>
      </c>
      <c r="H110">
        <f t="shared" si="5"/>
        <v>0.71294980785612505</v>
      </c>
      <c r="I110">
        <f t="shared" si="6"/>
        <v>5.0937502008067623</v>
      </c>
      <c r="J110">
        <f t="shared" si="7"/>
        <v>3.0301337002713233</v>
      </c>
    </row>
    <row r="111" spans="1:10">
      <c r="A111" s="1" t="s">
        <v>113</v>
      </c>
      <c r="B111" s="4">
        <v>16.931999999999999</v>
      </c>
      <c r="C111" s="2">
        <v>2457</v>
      </c>
      <c r="D111" s="2">
        <v>2.2000000000000002</v>
      </c>
      <c r="E111" s="3">
        <v>170</v>
      </c>
      <c r="F111" s="2">
        <v>36.200000000000003</v>
      </c>
      <c r="G111">
        <f t="shared" si="4"/>
        <v>2.8292053226586771</v>
      </c>
      <c r="H111">
        <f t="shared" si="5"/>
        <v>0.78845736036427028</v>
      </c>
      <c r="I111">
        <f t="shared" si="6"/>
        <v>5.1357984370502621</v>
      </c>
      <c r="J111">
        <f t="shared" si="7"/>
        <v>3.5890591188317256</v>
      </c>
    </row>
    <row r="112" spans="1:10">
      <c r="A112" s="1" t="s">
        <v>114</v>
      </c>
      <c r="B112" s="4">
        <v>9.6479999999999997</v>
      </c>
      <c r="C112" s="2">
        <v>2507</v>
      </c>
      <c r="D112" s="2">
        <v>1.76</v>
      </c>
      <c r="E112" s="3">
        <v>174</v>
      </c>
      <c r="F112" s="2">
        <v>10.3</v>
      </c>
      <c r="G112">
        <f t="shared" si="4"/>
        <v>2.2667506399848296</v>
      </c>
      <c r="H112">
        <f t="shared" si="5"/>
        <v>0.56531380905006046</v>
      </c>
      <c r="I112">
        <f t="shared" si="6"/>
        <v>5.1590552992145291</v>
      </c>
      <c r="J112">
        <f t="shared" si="7"/>
        <v>2.33214389523559</v>
      </c>
    </row>
    <row r="113" spans="1:10">
      <c r="A113" s="1" t="s">
        <v>115</v>
      </c>
      <c r="B113" s="4">
        <v>18.350000000000001</v>
      </c>
      <c r="C113" s="2">
        <v>2530</v>
      </c>
      <c r="D113" s="2">
        <v>2.31</v>
      </c>
      <c r="E113" s="3">
        <v>197</v>
      </c>
      <c r="F113" s="2">
        <v>33.5</v>
      </c>
      <c r="G113">
        <f t="shared" si="4"/>
        <v>2.9096295745005794</v>
      </c>
      <c r="H113">
        <f t="shared" si="5"/>
        <v>0.83724752453370221</v>
      </c>
      <c r="I113">
        <f t="shared" si="6"/>
        <v>5.2832037287379885</v>
      </c>
      <c r="J113">
        <f t="shared" si="7"/>
        <v>3.5115454388310208</v>
      </c>
    </row>
    <row r="114" spans="1:10">
      <c r="A114" s="1" t="s">
        <v>116</v>
      </c>
      <c r="B114" s="4">
        <v>17.332999999999998</v>
      </c>
      <c r="C114" s="2">
        <v>2576</v>
      </c>
      <c r="D114" s="2">
        <v>1.92</v>
      </c>
      <c r="E114" s="3">
        <v>162</v>
      </c>
      <c r="F114" s="2">
        <v>22.5</v>
      </c>
      <c r="G114">
        <f t="shared" si="4"/>
        <v>2.8526121989591733</v>
      </c>
      <c r="H114">
        <f t="shared" si="5"/>
        <v>0.65232518603969014</v>
      </c>
      <c r="I114">
        <f t="shared" si="6"/>
        <v>5.0875963352323836</v>
      </c>
      <c r="J114">
        <f t="shared" si="7"/>
        <v>3.1135153092103742</v>
      </c>
    </row>
    <row r="115" spans="1:10">
      <c r="A115" s="1" t="s">
        <v>117</v>
      </c>
      <c r="B115" s="4">
        <v>12.015000000000001</v>
      </c>
      <c r="C115" s="2">
        <v>2607</v>
      </c>
      <c r="D115" s="2">
        <v>1.76</v>
      </c>
      <c r="E115" s="3">
        <v>155</v>
      </c>
      <c r="F115" s="2">
        <v>10.3</v>
      </c>
      <c r="G115">
        <f t="shared" si="4"/>
        <v>2.4861558691884325</v>
      </c>
      <c r="H115">
        <f t="shared" si="5"/>
        <v>0.56531380905006046</v>
      </c>
      <c r="I115">
        <f t="shared" si="6"/>
        <v>5.0434251169192468</v>
      </c>
      <c r="J115">
        <f t="shared" si="7"/>
        <v>2.33214389523559</v>
      </c>
    </row>
    <row r="116" spans="1:10">
      <c r="A116" s="1" t="s">
        <v>118</v>
      </c>
      <c r="B116" s="4">
        <v>11.32</v>
      </c>
      <c r="C116" s="2">
        <v>2870</v>
      </c>
      <c r="D116" s="2">
        <v>1.76</v>
      </c>
      <c r="E116" s="3">
        <v>167</v>
      </c>
      <c r="F116" s="2">
        <v>10.3</v>
      </c>
      <c r="G116">
        <f t="shared" si="4"/>
        <v>2.4265710727750367</v>
      </c>
      <c r="H116">
        <f t="shared" si="5"/>
        <v>0.56531380905006046</v>
      </c>
      <c r="I116">
        <f t="shared" si="6"/>
        <v>5.1179938124167554</v>
      </c>
      <c r="J116">
        <f t="shared" si="7"/>
        <v>2.33214389523559</v>
      </c>
    </row>
    <row r="117" spans="1:10">
      <c r="A117" s="1" t="s">
        <v>119</v>
      </c>
      <c r="B117" s="4">
        <v>22.337</v>
      </c>
      <c r="C117" s="2">
        <v>2993</v>
      </c>
      <c r="D117" s="2">
        <v>2.31</v>
      </c>
      <c r="E117" s="3">
        <v>176</v>
      </c>
      <c r="F117" s="2">
        <v>33.5</v>
      </c>
      <c r="G117">
        <f t="shared" si="4"/>
        <v>3.1062444963514197</v>
      </c>
      <c r="H117">
        <f t="shared" si="5"/>
        <v>0.83724752453370221</v>
      </c>
      <c r="I117">
        <f t="shared" si="6"/>
        <v>5.1704839950381514</v>
      </c>
      <c r="J117">
        <f t="shared" si="7"/>
        <v>3.5115454388310208</v>
      </c>
    </row>
    <row r="118" spans="1:10">
      <c r="A118" s="1" t="s">
        <v>120</v>
      </c>
      <c r="B118" s="4">
        <v>19.035</v>
      </c>
      <c r="C118" s="2">
        <v>3202</v>
      </c>
      <c r="D118" s="2">
        <v>2.2999999999999998</v>
      </c>
      <c r="E118" s="3">
        <v>170</v>
      </c>
      <c r="F118" s="2">
        <v>23.6</v>
      </c>
      <c r="G118">
        <f t="shared" si="4"/>
        <v>2.9462793898344608</v>
      </c>
      <c r="H118">
        <f t="shared" si="5"/>
        <v>0.83290912293510388</v>
      </c>
      <c r="I118">
        <f t="shared" si="6"/>
        <v>5.1357984370502621</v>
      </c>
      <c r="J118">
        <f t="shared" si="7"/>
        <v>3.1612467120315646</v>
      </c>
    </row>
    <row r="119" spans="1:10">
      <c r="A119" s="1" t="s">
        <v>121</v>
      </c>
      <c r="B119" s="4">
        <v>12.205</v>
      </c>
      <c r="C119" s="2">
        <v>3286</v>
      </c>
      <c r="D119" s="2">
        <v>1.61</v>
      </c>
      <c r="E119" s="3">
        <v>183</v>
      </c>
      <c r="F119" s="2">
        <v>17.8</v>
      </c>
      <c r="G119">
        <f t="shared" si="4"/>
        <v>2.5018457038449236</v>
      </c>
      <c r="H119">
        <f t="shared" si="5"/>
        <v>0.47623417899637172</v>
      </c>
      <c r="I119">
        <f t="shared" si="6"/>
        <v>5.2094861528414214</v>
      </c>
      <c r="J119">
        <f t="shared" si="7"/>
        <v>2.8791984572980396</v>
      </c>
    </row>
    <row r="120" spans="1:10">
      <c r="A120" s="1" t="s">
        <v>122</v>
      </c>
      <c r="B120" s="4">
        <v>17.077999999999999</v>
      </c>
      <c r="C120" s="2">
        <v>3312</v>
      </c>
      <c r="D120" s="2">
        <v>1.68</v>
      </c>
      <c r="E120" s="3">
        <v>190</v>
      </c>
      <c r="F120" s="2">
        <v>28.8</v>
      </c>
      <c r="G120">
        <f t="shared" si="4"/>
        <v>2.8377910854854145</v>
      </c>
      <c r="H120">
        <f t="shared" si="5"/>
        <v>0.51879379341516751</v>
      </c>
      <c r="I120">
        <f t="shared" si="6"/>
        <v>5.2470240721604862</v>
      </c>
      <c r="J120">
        <f t="shared" si="7"/>
        <v>3.3603753871419002</v>
      </c>
    </row>
    <row r="121" spans="1:10">
      <c r="A121" s="1" t="s">
        <v>123</v>
      </c>
      <c r="B121" s="4">
        <v>25.527999999999999</v>
      </c>
      <c r="C121" s="2">
        <v>3498</v>
      </c>
      <c r="D121" s="2">
        <v>2.09</v>
      </c>
      <c r="E121" s="3">
        <v>170</v>
      </c>
      <c r="F121" s="2">
        <v>30</v>
      </c>
      <c r="G121">
        <f t="shared" si="4"/>
        <v>3.2397758889759425</v>
      </c>
      <c r="H121">
        <f t="shared" si="5"/>
        <v>0.73716406597671957</v>
      </c>
      <c r="I121">
        <f t="shared" si="6"/>
        <v>5.1357984370502621</v>
      </c>
      <c r="J121">
        <f t="shared" si="7"/>
        <v>3.4011973816621555</v>
      </c>
    </row>
    <row r="122" spans="1:10">
      <c r="A122" s="1" t="s">
        <v>124</v>
      </c>
      <c r="B122" s="4">
        <v>24.021000000000001</v>
      </c>
      <c r="C122" s="2">
        <v>3538</v>
      </c>
      <c r="D122" s="2">
        <v>2.09</v>
      </c>
      <c r="E122" s="3">
        <v>176</v>
      </c>
      <c r="F122" s="2">
        <v>30</v>
      </c>
      <c r="G122">
        <f t="shared" si="4"/>
        <v>3.1789284477586066</v>
      </c>
      <c r="H122">
        <f t="shared" si="5"/>
        <v>0.73716406597671957</v>
      </c>
      <c r="I122">
        <f t="shared" si="6"/>
        <v>5.1704839950381514</v>
      </c>
      <c r="J122">
        <f t="shared" si="7"/>
        <v>3.4011973816621555</v>
      </c>
    </row>
    <row r="123" spans="1:10">
      <c r="A123" s="1" t="s">
        <v>125</v>
      </c>
      <c r="B123" s="4">
        <v>32.197000000000003</v>
      </c>
      <c r="C123" s="2">
        <v>3794</v>
      </c>
      <c r="D123" s="2">
        <v>2.0499999999999998</v>
      </c>
      <c r="E123" s="3">
        <v>159</v>
      </c>
      <c r="F123" s="2">
        <v>35.1</v>
      </c>
      <c r="G123">
        <f t="shared" si="4"/>
        <v>3.4718732805081194</v>
      </c>
      <c r="H123">
        <f t="shared" si="5"/>
        <v>0.71783979315031676</v>
      </c>
      <c r="I123">
        <f t="shared" si="6"/>
        <v>5.0689042022202315</v>
      </c>
      <c r="J123">
        <f t="shared" si="7"/>
        <v>3.55820113047182</v>
      </c>
    </row>
    <row r="124" spans="1:10">
      <c r="A124" s="1" t="s">
        <v>126</v>
      </c>
      <c r="B124" s="4">
        <v>26.652000000000001</v>
      </c>
      <c r="C124" s="2">
        <v>3841</v>
      </c>
      <c r="D124" s="2">
        <v>2.29</v>
      </c>
      <c r="E124" s="3">
        <v>157</v>
      </c>
      <c r="F124" s="2">
        <v>28.5</v>
      </c>
      <c r="G124">
        <f t="shared" si="4"/>
        <v>3.2828641947002906</v>
      </c>
      <c r="H124">
        <f t="shared" si="5"/>
        <v>0.82855181756614826</v>
      </c>
      <c r="I124">
        <f t="shared" si="6"/>
        <v>5.0562458053483077</v>
      </c>
      <c r="J124">
        <f t="shared" si="7"/>
        <v>3.3499040872746049</v>
      </c>
    </row>
    <row r="125" spans="1:10">
      <c r="A125" s="1" t="s">
        <v>127</v>
      </c>
      <c r="B125" s="4">
        <v>20.164000000000001</v>
      </c>
      <c r="C125" s="2">
        <v>4014</v>
      </c>
      <c r="D125" s="2">
        <v>2.11</v>
      </c>
      <c r="E125" s="3">
        <v>161</v>
      </c>
      <c r="F125" s="2">
        <v>24.4</v>
      </c>
      <c r="G125">
        <f t="shared" si="4"/>
        <v>3.0038988362203844</v>
      </c>
      <c r="H125">
        <f t="shared" si="5"/>
        <v>0.74668794748797507</v>
      </c>
      <c r="I125">
        <f t="shared" si="6"/>
        <v>5.0814043649844631</v>
      </c>
      <c r="J125">
        <f t="shared" si="7"/>
        <v>3.1945831322991562</v>
      </c>
    </row>
    <row r="126" spans="1:10">
      <c r="A126" s="1" t="s">
        <v>128</v>
      </c>
      <c r="B126" s="4">
        <v>14.132</v>
      </c>
      <c r="C126" s="2">
        <v>4217</v>
      </c>
      <c r="D126" s="2">
        <v>1.53</v>
      </c>
      <c r="E126" s="3">
        <v>172</v>
      </c>
      <c r="F126" s="2">
        <v>18.100000000000001</v>
      </c>
      <c r="G126">
        <f t="shared" si="4"/>
        <v>2.6484417294968989</v>
      </c>
      <c r="H126">
        <f t="shared" si="5"/>
        <v>0.42526773540434409</v>
      </c>
      <c r="I126">
        <f t="shared" si="6"/>
        <v>5.1474944768134527</v>
      </c>
      <c r="J126">
        <f t="shared" si="7"/>
        <v>2.8959119382717802</v>
      </c>
    </row>
    <row r="127" spans="1:10">
      <c r="A127" s="1" t="s">
        <v>129</v>
      </c>
      <c r="B127" s="4">
        <v>21.41</v>
      </c>
      <c r="C127" s="2">
        <v>4305</v>
      </c>
      <c r="D127" s="2">
        <v>2.11</v>
      </c>
      <c r="E127" s="3">
        <v>203</v>
      </c>
      <c r="F127" s="2">
        <v>24.4</v>
      </c>
      <c r="G127">
        <f t="shared" si="4"/>
        <v>3.0638581026015914</v>
      </c>
      <c r="H127">
        <f t="shared" si="5"/>
        <v>0.74668794748797507</v>
      </c>
      <c r="I127">
        <f t="shared" si="6"/>
        <v>5.3132059790417872</v>
      </c>
      <c r="J127">
        <f t="shared" si="7"/>
        <v>3.1945831322991562</v>
      </c>
    </row>
    <row r="128" spans="1:10">
      <c r="A128" s="1" t="s">
        <v>130</v>
      </c>
      <c r="B128" s="4">
        <v>23.244</v>
      </c>
      <c r="C128" s="2">
        <v>4494</v>
      </c>
      <c r="D128" s="2">
        <v>2.04</v>
      </c>
      <c r="E128" s="3">
        <v>167</v>
      </c>
      <c r="F128" s="2">
        <v>20.7</v>
      </c>
      <c r="G128">
        <f t="shared" si="4"/>
        <v>3.146047034212859</v>
      </c>
      <c r="H128">
        <f t="shared" si="5"/>
        <v>0.71294980785612505</v>
      </c>
      <c r="I128">
        <f t="shared" si="6"/>
        <v>5.1179938124167554</v>
      </c>
      <c r="J128">
        <f t="shared" si="7"/>
        <v>3.0301337002713233</v>
      </c>
    </row>
    <row r="129" spans="1:10">
      <c r="A129" s="1" t="s">
        <v>131</v>
      </c>
      <c r="B129" s="4">
        <v>29.844999999999999</v>
      </c>
      <c r="C129" s="2">
        <v>4764</v>
      </c>
      <c r="D129" s="2">
        <v>2.19</v>
      </c>
      <c r="E129" s="3">
        <v>195</v>
      </c>
      <c r="F129" s="2">
        <v>29.1</v>
      </c>
      <c r="G129">
        <f t="shared" si="4"/>
        <v>3.3960173216206133</v>
      </c>
      <c r="H129">
        <f t="shared" si="5"/>
        <v>0.78390154382840938</v>
      </c>
      <c r="I129">
        <f t="shared" si="6"/>
        <v>5.2729995585637468</v>
      </c>
      <c r="J129">
        <f t="shared" si="7"/>
        <v>3.3707381741774469</v>
      </c>
    </row>
    <row r="130" spans="1:10">
      <c r="A130" s="1" t="s">
        <v>132</v>
      </c>
      <c r="B130" s="4">
        <v>32.317999999999998</v>
      </c>
      <c r="C130" s="2">
        <v>5277</v>
      </c>
      <c r="D130" s="2">
        <v>1.92</v>
      </c>
      <c r="E130" s="3">
        <v>161</v>
      </c>
      <c r="F130" s="2">
        <v>29.1</v>
      </c>
      <c r="G130">
        <f t="shared" si="4"/>
        <v>3.4756243505500559</v>
      </c>
      <c r="H130">
        <f t="shared" si="5"/>
        <v>0.65232518603969014</v>
      </c>
      <c r="I130">
        <f t="shared" si="6"/>
        <v>5.0814043649844631</v>
      </c>
      <c r="J130">
        <f t="shared" si="7"/>
        <v>3.3707381741774469</v>
      </c>
    </row>
    <row r="131" spans="1:10">
      <c r="A131" s="1" t="s">
        <v>133</v>
      </c>
      <c r="B131" s="4">
        <v>21.988</v>
      </c>
      <c r="C131" s="2">
        <v>5283</v>
      </c>
      <c r="D131" s="2">
        <v>2.04</v>
      </c>
      <c r="E131" s="3">
        <v>159</v>
      </c>
      <c r="F131" s="2">
        <v>20.7</v>
      </c>
      <c r="G131">
        <f t="shared" si="4"/>
        <v>3.0904968499984138</v>
      </c>
      <c r="H131">
        <f t="shared" si="5"/>
        <v>0.71294980785612505</v>
      </c>
      <c r="I131">
        <f t="shared" si="6"/>
        <v>5.0689042022202315</v>
      </c>
      <c r="J131">
        <f t="shared" si="7"/>
        <v>3.0301337002713233</v>
      </c>
    </row>
    <row r="132" spans="1:10">
      <c r="A132" s="1" t="s">
        <v>134</v>
      </c>
      <c r="B132" s="4">
        <v>35.228999999999999</v>
      </c>
      <c r="C132" s="2">
        <v>5668</v>
      </c>
      <c r="D132" s="2">
        <v>2.11</v>
      </c>
      <c r="E132" s="3">
        <v>177</v>
      </c>
      <c r="F132" s="2">
        <v>24.4</v>
      </c>
      <c r="G132">
        <f t="shared" si="4"/>
        <v>3.5618696070510536</v>
      </c>
      <c r="H132">
        <f t="shared" si="5"/>
        <v>0.74668794748797507</v>
      </c>
      <c r="I132">
        <f t="shared" si="6"/>
        <v>5.1761497325738288</v>
      </c>
      <c r="J132">
        <f t="shared" si="7"/>
        <v>3.1945831322991562</v>
      </c>
    </row>
    <row r="133" spans="1:10">
      <c r="A133" s="1" t="s">
        <v>135</v>
      </c>
      <c r="B133" s="4">
        <v>17.466999999999999</v>
      </c>
      <c r="C133" s="2">
        <v>5681</v>
      </c>
      <c r="D133" s="2">
        <v>1.76</v>
      </c>
      <c r="E133" s="3">
        <v>157</v>
      </c>
      <c r="F133" s="2">
        <v>10.3</v>
      </c>
      <c r="G133">
        <f t="shared" ref="G133:G148" si="8">LN(B133)</f>
        <v>2.8603133864462555</v>
      </c>
      <c r="H133">
        <f t="shared" ref="H133:H148" si="9">LN(D133)</f>
        <v>0.56531380905006046</v>
      </c>
      <c r="I133">
        <f t="shared" ref="I133:I148" si="10">LN(E133)</f>
        <v>5.0562458053483077</v>
      </c>
      <c r="J133">
        <f t="shared" ref="J133:J148" si="11">LN(F133)</f>
        <v>2.33214389523559</v>
      </c>
    </row>
    <row r="134" spans="1:10">
      <c r="A134" s="1" t="s">
        <v>136</v>
      </c>
      <c r="B134" s="4">
        <v>22.827999999999999</v>
      </c>
      <c r="C134" s="2">
        <v>5819</v>
      </c>
      <c r="D134" s="2">
        <v>1.79</v>
      </c>
      <c r="E134" s="3">
        <v>196</v>
      </c>
      <c r="F134" s="2">
        <v>18.5</v>
      </c>
      <c r="G134">
        <f t="shared" si="8"/>
        <v>3.1279878526744618</v>
      </c>
      <c r="H134">
        <f t="shared" si="9"/>
        <v>0.58221561985266368</v>
      </c>
      <c r="I134">
        <f t="shared" si="10"/>
        <v>5.2781146592305168</v>
      </c>
      <c r="J134">
        <f t="shared" si="11"/>
        <v>2.917770732084279</v>
      </c>
    </row>
    <row r="135" spans="1:10">
      <c r="A135" s="1" t="s">
        <v>137</v>
      </c>
      <c r="B135" s="4">
        <v>33.154000000000003</v>
      </c>
      <c r="C135" s="2">
        <v>6000</v>
      </c>
      <c r="D135" s="2">
        <v>2.11</v>
      </c>
      <c r="E135" s="3">
        <v>183</v>
      </c>
      <c r="F135" s="2">
        <v>24.4</v>
      </c>
      <c r="G135">
        <f t="shared" si="8"/>
        <v>3.5011633730026746</v>
      </c>
      <c r="H135">
        <f t="shared" si="9"/>
        <v>0.74668794748797507</v>
      </c>
      <c r="I135">
        <f t="shared" si="10"/>
        <v>5.2094861528414214</v>
      </c>
      <c r="J135">
        <f t="shared" si="11"/>
        <v>3.1945831322991562</v>
      </c>
    </row>
    <row r="136" spans="1:10">
      <c r="A136" s="1" t="s">
        <v>138</v>
      </c>
      <c r="B136" s="4">
        <v>32.228000000000002</v>
      </c>
      <c r="C136" s="2">
        <v>6119</v>
      </c>
      <c r="D136" s="2">
        <v>1.54</v>
      </c>
      <c r="E136" s="3">
        <v>189</v>
      </c>
      <c r="F136" s="2">
        <v>26.2</v>
      </c>
      <c r="G136">
        <f t="shared" si="8"/>
        <v>3.4728356399149494</v>
      </c>
      <c r="H136">
        <f t="shared" si="9"/>
        <v>0.43178241642553783</v>
      </c>
      <c r="I136">
        <f t="shared" si="10"/>
        <v>5.2417470150596426</v>
      </c>
      <c r="J136">
        <f t="shared" si="11"/>
        <v>3.2657594107670511</v>
      </c>
    </row>
    <row r="137" spans="1:10">
      <c r="A137" s="1" t="s">
        <v>139</v>
      </c>
      <c r="B137" s="4">
        <v>34.167999999999999</v>
      </c>
      <c r="C137" s="2">
        <v>6136</v>
      </c>
      <c r="D137" s="2">
        <v>1.92</v>
      </c>
      <c r="E137" s="3">
        <v>160</v>
      </c>
      <c r="F137" s="2">
        <v>22.5</v>
      </c>
      <c r="G137">
        <f t="shared" si="8"/>
        <v>3.5312895335391654</v>
      </c>
      <c r="H137">
        <f t="shared" si="9"/>
        <v>0.65232518603969014</v>
      </c>
      <c r="I137">
        <f t="shared" si="10"/>
        <v>5.0751738152338266</v>
      </c>
      <c r="J137">
        <f t="shared" si="11"/>
        <v>3.1135153092103742</v>
      </c>
    </row>
    <row r="138" spans="1:10">
      <c r="A138" s="1" t="s">
        <v>140</v>
      </c>
      <c r="B138" s="4">
        <v>40.594000000000001</v>
      </c>
      <c r="C138" s="2">
        <v>7193</v>
      </c>
      <c r="D138" s="2">
        <v>2.12</v>
      </c>
      <c r="E138" s="3">
        <v>162</v>
      </c>
      <c r="F138" s="2">
        <v>28.6</v>
      </c>
      <c r="G138">
        <f t="shared" si="8"/>
        <v>3.703620272435435</v>
      </c>
      <c r="H138">
        <f t="shared" si="9"/>
        <v>0.75141608868392118</v>
      </c>
      <c r="I138">
        <f t="shared" si="10"/>
        <v>5.0875963352323836</v>
      </c>
      <c r="J138">
        <f t="shared" si="11"/>
        <v>3.3534067178258069</v>
      </c>
    </row>
    <row r="139" spans="1:10">
      <c r="A139" s="1" t="s">
        <v>141</v>
      </c>
      <c r="B139" s="4">
        <v>33.353999999999999</v>
      </c>
      <c r="C139" s="2">
        <v>7886</v>
      </c>
      <c r="D139" s="2">
        <v>1.61</v>
      </c>
      <c r="E139" s="3">
        <v>178</v>
      </c>
      <c r="F139" s="2">
        <v>17.8</v>
      </c>
      <c r="G139">
        <f t="shared" si="8"/>
        <v>3.5071777051993873</v>
      </c>
      <c r="H139">
        <f t="shared" si="9"/>
        <v>0.47623417899637172</v>
      </c>
      <c r="I139">
        <f t="shared" si="10"/>
        <v>5.181783550292085</v>
      </c>
      <c r="J139">
        <f t="shared" si="11"/>
        <v>2.8791984572980396</v>
      </c>
    </row>
    <row r="140" spans="1:10">
      <c r="A140" s="1" t="s">
        <v>142</v>
      </c>
      <c r="B140" s="4">
        <v>64.542000000000002</v>
      </c>
      <c r="C140" s="2">
        <v>8419</v>
      </c>
      <c r="D140" s="2">
        <v>2.3199999999999998</v>
      </c>
      <c r="E140" s="3">
        <v>199</v>
      </c>
      <c r="F140" s="2">
        <v>31.9</v>
      </c>
      <c r="G140">
        <f t="shared" si="8"/>
        <v>4.1673161746779233</v>
      </c>
      <c r="H140">
        <f t="shared" si="9"/>
        <v>0.84156718567821853</v>
      </c>
      <c r="I140">
        <f t="shared" si="10"/>
        <v>5.2933048247244923</v>
      </c>
      <c r="J140">
        <f t="shared" si="11"/>
        <v>3.4626060097907989</v>
      </c>
    </row>
    <row r="141" spans="1:10">
      <c r="A141" s="1" t="s">
        <v>143</v>
      </c>
      <c r="B141" s="4">
        <v>41.238</v>
      </c>
      <c r="C141" s="2">
        <v>8642</v>
      </c>
      <c r="D141" s="2">
        <v>2.2400000000000002</v>
      </c>
      <c r="E141" s="3">
        <v>182</v>
      </c>
      <c r="F141" s="2">
        <v>26.5</v>
      </c>
      <c r="G141">
        <f t="shared" si="8"/>
        <v>3.7193601613675233</v>
      </c>
      <c r="H141">
        <f t="shared" si="9"/>
        <v>0.80647586586694853</v>
      </c>
      <c r="I141">
        <f t="shared" si="10"/>
        <v>5.2040066870767951</v>
      </c>
      <c r="J141">
        <f t="shared" si="11"/>
        <v>3.2771447329921766</v>
      </c>
    </row>
    <row r="142" spans="1:10">
      <c r="A142" s="1" t="s">
        <v>144</v>
      </c>
      <c r="B142" s="4">
        <v>47.993000000000002</v>
      </c>
      <c r="C142" s="2">
        <v>8787</v>
      </c>
      <c r="D142" s="2">
        <v>2.31</v>
      </c>
      <c r="E142" s="3">
        <v>190</v>
      </c>
      <c r="F142" s="2">
        <v>33.5</v>
      </c>
      <c r="G142">
        <f t="shared" si="8"/>
        <v>3.871055166939843</v>
      </c>
      <c r="H142">
        <f t="shared" si="9"/>
        <v>0.83724752453370221</v>
      </c>
      <c r="I142">
        <f t="shared" si="10"/>
        <v>5.2470240721604862</v>
      </c>
      <c r="J142">
        <f t="shared" si="11"/>
        <v>3.5115454388310208</v>
      </c>
    </row>
    <row r="143" spans="1:10">
      <c r="A143" s="1" t="s">
        <v>145</v>
      </c>
      <c r="B143" s="4">
        <v>69.878</v>
      </c>
      <c r="C143" s="2">
        <v>9484</v>
      </c>
      <c r="D143" s="2">
        <v>2.11</v>
      </c>
      <c r="E143" s="3">
        <v>165</v>
      </c>
      <c r="F143" s="2">
        <v>24.4</v>
      </c>
      <c r="G143">
        <f t="shared" si="8"/>
        <v>4.2467508643640093</v>
      </c>
      <c r="H143">
        <f t="shared" si="9"/>
        <v>0.74668794748797507</v>
      </c>
      <c r="I143">
        <f t="shared" si="10"/>
        <v>5.1059454739005803</v>
      </c>
      <c r="J143">
        <f t="shared" si="11"/>
        <v>3.1945831322991562</v>
      </c>
    </row>
    <row r="144" spans="1:10">
      <c r="A144" s="1" t="s">
        <v>146</v>
      </c>
      <c r="B144" s="4">
        <v>44.893999999999998</v>
      </c>
      <c r="C144" s="2">
        <v>9956</v>
      </c>
      <c r="D144" s="2">
        <v>1.68</v>
      </c>
      <c r="E144" s="3">
        <v>203</v>
      </c>
      <c r="F144" s="2">
        <v>28.8</v>
      </c>
      <c r="G144">
        <f t="shared" si="8"/>
        <v>3.8043041555293535</v>
      </c>
      <c r="H144">
        <f t="shared" si="9"/>
        <v>0.51879379341516751</v>
      </c>
      <c r="I144">
        <f t="shared" si="10"/>
        <v>5.3132059790417872</v>
      </c>
      <c r="J144">
        <f t="shared" si="11"/>
        <v>3.3603753871419002</v>
      </c>
    </row>
    <row r="145" spans="1:10">
      <c r="A145" s="1" t="s">
        <v>147</v>
      </c>
      <c r="B145" s="4">
        <v>67.12</v>
      </c>
      <c r="C145" s="2">
        <v>11477</v>
      </c>
      <c r="D145" s="2">
        <v>2.2400000000000002</v>
      </c>
      <c r="E145" s="3">
        <v>151</v>
      </c>
      <c r="F145" s="2">
        <v>26.5</v>
      </c>
      <c r="G145">
        <f t="shared" si="8"/>
        <v>4.2064820621589512</v>
      </c>
      <c r="H145">
        <f t="shared" si="9"/>
        <v>0.80647586586694853</v>
      </c>
      <c r="I145">
        <f t="shared" si="10"/>
        <v>5.0172798368149243</v>
      </c>
      <c r="J145">
        <f t="shared" si="11"/>
        <v>3.2771447329921766</v>
      </c>
    </row>
    <row r="146" spans="1:10">
      <c r="A146" s="1" t="s">
        <v>148</v>
      </c>
      <c r="B146" s="4">
        <v>73.05</v>
      </c>
      <c r="C146" s="2">
        <v>11796</v>
      </c>
      <c r="D146" s="2">
        <v>2.12</v>
      </c>
      <c r="E146" s="3">
        <v>148</v>
      </c>
      <c r="F146" s="2">
        <v>28.6</v>
      </c>
      <c r="G146">
        <f t="shared" si="8"/>
        <v>4.2911441381967084</v>
      </c>
      <c r="H146">
        <f t="shared" si="9"/>
        <v>0.75141608868392118</v>
      </c>
      <c r="I146">
        <f t="shared" si="10"/>
        <v>4.9972122737641147</v>
      </c>
      <c r="J146">
        <f t="shared" si="11"/>
        <v>3.3534067178258069</v>
      </c>
    </row>
    <row r="147" spans="1:10">
      <c r="A147" s="1" t="s">
        <v>149</v>
      </c>
      <c r="B147" s="4">
        <v>139.422</v>
      </c>
      <c r="C147" s="2">
        <v>14359</v>
      </c>
      <c r="D147" s="2">
        <v>2.31</v>
      </c>
      <c r="E147" s="3">
        <v>212</v>
      </c>
      <c r="F147" s="2">
        <v>33.5</v>
      </c>
      <c r="G147">
        <f t="shared" si="8"/>
        <v>4.9375053050995303</v>
      </c>
      <c r="H147">
        <f t="shared" si="9"/>
        <v>0.83724752453370221</v>
      </c>
      <c r="I147">
        <f t="shared" si="10"/>
        <v>5.3565862746720123</v>
      </c>
      <c r="J147">
        <f t="shared" si="11"/>
        <v>3.5115454388310208</v>
      </c>
    </row>
    <row r="148" spans="1:10">
      <c r="A148" s="1" t="s">
        <v>150</v>
      </c>
      <c r="B148" s="4">
        <v>119.93899999999999</v>
      </c>
      <c r="C148" s="2">
        <v>16719</v>
      </c>
      <c r="D148" s="2">
        <v>2.2999999999999998</v>
      </c>
      <c r="E148" s="3">
        <v>162</v>
      </c>
      <c r="F148" s="2">
        <v>23.6</v>
      </c>
      <c r="G148">
        <f t="shared" si="8"/>
        <v>4.7869832802035219</v>
      </c>
      <c r="H148">
        <f t="shared" si="9"/>
        <v>0.83290912293510388</v>
      </c>
      <c r="I148">
        <f t="shared" si="10"/>
        <v>5.0875963352323836</v>
      </c>
      <c r="J148">
        <f t="shared" si="11"/>
        <v>3.1612467120315646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650B-4E62-4606-AAEA-E143A4D8AB0F}">
  <dimension ref="A1:AC148"/>
  <sheetViews>
    <sheetView tabSelected="1" topLeftCell="M8" workbookViewId="0">
      <selection activeCell="P54" sqref="P54:X77"/>
    </sheetView>
  </sheetViews>
  <sheetFormatPr baseColWidth="10" defaultRowHeight="14.4"/>
  <cols>
    <col min="15" max="15" width="18.44140625" customWidth="1"/>
  </cols>
  <sheetData>
    <row r="1" spans="1:29">
      <c r="B1" s="5"/>
      <c r="F1" s="2"/>
    </row>
    <row r="2" spans="1:29">
      <c r="B2" s="5"/>
      <c r="F2" s="2"/>
    </row>
    <row r="3" spans="1:29">
      <c r="A3" s="1" t="s">
        <v>0</v>
      </c>
      <c r="B3" s="4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t="s">
        <v>151</v>
      </c>
      <c r="H3" t="s">
        <v>152</v>
      </c>
      <c r="I3" t="s">
        <v>153</v>
      </c>
      <c r="J3" t="s">
        <v>154</v>
      </c>
      <c r="K3" t="s">
        <v>179</v>
      </c>
    </row>
    <row r="4" spans="1:29">
      <c r="A4" s="1" t="s">
        <v>6</v>
      </c>
      <c r="B4" s="4">
        <v>8.2000000000000003E-2</v>
      </c>
      <c r="C4" s="2">
        <v>2</v>
      </c>
      <c r="D4" s="2">
        <v>2.09</v>
      </c>
      <c r="E4" s="3">
        <v>183</v>
      </c>
      <c r="F4" s="2">
        <v>17.899999999999999</v>
      </c>
      <c r="G4">
        <f>LN(B4)</f>
        <v>-2.5010360317178839</v>
      </c>
      <c r="H4">
        <f>LN(D4)</f>
        <v>0.73716406597671957</v>
      </c>
      <c r="I4">
        <f>LN(E4)</f>
        <v>5.2094861528414214</v>
      </c>
      <c r="J4">
        <f>LN(F4)</f>
        <v>2.884800712846709</v>
      </c>
      <c r="K4">
        <f>LN(C4)</f>
        <v>0.69314718055994529</v>
      </c>
      <c r="L4">
        <f>$Q$20+$Q$21*H4+$Q$22*I4+$Q$23*J4+$Q$24*K4</f>
        <v>-2.620597576866659</v>
      </c>
      <c r="M4">
        <f>L4-G4</f>
        <v>-0.11956154514877504</v>
      </c>
      <c r="N4">
        <f>M4*M4</f>
        <v>1.4294963078362572E-2</v>
      </c>
      <c r="O4">
        <f>SUM(N4:N148)</f>
        <v>21.552008164185761</v>
      </c>
      <c r="P4" t="s">
        <v>155</v>
      </c>
    </row>
    <row r="5" spans="1:29" ht="15" thickBot="1">
      <c r="A5" s="1" t="s">
        <v>7</v>
      </c>
      <c r="B5" s="4">
        <v>0.66100000000000003</v>
      </c>
      <c r="C5" s="2">
        <v>3</v>
      </c>
      <c r="D5" s="2">
        <v>2.0499999999999998</v>
      </c>
      <c r="E5" s="3">
        <v>174</v>
      </c>
      <c r="F5" s="2">
        <v>35.1</v>
      </c>
      <c r="G5">
        <f t="shared" ref="G5:G68" si="0">LN(B5)</f>
        <v>-0.41400143913045073</v>
      </c>
      <c r="H5">
        <f t="shared" ref="H5:J68" si="1">LN(D5)</f>
        <v>0.71783979315031676</v>
      </c>
      <c r="I5">
        <f t="shared" si="1"/>
        <v>5.1590552992145291</v>
      </c>
      <c r="J5">
        <f t="shared" si="1"/>
        <v>3.55820113047182</v>
      </c>
      <c r="K5">
        <f t="shared" ref="K5:K68" si="2">LN(C5)</f>
        <v>1.0986122886681098</v>
      </c>
      <c r="L5">
        <f t="shared" ref="L5:L68" si="3">$Q$20+$Q$21*H5+$Q$22*I5+$Q$23*J5+$Q$24*K5</f>
        <v>-2.0386290398711493</v>
      </c>
      <c r="M5">
        <f t="shared" ref="M5:M68" si="4">L5-G5</f>
        <v>-1.6246276007406986</v>
      </c>
      <c r="N5">
        <f>M5*M5</f>
        <v>2.6394148410884788</v>
      </c>
    </row>
    <row r="6" spans="1:29">
      <c r="A6" s="1" t="s">
        <v>8</v>
      </c>
      <c r="B6" s="4">
        <v>0.99</v>
      </c>
      <c r="C6" s="2">
        <v>4</v>
      </c>
      <c r="D6" s="2">
        <v>2.0499999999999998</v>
      </c>
      <c r="E6" s="3">
        <v>171</v>
      </c>
      <c r="F6" s="2">
        <v>35.1</v>
      </c>
      <c r="G6">
        <f t="shared" si="0"/>
        <v>-1.0050335853501451E-2</v>
      </c>
      <c r="H6">
        <f t="shared" si="1"/>
        <v>0.71783979315031676</v>
      </c>
      <c r="I6">
        <f t="shared" si="1"/>
        <v>5.1416635565026603</v>
      </c>
      <c r="J6">
        <f t="shared" si="1"/>
        <v>3.55820113047182</v>
      </c>
      <c r="K6">
        <f t="shared" si="2"/>
        <v>1.3862943611198906</v>
      </c>
      <c r="L6">
        <f t="shared" si="3"/>
        <v>-1.8275603375183933</v>
      </c>
      <c r="M6">
        <f t="shared" si="4"/>
        <v>-1.817510001664892</v>
      </c>
      <c r="N6">
        <f t="shared" ref="N6:N68" si="5">M6*M6</f>
        <v>3.3033426061519156</v>
      </c>
      <c r="P6" s="8" t="s">
        <v>156</v>
      </c>
      <c r="Q6" s="8"/>
    </row>
    <row r="7" spans="1:29">
      <c r="A7" s="1" t="s">
        <v>9</v>
      </c>
      <c r="B7" s="4">
        <v>0.315</v>
      </c>
      <c r="C7" s="2">
        <v>4</v>
      </c>
      <c r="D7" s="2">
        <v>1.83</v>
      </c>
      <c r="E7" s="3">
        <v>166</v>
      </c>
      <c r="F7" s="2">
        <v>32.200000000000003</v>
      </c>
      <c r="G7">
        <f t="shared" si="0"/>
        <v>-1.155182640156504</v>
      </c>
      <c r="H7">
        <f t="shared" si="1"/>
        <v>0.60431596685332956</v>
      </c>
      <c r="I7">
        <f t="shared" si="1"/>
        <v>5.1119877883565437</v>
      </c>
      <c r="J7">
        <f t="shared" si="1"/>
        <v>3.4719664525503626</v>
      </c>
      <c r="K7">
        <f t="shared" si="2"/>
        <v>1.3862943611198906</v>
      </c>
      <c r="L7">
        <f t="shared" si="3"/>
        <v>-1.9073506565633376</v>
      </c>
      <c r="M7">
        <f t="shared" si="4"/>
        <v>-0.75216801640683362</v>
      </c>
      <c r="N7">
        <f t="shared" si="5"/>
        <v>0.56575672490539075</v>
      </c>
      <c r="P7" t="s">
        <v>157</v>
      </c>
      <c r="Q7">
        <v>0.96226561828372237</v>
      </c>
    </row>
    <row r="8" spans="1:29">
      <c r="A8" s="1" t="s">
        <v>10</v>
      </c>
      <c r="B8" s="4">
        <v>0.19700000000000001</v>
      </c>
      <c r="C8" s="2">
        <v>5</v>
      </c>
      <c r="D8" s="2">
        <v>2.12</v>
      </c>
      <c r="E8" s="3">
        <v>233</v>
      </c>
      <c r="F8" s="2">
        <v>28.6</v>
      </c>
      <c r="G8">
        <f t="shared" si="0"/>
        <v>-1.6245515502441485</v>
      </c>
      <c r="H8">
        <f t="shared" si="1"/>
        <v>0.75141608868392118</v>
      </c>
      <c r="I8">
        <f t="shared" si="1"/>
        <v>5.4510384535657002</v>
      </c>
      <c r="J8">
        <f t="shared" si="1"/>
        <v>3.3534067178258069</v>
      </c>
      <c r="K8">
        <f t="shared" si="2"/>
        <v>1.6094379124341003</v>
      </c>
      <c r="L8">
        <f t="shared" si="3"/>
        <v>-1.8075345487364567</v>
      </c>
      <c r="M8">
        <f t="shared" si="4"/>
        <v>-0.18298299849230815</v>
      </c>
      <c r="N8">
        <f t="shared" si="5"/>
        <v>3.3482777737236048E-2</v>
      </c>
      <c r="P8" t="s">
        <v>158</v>
      </c>
      <c r="Q8">
        <v>0.92595512013095449</v>
      </c>
      <c r="AC8" s="13">
        <v>-3.5265028449802704</v>
      </c>
    </row>
    <row r="9" spans="1:29">
      <c r="A9" s="1" t="s">
        <v>11</v>
      </c>
      <c r="B9" s="4">
        <v>9.8000000000000004E-2</v>
      </c>
      <c r="C9" s="2">
        <v>9</v>
      </c>
      <c r="D9" s="2">
        <v>2.12</v>
      </c>
      <c r="E9" s="3">
        <v>195</v>
      </c>
      <c r="F9" s="2">
        <v>28.6</v>
      </c>
      <c r="G9">
        <f t="shared" si="0"/>
        <v>-2.322787800311565</v>
      </c>
      <c r="H9">
        <f t="shared" si="1"/>
        <v>0.75141608868392118</v>
      </c>
      <c r="I9">
        <f t="shared" si="1"/>
        <v>5.2729995585637468</v>
      </c>
      <c r="J9">
        <f t="shared" si="1"/>
        <v>3.3534067178258069</v>
      </c>
      <c r="K9">
        <f t="shared" si="2"/>
        <v>2.1972245773362196</v>
      </c>
      <c r="L9">
        <f t="shared" si="3"/>
        <v>-1.3449478384673579</v>
      </c>
      <c r="M9">
        <f t="shared" si="4"/>
        <v>0.97783996184420707</v>
      </c>
      <c r="N9">
        <f t="shared" si="5"/>
        <v>0.95617099097948033</v>
      </c>
      <c r="P9" t="s">
        <v>158</v>
      </c>
      <c r="Q9">
        <v>0.92383955213469615</v>
      </c>
      <c r="AC9" s="15">
        <v>0.4363412007893066</v>
      </c>
    </row>
    <row r="10" spans="1:29">
      <c r="A10" s="1" t="s">
        <v>12</v>
      </c>
      <c r="B10" s="4">
        <v>0.94899999999999995</v>
      </c>
      <c r="C10" s="2">
        <v>11</v>
      </c>
      <c r="D10" s="2">
        <v>1.98</v>
      </c>
      <c r="E10" s="3">
        <v>206</v>
      </c>
      <c r="F10" s="2">
        <v>35.5</v>
      </c>
      <c r="G10">
        <f t="shared" si="0"/>
        <v>-5.2346480372209236E-2</v>
      </c>
      <c r="H10">
        <f t="shared" si="1"/>
        <v>0.68309684470644383</v>
      </c>
      <c r="I10">
        <f t="shared" si="1"/>
        <v>5.3278761687895813</v>
      </c>
      <c r="J10">
        <f t="shared" si="1"/>
        <v>3.5695326964813701</v>
      </c>
      <c r="K10">
        <f t="shared" si="2"/>
        <v>2.3978952727983707</v>
      </c>
      <c r="L10">
        <f t="shared" si="3"/>
        <v>-1.1500816926317148</v>
      </c>
      <c r="M10">
        <f t="shared" si="4"/>
        <v>-1.0977352122595057</v>
      </c>
      <c r="N10">
        <f t="shared" si="5"/>
        <v>1.2050225962344219</v>
      </c>
      <c r="P10" t="s">
        <v>159</v>
      </c>
      <c r="Q10">
        <v>0.39235559822496446</v>
      </c>
      <c r="AC10" s="15">
        <v>-0.21988835075669461</v>
      </c>
    </row>
    <row r="11" spans="1:29" ht="15" thickBot="1">
      <c r="A11" s="1" t="s">
        <v>13</v>
      </c>
      <c r="B11" s="4">
        <v>0.67500000000000004</v>
      </c>
      <c r="C11" s="2">
        <v>13</v>
      </c>
      <c r="D11" s="2">
        <v>2.0499999999999998</v>
      </c>
      <c r="E11" s="3">
        <v>150</v>
      </c>
      <c r="F11" s="2">
        <v>35.1</v>
      </c>
      <c r="G11">
        <f t="shared" si="0"/>
        <v>-0.39304258810960718</v>
      </c>
      <c r="H11">
        <f t="shared" si="1"/>
        <v>0.71783979315031676</v>
      </c>
      <c r="I11">
        <f t="shared" si="1"/>
        <v>5.0106352940962555</v>
      </c>
      <c r="J11">
        <f t="shared" si="1"/>
        <v>3.55820113047182</v>
      </c>
      <c r="K11">
        <f t="shared" si="2"/>
        <v>2.5649493574615367</v>
      </c>
      <c r="L11">
        <f t="shared" si="3"/>
        <v>-0.94965267212479954</v>
      </c>
      <c r="M11">
        <f t="shared" si="4"/>
        <v>-0.55661008401519241</v>
      </c>
      <c r="N11">
        <f t="shared" si="5"/>
        <v>0.30981478562739956</v>
      </c>
      <c r="P11" s="6" t="s">
        <v>160</v>
      </c>
      <c r="Q11" s="6">
        <v>145</v>
      </c>
      <c r="AC11" s="15">
        <v>0.42651695306275339</v>
      </c>
    </row>
    <row r="12" spans="1:29" ht="15" thickBot="1">
      <c r="A12" s="1" t="s">
        <v>14</v>
      </c>
      <c r="B12" s="4">
        <v>0.52500000000000002</v>
      </c>
      <c r="C12" s="2">
        <v>13</v>
      </c>
      <c r="D12" s="2">
        <v>2.19</v>
      </c>
      <c r="E12" s="3">
        <v>155</v>
      </c>
      <c r="F12" s="2">
        <v>29.1</v>
      </c>
      <c r="G12">
        <f t="shared" si="0"/>
        <v>-0.64435701639051324</v>
      </c>
      <c r="H12">
        <f t="shared" si="1"/>
        <v>0.78390154382840938</v>
      </c>
      <c r="I12">
        <f t="shared" si="1"/>
        <v>5.0434251169192468</v>
      </c>
      <c r="J12">
        <f t="shared" si="1"/>
        <v>3.3707381741774469</v>
      </c>
      <c r="K12">
        <f t="shared" si="2"/>
        <v>2.5649493574615367</v>
      </c>
      <c r="L12">
        <f t="shared" si="3"/>
        <v>-1.0079934375006407</v>
      </c>
      <c r="M12">
        <f t="shared" si="4"/>
        <v>-0.36363642111012751</v>
      </c>
      <c r="N12">
        <f t="shared" si="5"/>
        <v>0.13223144675778198</v>
      </c>
      <c r="AC12" s="14">
        <v>0.72039407587970228</v>
      </c>
    </row>
    <row r="13" spans="1:29" ht="15" thickBot="1">
      <c r="A13" s="1" t="s">
        <v>15</v>
      </c>
      <c r="B13" s="4">
        <v>0.501</v>
      </c>
      <c r="C13" s="2">
        <v>22</v>
      </c>
      <c r="D13" s="2">
        <v>1.72</v>
      </c>
      <c r="E13" s="3">
        <v>188</v>
      </c>
      <c r="F13" s="2">
        <v>15</v>
      </c>
      <c r="G13">
        <f t="shared" si="0"/>
        <v>-0.69114917789727226</v>
      </c>
      <c r="H13">
        <f t="shared" si="1"/>
        <v>0.54232429082536171</v>
      </c>
      <c r="I13">
        <f t="shared" si="1"/>
        <v>5.2364419628299492</v>
      </c>
      <c r="J13">
        <f t="shared" si="1"/>
        <v>2.7080502011022101</v>
      </c>
      <c r="K13">
        <f t="shared" si="2"/>
        <v>3.0910424533583161</v>
      </c>
      <c r="L13">
        <f t="shared" si="3"/>
        <v>-1.0594990075370663</v>
      </c>
      <c r="M13">
        <f t="shared" si="4"/>
        <v>-0.36834982963979401</v>
      </c>
      <c r="N13">
        <f t="shared" si="5"/>
        <v>0.13568159699566526</v>
      </c>
      <c r="P13" t="s">
        <v>161</v>
      </c>
    </row>
    <row r="14" spans="1:29">
      <c r="A14" s="1" t="s">
        <v>16</v>
      </c>
      <c r="B14" s="4">
        <v>1.194</v>
      </c>
      <c r="C14" s="2">
        <v>25</v>
      </c>
      <c r="D14" s="2">
        <v>2.09</v>
      </c>
      <c r="E14" s="3">
        <v>170</v>
      </c>
      <c r="F14" s="2">
        <v>17.899999999999999</v>
      </c>
      <c r="G14">
        <f t="shared" si="0"/>
        <v>0.17730901497041029</v>
      </c>
      <c r="H14">
        <f t="shared" si="1"/>
        <v>0.73716406597671957</v>
      </c>
      <c r="I14">
        <f t="shared" si="1"/>
        <v>5.1357984370502621</v>
      </c>
      <c r="J14">
        <f t="shared" si="1"/>
        <v>2.884800712846709</v>
      </c>
      <c r="K14">
        <f t="shared" si="2"/>
        <v>3.2188758248682006</v>
      </c>
      <c r="L14">
        <f t="shared" si="3"/>
        <v>-0.78487455393097427</v>
      </c>
      <c r="M14">
        <f t="shared" si="4"/>
        <v>-0.96218356890138457</v>
      </c>
      <c r="N14">
        <f t="shared" si="5"/>
        <v>0.92579722026380551</v>
      </c>
      <c r="P14" s="7"/>
      <c r="Q14" s="7" t="s">
        <v>166</v>
      </c>
      <c r="R14" s="7" t="s">
        <v>167</v>
      </c>
      <c r="S14" s="7" t="s">
        <v>168</v>
      </c>
      <c r="T14" s="7" t="s">
        <v>169</v>
      </c>
      <c r="U14" s="7" t="s">
        <v>170</v>
      </c>
    </row>
    <row r="15" spans="1:29">
      <c r="A15" s="1" t="s">
        <v>17</v>
      </c>
      <c r="B15" s="4">
        <v>0.67</v>
      </c>
      <c r="C15" s="2">
        <v>25</v>
      </c>
      <c r="D15" s="2">
        <v>1.68</v>
      </c>
      <c r="E15" s="3">
        <v>167</v>
      </c>
      <c r="F15" s="2">
        <v>39.700000000000003</v>
      </c>
      <c r="G15">
        <f t="shared" si="0"/>
        <v>-0.40047756659712525</v>
      </c>
      <c r="H15">
        <f t="shared" si="1"/>
        <v>0.51879379341516751</v>
      </c>
      <c r="I15">
        <f t="shared" si="1"/>
        <v>5.1179938124167554</v>
      </c>
      <c r="J15">
        <f t="shared" si="1"/>
        <v>3.6813511876931448</v>
      </c>
      <c r="K15">
        <f t="shared" si="2"/>
        <v>3.2188758248682006</v>
      </c>
      <c r="L15">
        <f t="shared" si="3"/>
        <v>-0.53650118983847461</v>
      </c>
      <c r="M15">
        <f t="shared" si="4"/>
        <v>-0.13602362324134937</v>
      </c>
      <c r="N15">
        <f t="shared" si="5"/>
        <v>1.8502426079704561E-2</v>
      </c>
      <c r="P15" t="s">
        <v>162</v>
      </c>
      <c r="Q15">
        <v>4</v>
      </c>
      <c r="R15">
        <v>269.51481782435303</v>
      </c>
      <c r="S15">
        <v>67.378704456088258</v>
      </c>
      <c r="T15">
        <v>437.68629595861773</v>
      </c>
      <c r="U15">
        <v>4.8193608858357104E-78</v>
      </c>
    </row>
    <row r="16" spans="1:29">
      <c r="A16" s="1" t="s">
        <v>18</v>
      </c>
      <c r="B16" s="4">
        <v>0.34899999999999998</v>
      </c>
      <c r="C16" s="2">
        <v>35</v>
      </c>
      <c r="D16" s="2">
        <v>1.81</v>
      </c>
      <c r="E16" s="3">
        <v>213</v>
      </c>
      <c r="F16" s="2">
        <v>22.6</v>
      </c>
      <c r="G16">
        <f t="shared" si="0"/>
        <v>-1.05268335677971</v>
      </c>
      <c r="H16">
        <f t="shared" si="1"/>
        <v>0.59332684527773438</v>
      </c>
      <c r="I16">
        <f t="shared" si="1"/>
        <v>5.3612921657094255</v>
      </c>
      <c r="J16">
        <f t="shared" si="1"/>
        <v>3.1179499062782403</v>
      </c>
      <c r="K16">
        <f t="shared" si="2"/>
        <v>3.5553480614894135</v>
      </c>
      <c r="L16">
        <f t="shared" si="3"/>
        <v>-0.55538541407843534</v>
      </c>
      <c r="M16">
        <f t="shared" si="4"/>
        <v>0.4972979427012747</v>
      </c>
      <c r="N16">
        <f t="shared" si="5"/>
        <v>0.24730524381492031</v>
      </c>
      <c r="P16" t="s">
        <v>163</v>
      </c>
      <c r="Q16">
        <v>140</v>
      </c>
      <c r="R16">
        <v>21.552008164185764</v>
      </c>
      <c r="S16">
        <v>0.15394291545846975</v>
      </c>
    </row>
    <row r="17" spans="1:24" ht="15" thickBot="1">
      <c r="A17" s="1" t="s">
        <v>19</v>
      </c>
      <c r="B17" s="4">
        <v>0.42299999999999999</v>
      </c>
      <c r="C17" s="2">
        <v>39</v>
      </c>
      <c r="D17" s="2">
        <v>2.2999999999999998</v>
      </c>
      <c r="E17" s="3">
        <v>164</v>
      </c>
      <c r="F17" s="2">
        <v>23.6</v>
      </c>
      <c r="G17">
        <f t="shared" si="0"/>
        <v>-0.86038309993585915</v>
      </c>
      <c r="H17">
        <f t="shared" si="1"/>
        <v>0.83290912293510388</v>
      </c>
      <c r="I17">
        <f t="shared" si="1"/>
        <v>5.0998664278241987</v>
      </c>
      <c r="J17">
        <f t="shared" si="1"/>
        <v>3.1612467120315646</v>
      </c>
      <c r="K17">
        <f t="shared" si="2"/>
        <v>3.6635616461296463</v>
      </c>
      <c r="L17">
        <f t="shared" si="3"/>
        <v>-0.29693807403685968</v>
      </c>
      <c r="M17">
        <f t="shared" si="4"/>
        <v>0.56344502589899947</v>
      </c>
      <c r="N17">
        <f t="shared" si="5"/>
        <v>0.31747029721032421</v>
      </c>
      <c r="P17" s="6" t="s">
        <v>164</v>
      </c>
      <c r="Q17" s="6">
        <v>144</v>
      </c>
      <c r="R17" s="6">
        <v>291.06682598853877</v>
      </c>
      <c r="S17" s="6"/>
      <c r="T17" s="6"/>
      <c r="U17" s="6"/>
    </row>
    <row r="18" spans="1:24" ht="15" thickBot="1">
      <c r="A18" s="1" t="s">
        <v>20</v>
      </c>
      <c r="B18" s="4">
        <v>0.501</v>
      </c>
      <c r="C18" s="2">
        <v>43</v>
      </c>
      <c r="D18" s="2">
        <v>1.75</v>
      </c>
      <c r="E18" s="3">
        <v>170</v>
      </c>
      <c r="F18" s="2">
        <v>42.8</v>
      </c>
      <c r="G18">
        <f t="shared" si="0"/>
        <v>-0.69114917789727226</v>
      </c>
      <c r="H18">
        <f t="shared" si="1"/>
        <v>0.55961578793542266</v>
      </c>
      <c r="I18">
        <f t="shared" si="1"/>
        <v>5.1357984370502621</v>
      </c>
      <c r="J18">
        <f t="shared" si="1"/>
        <v>3.7565381025877511</v>
      </c>
      <c r="K18">
        <f t="shared" si="2"/>
        <v>3.7612001156935624</v>
      </c>
      <c r="L18">
        <f t="shared" si="3"/>
        <v>-9.9848201110108281E-2</v>
      </c>
      <c r="M18">
        <f t="shared" si="4"/>
        <v>0.59130097678716398</v>
      </c>
      <c r="N18">
        <f t="shared" si="5"/>
        <v>0.34963684514945426</v>
      </c>
    </row>
    <row r="19" spans="1:24">
      <c r="A19" s="1" t="s">
        <v>21</v>
      </c>
      <c r="B19" s="4">
        <v>0.55000000000000004</v>
      </c>
      <c r="C19" s="2">
        <v>63</v>
      </c>
      <c r="D19" s="2">
        <v>1.76</v>
      </c>
      <c r="E19" s="3">
        <v>161</v>
      </c>
      <c r="F19" s="2">
        <v>10.3</v>
      </c>
      <c r="G19">
        <f t="shared" si="0"/>
        <v>-0.59783700075562041</v>
      </c>
      <c r="H19">
        <f t="shared" si="1"/>
        <v>0.56531380905006046</v>
      </c>
      <c r="I19">
        <f t="shared" si="1"/>
        <v>5.0814043649844631</v>
      </c>
      <c r="J19">
        <f t="shared" si="1"/>
        <v>2.33214389523559</v>
      </c>
      <c r="K19">
        <f t="shared" si="2"/>
        <v>4.1431347263915326</v>
      </c>
      <c r="L19">
        <f t="shared" si="3"/>
        <v>-0.41778614329717589</v>
      </c>
      <c r="M19">
        <f t="shared" si="4"/>
        <v>0.18005085745844451</v>
      </c>
      <c r="N19">
        <f t="shared" si="5"/>
        <v>3.2418311271521102E-2</v>
      </c>
      <c r="P19" s="7"/>
      <c r="Q19" s="7" t="s">
        <v>171</v>
      </c>
      <c r="R19" s="7" t="s">
        <v>159</v>
      </c>
      <c r="S19" s="7" t="s">
        <v>172</v>
      </c>
      <c r="T19" s="7" t="s">
        <v>173</v>
      </c>
      <c r="U19" s="7" t="s">
        <v>174</v>
      </c>
      <c r="V19" s="7" t="s">
        <v>175</v>
      </c>
      <c r="W19" s="7" t="s">
        <v>176</v>
      </c>
      <c r="X19" s="7" t="s">
        <v>177</v>
      </c>
    </row>
    <row r="20" spans="1:24">
      <c r="A20" s="1" t="s">
        <v>22</v>
      </c>
      <c r="B20" s="4">
        <v>0.79500000000000004</v>
      </c>
      <c r="C20" s="2">
        <v>68</v>
      </c>
      <c r="D20" s="2">
        <v>1.98</v>
      </c>
      <c r="E20" s="3">
        <v>210</v>
      </c>
      <c r="F20" s="2">
        <v>35.5</v>
      </c>
      <c r="G20">
        <f t="shared" si="0"/>
        <v>-0.22941316432780509</v>
      </c>
      <c r="H20">
        <f t="shared" si="1"/>
        <v>0.68309684470644383</v>
      </c>
      <c r="I20">
        <f t="shared" si="1"/>
        <v>5.3471075307174685</v>
      </c>
      <c r="J20">
        <f t="shared" si="1"/>
        <v>3.5695326964813701</v>
      </c>
      <c r="K20">
        <f t="shared" si="2"/>
        <v>4.219507705176107</v>
      </c>
      <c r="L20">
        <f t="shared" si="3"/>
        <v>0.15796835974489198</v>
      </c>
      <c r="M20">
        <f t="shared" si="4"/>
        <v>0.3873815240726971</v>
      </c>
      <c r="N20">
        <f t="shared" si="5"/>
        <v>0.15006444519288561</v>
      </c>
      <c r="P20" t="s">
        <v>165</v>
      </c>
      <c r="Q20" s="13">
        <v>-3.5265028449802704</v>
      </c>
      <c r="R20">
        <v>1.774366719475069</v>
      </c>
      <c r="S20">
        <v>-1.9874712517283664</v>
      </c>
      <c r="T20">
        <v>4.8821232304876221E-2</v>
      </c>
      <c r="U20">
        <v>-7.0345211677542281</v>
      </c>
      <c r="V20">
        <v>-1.8484522206312359E-2</v>
      </c>
      <c r="W20">
        <v>-7.0345211677542281</v>
      </c>
      <c r="X20">
        <v>-1.8484522206312359E-2</v>
      </c>
    </row>
    <row r="21" spans="1:24">
      <c r="A21" s="1" t="s">
        <v>23</v>
      </c>
      <c r="B21" s="4">
        <v>0.66400000000000003</v>
      </c>
      <c r="C21" s="2">
        <v>81</v>
      </c>
      <c r="D21" s="2">
        <v>2.29</v>
      </c>
      <c r="E21" s="3">
        <v>158</v>
      </c>
      <c r="F21" s="2">
        <v>28.5</v>
      </c>
      <c r="G21">
        <f t="shared" si="0"/>
        <v>-0.40947312950570314</v>
      </c>
      <c r="H21">
        <f t="shared" si="1"/>
        <v>0.82855181756614826</v>
      </c>
      <c r="I21">
        <f t="shared" si="1"/>
        <v>5.0625950330269669</v>
      </c>
      <c r="J21">
        <f t="shared" si="1"/>
        <v>3.3499040872746049</v>
      </c>
      <c r="K21">
        <f t="shared" si="2"/>
        <v>4.3944491546724391</v>
      </c>
      <c r="L21">
        <f t="shared" si="3"/>
        <v>0.31634879978879038</v>
      </c>
      <c r="M21">
        <f t="shared" si="4"/>
        <v>0.72582192929449352</v>
      </c>
      <c r="N21">
        <f t="shared" si="5"/>
        <v>0.52681747304478077</v>
      </c>
      <c r="P21" t="s">
        <v>178</v>
      </c>
      <c r="Q21" s="15">
        <v>0.4363412007893066</v>
      </c>
      <c r="R21">
        <v>0.29104761059368656</v>
      </c>
      <c r="S21">
        <v>1.4992090122274029</v>
      </c>
      <c r="T21">
        <v>0.13607101946721495</v>
      </c>
      <c r="U21">
        <v>-0.13907556033225366</v>
      </c>
      <c r="V21">
        <v>1.0117579619108668</v>
      </c>
      <c r="W21">
        <v>-0.13907556033225366</v>
      </c>
      <c r="X21">
        <v>1.0117579619108668</v>
      </c>
    </row>
    <row r="22" spans="1:24">
      <c r="A22" s="1" t="s">
        <v>24</v>
      </c>
      <c r="B22" s="4">
        <v>0.70499999999999996</v>
      </c>
      <c r="C22" s="2">
        <v>84</v>
      </c>
      <c r="D22" s="2">
        <v>2.19</v>
      </c>
      <c r="E22" s="3">
        <v>156</v>
      </c>
      <c r="F22" s="2">
        <v>29.1</v>
      </c>
      <c r="G22">
        <f t="shared" si="0"/>
        <v>-0.34955747616986843</v>
      </c>
      <c r="H22">
        <f t="shared" si="1"/>
        <v>0.78390154382840938</v>
      </c>
      <c r="I22">
        <f t="shared" si="1"/>
        <v>5.0498560072495371</v>
      </c>
      <c r="J22">
        <f t="shared" si="1"/>
        <v>3.3707381741774469</v>
      </c>
      <c r="K22">
        <f t="shared" si="2"/>
        <v>4.4308167988433134</v>
      </c>
      <c r="L22">
        <f t="shared" si="3"/>
        <v>0.33475233577898367</v>
      </c>
      <c r="M22">
        <f t="shared" si="4"/>
        <v>0.6843098119488521</v>
      </c>
      <c r="N22">
        <f t="shared" si="5"/>
        <v>0.46827991872947333</v>
      </c>
      <c r="P22" t="s">
        <v>180</v>
      </c>
      <c r="Q22" s="15">
        <v>-0.21988835075669461</v>
      </c>
      <c r="R22">
        <v>0.33942862306479143</v>
      </c>
      <c r="S22">
        <v>-0.64781911664156111</v>
      </c>
      <c r="T22">
        <v>0.51816292181366408</v>
      </c>
      <c r="U22">
        <v>-0.89095697254502948</v>
      </c>
      <c r="V22">
        <v>0.45118027103164032</v>
      </c>
      <c r="W22">
        <v>-0.89095697254502948</v>
      </c>
      <c r="X22">
        <v>0.45118027103164032</v>
      </c>
    </row>
    <row r="23" spans="1:24">
      <c r="A23" s="1" t="s">
        <v>25</v>
      </c>
      <c r="B23" s="4">
        <v>0.90300000000000002</v>
      </c>
      <c r="C23" s="2">
        <v>73</v>
      </c>
      <c r="D23" s="2">
        <v>1.75</v>
      </c>
      <c r="E23" s="3">
        <v>176</v>
      </c>
      <c r="F23" s="2">
        <v>42.8</v>
      </c>
      <c r="G23">
        <f t="shared" si="0"/>
        <v>-0.10203272556515161</v>
      </c>
      <c r="H23">
        <f t="shared" si="1"/>
        <v>0.55961578793542266</v>
      </c>
      <c r="I23">
        <f t="shared" si="1"/>
        <v>5.1704839950381514</v>
      </c>
      <c r="J23">
        <f t="shared" si="1"/>
        <v>3.7565381025877511</v>
      </c>
      <c r="K23">
        <f t="shared" si="2"/>
        <v>4.290459441148391</v>
      </c>
      <c r="L23">
        <f t="shared" si="3"/>
        <v>0.27380013141060466</v>
      </c>
      <c r="M23">
        <f t="shared" si="4"/>
        <v>0.3758328569757563</v>
      </c>
      <c r="N23">
        <f t="shared" si="5"/>
        <v>0.14125033638255929</v>
      </c>
      <c r="P23" t="s">
        <v>181</v>
      </c>
      <c r="Q23" s="15">
        <v>0.42651695306275339</v>
      </c>
      <c r="R23">
        <v>0.1003691453185814</v>
      </c>
      <c r="S23">
        <v>4.2494827639405237</v>
      </c>
      <c r="T23">
        <v>3.8888067752336616E-5</v>
      </c>
      <c r="U23">
        <v>0.22808176097184762</v>
      </c>
      <c r="V23">
        <v>0.62495214515365916</v>
      </c>
      <c r="W23">
        <v>0.22808176097184762</v>
      </c>
      <c r="X23">
        <v>0.62495214515365916</v>
      </c>
    </row>
    <row r="24" spans="1:24" ht="15" thickBot="1">
      <c r="A24" s="1" t="s">
        <v>26</v>
      </c>
      <c r="B24" s="4">
        <v>1.504</v>
      </c>
      <c r="C24" s="2">
        <v>99</v>
      </c>
      <c r="D24" s="2">
        <v>2.2000000000000002</v>
      </c>
      <c r="E24" s="3">
        <v>170</v>
      </c>
      <c r="F24" s="2">
        <v>36.200000000000003</v>
      </c>
      <c r="G24">
        <f t="shared" si="0"/>
        <v>0.4081282255276481</v>
      </c>
      <c r="H24">
        <f t="shared" si="1"/>
        <v>0.78845736036427028</v>
      </c>
      <c r="I24">
        <f t="shared" si="1"/>
        <v>5.1357984370502621</v>
      </c>
      <c r="J24">
        <f t="shared" si="1"/>
        <v>3.5890591188317256</v>
      </c>
      <c r="K24">
        <f t="shared" si="2"/>
        <v>4.5951198501345898</v>
      </c>
      <c r="L24">
        <f t="shared" si="3"/>
        <v>0.52932301599083198</v>
      </c>
      <c r="M24">
        <f t="shared" si="4"/>
        <v>0.12119479046318388</v>
      </c>
      <c r="N24">
        <f t="shared" si="5"/>
        <v>1.4688177235415045E-2</v>
      </c>
      <c r="P24" s="6" t="s">
        <v>182</v>
      </c>
      <c r="Q24" s="14">
        <v>0.72039407587970228</v>
      </c>
      <c r="R24" s="6">
        <v>1.7466434769357189E-2</v>
      </c>
      <c r="S24" s="6">
        <v>41.244483226969088</v>
      </c>
      <c r="T24" s="6">
        <v>3.2994896776124109E-80</v>
      </c>
      <c r="U24" s="6">
        <v>0.68586199604979647</v>
      </c>
      <c r="V24" s="6">
        <v>0.75492615570960808</v>
      </c>
      <c r="W24" s="6">
        <v>0.68586199604979647</v>
      </c>
      <c r="X24" s="6">
        <v>0.75492615570960808</v>
      </c>
    </row>
    <row r="25" spans="1:24">
      <c r="A25" s="1" t="s">
        <v>27</v>
      </c>
      <c r="B25" s="4">
        <v>1.615</v>
      </c>
      <c r="C25" s="2">
        <v>101</v>
      </c>
      <c r="D25" s="2">
        <v>1.66</v>
      </c>
      <c r="E25" s="3">
        <v>192</v>
      </c>
      <c r="F25" s="2">
        <v>33.4</v>
      </c>
      <c r="G25">
        <f t="shared" si="0"/>
        <v>0.47933495667461984</v>
      </c>
      <c r="H25">
        <f t="shared" si="1"/>
        <v>0.50681760236845186</v>
      </c>
      <c r="I25">
        <f t="shared" si="1"/>
        <v>5.2574953720277815</v>
      </c>
      <c r="J25">
        <f t="shared" si="1"/>
        <v>3.5085558999826545</v>
      </c>
      <c r="K25">
        <f t="shared" si="2"/>
        <v>4.6151205168412597</v>
      </c>
      <c r="L25">
        <f t="shared" si="3"/>
        <v>0.35974462166645527</v>
      </c>
      <c r="M25">
        <f t="shared" si="4"/>
        <v>-0.11959033500816457</v>
      </c>
      <c r="N25">
        <f t="shared" si="5"/>
        <v>1.4301848227365032E-2</v>
      </c>
    </row>
    <row r="26" spans="1:24">
      <c r="A26" s="1" t="s">
        <v>28</v>
      </c>
      <c r="B26" s="4">
        <v>1.127</v>
      </c>
      <c r="C26" s="2">
        <v>119</v>
      </c>
      <c r="D26" s="2">
        <v>1.92</v>
      </c>
      <c r="E26" s="3">
        <v>164</v>
      </c>
      <c r="F26" s="2">
        <v>22.5</v>
      </c>
      <c r="G26">
        <f t="shared" si="0"/>
        <v>0.11955923505763925</v>
      </c>
      <c r="H26">
        <f t="shared" si="1"/>
        <v>0.65232518603969014</v>
      </c>
      <c r="I26">
        <f t="shared" si="1"/>
        <v>5.0998664278241987</v>
      </c>
      <c r="J26">
        <f t="shared" si="1"/>
        <v>3.1135153092103742</v>
      </c>
      <c r="K26">
        <f t="shared" si="2"/>
        <v>4.7791234931115296</v>
      </c>
      <c r="L26">
        <f t="shared" si="3"/>
        <v>0.40755160744139785</v>
      </c>
      <c r="M26">
        <f t="shared" si="4"/>
        <v>0.28799237238375858</v>
      </c>
      <c r="N26">
        <f t="shared" si="5"/>
        <v>8.2939606551225467E-2</v>
      </c>
    </row>
    <row r="27" spans="1:24">
      <c r="A27" s="1" t="s">
        <v>29</v>
      </c>
      <c r="B27" s="4">
        <v>0.71799999999999997</v>
      </c>
      <c r="C27" s="2">
        <v>120</v>
      </c>
      <c r="D27" s="2">
        <v>1.77</v>
      </c>
      <c r="E27" s="3">
        <v>175</v>
      </c>
      <c r="F27" s="2">
        <v>21.3</v>
      </c>
      <c r="G27">
        <f t="shared" si="0"/>
        <v>-0.33128570993391293</v>
      </c>
      <c r="H27">
        <f t="shared" si="1"/>
        <v>0.5709795465857378</v>
      </c>
      <c r="I27">
        <f t="shared" si="1"/>
        <v>5.1647859739235145</v>
      </c>
      <c r="J27">
        <f t="shared" si="1"/>
        <v>3.0587070727153796</v>
      </c>
      <c r="K27">
        <f t="shared" si="2"/>
        <v>4.7874917427820458</v>
      </c>
      <c r="L27">
        <f t="shared" si="3"/>
        <v>0.34043389697496762</v>
      </c>
      <c r="M27">
        <f t="shared" si="4"/>
        <v>0.67171960690888055</v>
      </c>
      <c r="N27">
        <f t="shared" si="5"/>
        <v>0.45120723030582099</v>
      </c>
    </row>
    <row r="28" spans="1:24">
      <c r="A28" s="1" t="s">
        <v>30</v>
      </c>
      <c r="B28" s="4">
        <v>2.4140000000000001</v>
      </c>
      <c r="C28" s="2">
        <v>122</v>
      </c>
      <c r="D28" s="2">
        <v>2.09</v>
      </c>
      <c r="E28" s="3">
        <v>180</v>
      </c>
      <c r="F28" s="2">
        <v>17.899999999999999</v>
      </c>
      <c r="G28">
        <f t="shared" si="0"/>
        <v>0.88128512267533987</v>
      </c>
      <c r="H28">
        <f t="shared" si="1"/>
        <v>0.73716406597671957</v>
      </c>
      <c r="I28">
        <f t="shared" si="1"/>
        <v>5.1929568508902104</v>
      </c>
      <c r="J28">
        <f t="shared" si="1"/>
        <v>2.884800712846709</v>
      </c>
      <c r="K28">
        <f t="shared" si="2"/>
        <v>4.8040210447332568</v>
      </c>
      <c r="L28">
        <f t="shared" si="3"/>
        <v>0.34448620251770645</v>
      </c>
      <c r="M28">
        <f t="shared" si="4"/>
        <v>-0.53679892015763342</v>
      </c>
      <c r="N28">
        <f t="shared" si="5"/>
        <v>0.28815308068240131</v>
      </c>
    </row>
    <row r="29" spans="1:24">
      <c r="A29" s="1" t="s">
        <v>31</v>
      </c>
      <c r="B29" s="4">
        <v>1.1299999999999999</v>
      </c>
      <c r="C29" s="2">
        <v>130</v>
      </c>
      <c r="D29" s="2">
        <v>1.82</v>
      </c>
      <c r="E29" s="3">
        <v>176</v>
      </c>
      <c r="F29" s="2">
        <v>38.9</v>
      </c>
      <c r="G29">
        <f t="shared" si="0"/>
        <v>0.12221763272424911</v>
      </c>
      <c r="H29">
        <f t="shared" si="1"/>
        <v>0.59883650108870401</v>
      </c>
      <c r="I29">
        <f t="shared" si="1"/>
        <v>5.1704839950381514</v>
      </c>
      <c r="J29">
        <f t="shared" si="1"/>
        <v>3.6609942506244004</v>
      </c>
      <c r="K29">
        <f t="shared" si="2"/>
        <v>4.8675344504555822</v>
      </c>
      <c r="L29">
        <f t="shared" si="3"/>
        <v>0.66588408990355807</v>
      </c>
      <c r="M29">
        <f t="shared" si="4"/>
        <v>0.54366645717930895</v>
      </c>
      <c r="N29">
        <f t="shared" si="5"/>
        <v>0.29557321666190139</v>
      </c>
      <c r="P29" t="s">
        <v>155</v>
      </c>
    </row>
    <row r="30" spans="1:24" ht="15" thickBot="1">
      <c r="A30" s="1" t="s">
        <v>32</v>
      </c>
      <c r="B30" s="4">
        <v>0.99199999999999999</v>
      </c>
      <c r="C30" s="2">
        <v>138</v>
      </c>
      <c r="D30" s="2">
        <v>1.8</v>
      </c>
      <c r="E30" s="3">
        <v>202</v>
      </c>
      <c r="F30" s="2">
        <v>20.2</v>
      </c>
      <c r="G30">
        <f t="shared" si="0"/>
        <v>-8.0321716972642666E-3</v>
      </c>
      <c r="H30">
        <f t="shared" si="1"/>
        <v>0.58778666490211906</v>
      </c>
      <c r="I30">
        <f t="shared" si="1"/>
        <v>5.3082676974012051</v>
      </c>
      <c r="J30">
        <f t="shared" si="1"/>
        <v>3.0056826044071592</v>
      </c>
      <c r="K30">
        <f t="shared" si="2"/>
        <v>4.9272536851572051</v>
      </c>
      <c r="L30">
        <f t="shared" si="3"/>
        <v>0.39428541628361868</v>
      </c>
      <c r="M30">
        <f t="shared" si="4"/>
        <v>0.40231758798088296</v>
      </c>
      <c r="N30">
        <f t="shared" si="5"/>
        <v>0.16185944159875551</v>
      </c>
    </row>
    <row r="31" spans="1:24">
      <c r="A31" s="1" t="s">
        <v>33</v>
      </c>
      <c r="B31" s="4">
        <v>1.554</v>
      </c>
      <c r="C31" s="2">
        <v>149</v>
      </c>
      <c r="D31" s="2">
        <v>1.92</v>
      </c>
      <c r="E31" s="3">
        <v>227</v>
      </c>
      <c r="F31" s="2">
        <v>22.5</v>
      </c>
      <c r="G31">
        <f t="shared" si="0"/>
        <v>0.44083225194545572</v>
      </c>
      <c r="H31">
        <f t="shared" si="1"/>
        <v>0.65232518603969014</v>
      </c>
      <c r="I31">
        <f t="shared" si="1"/>
        <v>5.4249500174814029</v>
      </c>
      <c r="J31">
        <f t="shared" si="1"/>
        <v>3.1135153092103742</v>
      </c>
      <c r="K31">
        <f t="shared" si="2"/>
        <v>5.0039463059454592</v>
      </c>
      <c r="L31">
        <f t="shared" si="3"/>
        <v>0.49803053554178334</v>
      </c>
      <c r="M31">
        <f t="shared" si="4"/>
        <v>5.7198283596327615E-2</v>
      </c>
      <c r="N31">
        <f t="shared" si="5"/>
        <v>3.2716436463659207E-3</v>
      </c>
      <c r="P31" s="19" t="s">
        <v>156</v>
      </c>
      <c r="Q31" s="19"/>
    </row>
    <row r="32" spans="1:24">
      <c r="A32" s="1" t="s">
        <v>34</v>
      </c>
      <c r="B32" s="4">
        <v>1.2250000000000001</v>
      </c>
      <c r="C32" s="2">
        <v>196</v>
      </c>
      <c r="D32" s="2">
        <v>1.92</v>
      </c>
      <c r="E32" s="3">
        <v>186</v>
      </c>
      <c r="F32" s="2">
        <v>29.1</v>
      </c>
      <c r="G32">
        <f t="shared" si="0"/>
        <v>0.20294084399669038</v>
      </c>
      <c r="H32">
        <f t="shared" si="1"/>
        <v>0.65232518603969014</v>
      </c>
      <c r="I32">
        <f t="shared" si="1"/>
        <v>5.2257466737132017</v>
      </c>
      <c r="J32">
        <f t="shared" si="1"/>
        <v>3.3707381741774469</v>
      </c>
      <c r="K32">
        <f t="shared" si="2"/>
        <v>5.2781146592305168</v>
      </c>
      <c r="L32">
        <f t="shared" si="3"/>
        <v>0.84905220039226847</v>
      </c>
      <c r="M32">
        <f t="shared" si="4"/>
        <v>0.64611135639557804</v>
      </c>
      <c r="N32">
        <f t="shared" si="5"/>
        <v>0.41745988486333369</v>
      </c>
      <c r="P32" s="16" t="s">
        <v>157</v>
      </c>
      <c r="Q32" s="16">
        <v>0.96226561828372237</v>
      </c>
    </row>
    <row r="33" spans="1:24">
      <c r="A33" s="1" t="s">
        <v>35</v>
      </c>
      <c r="B33" s="4">
        <v>1.5649999999999999</v>
      </c>
      <c r="C33" s="2">
        <v>197</v>
      </c>
      <c r="D33" s="2">
        <v>2.19</v>
      </c>
      <c r="E33" s="3">
        <v>183</v>
      </c>
      <c r="F33" s="2">
        <v>29.1</v>
      </c>
      <c r="G33">
        <f t="shared" si="0"/>
        <v>0.44788582399211652</v>
      </c>
      <c r="H33">
        <f t="shared" si="1"/>
        <v>0.78390154382840938</v>
      </c>
      <c r="I33">
        <f t="shared" si="1"/>
        <v>5.2094861528414214</v>
      </c>
      <c r="J33">
        <f t="shared" si="1"/>
        <v>3.3707381741774469</v>
      </c>
      <c r="K33">
        <f t="shared" si="2"/>
        <v>5.2832037287379885</v>
      </c>
      <c r="L33">
        <f t="shared" si="3"/>
        <v>0.91370602098714437</v>
      </c>
      <c r="M33">
        <f t="shared" si="4"/>
        <v>0.46582019699502786</v>
      </c>
      <c r="N33">
        <f t="shared" si="5"/>
        <v>0.21698845592848656</v>
      </c>
      <c r="P33" s="16" t="s">
        <v>158</v>
      </c>
      <c r="Q33" s="16">
        <v>0.92595512013095449</v>
      </c>
    </row>
    <row r="34" spans="1:24">
      <c r="A34" s="1" t="s">
        <v>36</v>
      </c>
      <c r="B34" s="4">
        <v>1.9359999999999999</v>
      </c>
      <c r="C34" s="2">
        <v>209</v>
      </c>
      <c r="D34" s="2">
        <v>1.92</v>
      </c>
      <c r="E34" s="3">
        <v>169</v>
      </c>
      <c r="F34" s="2">
        <v>22.5</v>
      </c>
      <c r="G34">
        <f t="shared" si="0"/>
        <v>0.66062398885438522</v>
      </c>
      <c r="H34">
        <f t="shared" si="1"/>
        <v>0.65232518603969014</v>
      </c>
      <c r="I34">
        <f t="shared" si="1"/>
        <v>5.1298987149230735</v>
      </c>
      <c r="J34">
        <f t="shared" si="1"/>
        <v>3.1135153092103742</v>
      </c>
      <c r="K34">
        <f t="shared" si="2"/>
        <v>5.3423342519648109</v>
      </c>
      <c r="L34">
        <f t="shared" si="3"/>
        <v>0.80668155151139009</v>
      </c>
      <c r="M34">
        <f t="shared" si="4"/>
        <v>0.14605756265700487</v>
      </c>
      <c r="N34">
        <f t="shared" si="5"/>
        <v>2.1332811609304902E-2</v>
      </c>
      <c r="P34" s="16" t="s">
        <v>158</v>
      </c>
      <c r="Q34" s="16">
        <v>0.92383955213469615</v>
      </c>
    </row>
    <row r="35" spans="1:24">
      <c r="A35" s="1" t="s">
        <v>37</v>
      </c>
      <c r="B35" s="4">
        <v>3.1539999999999999</v>
      </c>
      <c r="C35" s="2">
        <v>214</v>
      </c>
      <c r="D35" s="2">
        <v>1.52</v>
      </c>
      <c r="E35" s="3">
        <v>168</v>
      </c>
      <c r="F35" s="2">
        <v>27.5</v>
      </c>
      <c r="G35">
        <f t="shared" si="0"/>
        <v>1.1486714885408467</v>
      </c>
      <c r="H35">
        <f t="shared" si="1"/>
        <v>0.41871033485818504</v>
      </c>
      <c r="I35">
        <f t="shared" si="1"/>
        <v>5.1239639794032588</v>
      </c>
      <c r="J35">
        <f t="shared" si="1"/>
        <v>3.3141860046725258</v>
      </c>
      <c r="K35">
        <f t="shared" si="2"/>
        <v>5.3659760150218512</v>
      </c>
      <c r="L35">
        <f t="shared" si="3"/>
        <v>0.80867158567741049</v>
      </c>
      <c r="M35">
        <f t="shared" si="4"/>
        <v>-0.33999990286343618</v>
      </c>
      <c r="N35">
        <f t="shared" si="5"/>
        <v>0.11559993394714603</v>
      </c>
      <c r="P35" s="16" t="s">
        <v>159</v>
      </c>
      <c r="Q35" s="16">
        <v>0.39235559822496446</v>
      </c>
    </row>
    <row r="36" spans="1:24" ht="15" thickBot="1">
      <c r="A36" s="1" t="s">
        <v>38</v>
      </c>
      <c r="B36" s="4">
        <v>2.5990000000000002</v>
      </c>
      <c r="C36" s="2">
        <v>220</v>
      </c>
      <c r="D36" s="2">
        <v>1.92</v>
      </c>
      <c r="E36" s="3">
        <v>164</v>
      </c>
      <c r="F36" s="2">
        <v>22.5</v>
      </c>
      <c r="G36">
        <f t="shared" si="0"/>
        <v>0.95512675565935323</v>
      </c>
      <c r="H36">
        <f t="shared" si="1"/>
        <v>0.65232518603969014</v>
      </c>
      <c r="I36">
        <f t="shared" si="1"/>
        <v>5.0998664278241987</v>
      </c>
      <c r="J36">
        <f t="shared" si="1"/>
        <v>3.1135153092103742</v>
      </c>
      <c r="K36">
        <f t="shared" si="2"/>
        <v>5.393627546352362</v>
      </c>
      <c r="L36">
        <f t="shared" si="3"/>
        <v>0.85023668700015875</v>
      </c>
      <c r="M36">
        <f t="shared" si="4"/>
        <v>-0.10489006865919448</v>
      </c>
      <c r="N36">
        <f t="shared" si="5"/>
        <v>1.1001926503330532E-2</v>
      </c>
      <c r="P36" s="17" t="s">
        <v>160</v>
      </c>
      <c r="Q36" s="17">
        <v>145</v>
      </c>
    </row>
    <row r="37" spans="1:24">
      <c r="A37" s="1" t="s">
        <v>39</v>
      </c>
      <c r="B37" s="4">
        <v>3.298</v>
      </c>
      <c r="C37" s="2">
        <v>234</v>
      </c>
      <c r="D37" s="2">
        <v>2.2000000000000002</v>
      </c>
      <c r="E37" s="3">
        <v>164</v>
      </c>
      <c r="F37" s="2">
        <v>36.200000000000003</v>
      </c>
      <c r="G37">
        <f t="shared" si="0"/>
        <v>1.1933162241374071</v>
      </c>
      <c r="H37">
        <f t="shared" si="1"/>
        <v>0.78845736036427028</v>
      </c>
      <c r="I37">
        <f t="shared" si="1"/>
        <v>5.0998664278241987</v>
      </c>
      <c r="J37">
        <f t="shared" si="1"/>
        <v>3.5890591188317256</v>
      </c>
      <c r="K37">
        <f t="shared" si="2"/>
        <v>5.4553211153577017</v>
      </c>
      <c r="L37">
        <f t="shared" si="3"/>
        <v>1.1569079417698802</v>
      </c>
      <c r="M37">
        <f t="shared" si="4"/>
        <v>-3.6408282367526912E-2</v>
      </c>
      <c r="N37">
        <f t="shared" si="5"/>
        <v>1.325563024953571E-3</v>
      </c>
    </row>
    <row r="38" spans="1:24" ht="15" thickBot="1">
      <c r="A38" s="1" t="s">
        <v>40</v>
      </c>
      <c r="B38" s="4">
        <v>2.4409999999999998</v>
      </c>
      <c r="C38" s="2">
        <v>235</v>
      </c>
      <c r="D38" s="2">
        <v>2.11</v>
      </c>
      <c r="E38" s="3">
        <v>170</v>
      </c>
      <c r="F38" s="2">
        <v>24.4</v>
      </c>
      <c r="G38">
        <f t="shared" si="0"/>
        <v>0.89240779141082294</v>
      </c>
      <c r="H38">
        <f t="shared" si="1"/>
        <v>0.74668794748797507</v>
      </c>
      <c r="I38">
        <f t="shared" si="1"/>
        <v>5.1357984370502621</v>
      </c>
      <c r="J38">
        <f t="shared" si="1"/>
        <v>3.1945831322991562</v>
      </c>
      <c r="K38">
        <f t="shared" si="2"/>
        <v>5.4595855141441589</v>
      </c>
      <c r="L38">
        <f t="shared" si="3"/>
        <v>0.96560254754173735</v>
      </c>
      <c r="M38">
        <f t="shared" si="4"/>
        <v>7.3194756130914418E-2</v>
      </c>
      <c r="N38">
        <f t="shared" si="5"/>
        <v>5.3574723250640341E-3</v>
      </c>
      <c r="P38" t="s">
        <v>161</v>
      </c>
    </row>
    <row r="39" spans="1:24">
      <c r="A39" s="1" t="s">
        <v>41</v>
      </c>
      <c r="B39" s="4">
        <v>2.0310000000000001</v>
      </c>
      <c r="C39" s="2">
        <v>253</v>
      </c>
      <c r="D39" s="2">
        <v>1.92</v>
      </c>
      <c r="E39" s="3">
        <v>158</v>
      </c>
      <c r="F39" s="2">
        <v>22.5</v>
      </c>
      <c r="G39">
        <f t="shared" si="0"/>
        <v>0.70852828259824774</v>
      </c>
      <c r="H39">
        <f t="shared" si="1"/>
        <v>0.65232518603969014</v>
      </c>
      <c r="I39">
        <f t="shared" si="1"/>
        <v>5.0625950330269669</v>
      </c>
      <c r="J39">
        <f t="shared" si="1"/>
        <v>3.1135153092103742</v>
      </c>
      <c r="K39">
        <f t="shared" si="2"/>
        <v>5.5333894887275203</v>
      </c>
      <c r="L39">
        <f t="shared" si="3"/>
        <v>0.95911590785302803</v>
      </c>
      <c r="M39">
        <f t="shared" si="4"/>
        <v>0.25058762525478029</v>
      </c>
      <c r="N39">
        <f t="shared" si="5"/>
        <v>6.2794157930830194E-2</v>
      </c>
      <c r="P39" s="18"/>
      <c r="Q39" s="18" t="s">
        <v>166</v>
      </c>
      <c r="R39" s="18" t="s">
        <v>167</v>
      </c>
      <c r="S39" s="18" t="s">
        <v>168</v>
      </c>
      <c r="T39" s="18" t="s">
        <v>169</v>
      </c>
      <c r="U39" s="18" t="s">
        <v>170</v>
      </c>
    </row>
    <row r="40" spans="1:24">
      <c r="A40" s="1" t="s">
        <v>42</v>
      </c>
      <c r="B40" s="4">
        <v>4.6660000000000004</v>
      </c>
      <c r="C40" s="2">
        <v>279</v>
      </c>
      <c r="D40" s="2">
        <v>2.0499999999999998</v>
      </c>
      <c r="E40" s="3">
        <v>177</v>
      </c>
      <c r="F40" s="2">
        <v>35.1</v>
      </c>
      <c r="G40">
        <f t="shared" si="0"/>
        <v>1.5403021735992384</v>
      </c>
      <c r="H40">
        <f t="shared" si="1"/>
        <v>0.71783979315031676</v>
      </c>
      <c r="I40">
        <f t="shared" si="1"/>
        <v>5.1761497325738288</v>
      </c>
      <c r="J40">
        <f t="shared" si="1"/>
        <v>3.55820113047182</v>
      </c>
      <c r="K40">
        <f t="shared" si="2"/>
        <v>5.6312117818213654</v>
      </c>
      <c r="L40">
        <f t="shared" si="3"/>
        <v>1.2228699165733001</v>
      </c>
      <c r="M40">
        <f t="shared" si="4"/>
        <v>-0.31743225702593825</v>
      </c>
      <c r="N40">
        <f t="shared" si="5"/>
        <v>0.10076323780058132</v>
      </c>
      <c r="P40" s="16" t="s">
        <v>162</v>
      </c>
      <c r="Q40" s="16">
        <v>4</v>
      </c>
      <c r="R40" s="16">
        <v>269.51481782435303</v>
      </c>
      <c r="S40" s="16">
        <v>67.378704456088258</v>
      </c>
      <c r="T40" s="16">
        <v>437.68629595861773</v>
      </c>
      <c r="U40" s="16">
        <v>4.8193608858357104E-78</v>
      </c>
    </row>
    <row r="41" spans="1:24">
      <c r="A41" s="1" t="s">
        <v>43</v>
      </c>
      <c r="B41" s="4">
        <v>1.8340000000000001</v>
      </c>
      <c r="C41" s="2">
        <v>290</v>
      </c>
      <c r="D41" s="2">
        <v>1.66</v>
      </c>
      <c r="E41" s="3">
        <v>195</v>
      </c>
      <c r="F41" s="2">
        <v>33.4</v>
      </c>
      <c r="G41">
        <f t="shared" si="0"/>
        <v>0.6064993738342731</v>
      </c>
      <c r="H41">
        <f t="shared" si="1"/>
        <v>0.50681760236845186</v>
      </c>
      <c r="I41">
        <f t="shared" si="1"/>
        <v>5.2729995585637468</v>
      </c>
      <c r="J41">
        <f t="shared" si="1"/>
        <v>3.5085558999826545</v>
      </c>
      <c r="K41">
        <f t="shared" si="2"/>
        <v>5.6698809229805196</v>
      </c>
      <c r="L41">
        <f t="shared" si="3"/>
        <v>1.116178579714429</v>
      </c>
      <c r="M41">
        <f t="shared" si="4"/>
        <v>0.50967920588015592</v>
      </c>
      <c r="N41">
        <f t="shared" si="5"/>
        <v>0.25977289290662636</v>
      </c>
      <c r="P41" s="16" t="s">
        <v>163</v>
      </c>
      <c r="Q41" s="16">
        <v>140</v>
      </c>
      <c r="R41" s="16">
        <v>21.552008164185764</v>
      </c>
      <c r="S41" s="16">
        <v>0.15394291545846975</v>
      </c>
      <c r="T41" s="16"/>
      <c r="U41" s="16"/>
    </row>
    <row r="42" spans="1:24" ht="15" thickBot="1">
      <c r="A42" s="1" t="s">
        <v>44</v>
      </c>
      <c r="B42" s="4">
        <v>2.0720000000000001</v>
      </c>
      <c r="C42" s="2">
        <v>290</v>
      </c>
      <c r="D42" s="2">
        <v>1.8</v>
      </c>
      <c r="E42" s="3">
        <v>176</v>
      </c>
      <c r="F42" s="2">
        <v>20.2</v>
      </c>
      <c r="G42">
        <f t="shared" si="0"/>
        <v>0.72851432439723662</v>
      </c>
      <c r="H42">
        <f t="shared" si="1"/>
        <v>0.58778666490211906</v>
      </c>
      <c r="I42">
        <f t="shared" si="1"/>
        <v>5.1704839950381514</v>
      </c>
      <c r="J42">
        <f t="shared" si="1"/>
        <v>3.0056826044071592</v>
      </c>
      <c r="K42">
        <f t="shared" si="2"/>
        <v>5.6698809229805196</v>
      </c>
      <c r="L42">
        <f t="shared" si="3"/>
        <v>0.95956671007220429</v>
      </c>
      <c r="M42">
        <f t="shared" si="4"/>
        <v>0.23105238567496766</v>
      </c>
      <c r="N42">
        <f t="shared" si="5"/>
        <v>5.3385204926094006E-2</v>
      </c>
      <c r="P42" s="17" t="s">
        <v>164</v>
      </c>
      <c r="Q42" s="17">
        <v>144</v>
      </c>
      <c r="R42" s="17">
        <v>291.06682598853877</v>
      </c>
      <c r="S42" s="17"/>
      <c r="T42" s="17"/>
      <c r="U42" s="17"/>
    </row>
    <row r="43" spans="1:24" ht="15" thickBot="1">
      <c r="A43" s="1" t="s">
        <v>45</v>
      </c>
      <c r="B43" s="4">
        <v>2.0390000000000001</v>
      </c>
      <c r="C43" s="2">
        <v>295</v>
      </c>
      <c r="D43" s="2">
        <v>1.77</v>
      </c>
      <c r="E43" s="3">
        <v>188</v>
      </c>
      <c r="F43" s="2">
        <v>21.3</v>
      </c>
      <c r="G43">
        <f t="shared" si="0"/>
        <v>0.71245949159231825</v>
      </c>
      <c r="H43">
        <f t="shared" si="1"/>
        <v>0.5709795465857378</v>
      </c>
      <c r="I43">
        <f t="shared" si="1"/>
        <v>5.2364419628299492</v>
      </c>
      <c r="J43">
        <f t="shared" si="1"/>
        <v>3.0587070727153796</v>
      </c>
      <c r="K43">
        <f t="shared" si="2"/>
        <v>5.6869753563398202</v>
      </c>
      <c r="L43">
        <f t="shared" si="3"/>
        <v>0.97266024631037995</v>
      </c>
      <c r="M43">
        <f t="shared" si="4"/>
        <v>0.2602007547180617</v>
      </c>
      <c r="N43">
        <f t="shared" si="5"/>
        <v>6.7704432755848906E-2</v>
      </c>
    </row>
    <row r="44" spans="1:24">
      <c r="A44" s="1" t="s">
        <v>46</v>
      </c>
      <c r="B44" s="4">
        <v>3.3980000000000001</v>
      </c>
      <c r="C44" s="2">
        <v>299</v>
      </c>
      <c r="D44" s="2">
        <v>1.7</v>
      </c>
      <c r="E44" s="3">
        <v>187</v>
      </c>
      <c r="F44" s="2">
        <v>26.9</v>
      </c>
      <c r="G44">
        <f t="shared" si="0"/>
        <v>1.2231870232497404</v>
      </c>
      <c r="H44">
        <f t="shared" si="1"/>
        <v>0.53062825106217038</v>
      </c>
      <c r="I44">
        <f t="shared" si="1"/>
        <v>5.2311086168545868</v>
      </c>
      <c r="J44">
        <f t="shared" si="1"/>
        <v>3.2921262866077932</v>
      </c>
      <c r="K44">
        <f t="shared" si="2"/>
        <v>5.7004435733906869</v>
      </c>
      <c r="L44">
        <f t="shared" si="3"/>
        <v>1.065485729890562</v>
      </c>
      <c r="M44">
        <f t="shared" si="4"/>
        <v>-0.15770129335917837</v>
      </c>
      <c r="N44">
        <f t="shared" si="5"/>
        <v>2.4869697927157638E-2</v>
      </c>
      <c r="P44" s="18"/>
      <c r="Q44" s="18" t="s">
        <v>171</v>
      </c>
      <c r="R44" s="18" t="s">
        <v>159</v>
      </c>
      <c r="S44" s="18" t="s">
        <v>172</v>
      </c>
      <c r="T44" s="18" t="s">
        <v>173</v>
      </c>
      <c r="U44" s="18" t="s">
        <v>174</v>
      </c>
      <c r="V44" s="18" t="s">
        <v>175</v>
      </c>
      <c r="W44" s="18" t="s">
        <v>176</v>
      </c>
      <c r="X44" s="18" t="s">
        <v>177</v>
      </c>
    </row>
    <row r="45" spans="1:24">
      <c r="A45" s="1" t="s">
        <v>47</v>
      </c>
      <c r="B45" s="4">
        <v>3.0830000000000002</v>
      </c>
      <c r="C45" s="2">
        <v>324</v>
      </c>
      <c r="D45" s="2">
        <v>2.0499999999999998</v>
      </c>
      <c r="E45" s="3">
        <v>152</v>
      </c>
      <c r="F45" s="2">
        <v>35.1</v>
      </c>
      <c r="G45">
        <f t="shared" si="0"/>
        <v>1.1259031489040134</v>
      </c>
      <c r="H45">
        <f t="shared" si="1"/>
        <v>0.71783979315031676</v>
      </c>
      <c r="I45">
        <f t="shared" si="1"/>
        <v>5.0238805208462765</v>
      </c>
      <c r="J45">
        <f t="shared" si="1"/>
        <v>3.55820113047182</v>
      </c>
      <c r="K45">
        <f t="shared" si="2"/>
        <v>5.780743515792329</v>
      </c>
      <c r="L45">
        <f t="shared" si="3"/>
        <v>1.3640739177197956</v>
      </c>
      <c r="M45">
        <f t="shared" si="4"/>
        <v>0.23817076881578214</v>
      </c>
      <c r="N45">
        <f t="shared" si="5"/>
        <v>5.6725315118300743E-2</v>
      </c>
      <c r="P45" s="16" t="s">
        <v>165</v>
      </c>
      <c r="Q45" s="16">
        <v>-3.5265028449802704</v>
      </c>
      <c r="R45" s="16">
        <v>1.774366719475069</v>
      </c>
      <c r="S45" s="16">
        <v>-1.9874712517283664</v>
      </c>
      <c r="T45" s="16">
        <v>4.8821232304876221E-2</v>
      </c>
      <c r="U45" s="16">
        <v>-7.0345211677542281</v>
      </c>
      <c r="V45" s="16">
        <v>-1.8484522206312359E-2</v>
      </c>
      <c r="W45" s="16">
        <v>-7.0345211677542281</v>
      </c>
      <c r="X45" s="16">
        <v>-1.8484522206312359E-2</v>
      </c>
    </row>
    <row r="46" spans="1:24">
      <c r="A46" s="1" t="s">
        <v>48</v>
      </c>
      <c r="B46" s="4">
        <v>2.3439999999999999</v>
      </c>
      <c r="C46" s="2">
        <v>333</v>
      </c>
      <c r="D46" s="2">
        <v>2.19</v>
      </c>
      <c r="E46" s="3">
        <v>157</v>
      </c>
      <c r="F46" s="2">
        <v>29.1</v>
      </c>
      <c r="G46">
        <f t="shared" si="0"/>
        <v>0.85185887171476615</v>
      </c>
      <c r="H46">
        <f t="shared" si="1"/>
        <v>0.78390154382840938</v>
      </c>
      <c r="I46">
        <f t="shared" si="1"/>
        <v>5.0562458053483077</v>
      </c>
      <c r="J46">
        <f t="shared" si="1"/>
        <v>3.3707381741774469</v>
      </c>
      <c r="K46">
        <f t="shared" si="2"/>
        <v>5.8081424899804439</v>
      </c>
      <c r="L46">
        <f t="shared" si="3"/>
        <v>1.325564562065483</v>
      </c>
      <c r="M46">
        <f t="shared" si="4"/>
        <v>0.47370569035071686</v>
      </c>
      <c r="N46">
        <f t="shared" si="5"/>
        <v>0.22439708107064923</v>
      </c>
      <c r="P46" s="16" t="s">
        <v>178</v>
      </c>
      <c r="Q46" s="16">
        <v>0.4363412007893066</v>
      </c>
      <c r="R46" s="16">
        <v>0.29104761059368656</v>
      </c>
      <c r="S46" s="16">
        <v>1.4992090122274029</v>
      </c>
      <c r="T46" s="16">
        <v>0.13607101946721495</v>
      </c>
      <c r="U46" s="16">
        <v>-0.13907556033225366</v>
      </c>
      <c r="V46" s="16">
        <v>1.0117579619108668</v>
      </c>
      <c r="W46" s="16">
        <v>-0.13907556033225366</v>
      </c>
      <c r="X46" s="16">
        <v>1.0117579619108668</v>
      </c>
    </row>
    <row r="47" spans="1:24">
      <c r="A47" s="1" t="s">
        <v>49</v>
      </c>
      <c r="B47" s="4">
        <v>2.3820000000000001</v>
      </c>
      <c r="C47" s="2">
        <v>338</v>
      </c>
      <c r="D47" s="2">
        <v>1.85</v>
      </c>
      <c r="E47" s="3">
        <v>163</v>
      </c>
      <c r="F47" s="2">
        <v>24.6</v>
      </c>
      <c r="G47">
        <f t="shared" si="0"/>
        <v>0.86794047093310844</v>
      </c>
      <c r="H47">
        <f t="shared" si="1"/>
        <v>0.61518563909023349</v>
      </c>
      <c r="I47">
        <f t="shared" si="1"/>
        <v>5.0937502008067623</v>
      </c>
      <c r="J47">
        <f t="shared" si="1"/>
        <v>3.202746442938317</v>
      </c>
      <c r="K47">
        <f t="shared" si="2"/>
        <v>5.8230458954830189</v>
      </c>
      <c r="L47">
        <f t="shared" si="3"/>
        <v>1.1827850856229238</v>
      </c>
      <c r="M47">
        <f t="shared" si="4"/>
        <v>0.31484461468981539</v>
      </c>
      <c r="N47">
        <f t="shared" si="5"/>
        <v>9.9127131399178323E-2</v>
      </c>
      <c r="P47" s="16" t="s">
        <v>180</v>
      </c>
      <c r="Q47" s="16">
        <v>-0.21988835075669461</v>
      </c>
      <c r="R47" s="16">
        <v>0.33942862306479143</v>
      </c>
      <c r="S47" s="16">
        <v>-0.64781911664156111</v>
      </c>
      <c r="T47" s="16">
        <v>0.51816292181366408</v>
      </c>
      <c r="U47" s="16">
        <v>-0.89095697254502948</v>
      </c>
      <c r="V47" s="16">
        <v>0.45118027103164032</v>
      </c>
      <c r="W47" s="16">
        <v>-0.89095697254502948</v>
      </c>
      <c r="X47" s="16">
        <v>0.45118027103164032</v>
      </c>
    </row>
    <row r="48" spans="1:24">
      <c r="A48" s="1" t="s">
        <v>50</v>
      </c>
      <c r="B48" s="4">
        <v>2.657</v>
      </c>
      <c r="C48" s="2">
        <v>353</v>
      </c>
      <c r="D48" s="2">
        <v>2.19</v>
      </c>
      <c r="E48" s="3">
        <v>143</v>
      </c>
      <c r="F48" s="2">
        <v>29.1</v>
      </c>
      <c r="G48">
        <f t="shared" si="0"/>
        <v>0.9771976667776765</v>
      </c>
      <c r="H48">
        <f t="shared" si="1"/>
        <v>0.78390154382840938</v>
      </c>
      <c r="I48">
        <f t="shared" si="1"/>
        <v>4.962844630259907</v>
      </c>
      <c r="J48">
        <f t="shared" si="1"/>
        <v>3.3707381741774469</v>
      </c>
      <c r="K48">
        <f t="shared" si="2"/>
        <v>5.8664680569332965</v>
      </c>
      <c r="L48">
        <f t="shared" si="3"/>
        <v>1.3881197853195681</v>
      </c>
      <c r="M48">
        <f t="shared" si="4"/>
        <v>0.41092211854189165</v>
      </c>
      <c r="N48">
        <f t="shared" si="5"/>
        <v>0.16885698750695646</v>
      </c>
      <c r="P48" s="16" t="s">
        <v>181</v>
      </c>
      <c r="Q48" s="16">
        <v>0.42651695306275339</v>
      </c>
      <c r="R48" s="16">
        <v>0.1003691453185814</v>
      </c>
      <c r="S48" s="16">
        <v>4.2494827639405237</v>
      </c>
      <c r="T48" s="16">
        <v>3.8888067752336616E-5</v>
      </c>
      <c r="U48" s="16">
        <v>0.22808176097184762</v>
      </c>
      <c r="V48" s="16">
        <v>0.62495214515365916</v>
      </c>
      <c r="W48" s="16">
        <v>0.22808176097184762</v>
      </c>
      <c r="X48" s="16">
        <v>0.62495214515365916</v>
      </c>
    </row>
    <row r="49" spans="1:24" ht="15" thickBot="1">
      <c r="A49" s="1" t="s">
        <v>51</v>
      </c>
      <c r="B49" s="4">
        <v>1.7050000000000001</v>
      </c>
      <c r="C49" s="2">
        <v>353</v>
      </c>
      <c r="D49" s="2">
        <v>2.13</v>
      </c>
      <c r="E49" s="3">
        <v>167</v>
      </c>
      <c r="F49" s="2">
        <v>10.7</v>
      </c>
      <c r="G49">
        <f t="shared" si="0"/>
        <v>0.53356511073548019</v>
      </c>
      <c r="H49">
        <f t="shared" si="1"/>
        <v>0.75612197972133366</v>
      </c>
      <c r="I49">
        <f t="shared" si="1"/>
        <v>5.1179938124167554</v>
      </c>
      <c r="J49">
        <f t="shared" si="1"/>
        <v>2.3702437414678603</v>
      </c>
      <c r="K49">
        <f t="shared" si="2"/>
        <v>5.8664680569332965</v>
      </c>
      <c r="L49">
        <f t="shared" si="3"/>
        <v>0.91515508217842356</v>
      </c>
      <c r="M49">
        <f t="shared" si="4"/>
        <v>0.38158997144294338</v>
      </c>
      <c r="N49">
        <f t="shared" si="5"/>
        <v>0.14561090630582635</v>
      </c>
      <c r="P49" s="17" t="s">
        <v>182</v>
      </c>
      <c r="Q49" s="17">
        <v>0.72039407587970228</v>
      </c>
      <c r="R49" s="17">
        <v>1.7466434769357189E-2</v>
      </c>
      <c r="S49" s="17">
        <v>41.244483226969088</v>
      </c>
      <c r="T49" s="17">
        <v>3.2994896776124109E-80</v>
      </c>
      <c r="U49" s="17">
        <v>0.68586199604979647</v>
      </c>
      <c r="V49" s="17">
        <v>0.75492615570960808</v>
      </c>
      <c r="W49" s="17">
        <v>0.68586199604979647</v>
      </c>
      <c r="X49" s="17">
        <v>0.75492615570960808</v>
      </c>
    </row>
    <row r="50" spans="1:24">
      <c r="A50" s="1" t="s">
        <v>52</v>
      </c>
      <c r="B50" s="4">
        <v>3.23</v>
      </c>
      <c r="C50" s="2">
        <v>416</v>
      </c>
      <c r="D50" s="2">
        <v>1.54</v>
      </c>
      <c r="E50" s="3">
        <v>217</v>
      </c>
      <c r="F50" s="2">
        <v>26.2</v>
      </c>
      <c r="G50">
        <f t="shared" si="0"/>
        <v>1.1724821372345651</v>
      </c>
      <c r="H50">
        <f t="shared" si="1"/>
        <v>0.43178241642553783</v>
      </c>
      <c r="I50">
        <f t="shared" si="1"/>
        <v>5.3798973535404597</v>
      </c>
      <c r="J50">
        <f t="shared" si="1"/>
        <v>3.2657594107670511</v>
      </c>
      <c r="K50">
        <f t="shared" si="2"/>
        <v>6.0306852602612633</v>
      </c>
      <c r="L50">
        <f t="shared" si="3"/>
        <v>1.2162965450758696</v>
      </c>
      <c r="M50">
        <f t="shared" si="4"/>
        <v>4.3814407841304526E-2</v>
      </c>
      <c r="N50">
        <f t="shared" si="5"/>
        <v>1.9197023344841675E-3</v>
      </c>
    </row>
    <row r="51" spans="1:24">
      <c r="A51" s="1" t="s">
        <v>53</v>
      </c>
      <c r="B51" s="4">
        <v>5.0490000000000004</v>
      </c>
      <c r="C51" s="2">
        <v>420</v>
      </c>
      <c r="D51" s="2">
        <v>1.52</v>
      </c>
      <c r="E51" s="3">
        <v>144</v>
      </c>
      <c r="F51" s="2">
        <v>27.5</v>
      </c>
      <c r="G51">
        <f t="shared" si="0"/>
        <v>1.6191902038767787</v>
      </c>
      <c r="H51">
        <f t="shared" si="1"/>
        <v>0.41871033485818504</v>
      </c>
      <c r="I51">
        <f t="shared" si="1"/>
        <v>4.9698132995760007</v>
      </c>
      <c r="J51">
        <f t="shared" si="1"/>
        <v>3.3141860046725258</v>
      </c>
      <c r="K51">
        <f t="shared" si="2"/>
        <v>6.0402547112774139</v>
      </c>
      <c r="L51">
        <f t="shared" si="3"/>
        <v>1.3283139027070456</v>
      </c>
      <c r="M51">
        <f t="shared" si="4"/>
        <v>-0.29087630116973306</v>
      </c>
      <c r="N51">
        <f t="shared" si="5"/>
        <v>8.460902258218525E-2</v>
      </c>
    </row>
    <row r="52" spans="1:24">
      <c r="A52" s="1" t="s">
        <v>54</v>
      </c>
      <c r="B52" s="4">
        <v>3.8140000000000001</v>
      </c>
      <c r="C52" s="2">
        <v>456</v>
      </c>
      <c r="D52" s="2">
        <v>2.09</v>
      </c>
      <c r="E52" s="3">
        <v>178</v>
      </c>
      <c r="F52" s="2">
        <v>30</v>
      </c>
      <c r="G52">
        <f t="shared" si="0"/>
        <v>1.3386785071782272</v>
      </c>
      <c r="H52">
        <f t="shared" si="1"/>
        <v>0.73716406597671957</v>
      </c>
      <c r="I52">
        <f t="shared" si="1"/>
        <v>5.181783550292085</v>
      </c>
      <c r="J52">
        <f t="shared" si="1"/>
        <v>3.4011973816621555</v>
      </c>
      <c r="K52">
        <f t="shared" si="2"/>
        <v>6.1224928095143865</v>
      </c>
      <c r="L52">
        <f t="shared" si="3"/>
        <v>1.5170142634766393</v>
      </c>
      <c r="M52">
        <f t="shared" si="4"/>
        <v>0.17833575629841203</v>
      </c>
      <c r="N52">
        <f t="shared" si="5"/>
        <v>3.1803641974526606E-2</v>
      </c>
    </row>
    <row r="53" spans="1:24">
      <c r="A53" s="1" t="s">
        <v>55</v>
      </c>
      <c r="B53" s="4">
        <v>4.58</v>
      </c>
      <c r="C53" s="2">
        <v>484</v>
      </c>
      <c r="D53" s="2">
        <v>1.75</v>
      </c>
      <c r="E53" s="3">
        <v>176</v>
      </c>
      <c r="F53" s="2">
        <v>42.8</v>
      </c>
      <c r="G53">
        <f t="shared" si="0"/>
        <v>1.5216989981260935</v>
      </c>
      <c r="H53">
        <f t="shared" si="1"/>
        <v>0.55961578793542266</v>
      </c>
      <c r="I53">
        <f t="shared" si="1"/>
        <v>5.1704839950381514</v>
      </c>
      <c r="J53">
        <f t="shared" si="1"/>
        <v>3.7565381025877511</v>
      </c>
      <c r="K53">
        <f t="shared" si="2"/>
        <v>6.1820849067166321</v>
      </c>
      <c r="L53">
        <f t="shared" si="3"/>
        <v>1.6365159105891491</v>
      </c>
      <c r="M53">
        <f t="shared" si="4"/>
        <v>0.11481691246305559</v>
      </c>
      <c r="N53">
        <f t="shared" si="5"/>
        <v>1.318292338754897E-2</v>
      </c>
    </row>
    <row r="54" spans="1:24">
      <c r="A54" s="1" t="s">
        <v>56</v>
      </c>
      <c r="B54" s="4">
        <v>4.3579999999999997</v>
      </c>
      <c r="C54" s="2">
        <v>516</v>
      </c>
      <c r="D54" s="2">
        <v>2.2999999999999998</v>
      </c>
      <c r="E54" s="3">
        <v>167</v>
      </c>
      <c r="F54" s="2">
        <v>23.6</v>
      </c>
      <c r="G54">
        <f t="shared" si="0"/>
        <v>1.4720132365224281</v>
      </c>
      <c r="H54">
        <f t="shared" si="1"/>
        <v>0.83290912293510388</v>
      </c>
      <c r="I54">
        <f t="shared" si="1"/>
        <v>5.1179938124167554</v>
      </c>
      <c r="J54">
        <f t="shared" si="1"/>
        <v>3.1612467120315646</v>
      </c>
      <c r="K54">
        <f t="shared" si="2"/>
        <v>6.2461067654815627</v>
      </c>
      <c r="L54">
        <f t="shared" si="3"/>
        <v>1.5595261299347096</v>
      </c>
      <c r="M54">
        <f t="shared" si="4"/>
        <v>8.7512893412281523E-2</v>
      </c>
      <c r="N54">
        <f t="shared" si="5"/>
        <v>7.6585065133893465E-3</v>
      </c>
      <c r="P54" t="s">
        <v>155</v>
      </c>
    </row>
    <row r="55" spans="1:24" ht="15" thickBot="1">
      <c r="A55" s="1" t="s">
        <v>57</v>
      </c>
      <c r="B55" s="4">
        <v>4.7140000000000004</v>
      </c>
      <c r="C55" s="2">
        <v>550</v>
      </c>
      <c r="D55" s="2">
        <v>2.0499999999999998</v>
      </c>
      <c r="E55" s="3">
        <v>158</v>
      </c>
      <c r="F55" s="2">
        <v>35.1</v>
      </c>
      <c r="G55">
        <f t="shared" si="0"/>
        <v>1.5505368045139394</v>
      </c>
      <c r="H55">
        <f t="shared" si="1"/>
        <v>0.71783979315031676</v>
      </c>
      <c r="I55">
        <f t="shared" si="1"/>
        <v>5.0625950330269669</v>
      </c>
      <c r="J55">
        <f t="shared" si="1"/>
        <v>3.55820113047182</v>
      </c>
      <c r="K55">
        <f t="shared" si="2"/>
        <v>6.3099182782265162</v>
      </c>
      <c r="L55">
        <f t="shared" si="3"/>
        <v>1.7367754114486713</v>
      </c>
      <c r="M55">
        <f t="shared" si="4"/>
        <v>0.18623860693473193</v>
      </c>
      <c r="N55">
        <f t="shared" si="5"/>
        <v>3.4684818712989583E-2</v>
      </c>
    </row>
    <row r="56" spans="1:24">
      <c r="A56" s="1" t="s">
        <v>58</v>
      </c>
      <c r="B56" s="4">
        <v>4.3570000000000002</v>
      </c>
      <c r="C56" s="2">
        <v>563</v>
      </c>
      <c r="D56" s="2">
        <v>2.3199999999999998</v>
      </c>
      <c r="E56" s="3">
        <v>162</v>
      </c>
      <c r="F56" s="2">
        <v>31.9</v>
      </c>
      <c r="G56">
        <f t="shared" si="0"/>
        <v>1.471783747135305</v>
      </c>
      <c r="H56">
        <f t="shared" si="1"/>
        <v>0.84156718567821853</v>
      </c>
      <c r="I56">
        <f t="shared" si="1"/>
        <v>5.0875963352323836</v>
      </c>
      <c r="J56">
        <f t="shared" si="1"/>
        <v>3.4626060097907989</v>
      </c>
      <c r="K56">
        <f t="shared" si="2"/>
        <v>6.3332796281396906</v>
      </c>
      <c r="L56">
        <f t="shared" si="3"/>
        <v>1.761321713847575</v>
      </c>
      <c r="M56">
        <f t="shared" si="4"/>
        <v>0.28953796671226995</v>
      </c>
      <c r="N56">
        <f t="shared" si="5"/>
        <v>8.3832234167875538E-2</v>
      </c>
      <c r="P56" s="19" t="s">
        <v>156</v>
      </c>
      <c r="Q56" s="19"/>
    </row>
    <row r="57" spans="1:24">
      <c r="A57" s="1" t="s">
        <v>59</v>
      </c>
      <c r="B57" s="4">
        <v>3.919</v>
      </c>
      <c r="C57" s="2">
        <v>566</v>
      </c>
      <c r="D57" s="2">
        <v>2.31</v>
      </c>
      <c r="E57" s="3">
        <v>198</v>
      </c>
      <c r="F57" s="2">
        <v>33.5</v>
      </c>
      <c r="G57">
        <f t="shared" si="0"/>
        <v>1.3658365192174944</v>
      </c>
      <c r="H57">
        <f t="shared" si="1"/>
        <v>0.83724752453370221</v>
      </c>
      <c r="I57">
        <f t="shared" si="1"/>
        <v>5.2882670306945352</v>
      </c>
      <c r="J57">
        <f t="shared" si="1"/>
        <v>3.5115454388310208</v>
      </c>
      <c r="K57">
        <f t="shared" si="2"/>
        <v>6.3385940782031831</v>
      </c>
      <c r="L57">
        <f t="shared" si="3"/>
        <v>1.7400137139475671</v>
      </c>
      <c r="M57">
        <f t="shared" si="4"/>
        <v>0.37417719473007272</v>
      </c>
      <c r="N57">
        <f t="shared" si="5"/>
        <v>0.14000857305606676</v>
      </c>
      <c r="P57" s="16" t="s">
        <v>157</v>
      </c>
      <c r="Q57" s="16">
        <v>0.95975937760133823</v>
      </c>
    </row>
    <row r="58" spans="1:24">
      <c r="A58" s="1" t="s">
        <v>60</v>
      </c>
      <c r="B58" s="4">
        <v>3.4420000000000002</v>
      </c>
      <c r="C58" s="2">
        <v>592</v>
      </c>
      <c r="D58" s="2">
        <v>1.92</v>
      </c>
      <c r="E58" s="3">
        <v>164</v>
      </c>
      <c r="F58" s="2">
        <v>22.5</v>
      </c>
      <c r="G58">
        <f t="shared" si="0"/>
        <v>1.2360526977893478</v>
      </c>
      <c r="H58">
        <f t="shared" si="1"/>
        <v>0.65232518603969014</v>
      </c>
      <c r="I58">
        <f t="shared" si="1"/>
        <v>5.0998664278241987</v>
      </c>
      <c r="J58">
        <f t="shared" si="1"/>
        <v>3.1135153092103742</v>
      </c>
      <c r="K58">
        <f t="shared" si="2"/>
        <v>6.3835066348840055</v>
      </c>
      <c r="L58">
        <f t="shared" si="3"/>
        <v>1.5633397182155537</v>
      </c>
      <c r="M58">
        <f t="shared" si="4"/>
        <v>0.32728702042620594</v>
      </c>
      <c r="N58">
        <f t="shared" si="5"/>
        <v>0.10711679373946374</v>
      </c>
      <c r="P58" s="16" t="s">
        <v>158</v>
      </c>
      <c r="Q58" s="16">
        <v>0.92113806289370814</v>
      </c>
    </row>
    <row r="59" spans="1:24">
      <c r="A59" s="1" t="s">
        <v>61</v>
      </c>
      <c r="B59" s="4">
        <v>4.8979999999999997</v>
      </c>
      <c r="C59" s="2">
        <v>671</v>
      </c>
      <c r="D59" s="2">
        <v>2.0499999999999998</v>
      </c>
      <c r="E59" s="3">
        <v>164</v>
      </c>
      <c r="F59" s="2">
        <v>35.1</v>
      </c>
      <c r="G59">
        <f t="shared" si="0"/>
        <v>1.5888269585299759</v>
      </c>
      <c r="H59">
        <f t="shared" si="1"/>
        <v>0.71783979315031676</v>
      </c>
      <c r="I59">
        <f t="shared" si="1"/>
        <v>5.0998664278241987</v>
      </c>
      <c r="J59">
        <f t="shared" si="1"/>
        <v>3.55820113047182</v>
      </c>
      <c r="K59">
        <f t="shared" si="2"/>
        <v>6.508769136971682</v>
      </c>
      <c r="L59">
        <f t="shared" si="3"/>
        <v>1.8718308465399156</v>
      </c>
      <c r="M59">
        <f t="shared" si="4"/>
        <v>0.2830038880099397</v>
      </c>
      <c r="N59">
        <f t="shared" si="5"/>
        <v>8.009120062874249E-2</v>
      </c>
      <c r="P59" s="16" t="s">
        <v>158</v>
      </c>
      <c r="Q59" s="16">
        <v>0.91886865463165657</v>
      </c>
    </row>
    <row r="60" spans="1:24">
      <c r="A60" s="1" t="s">
        <v>62</v>
      </c>
      <c r="B60" s="4">
        <v>3.5840000000000001</v>
      </c>
      <c r="C60" s="2">
        <v>696</v>
      </c>
      <c r="D60" s="2">
        <v>1.76</v>
      </c>
      <c r="E60" s="3">
        <v>161</v>
      </c>
      <c r="F60" s="2">
        <v>10.3</v>
      </c>
      <c r="G60">
        <f t="shared" si="0"/>
        <v>1.2764794951126841</v>
      </c>
      <c r="H60">
        <f t="shared" si="1"/>
        <v>0.56531380905006046</v>
      </c>
      <c r="I60">
        <f t="shared" si="1"/>
        <v>5.0814043649844631</v>
      </c>
      <c r="J60">
        <f t="shared" si="1"/>
        <v>2.33214389523559</v>
      </c>
      <c r="K60">
        <f t="shared" si="2"/>
        <v>6.5453496603344199</v>
      </c>
      <c r="L60">
        <f t="shared" si="3"/>
        <v>1.3127552641050304</v>
      </c>
      <c r="M60">
        <f t="shared" si="4"/>
        <v>3.6275768992346302E-2</v>
      </c>
      <c r="N60">
        <f t="shared" si="5"/>
        <v>1.3159314159860735E-3</v>
      </c>
      <c r="P60" s="16" t="s">
        <v>159</v>
      </c>
      <c r="Q60" s="16">
        <v>0.39361919327423139</v>
      </c>
    </row>
    <row r="61" spans="1:24" ht="15" thickBot="1">
      <c r="A61" s="1" t="s">
        <v>63</v>
      </c>
      <c r="B61" s="4">
        <v>5.5350000000000001</v>
      </c>
      <c r="C61" s="2">
        <v>719</v>
      </c>
      <c r="D61" s="2">
        <v>1.7</v>
      </c>
      <c r="E61" s="3">
        <v>174</v>
      </c>
      <c r="F61" s="2">
        <v>26.9</v>
      </c>
      <c r="G61">
        <f t="shared" si="0"/>
        <v>1.7110915661606003</v>
      </c>
      <c r="H61">
        <f t="shared" si="1"/>
        <v>0.53062825106217038</v>
      </c>
      <c r="I61">
        <f t="shared" si="1"/>
        <v>5.1590552992145291</v>
      </c>
      <c r="J61">
        <f t="shared" si="1"/>
        <v>3.2921262866077932</v>
      </c>
      <c r="K61">
        <f t="shared" si="2"/>
        <v>6.577861357721047</v>
      </c>
      <c r="L61">
        <f t="shared" si="3"/>
        <v>1.7134159889760685</v>
      </c>
      <c r="M61">
        <f t="shared" si="4"/>
        <v>2.3244228154681856E-3</v>
      </c>
      <c r="N61">
        <f t="shared" si="5"/>
        <v>5.4029414250690469E-6</v>
      </c>
      <c r="P61" s="17" t="s">
        <v>160</v>
      </c>
      <c r="Q61" s="17">
        <v>144</v>
      </c>
    </row>
    <row r="62" spans="1:24">
      <c r="A62" s="1" t="s">
        <v>64</v>
      </c>
      <c r="B62" s="4">
        <v>4.4059999999999997</v>
      </c>
      <c r="C62" s="2">
        <v>742</v>
      </c>
      <c r="D62" s="2">
        <v>2.04</v>
      </c>
      <c r="E62" s="3">
        <v>157</v>
      </c>
      <c r="F62" s="2">
        <v>20.7</v>
      </c>
      <c r="G62">
        <f t="shared" si="0"/>
        <v>1.4829672483801513</v>
      </c>
      <c r="H62">
        <f t="shared" si="1"/>
        <v>0.71294980785612505</v>
      </c>
      <c r="I62">
        <f t="shared" si="1"/>
        <v>5.0562458053483077</v>
      </c>
      <c r="J62">
        <f t="shared" si="1"/>
        <v>3.0301337002713233</v>
      </c>
      <c r="K62">
        <f t="shared" si="2"/>
        <v>6.6093492431673804</v>
      </c>
      <c r="L62">
        <f t="shared" si="3"/>
        <v>1.7265164125339485</v>
      </c>
      <c r="M62">
        <f t="shared" si="4"/>
        <v>0.24354916415379724</v>
      </c>
      <c r="N62">
        <f t="shared" si="5"/>
        <v>5.9316195360013271E-2</v>
      </c>
    </row>
    <row r="63" spans="1:24" ht="15" thickBot="1">
      <c r="A63" s="1" t="s">
        <v>65</v>
      </c>
      <c r="B63" s="4">
        <v>4.2889999999999997</v>
      </c>
      <c r="C63" s="2">
        <v>795</v>
      </c>
      <c r="D63" s="2">
        <v>2.2400000000000002</v>
      </c>
      <c r="E63" s="3">
        <v>185</v>
      </c>
      <c r="F63" s="2">
        <v>26.5</v>
      </c>
      <c r="G63">
        <f t="shared" si="0"/>
        <v>1.4560536055347433</v>
      </c>
      <c r="H63">
        <f t="shared" si="1"/>
        <v>0.80647586586694853</v>
      </c>
      <c r="I63">
        <f t="shared" si="1"/>
        <v>5.2203558250783244</v>
      </c>
      <c r="J63">
        <f t="shared" si="1"/>
        <v>3.2771447329921766</v>
      </c>
      <c r="K63">
        <f t="shared" si="2"/>
        <v>6.678342114654332</v>
      </c>
      <c r="L63">
        <f t="shared" si="3"/>
        <v>1.886296252356511</v>
      </c>
      <c r="M63">
        <f t="shared" si="4"/>
        <v>0.43024264682176772</v>
      </c>
      <c r="N63">
        <f t="shared" si="5"/>
        <v>0.18510873514420034</v>
      </c>
      <c r="P63" t="s">
        <v>161</v>
      </c>
    </row>
    <row r="64" spans="1:24">
      <c r="A64" s="1" t="s">
        <v>66</v>
      </c>
      <c r="B64" s="4">
        <v>6.7309999999999999</v>
      </c>
      <c r="C64" s="2">
        <v>800</v>
      </c>
      <c r="D64" s="2">
        <v>1.7</v>
      </c>
      <c r="E64" s="3">
        <v>157</v>
      </c>
      <c r="F64" s="2">
        <v>26.9</v>
      </c>
      <c r="G64">
        <f t="shared" si="0"/>
        <v>1.9067237210285761</v>
      </c>
      <c r="H64">
        <f t="shared" si="1"/>
        <v>0.53062825106217038</v>
      </c>
      <c r="I64">
        <f t="shared" si="1"/>
        <v>5.0562458053483077</v>
      </c>
      <c r="J64">
        <f t="shared" si="1"/>
        <v>3.2921262866077932</v>
      </c>
      <c r="K64">
        <f t="shared" si="2"/>
        <v>6.6846117276679271</v>
      </c>
      <c r="L64">
        <f t="shared" si="3"/>
        <v>1.8129249331321411</v>
      </c>
      <c r="M64">
        <f t="shared" si="4"/>
        <v>-9.3798787896435032E-2</v>
      </c>
      <c r="N64">
        <f t="shared" si="5"/>
        <v>8.7982126108404075E-3</v>
      </c>
      <c r="P64" s="18"/>
      <c r="Q64" s="18" t="s">
        <v>166</v>
      </c>
      <c r="R64" s="18" t="s">
        <v>167</v>
      </c>
      <c r="S64" s="18" t="s">
        <v>168</v>
      </c>
      <c r="T64" s="18" t="s">
        <v>169</v>
      </c>
      <c r="U64" s="18" t="s">
        <v>170</v>
      </c>
    </row>
    <row r="65" spans="1:24">
      <c r="A65" s="1" t="s">
        <v>67</v>
      </c>
      <c r="B65" s="4">
        <v>6.8949999999999996</v>
      </c>
      <c r="C65" s="2">
        <v>808</v>
      </c>
      <c r="D65" s="2">
        <v>1.68</v>
      </c>
      <c r="E65" s="3">
        <v>203</v>
      </c>
      <c r="F65" s="2">
        <v>39.700000000000003</v>
      </c>
      <c r="G65">
        <f t="shared" si="0"/>
        <v>1.930796511245265</v>
      </c>
      <c r="H65">
        <f t="shared" si="1"/>
        <v>0.51879379341516751</v>
      </c>
      <c r="I65">
        <f t="shared" si="1"/>
        <v>5.3132059790417872</v>
      </c>
      <c r="J65">
        <f t="shared" si="1"/>
        <v>3.6813511876931448</v>
      </c>
      <c r="K65">
        <f t="shared" si="2"/>
        <v>6.694562058521095</v>
      </c>
      <c r="L65">
        <f t="shared" si="3"/>
        <v>1.9244377011348859</v>
      </c>
      <c r="M65">
        <f t="shared" si="4"/>
        <v>-6.3588101103790873E-3</v>
      </c>
      <c r="N65">
        <f t="shared" si="5"/>
        <v>4.0434466019859298E-5</v>
      </c>
      <c r="P65" s="16" t="s">
        <v>162</v>
      </c>
      <c r="Q65" s="16">
        <v>4</v>
      </c>
      <c r="R65" s="16">
        <v>251.55017393144306</v>
      </c>
      <c r="S65" s="16">
        <v>62.887543482860764</v>
      </c>
      <c r="T65" s="16">
        <v>405.893500211809</v>
      </c>
      <c r="U65" s="16">
        <v>1.397423496990081E-75</v>
      </c>
    </row>
    <row r="66" spans="1:24">
      <c r="A66" s="1" t="s">
        <v>68</v>
      </c>
      <c r="B66" s="4">
        <v>5.1120000000000001</v>
      </c>
      <c r="C66" s="2">
        <v>811</v>
      </c>
      <c r="D66" s="2">
        <v>2.29</v>
      </c>
      <c r="E66" s="3">
        <v>178</v>
      </c>
      <c r="F66" s="2">
        <v>28.5</v>
      </c>
      <c r="G66">
        <f t="shared" si="0"/>
        <v>1.6315907170752337</v>
      </c>
      <c r="H66">
        <f t="shared" si="1"/>
        <v>0.82855181756614826</v>
      </c>
      <c r="I66">
        <f t="shared" si="1"/>
        <v>5.181783550292085</v>
      </c>
      <c r="J66">
        <f t="shared" si="1"/>
        <v>3.3499040872746049</v>
      </c>
      <c r="K66">
        <f t="shared" si="2"/>
        <v>6.6982680541154132</v>
      </c>
      <c r="L66">
        <f t="shared" si="3"/>
        <v>1.9497981203566419</v>
      </c>
      <c r="M66">
        <f t="shared" si="4"/>
        <v>0.31820740328140817</v>
      </c>
      <c r="N66">
        <f t="shared" si="5"/>
        <v>0.10125595150309674</v>
      </c>
      <c r="P66" s="16" t="s">
        <v>163</v>
      </c>
      <c r="Q66" s="16">
        <v>139</v>
      </c>
      <c r="R66" s="16">
        <v>21.536113634626087</v>
      </c>
      <c r="S66" s="16">
        <v>0.15493606931385673</v>
      </c>
      <c r="T66" s="16"/>
      <c r="U66" s="16"/>
    </row>
    <row r="67" spans="1:24" ht="15" thickBot="1">
      <c r="A67" s="1" t="s">
        <v>69</v>
      </c>
      <c r="B67" s="4">
        <v>5.141</v>
      </c>
      <c r="C67" s="2">
        <v>855</v>
      </c>
      <c r="D67" s="2">
        <v>2</v>
      </c>
      <c r="E67" s="3">
        <v>183</v>
      </c>
      <c r="F67" s="2">
        <v>34.299999999999997</v>
      </c>
      <c r="G67">
        <f t="shared" si="0"/>
        <v>1.6372476130733675</v>
      </c>
      <c r="H67">
        <f t="shared" si="1"/>
        <v>0.69314718055994529</v>
      </c>
      <c r="I67">
        <f t="shared" si="1"/>
        <v>5.2094861528414214</v>
      </c>
      <c r="J67">
        <f t="shared" si="1"/>
        <v>3.535145354171894</v>
      </c>
      <c r="K67">
        <f t="shared" si="2"/>
        <v>6.7511014689367599</v>
      </c>
      <c r="L67">
        <f t="shared" si="3"/>
        <v>2.0016934386509826</v>
      </c>
      <c r="M67">
        <f t="shared" si="4"/>
        <v>0.36444582557761507</v>
      </c>
      <c r="N67">
        <f t="shared" si="5"/>
        <v>0.13282075978094943</v>
      </c>
      <c r="P67" s="17" t="s">
        <v>164</v>
      </c>
      <c r="Q67" s="17">
        <v>143</v>
      </c>
      <c r="R67" s="17">
        <v>273.08628756606913</v>
      </c>
      <c r="S67" s="17"/>
      <c r="T67" s="17"/>
      <c r="U67" s="17"/>
    </row>
    <row r="68" spans="1:24" ht="15" thickBot="1">
      <c r="A68" s="1" t="s">
        <v>70</v>
      </c>
      <c r="B68" s="4">
        <v>5.72</v>
      </c>
      <c r="C68" s="2">
        <v>860</v>
      </c>
      <c r="D68" s="2">
        <v>2.31</v>
      </c>
      <c r="E68" s="3">
        <v>168</v>
      </c>
      <c r="F68" s="2">
        <v>33.5</v>
      </c>
      <c r="G68">
        <f t="shared" si="0"/>
        <v>1.7439688053917064</v>
      </c>
      <c r="H68">
        <f t="shared" si="1"/>
        <v>0.83724752453370221</v>
      </c>
      <c r="I68">
        <f t="shared" si="1"/>
        <v>5.1239639794032588</v>
      </c>
      <c r="J68">
        <f t="shared" si="1"/>
        <v>3.5115454388310208</v>
      </c>
      <c r="K68">
        <f t="shared" si="2"/>
        <v>6.7569323892475532</v>
      </c>
      <c r="L68">
        <f t="shared" si="3"/>
        <v>2.0775104819101831</v>
      </c>
      <c r="M68">
        <f t="shared" si="4"/>
        <v>0.33354167651847666</v>
      </c>
      <c r="N68">
        <f t="shared" si="5"/>
        <v>0.11125004997475613</v>
      </c>
    </row>
    <row r="69" spans="1:24">
      <c r="A69" s="1" t="s">
        <v>71</v>
      </c>
      <c r="B69" s="4">
        <v>4.6909999999999998</v>
      </c>
      <c r="C69" s="2">
        <v>909</v>
      </c>
      <c r="D69" s="2">
        <v>1.45</v>
      </c>
      <c r="E69" s="3">
        <v>196</v>
      </c>
      <c r="F69" s="2">
        <v>17.600000000000001</v>
      </c>
      <c r="G69">
        <f t="shared" ref="G69:G132" si="6">LN(B69)</f>
        <v>1.545645779346321</v>
      </c>
      <c r="H69">
        <f t="shared" ref="H69:J132" si="7">LN(D69)</f>
        <v>0.37156355643248301</v>
      </c>
      <c r="I69">
        <f t="shared" si="7"/>
        <v>5.2781146592305168</v>
      </c>
      <c r="J69">
        <f t="shared" si="7"/>
        <v>2.8678989020441064</v>
      </c>
      <c r="K69">
        <f t="shared" ref="K69:K132" si="8">LN(C69)</f>
        <v>6.8123450941774788</v>
      </c>
      <c r="L69">
        <f t="shared" ref="L69:L132" si="9">$Q$20+$Q$21*H69+$Q$22*I69+$Q$23*J69+$Q$24*K69</f>
        <v>1.6058102659655686</v>
      </c>
      <c r="M69">
        <f t="shared" ref="M69:M132" si="10">L69-G69</f>
        <v>6.016448661924767E-2</v>
      </c>
      <c r="N69">
        <f t="shared" ref="N69:N132" si="11">M69*M69</f>
        <v>3.6197654501576321E-3</v>
      </c>
      <c r="P69" s="18"/>
      <c r="Q69" s="18" t="s">
        <v>171</v>
      </c>
      <c r="R69" s="18" t="s">
        <v>159</v>
      </c>
      <c r="S69" s="18" t="s">
        <v>172</v>
      </c>
      <c r="T69" s="18" t="s">
        <v>173</v>
      </c>
      <c r="U69" s="18" t="s">
        <v>174</v>
      </c>
      <c r="V69" s="18" t="s">
        <v>175</v>
      </c>
      <c r="W69" s="18" t="s">
        <v>176</v>
      </c>
      <c r="X69" s="18" t="s">
        <v>177</v>
      </c>
    </row>
    <row r="70" spans="1:24">
      <c r="A70" s="1" t="s">
        <v>72</v>
      </c>
      <c r="B70" s="4">
        <v>6.8319999999999999</v>
      </c>
      <c r="C70" s="2">
        <v>913</v>
      </c>
      <c r="D70" s="2">
        <v>1.7</v>
      </c>
      <c r="E70" s="3">
        <v>166</v>
      </c>
      <c r="F70" s="2">
        <v>26.9</v>
      </c>
      <c r="G70">
        <f t="shared" si="6"/>
        <v>1.9216174564862687</v>
      </c>
      <c r="H70">
        <f t="shared" si="7"/>
        <v>0.53062825106217038</v>
      </c>
      <c r="I70">
        <f t="shared" si="7"/>
        <v>5.1119877883565437</v>
      </c>
      <c r="J70">
        <f t="shared" si="7"/>
        <v>3.2921262866077932</v>
      </c>
      <c r="K70">
        <f t="shared" si="8"/>
        <v>6.816735880594968</v>
      </c>
      <c r="L70">
        <f t="shared" si="9"/>
        <v>1.8958493774698173</v>
      </c>
      <c r="M70">
        <f t="shared" si="10"/>
        <v>-2.5768079016451395E-2</v>
      </c>
      <c r="N70">
        <f t="shared" si="11"/>
        <v>6.6399389619808274E-4</v>
      </c>
      <c r="P70" s="16" t="s">
        <v>165</v>
      </c>
      <c r="Q70" s="16">
        <v>-3.5126759571406305</v>
      </c>
      <c r="R70" s="16">
        <v>1.7806045136979016</v>
      </c>
      <c r="S70" s="16">
        <v>-1.9727434868990752</v>
      </c>
      <c r="T70" s="16">
        <v>5.0508931190947605E-2</v>
      </c>
      <c r="U70" s="16">
        <v>-7.0332475377510608</v>
      </c>
      <c r="V70" s="16">
        <v>7.8956234697997729E-3</v>
      </c>
      <c r="W70" s="16">
        <v>-7.0332475377510608</v>
      </c>
      <c r="X70" s="16">
        <v>7.8956234697997729E-3</v>
      </c>
    </row>
    <row r="71" spans="1:24">
      <c r="A71" s="1" t="s">
        <v>73</v>
      </c>
      <c r="B71" s="4">
        <v>4.8129999999999997</v>
      </c>
      <c r="C71" s="2">
        <v>924</v>
      </c>
      <c r="D71" s="2">
        <v>1.76</v>
      </c>
      <c r="E71" s="3">
        <v>172</v>
      </c>
      <c r="F71" s="2">
        <v>10.3</v>
      </c>
      <c r="G71">
        <f t="shared" si="6"/>
        <v>1.5713205903209722</v>
      </c>
      <c r="H71">
        <f t="shared" si="7"/>
        <v>0.56531380905006046</v>
      </c>
      <c r="I71">
        <f t="shared" si="7"/>
        <v>5.1474944768134527</v>
      </c>
      <c r="J71">
        <f t="shared" si="7"/>
        <v>2.33214389523559</v>
      </c>
      <c r="K71">
        <f t="shared" si="8"/>
        <v>6.828712071641684</v>
      </c>
      <c r="L71">
        <f t="shared" si="9"/>
        <v>1.5023554208463681</v>
      </c>
      <c r="M71">
        <f t="shared" si="10"/>
        <v>-6.8965169474604071E-2</v>
      </c>
      <c r="N71">
        <f t="shared" si="11"/>
        <v>4.7561946006608614E-3</v>
      </c>
      <c r="P71" s="16">
        <v>0.73716406597671957</v>
      </c>
      <c r="Q71" s="16">
        <v>0.42510773871046614</v>
      </c>
      <c r="R71" s="16">
        <v>0.29408380005428247</v>
      </c>
      <c r="S71" s="16">
        <v>1.4455326632476833</v>
      </c>
      <c r="T71" s="16">
        <v>0.15055915525528002</v>
      </c>
      <c r="U71" s="16">
        <v>-0.15634819989032966</v>
      </c>
      <c r="V71" s="16">
        <v>1.0065636773112621</v>
      </c>
      <c r="W71" s="16">
        <v>-0.15634819989032966</v>
      </c>
      <c r="X71" s="16">
        <v>1.0065636773112621</v>
      </c>
    </row>
    <row r="72" spans="1:24">
      <c r="A72" s="1" t="s">
        <v>74</v>
      </c>
      <c r="B72" s="4">
        <v>6.7539999999999996</v>
      </c>
      <c r="C72" s="2">
        <v>984</v>
      </c>
      <c r="D72" s="2">
        <v>1.7</v>
      </c>
      <c r="E72" s="3">
        <v>158</v>
      </c>
      <c r="F72" s="2">
        <v>26.9</v>
      </c>
      <c r="G72">
        <f t="shared" si="6"/>
        <v>1.9101349219633759</v>
      </c>
      <c r="H72">
        <f t="shared" si="7"/>
        <v>0.53062825106217038</v>
      </c>
      <c r="I72">
        <f t="shared" si="7"/>
        <v>5.0625950330269669</v>
      </c>
      <c r="J72">
        <f t="shared" si="7"/>
        <v>3.2921262866077932</v>
      </c>
      <c r="K72">
        <f t="shared" si="8"/>
        <v>6.8916258970522533</v>
      </c>
      <c r="L72">
        <f t="shared" si="9"/>
        <v>1.9606605931769279</v>
      </c>
      <c r="M72">
        <f t="shared" si="10"/>
        <v>5.0525671213552004E-2</v>
      </c>
      <c r="N72">
        <f t="shared" si="11"/>
        <v>2.5528434515799574E-3</v>
      </c>
      <c r="P72" s="16">
        <v>5.2094861528414214</v>
      </c>
      <c r="Q72" s="16">
        <v>-0.22669332696820288</v>
      </c>
      <c r="R72" s="16">
        <v>0.34118392220728178</v>
      </c>
      <c r="S72" s="16">
        <v>-0.66443144653949537</v>
      </c>
      <c r="T72" s="16">
        <v>0.50751495002023872</v>
      </c>
      <c r="U72" s="16">
        <v>-0.90127457791068255</v>
      </c>
      <c r="V72" s="16">
        <v>0.44788792397427679</v>
      </c>
      <c r="W72" s="16">
        <v>-0.90127457791068255</v>
      </c>
      <c r="X72" s="16">
        <v>0.44788792397427679</v>
      </c>
    </row>
    <row r="73" spans="1:24">
      <c r="A73" s="1" t="s">
        <v>75</v>
      </c>
      <c r="B73" s="4">
        <v>5.1269999999999998</v>
      </c>
      <c r="C73" s="2">
        <v>991</v>
      </c>
      <c r="D73" s="2">
        <v>2.09</v>
      </c>
      <c r="E73" s="3">
        <v>174</v>
      </c>
      <c r="F73" s="2">
        <v>30</v>
      </c>
      <c r="G73">
        <f t="shared" si="6"/>
        <v>1.6345206928015634</v>
      </c>
      <c r="H73">
        <f t="shared" si="7"/>
        <v>0.73716406597671957</v>
      </c>
      <c r="I73">
        <f t="shared" si="7"/>
        <v>5.1590552992145291</v>
      </c>
      <c r="J73">
        <f t="shared" si="7"/>
        <v>3.4011973816621555</v>
      </c>
      <c r="K73">
        <f t="shared" si="8"/>
        <v>6.8987145343299883</v>
      </c>
      <c r="L73">
        <f t="shared" si="9"/>
        <v>2.0811974732479506</v>
      </c>
      <c r="M73">
        <f t="shared" si="10"/>
        <v>0.44667678044638714</v>
      </c>
      <c r="N73">
        <f t="shared" si="11"/>
        <v>0.19952014618994995</v>
      </c>
      <c r="P73" s="16">
        <v>2.884800712846709</v>
      </c>
      <c r="Q73" s="16">
        <v>0.43185055790632604</v>
      </c>
      <c r="R73" s="16">
        <v>0.10206005489902774</v>
      </c>
      <c r="S73" s="16">
        <v>4.2313376994904983</v>
      </c>
      <c r="T73" s="16">
        <v>4.193788984821777E-5</v>
      </c>
      <c r="U73" s="16">
        <v>0.23005969079970806</v>
      </c>
      <c r="V73" s="16">
        <v>0.63364142501294407</v>
      </c>
      <c r="W73" s="16">
        <v>0.23005969079970806</v>
      </c>
      <c r="X73" s="16">
        <v>0.63364142501294407</v>
      </c>
    </row>
    <row r="74" spans="1:24" ht="15" thickBot="1">
      <c r="A74" s="1" t="s">
        <v>76</v>
      </c>
      <c r="B74" s="4">
        <v>6.3879999999999999</v>
      </c>
      <c r="C74" s="2">
        <v>1000</v>
      </c>
      <c r="D74" s="2">
        <v>1.55</v>
      </c>
      <c r="E74" s="3">
        <v>225</v>
      </c>
      <c r="F74" s="2">
        <v>28.2</v>
      </c>
      <c r="G74">
        <f t="shared" si="6"/>
        <v>1.8544212303527661</v>
      </c>
      <c r="H74">
        <f t="shared" si="7"/>
        <v>0.43825493093115531</v>
      </c>
      <c r="I74">
        <f t="shared" si="7"/>
        <v>5.4161004022044201</v>
      </c>
      <c r="J74">
        <f t="shared" si="7"/>
        <v>3.3393219779440679</v>
      </c>
      <c r="K74">
        <f t="shared" si="8"/>
        <v>6.9077552789821368</v>
      </c>
      <c r="L74">
        <f t="shared" si="9"/>
        <v>1.8743718687943267</v>
      </c>
      <c r="M74">
        <f t="shared" si="10"/>
        <v>1.9950638441560642E-2</v>
      </c>
      <c r="N74">
        <f t="shared" si="11"/>
        <v>3.9802797422587723E-4</v>
      </c>
      <c r="P74" s="17">
        <v>0.69314718055994529</v>
      </c>
      <c r="Q74" s="17">
        <v>0.72203796302503875</v>
      </c>
      <c r="R74" s="17">
        <v>1.8258875447957477E-2</v>
      </c>
      <c r="S74" s="17">
        <v>39.544492489859735</v>
      </c>
      <c r="T74" s="17">
        <v>1.6676783820405918E-77</v>
      </c>
      <c r="U74" s="17">
        <v>0.68593692121509386</v>
      </c>
      <c r="V74" s="17">
        <v>0.75813900483498364</v>
      </c>
      <c r="W74" s="17">
        <v>0.68593692121509386</v>
      </c>
      <c r="X74" s="17">
        <v>0.75813900483498364</v>
      </c>
    </row>
    <row r="75" spans="1:24">
      <c r="A75" s="1" t="s">
        <v>77</v>
      </c>
      <c r="B75" s="4">
        <v>4.5090000000000003</v>
      </c>
      <c r="C75" s="2">
        <v>1098</v>
      </c>
      <c r="D75" s="2">
        <v>2.11</v>
      </c>
      <c r="E75" s="3">
        <v>168</v>
      </c>
      <c r="F75" s="2">
        <v>24.4</v>
      </c>
      <c r="G75">
        <f t="shared" si="6"/>
        <v>1.5060753994389473</v>
      </c>
      <c r="H75">
        <f t="shared" si="7"/>
        <v>0.74668794748797507</v>
      </c>
      <c r="I75">
        <f t="shared" si="7"/>
        <v>5.1239639794032588</v>
      </c>
      <c r="J75">
        <f t="shared" si="7"/>
        <v>3.1945831322991562</v>
      </c>
      <c r="K75">
        <f t="shared" si="8"/>
        <v>7.0012456220694759</v>
      </c>
      <c r="L75">
        <f t="shared" si="9"/>
        <v>2.0788076156852968</v>
      </c>
      <c r="M75">
        <f t="shared" si="10"/>
        <v>0.57273221624634951</v>
      </c>
      <c r="N75">
        <f t="shared" si="11"/>
        <v>0.32802219152645529</v>
      </c>
    </row>
    <row r="76" spans="1:24">
      <c r="A76" s="1" t="s">
        <v>78</v>
      </c>
      <c r="B76" s="4">
        <v>7.1849999999999996</v>
      </c>
      <c r="C76" s="2">
        <v>1109</v>
      </c>
      <c r="D76" s="2">
        <v>2.0499999999999998</v>
      </c>
      <c r="E76" s="3">
        <v>177</v>
      </c>
      <c r="F76" s="2">
        <v>35.1</v>
      </c>
      <c r="G76">
        <f t="shared" si="6"/>
        <v>1.9719955195309882</v>
      </c>
      <c r="H76">
        <f t="shared" si="7"/>
        <v>0.71783979315031676</v>
      </c>
      <c r="I76">
        <f t="shared" si="7"/>
        <v>5.1761497325738288</v>
      </c>
      <c r="J76">
        <f t="shared" si="7"/>
        <v>3.55820113047182</v>
      </c>
      <c r="K76">
        <f t="shared" si="8"/>
        <v>7.0112139873503674</v>
      </c>
      <c r="L76">
        <f t="shared" si="9"/>
        <v>2.2170153301373166</v>
      </c>
      <c r="M76">
        <f t="shared" si="10"/>
        <v>0.24501981060632838</v>
      </c>
      <c r="N76">
        <f t="shared" si="11"/>
        <v>6.0034707589561032E-2</v>
      </c>
    </row>
    <row r="77" spans="1:24">
      <c r="A77" s="1" t="s">
        <v>79</v>
      </c>
      <c r="B77" s="4">
        <v>6.8</v>
      </c>
      <c r="C77" s="2">
        <v>1118</v>
      </c>
      <c r="D77" s="2">
        <v>2.2999999999999998</v>
      </c>
      <c r="E77" s="3">
        <v>161</v>
      </c>
      <c r="F77" s="2">
        <v>23.6</v>
      </c>
      <c r="G77">
        <f t="shared" si="6"/>
        <v>1.9169226121820611</v>
      </c>
      <c r="H77">
        <f t="shared" si="7"/>
        <v>0.83290912293510388</v>
      </c>
      <c r="I77">
        <f t="shared" si="7"/>
        <v>5.0814043649844631</v>
      </c>
      <c r="J77">
        <f t="shared" si="7"/>
        <v>3.1612467120315646</v>
      </c>
      <c r="K77">
        <f t="shared" si="8"/>
        <v>7.0192966537150445</v>
      </c>
      <c r="L77">
        <f t="shared" si="9"/>
        <v>2.1245731381991839</v>
      </c>
      <c r="M77">
        <f t="shared" si="10"/>
        <v>0.20765052601712286</v>
      </c>
      <c r="N77">
        <f t="shared" si="11"/>
        <v>4.311874095518782E-2</v>
      </c>
    </row>
    <row r="78" spans="1:24">
      <c r="A78" s="1" t="s">
        <v>80</v>
      </c>
      <c r="B78" s="4">
        <v>7.7430000000000003</v>
      </c>
      <c r="C78" s="2">
        <v>1122</v>
      </c>
      <c r="D78" s="2">
        <v>2.19</v>
      </c>
      <c r="E78" s="3">
        <v>162</v>
      </c>
      <c r="F78" s="2">
        <v>29.1</v>
      </c>
      <c r="G78">
        <f t="shared" si="6"/>
        <v>2.0467892094045865</v>
      </c>
      <c r="H78">
        <f t="shared" si="7"/>
        <v>0.78390154382840938</v>
      </c>
      <c r="I78">
        <f t="shared" si="7"/>
        <v>5.0875963352323836</v>
      </c>
      <c r="J78">
        <f t="shared" si="7"/>
        <v>3.3707381741774469</v>
      </c>
      <c r="K78">
        <f t="shared" si="8"/>
        <v>7.0228680860826413</v>
      </c>
      <c r="L78">
        <f t="shared" si="9"/>
        <v>2.193752069005388</v>
      </c>
      <c r="M78">
        <f t="shared" si="10"/>
        <v>0.14696285960080147</v>
      </c>
      <c r="N78">
        <f t="shared" si="11"/>
        <v>2.1598082102044884E-2</v>
      </c>
    </row>
    <row r="79" spans="1:24">
      <c r="A79" s="1" t="s">
        <v>81</v>
      </c>
      <c r="B79" s="4">
        <v>7.968</v>
      </c>
      <c r="C79" s="2">
        <v>1137</v>
      </c>
      <c r="D79" s="2">
        <v>2.04</v>
      </c>
      <c r="E79" s="3">
        <v>158</v>
      </c>
      <c r="F79" s="2">
        <v>20.7</v>
      </c>
      <c r="G79">
        <f t="shared" si="6"/>
        <v>2.0754335202822971</v>
      </c>
      <c r="H79">
        <f t="shared" si="7"/>
        <v>0.71294980785612505</v>
      </c>
      <c r="I79">
        <f t="shared" si="7"/>
        <v>5.0625950330269669</v>
      </c>
      <c r="J79">
        <f t="shared" si="7"/>
        <v>3.0301337002713233</v>
      </c>
      <c r="K79">
        <f t="shared" si="8"/>
        <v>7.0361484937505363</v>
      </c>
      <c r="L79">
        <f t="shared" si="9"/>
        <v>2.0325839430411108</v>
      </c>
      <c r="M79">
        <f t="shared" si="10"/>
        <v>-4.2849577241186321E-2</v>
      </c>
      <c r="N79">
        <f t="shared" si="11"/>
        <v>1.8360862697483927E-3</v>
      </c>
    </row>
    <row r="80" spans="1:24">
      <c r="A80" s="1" t="s">
        <v>82</v>
      </c>
      <c r="B80" s="4">
        <v>8.8580000000000005</v>
      </c>
      <c r="C80" s="2">
        <v>1156</v>
      </c>
      <c r="D80" s="2">
        <v>2.31</v>
      </c>
      <c r="E80" s="3">
        <v>176</v>
      </c>
      <c r="F80" s="2">
        <v>33.5</v>
      </c>
      <c r="G80">
        <f t="shared" si="6"/>
        <v>2.1813210055010064</v>
      </c>
      <c r="H80">
        <f t="shared" si="7"/>
        <v>0.83724752453370221</v>
      </c>
      <c r="I80">
        <f t="shared" si="7"/>
        <v>5.1704839950381514</v>
      </c>
      <c r="J80">
        <f t="shared" si="7"/>
        <v>3.5115454388310208</v>
      </c>
      <c r="K80">
        <f t="shared" si="8"/>
        <v>7.0527210492323231</v>
      </c>
      <c r="L80">
        <f t="shared" si="9"/>
        <v>2.2803656707604754</v>
      </c>
      <c r="M80">
        <f t="shared" si="10"/>
        <v>9.9044665259468978E-2</v>
      </c>
      <c r="N80">
        <f t="shared" si="11"/>
        <v>9.8098457163602604E-3</v>
      </c>
    </row>
    <row r="81" spans="1:14">
      <c r="A81" s="1" t="s">
        <v>83</v>
      </c>
      <c r="B81" s="4">
        <v>8.5879999999999992</v>
      </c>
      <c r="C81" s="2">
        <v>1166</v>
      </c>
      <c r="D81" s="2">
        <v>1.7</v>
      </c>
      <c r="E81" s="3">
        <v>183</v>
      </c>
      <c r="F81" s="2">
        <v>26.9</v>
      </c>
      <c r="G81">
        <f t="shared" si="6"/>
        <v>2.1503658800165346</v>
      </c>
      <c r="H81">
        <f t="shared" si="7"/>
        <v>0.53062825106217038</v>
      </c>
      <c r="I81">
        <f t="shared" si="7"/>
        <v>5.2094861528414214</v>
      </c>
      <c r="J81">
        <f t="shared" si="7"/>
        <v>3.2921262866077932</v>
      </c>
      <c r="K81">
        <f t="shared" si="8"/>
        <v>7.0613343669104376</v>
      </c>
      <c r="L81">
        <f t="shared" si="9"/>
        <v>2.0506179234125685</v>
      </c>
      <c r="M81">
        <f t="shared" si="10"/>
        <v>-9.974795660396607E-2</v>
      </c>
      <c r="N81">
        <f t="shared" si="11"/>
        <v>9.949654846666699E-3</v>
      </c>
    </row>
    <row r="82" spans="1:14">
      <c r="A82" s="1" t="s">
        <v>84</v>
      </c>
      <c r="B82" s="4">
        <v>6.4489999999999998</v>
      </c>
      <c r="C82" s="2">
        <v>1170</v>
      </c>
      <c r="D82" s="2">
        <v>2.0499999999999998</v>
      </c>
      <c r="E82" s="3">
        <v>166</v>
      </c>
      <c r="F82" s="2">
        <v>35.1</v>
      </c>
      <c r="G82">
        <f t="shared" si="6"/>
        <v>1.8639250800282403</v>
      </c>
      <c r="H82">
        <f t="shared" si="7"/>
        <v>0.71783979315031676</v>
      </c>
      <c r="I82">
        <f t="shared" si="7"/>
        <v>5.1119877883565437</v>
      </c>
      <c r="J82">
        <f t="shared" si="7"/>
        <v>3.55820113047182</v>
      </c>
      <c r="K82">
        <f t="shared" si="8"/>
        <v>7.0647590277918022</v>
      </c>
      <c r="L82">
        <f t="shared" si="9"/>
        <v>2.2696973241593472</v>
      </c>
      <c r="M82">
        <f t="shared" si="10"/>
        <v>0.40577224413110691</v>
      </c>
      <c r="N82">
        <f t="shared" si="11"/>
        <v>0.16465111410719463</v>
      </c>
    </row>
    <row r="83" spans="1:14">
      <c r="A83" s="1" t="s">
        <v>85</v>
      </c>
      <c r="B83" s="4">
        <v>8.4879999999999995</v>
      </c>
      <c r="C83" s="2">
        <v>1215</v>
      </c>
      <c r="D83" s="2">
        <v>2.19</v>
      </c>
      <c r="E83" s="3">
        <v>164</v>
      </c>
      <c r="F83" s="2">
        <v>29.1</v>
      </c>
      <c r="G83">
        <f t="shared" si="6"/>
        <v>2.1386534013116818</v>
      </c>
      <c r="H83">
        <f t="shared" si="7"/>
        <v>0.78390154382840938</v>
      </c>
      <c r="I83">
        <f t="shared" si="7"/>
        <v>5.0998664278241987</v>
      </c>
      <c r="J83">
        <f t="shared" si="7"/>
        <v>3.3707381741774469</v>
      </c>
      <c r="K83">
        <f t="shared" si="8"/>
        <v>7.1024993557746487</v>
      </c>
      <c r="L83">
        <f t="shared" si="9"/>
        <v>2.2484199135226426</v>
      </c>
      <c r="M83">
        <f t="shared" si="10"/>
        <v>0.10976651221096079</v>
      </c>
      <c r="N83">
        <f t="shared" si="11"/>
        <v>1.2048687202959004E-2</v>
      </c>
    </row>
    <row r="84" spans="1:14">
      <c r="A84" s="1" t="s">
        <v>86</v>
      </c>
      <c r="B84" s="4">
        <v>8.8770000000000007</v>
      </c>
      <c r="C84" s="2">
        <v>1279</v>
      </c>
      <c r="D84" s="2">
        <v>2</v>
      </c>
      <c r="E84" s="3">
        <v>207</v>
      </c>
      <c r="F84" s="2">
        <v>34.299999999999997</v>
      </c>
      <c r="G84">
        <f t="shared" si="6"/>
        <v>2.1834636620861825</v>
      </c>
      <c r="H84">
        <f t="shared" si="7"/>
        <v>0.69314718055994529</v>
      </c>
      <c r="I84">
        <f t="shared" si="7"/>
        <v>5.3327187932653688</v>
      </c>
      <c r="J84">
        <f t="shared" si="7"/>
        <v>3.535145354171894</v>
      </c>
      <c r="K84">
        <f t="shared" si="8"/>
        <v>7.153833801578843</v>
      </c>
      <c r="L84">
        <f t="shared" si="9"/>
        <v>2.2647220031893385</v>
      </c>
      <c r="M84">
        <f t="shared" si="10"/>
        <v>8.1258341103155995E-2</v>
      </c>
      <c r="N84">
        <f t="shared" si="11"/>
        <v>6.6029179988368507E-3</v>
      </c>
    </row>
    <row r="85" spans="1:14">
      <c r="A85" s="1" t="s">
        <v>87</v>
      </c>
      <c r="B85" s="4">
        <v>10.273999999999999</v>
      </c>
      <c r="C85" s="2">
        <v>1291</v>
      </c>
      <c r="D85" s="2">
        <v>2.3199999999999998</v>
      </c>
      <c r="E85" s="3">
        <v>175</v>
      </c>
      <c r="F85" s="2">
        <v>31.9</v>
      </c>
      <c r="G85">
        <f t="shared" si="6"/>
        <v>2.3296164320450758</v>
      </c>
      <c r="H85">
        <f t="shared" si="7"/>
        <v>0.84156718567821853</v>
      </c>
      <c r="I85">
        <f t="shared" si="7"/>
        <v>5.1647859739235145</v>
      </c>
      <c r="J85">
        <f t="shared" si="7"/>
        <v>3.4626060097907989</v>
      </c>
      <c r="K85">
        <f t="shared" si="8"/>
        <v>7.1631723908466425</v>
      </c>
      <c r="L85">
        <f t="shared" si="9"/>
        <v>2.3421984413698058</v>
      </c>
      <c r="M85">
        <f t="shared" si="10"/>
        <v>1.258200932472997E-2</v>
      </c>
      <c r="N85">
        <f t="shared" si="11"/>
        <v>1.5830695864759193E-4</v>
      </c>
    </row>
    <row r="86" spans="1:14">
      <c r="A86" s="1" t="s">
        <v>88</v>
      </c>
      <c r="B86" s="4">
        <v>6.024</v>
      </c>
      <c r="C86" s="2">
        <v>1290</v>
      </c>
      <c r="D86" s="2">
        <v>1.55</v>
      </c>
      <c r="E86" s="3">
        <v>225</v>
      </c>
      <c r="F86" s="2">
        <v>28.2</v>
      </c>
      <c r="G86">
        <f t="shared" si="6"/>
        <v>1.7957514904975924</v>
      </c>
      <c r="H86">
        <f t="shared" si="7"/>
        <v>0.43825493093115531</v>
      </c>
      <c r="I86">
        <f t="shared" si="7"/>
        <v>5.4161004022044201</v>
      </c>
      <c r="J86">
        <f t="shared" si="7"/>
        <v>3.3393219779440679</v>
      </c>
      <c r="K86">
        <f t="shared" si="8"/>
        <v>7.1623974973557178</v>
      </c>
      <c r="L86">
        <f t="shared" si="9"/>
        <v>2.0578146143795197</v>
      </c>
      <c r="M86">
        <f t="shared" si="10"/>
        <v>0.26206312388192732</v>
      </c>
      <c r="N86">
        <f t="shared" si="11"/>
        <v>6.8677080898754378E-2</v>
      </c>
    </row>
    <row r="87" spans="1:14">
      <c r="A87" s="1" t="s">
        <v>89</v>
      </c>
      <c r="B87" s="4">
        <v>8.2579999999999991</v>
      </c>
      <c r="C87" s="2">
        <v>1331</v>
      </c>
      <c r="D87" s="2">
        <v>2.13</v>
      </c>
      <c r="E87" s="3">
        <v>178</v>
      </c>
      <c r="F87" s="2">
        <v>30</v>
      </c>
      <c r="G87">
        <f t="shared" si="6"/>
        <v>2.1111824274638984</v>
      </c>
      <c r="H87">
        <f t="shared" si="7"/>
        <v>0.75612197972133366</v>
      </c>
      <c r="I87">
        <f t="shared" si="7"/>
        <v>5.181783550292085</v>
      </c>
      <c r="J87">
        <f t="shared" si="7"/>
        <v>3.4011973816621555</v>
      </c>
      <c r="K87">
        <f t="shared" si="8"/>
        <v>7.193685818395112</v>
      </c>
      <c r="L87">
        <f t="shared" si="9"/>
        <v>2.2969674800458515</v>
      </c>
      <c r="M87">
        <f t="shared" si="10"/>
        <v>0.1857850525819531</v>
      </c>
      <c r="N87">
        <f t="shared" si="11"/>
        <v>3.4516085762879081E-2</v>
      </c>
    </row>
    <row r="88" spans="1:14">
      <c r="A88" s="1" t="s">
        <v>90</v>
      </c>
      <c r="B88" s="4">
        <v>13.375999999999999</v>
      </c>
      <c r="C88" s="2">
        <v>1373</v>
      </c>
      <c r="D88" s="2">
        <v>2.2000000000000002</v>
      </c>
      <c r="E88" s="3">
        <v>157</v>
      </c>
      <c r="F88" s="2">
        <v>36.200000000000003</v>
      </c>
      <c r="G88">
        <f t="shared" si="6"/>
        <v>2.5934620563423456</v>
      </c>
      <c r="H88">
        <f t="shared" si="7"/>
        <v>0.78845736036427028</v>
      </c>
      <c r="I88">
        <f t="shared" si="7"/>
        <v>5.0562458053483077</v>
      </c>
      <c r="J88">
        <f t="shared" si="7"/>
        <v>3.5890591188317256</v>
      </c>
      <c r="K88">
        <f t="shared" si="8"/>
        <v>7.224753405767971</v>
      </c>
      <c r="L88">
        <f t="shared" si="9"/>
        <v>2.441188148186896</v>
      </c>
      <c r="M88">
        <f t="shared" si="10"/>
        <v>-0.15227390815544961</v>
      </c>
      <c r="N88">
        <f t="shared" si="11"/>
        <v>2.3187343104934303E-2</v>
      </c>
    </row>
    <row r="89" spans="1:14">
      <c r="A89" s="1" t="s">
        <v>91</v>
      </c>
      <c r="B89" s="4">
        <v>10.69</v>
      </c>
      <c r="C89" s="2">
        <v>1420</v>
      </c>
      <c r="D89" s="2">
        <v>2.2000000000000002</v>
      </c>
      <c r="E89" s="3">
        <v>138</v>
      </c>
      <c r="F89" s="2">
        <v>36.200000000000003</v>
      </c>
      <c r="G89">
        <f t="shared" si="6"/>
        <v>2.3693087250369538</v>
      </c>
      <c r="H89">
        <f t="shared" si="7"/>
        <v>0.78845736036427028</v>
      </c>
      <c r="I89">
        <f t="shared" si="7"/>
        <v>4.9272536851572051</v>
      </c>
      <c r="J89">
        <f t="shared" si="7"/>
        <v>3.5890591188317256</v>
      </c>
      <c r="K89">
        <f t="shared" si="8"/>
        <v>7.2584121505953068</v>
      </c>
      <c r="L89">
        <f t="shared" si="9"/>
        <v>2.4937995731314846</v>
      </c>
      <c r="M89">
        <f t="shared" si="10"/>
        <v>0.12449084809453081</v>
      </c>
      <c r="N89">
        <f t="shared" si="11"/>
        <v>1.5497971259295546E-2</v>
      </c>
    </row>
    <row r="90" spans="1:14">
      <c r="A90" s="1" t="s">
        <v>92</v>
      </c>
      <c r="B90" s="4">
        <v>8.3079999999999998</v>
      </c>
      <c r="C90" s="2">
        <v>1474</v>
      </c>
      <c r="D90" s="2">
        <v>1.85</v>
      </c>
      <c r="E90" s="3">
        <v>163</v>
      </c>
      <c r="F90" s="2">
        <v>24.6</v>
      </c>
      <c r="G90">
        <f t="shared" si="6"/>
        <v>2.117218906013866</v>
      </c>
      <c r="H90">
        <f t="shared" si="7"/>
        <v>0.61518563909023349</v>
      </c>
      <c r="I90">
        <f t="shared" si="7"/>
        <v>5.0937502008067623</v>
      </c>
      <c r="J90">
        <f t="shared" si="7"/>
        <v>3.202746442938317</v>
      </c>
      <c r="K90">
        <f t="shared" si="8"/>
        <v>7.2957350727492818</v>
      </c>
      <c r="L90">
        <f t="shared" si="9"/>
        <v>2.2437016445376923</v>
      </c>
      <c r="M90">
        <f t="shared" si="10"/>
        <v>0.1264827385238263</v>
      </c>
      <c r="N90">
        <f t="shared" si="11"/>
        <v>1.5997883144486615E-2</v>
      </c>
    </row>
    <row r="91" spans="1:14">
      <c r="A91" s="1" t="s">
        <v>93</v>
      </c>
      <c r="B91" s="4">
        <v>6.0819999999999999</v>
      </c>
      <c r="C91" s="2">
        <v>1497</v>
      </c>
      <c r="D91" s="2">
        <v>1.76</v>
      </c>
      <c r="E91" s="3">
        <v>168</v>
      </c>
      <c r="F91" s="2">
        <v>10.3</v>
      </c>
      <c r="G91">
        <f t="shared" si="6"/>
        <v>1.805333589255173</v>
      </c>
      <c r="H91">
        <f t="shared" si="7"/>
        <v>0.56531380905006046</v>
      </c>
      <c r="I91">
        <f t="shared" si="7"/>
        <v>5.1239639794032588</v>
      </c>
      <c r="J91">
        <f t="shared" si="7"/>
        <v>2.33214389523559</v>
      </c>
      <c r="K91">
        <f t="shared" si="8"/>
        <v>7.3112183844196288</v>
      </c>
      <c r="L91">
        <f t="shared" si="9"/>
        <v>1.8551241924141717</v>
      </c>
      <c r="M91">
        <f t="shared" si="10"/>
        <v>4.9790603158998747E-2</v>
      </c>
      <c r="N91">
        <f t="shared" si="11"/>
        <v>2.4791041629368959E-3</v>
      </c>
    </row>
    <row r="92" spans="1:14">
      <c r="A92" s="1" t="s">
        <v>94</v>
      </c>
      <c r="B92" s="4">
        <v>9.2840000000000007</v>
      </c>
      <c r="C92" s="2">
        <v>1545</v>
      </c>
      <c r="D92" s="2">
        <v>1.8</v>
      </c>
      <c r="E92" s="3">
        <v>158</v>
      </c>
      <c r="F92" s="2">
        <v>20.2</v>
      </c>
      <c r="G92">
        <f t="shared" si="6"/>
        <v>2.2282924884121909</v>
      </c>
      <c r="H92">
        <f t="shared" si="7"/>
        <v>0.58778666490211906</v>
      </c>
      <c r="I92">
        <f t="shared" si="7"/>
        <v>5.0625950330269669</v>
      </c>
      <c r="J92">
        <f t="shared" si="7"/>
        <v>3.0056826044071592</v>
      </c>
      <c r="K92">
        <f t="shared" si="8"/>
        <v>7.3427791893318455</v>
      </c>
      <c r="L92">
        <f t="shared" si="9"/>
        <v>2.188436236622616</v>
      </c>
      <c r="M92">
        <f t="shared" si="10"/>
        <v>-3.9856251789574859E-2</v>
      </c>
      <c r="N92">
        <f t="shared" si="11"/>
        <v>1.5885208067139892E-3</v>
      </c>
    </row>
    <row r="93" spans="1:14">
      <c r="A93" s="1" t="s">
        <v>95</v>
      </c>
      <c r="B93" s="4">
        <v>10.879</v>
      </c>
      <c r="C93" s="2">
        <v>1649</v>
      </c>
      <c r="D93" s="2">
        <v>2.3199999999999998</v>
      </c>
      <c r="E93" s="3">
        <v>177</v>
      </c>
      <c r="F93" s="2">
        <v>31.9</v>
      </c>
      <c r="G93">
        <f t="shared" si="6"/>
        <v>2.3868343254389455</v>
      </c>
      <c r="H93">
        <f t="shared" si="7"/>
        <v>0.84156718567821853</v>
      </c>
      <c r="I93">
        <f t="shared" si="7"/>
        <v>5.1761497325738288</v>
      </c>
      <c r="J93">
        <f t="shared" si="7"/>
        <v>3.4626060097907989</v>
      </c>
      <c r="K93">
        <f t="shared" si="8"/>
        <v>7.407924322559599</v>
      </c>
      <c r="L93">
        <f t="shared" si="9"/>
        <v>2.5160175248879182</v>
      </c>
      <c r="M93">
        <f t="shared" si="10"/>
        <v>0.12918319944897272</v>
      </c>
      <c r="N93">
        <f t="shared" si="11"/>
        <v>1.6688299019873065E-2</v>
      </c>
    </row>
    <row r="94" spans="1:14">
      <c r="A94" s="1" t="s">
        <v>96</v>
      </c>
      <c r="B94" s="4">
        <v>8.4770000000000003</v>
      </c>
      <c r="C94" s="2">
        <v>1668</v>
      </c>
      <c r="D94" s="2">
        <v>1.8</v>
      </c>
      <c r="E94" s="3">
        <v>170</v>
      </c>
      <c r="F94" s="2">
        <v>20.2</v>
      </c>
      <c r="G94">
        <f t="shared" si="6"/>
        <v>2.1373566136262685</v>
      </c>
      <c r="H94">
        <f t="shared" si="7"/>
        <v>0.58778666490211906</v>
      </c>
      <c r="I94">
        <f t="shared" si="7"/>
        <v>5.1357984370502621</v>
      </c>
      <c r="J94">
        <f t="shared" si="7"/>
        <v>3.0056826044071592</v>
      </c>
      <c r="K94">
        <f t="shared" si="8"/>
        <v>7.4193805829186923</v>
      </c>
      <c r="L94">
        <f t="shared" si="9"/>
        <v>2.2275228509862508</v>
      </c>
      <c r="M94">
        <f t="shared" si="10"/>
        <v>9.0166237359982304E-2</v>
      </c>
      <c r="N94">
        <f t="shared" si="11"/>
        <v>8.1299503596566694E-3</v>
      </c>
    </row>
    <row r="95" spans="1:14">
      <c r="A95" s="1" t="s">
        <v>97</v>
      </c>
      <c r="B95" s="4">
        <v>6.8769999999999998</v>
      </c>
      <c r="C95" s="2">
        <v>1782</v>
      </c>
      <c r="D95" s="2">
        <v>2.13</v>
      </c>
      <c r="E95" s="3">
        <v>183</v>
      </c>
      <c r="F95" s="2">
        <v>10.7</v>
      </c>
      <c r="G95">
        <f t="shared" si="6"/>
        <v>1.9281825103376991</v>
      </c>
      <c r="H95">
        <f t="shared" si="7"/>
        <v>0.75612197972133366</v>
      </c>
      <c r="I95">
        <f t="shared" si="7"/>
        <v>5.2094861528414214</v>
      </c>
      <c r="J95">
        <f t="shared" si="7"/>
        <v>2.3702437414678603</v>
      </c>
      <c r="K95">
        <f t="shared" si="8"/>
        <v>7.4854916080307543</v>
      </c>
      <c r="L95">
        <f t="shared" si="9"/>
        <v>2.0613719572558997</v>
      </c>
      <c r="M95">
        <f t="shared" si="10"/>
        <v>0.13318944691820067</v>
      </c>
      <c r="N95">
        <f t="shared" si="11"/>
        <v>1.7739428770376195E-2</v>
      </c>
    </row>
    <row r="96" spans="1:14">
      <c r="A96" s="1" t="s">
        <v>98</v>
      </c>
      <c r="B96" s="4">
        <v>15.106</v>
      </c>
      <c r="C96" s="2">
        <v>1831</v>
      </c>
      <c r="D96" s="2">
        <v>1.98</v>
      </c>
      <c r="E96" s="3">
        <v>162</v>
      </c>
      <c r="F96" s="2">
        <v>35.5</v>
      </c>
      <c r="G96">
        <f t="shared" si="6"/>
        <v>2.7150920158912561</v>
      </c>
      <c r="H96">
        <f t="shared" si="7"/>
        <v>0.68309684470644383</v>
      </c>
      <c r="I96">
        <f t="shared" si="7"/>
        <v>5.0875963352323836</v>
      </c>
      <c r="J96">
        <f t="shared" si="7"/>
        <v>3.5695326964813701</v>
      </c>
      <c r="K96">
        <f t="shared" si="8"/>
        <v>7.5126175446745105</v>
      </c>
      <c r="L96">
        <f t="shared" si="9"/>
        <v>2.5873686681188137</v>
      </c>
      <c r="M96">
        <f t="shared" si="10"/>
        <v>-0.12772334777244243</v>
      </c>
      <c r="N96">
        <f t="shared" si="11"/>
        <v>1.6313253566200274E-2</v>
      </c>
    </row>
    <row r="97" spans="1:14">
      <c r="A97" s="1" t="s">
        <v>99</v>
      </c>
      <c r="B97" s="4">
        <v>8.0310000000000006</v>
      </c>
      <c r="C97" s="2">
        <v>1833</v>
      </c>
      <c r="D97" s="2">
        <v>1.76</v>
      </c>
      <c r="E97" s="3">
        <v>177</v>
      </c>
      <c r="F97" s="2">
        <v>10.3</v>
      </c>
      <c r="G97">
        <f t="shared" si="6"/>
        <v>2.0833090532063254</v>
      </c>
      <c r="H97">
        <f t="shared" si="7"/>
        <v>0.56531380905006046</v>
      </c>
      <c r="I97">
        <f t="shared" si="7"/>
        <v>5.1761497325738288</v>
      </c>
      <c r="J97">
        <f t="shared" si="7"/>
        <v>2.33214389523559</v>
      </c>
      <c r="K97">
        <f t="shared" si="8"/>
        <v>7.5137092478397047</v>
      </c>
      <c r="L97">
        <f t="shared" si="9"/>
        <v>1.9895223716440862</v>
      </c>
      <c r="M97">
        <f t="shared" si="10"/>
        <v>-9.3786681562239238E-2</v>
      </c>
      <c r="N97">
        <f t="shared" si="11"/>
        <v>8.7959416384568653E-3</v>
      </c>
    </row>
    <row r="98" spans="1:14">
      <c r="A98" s="1" t="s">
        <v>100</v>
      </c>
      <c r="B98" s="4">
        <v>8.0820000000000007</v>
      </c>
      <c r="C98" s="2">
        <v>1838</v>
      </c>
      <c r="D98" s="2">
        <v>1.45</v>
      </c>
      <c r="E98" s="3">
        <v>196</v>
      </c>
      <c r="F98" s="2">
        <v>17.600000000000001</v>
      </c>
      <c r="G98">
        <f t="shared" si="6"/>
        <v>2.0896393666562818</v>
      </c>
      <c r="H98">
        <f t="shared" si="7"/>
        <v>0.37156355643248301</v>
      </c>
      <c r="I98">
        <f t="shared" si="7"/>
        <v>5.2781146592305168</v>
      </c>
      <c r="J98">
        <f t="shared" si="7"/>
        <v>2.8678989020441064</v>
      </c>
      <c r="K98">
        <f t="shared" si="8"/>
        <v>7.5164333029156323</v>
      </c>
      <c r="L98">
        <f t="shared" si="9"/>
        <v>2.1130312404372855</v>
      </c>
      <c r="M98">
        <f t="shared" si="10"/>
        <v>2.3391873781003714E-2</v>
      </c>
      <c r="N98">
        <f t="shared" si="11"/>
        <v>5.4717975898640895E-4</v>
      </c>
    </row>
    <row r="99" spans="1:14">
      <c r="A99" s="1" t="s">
        <v>101</v>
      </c>
      <c r="B99" s="4">
        <v>10.866</v>
      </c>
      <c r="C99" s="2">
        <v>1787</v>
      </c>
      <c r="D99" s="2">
        <v>2.2400000000000002</v>
      </c>
      <c r="E99" s="3">
        <v>164</v>
      </c>
      <c r="F99" s="2">
        <v>26.5</v>
      </c>
      <c r="G99">
        <f t="shared" si="6"/>
        <v>2.3856386481293312</v>
      </c>
      <c r="H99">
        <f t="shared" si="7"/>
        <v>0.80647586586694853</v>
      </c>
      <c r="I99">
        <f t="shared" si="7"/>
        <v>5.0998664278241987</v>
      </c>
      <c r="J99">
        <f t="shared" si="7"/>
        <v>3.2771447329921766</v>
      </c>
      <c r="K99">
        <f t="shared" si="8"/>
        <v>7.4882935151594276</v>
      </c>
      <c r="L99">
        <f t="shared" si="9"/>
        <v>2.4962746578767283</v>
      </c>
      <c r="M99">
        <f t="shared" si="10"/>
        <v>0.11063600974739707</v>
      </c>
      <c r="N99">
        <f t="shared" si="11"/>
        <v>1.224032665282614E-2</v>
      </c>
    </row>
    <row r="100" spans="1:14">
      <c r="A100" s="1" t="s">
        <v>102</v>
      </c>
      <c r="B100" s="4">
        <v>8.5960000000000001</v>
      </c>
      <c r="C100" s="2">
        <v>1918</v>
      </c>
      <c r="D100" s="2">
        <v>1.69</v>
      </c>
      <c r="E100" s="3">
        <v>158</v>
      </c>
      <c r="F100" s="2">
        <v>12.9</v>
      </c>
      <c r="G100">
        <f t="shared" si="6"/>
        <v>2.1512969787802638</v>
      </c>
      <c r="H100">
        <f t="shared" si="7"/>
        <v>0.52472852893498212</v>
      </c>
      <c r="I100">
        <f t="shared" si="7"/>
        <v>5.0625950330269669</v>
      </c>
      <c r="J100">
        <f t="shared" si="7"/>
        <v>2.5572273113676265</v>
      </c>
      <c r="K100">
        <f t="shared" si="8"/>
        <v>7.5590382554433839</v>
      </c>
      <c r="L100">
        <f t="shared" si="9"/>
        <v>2.1254393387651231</v>
      </c>
      <c r="M100">
        <f t="shared" si="10"/>
        <v>-2.5857640015140682E-2</v>
      </c>
      <c r="N100">
        <f t="shared" si="11"/>
        <v>6.6861754715260462E-4</v>
      </c>
    </row>
    <row r="101" spans="1:14">
      <c r="A101" s="1" t="s">
        <v>103</v>
      </c>
      <c r="B101" s="4">
        <v>8.673</v>
      </c>
      <c r="C101" s="2">
        <v>1930</v>
      </c>
      <c r="D101" s="2">
        <v>1.81</v>
      </c>
      <c r="E101" s="3">
        <v>157</v>
      </c>
      <c r="F101" s="2">
        <v>22.6</v>
      </c>
      <c r="G101">
        <f t="shared" si="6"/>
        <v>2.1602147517023189</v>
      </c>
      <c r="H101">
        <f t="shared" si="7"/>
        <v>0.59332684527773438</v>
      </c>
      <c r="I101">
        <f t="shared" si="7"/>
        <v>5.0562458053483077</v>
      </c>
      <c r="J101">
        <f t="shared" si="7"/>
        <v>3.1179499062782403</v>
      </c>
      <c r="K101">
        <f t="shared" si="8"/>
        <v>7.5652752818989315</v>
      </c>
      <c r="L101">
        <f t="shared" si="9"/>
        <v>2.4004185412974808</v>
      </c>
      <c r="M101">
        <f t="shared" si="10"/>
        <v>0.24020378959516187</v>
      </c>
      <c r="N101">
        <f t="shared" si="11"/>
        <v>5.7697860535876791E-2</v>
      </c>
    </row>
    <row r="102" spans="1:14">
      <c r="A102" s="1" t="s">
        <v>104</v>
      </c>
      <c r="B102" s="4">
        <v>15.436999999999999</v>
      </c>
      <c r="C102" s="2">
        <v>2028</v>
      </c>
      <c r="D102" s="2">
        <v>2.11</v>
      </c>
      <c r="E102" s="3">
        <v>163</v>
      </c>
      <c r="F102" s="2">
        <v>24.4</v>
      </c>
      <c r="G102">
        <f t="shared" si="6"/>
        <v>2.7367672251997042</v>
      </c>
      <c r="H102">
        <f t="shared" si="7"/>
        <v>0.74668794748797507</v>
      </c>
      <c r="I102">
        <f t="shared" si="7"/>
        <v>5.0937502008067623</v>
      </c>
      <c r="J102">
        <f t="shared" si="7"/>
        <v>3.1945831322991562</v>
      </c>
      <c r="K102">
        <f t="shared" si="8"/>
        <v>7.6148053647110734</v>
      </c>
      <c r="L102">
        <f t="shared" si="9"/>
        <v>2.5274560774282904</v>
      </c>
      <c r="M102">
        <f t="shared" si="10"/>
        <v>-0.2093111477714138</v>
      </c>
      <c r="N102">
        <f t="shared" si="11"/>
        <v>4.3811156581386623E-2</v>
      </c>
    </row>
    <row r="103" spans="1:14">
      <c r="A103" s="1" t="s">
        <v>105</v>
      </c>
      <c r="B103" s="4">
        <v>8.2110000000000003</v>
      </c>
      <c r="C103" s="2">
        <v>2057</v>
      </c>
      <c r="D103" s="2">
        <v>1.76</v>
      </c>
      <c r="E103" s="3">
        <v>161</v>
      </c>
      <c r="F103" s="2">
        <v>10.3</v>
      </c>
      <c r="G103">
        <f t="shared" si="6"/>
        <v>2.1054747187266516</v>
      </c>
      <c r="H103">
        <f t="shared" si="7"/>
        <v>0.56531380905006046</v>
      </c>
      <c r="I103">
        <f t="shared" si="7"/>
        <v>5.0814043649844631</v>
      </c>
      <c r="J103">
        <f t="shared" si="7"/>
        <v>2.33214389523559</v>
      </c>
      <c r="K103">
        <f t="shared" si="8"/>
        <v>7.6290038896529575</v>
      </c>
      <c r="L103">
        <f t="shared" si="9"/>
        <v>2.0934133512080892</v>
      </c>
      <c r="M103">
        <f t="shared" si="10"/>
        <v>-1.2061367518562349E-2</v>
      </c>
      <c r="N103">
        <f t="shared" si="11"/>
        <v>1.4547658641783089E-4</v>
      </c>
    </row>
    <row r="104" spans="1:14">
      <c r="A104" s="1" t="s">
        <v>106</v>
      </c>
      <c r="B104" s="4">
        <v>11.981999999999999</v>
      </c>
      <c r="C104" s="2">
        <v>2084</v>
      </c>
      <c r="D104" s="2">
        <v>1.77</v>
      </c>
      <c r="E104" s="3">
        <v>156</v>
      </c>
      <c r="F104" s="2">
        <v>21.3</v>
      </c>
      <c r="G104">
        <f t="shared" si="6"/>
        <v>2.4834055236617329</v>
      </c>
      <c r="H104">
        <f t="shared" si="7"/>
        <v>0.5709795465857378</v>
      </c>
      <c r="I104">
        <f t="shared" si="7"/>
        <v>5.0498560072495371</v>
      </c>
      <c r="J104">
        <f t="shared" si="7"/>
        <v>3.0587070727153796</v>
      </c>
      <c r="K104">
        <f t="shared" si="8"/>
        <v>7.6420444028732577</v>
      </c>
      <c r="L104">
        <f t="shared" si="9"/>
        <v>2.4221084834157849</v>
      </c>
      <c r="M104">
        <f t="shared" si="10"/>
        <v>-6.1297040245948065E-2</v>
      </c>
      <c r="N104">
        <f t="shared" si="11"/>
        <v>3.7573271429133769E-3</v>
      </c>
    </row>
    <row r="105" spans="1:14">
      <c r="A105" s="1" t="s">
        <v>107</v>
      </c>
      <c r="B105" s="4">
        <v>16.673999999999999</v>
      </c>
      <c r="C105" s="2">
        <v>2226</v>
      </c>
      <c r="D105" s="2">
        <v>2</v>
      </c>
      <c r="E105" s="3">
        <v>217</v>
      </c>
      <c r="F105" s="2">
        <v>34.299999999999997</v>
      </c>
      <c r="G105">
        <f t="shared" si="6"/>
        <v>2.8138506199884215</v>
      </c>
      <c r="H105">
        <f t="shared" si="7"/>
        <v>0.69314718055994529</v>
      </c>
      <c r="I105">
        <f t="shared" si="7"/>
        <v>5.3798973535404597</v>
      </c>
      <c r="J105">
        <f t="shared" si="7"/>
        <v>3.535145354171894</v>
      </c>
      <c r="K105">
        <f t="shared" si="8"/>
        <v>7.7079615318354904</v>
      </c>
      <c r="L105">
        <f t="shared" si="9"/>
        <v>2.653538321536927</v>
      </c>
      <c r="M105">
        <f t="shared" si="10"/>
        <v>-0.16031229845149442</v>
      </c>
      <c r="N105">
        <f t="shared" si="11"/>
        <v>2.570003303480102E-2</v>
      </c>
    </row>
    <row r="106" spans="1:14">
      <c r="A106" s="1" t="s">
        <v>108</v>
      </c>
      <c r="B106" s="4">
        <v>12.62</v>
      </c>
      <c r="C106" s="2">
        <v>2304</v>
      </c>
      <c r="D106" s="2">
        <v>2.2999999999999998</v>
      </c>
      <c r="E106" s="3">
        <v>161</v>
      </c>
      <c r="F106" s="2">
        <v>23.6</v>
      </c>
      <c r="G106">
        <f t="shared" si="6"/>
        <v>2.5352828571130672</v>
      </c>
      <c r="H106">
        <f t="shared" si="7"/>
        <v>0.83290912293510388</v>
      </c>
      <c r="I106">
        <f t="shared" si="7"/>
        <v>5.0814043649844631</v>
      </c>
      <c r="J106">
        <f t="shared" si="7"/>
        <v>3.1612467120315646</v>
      </c>
      <c r="K106">
        <f t="shared" si="8"/>
        <v>7.7424020218157823</v>
      </c>
      <c r="L106">
        <f t="shared" si="9"/>
        <v>2.6454939616157671</v>
      </c>
      <c r="M106">
        <f t="shared" si="10"/>
        <v>0.11021110450269989</v>
      </c>
      <c r="N106">
        <f t="shared" si="11"/>
        <v>1.2146487555705035E-2</v>
      </c>
    </row>
    <row r="107" spans="1:14">
      <c r="A107" s="1" t="s">
        <v>109</v>
      </c>
      <c r="B107" s="4">
        <v>12.904999999999999</v>
      </c>
      <c r="C107" s="2">
        <v>2341</v>
      </c>
      <c r="D107" s="2">
        <v>2.04</v>
      </c>
      <c r="E107" s="3">
        <v>183</v>
      </c>
      <c r="F107" s="2">
        <v>20.7</v>
      </c>
      <c r="G107">
        <f t="shared" si="6"/>
        <v>2.557614833170577</v>
      </c>
      <c r="H107">
        <f t="shared" si="7"/>
        <v>0.71294980785612505</v>
      </c>
      <c r="I107">
        <f t="shared" si="7"/>
        <v>5.2094861528414214</v>
      </c>
      <c r="J107">
        <f t="shared" si="7"/>
        <v>3.0301337002713233</v>
      </c>
      <c r="K107">
        <f t="shared" si="8"/>
        <v>7.7583334674909104</v>
      </c>
      <c r="L107">
        <f t="shared" si="9"/>
        <v>2.5205420737362099</v>
      </c>
      <c r="M107">
        <f t="shared" si="10"/>
        <v>-3.7072759434367164E-2</v>
      </c>
      <c r="N107">
        <f t="shared" si="11"/>
        <v>1.3743894920784595E-3</v>
      </c>
    </row>
    <row r="108" spans="1:14">
      <c r="A108" s="1" t="s">
        <v>110</v>
      </c>
      <c r="B108" s="4">
        <v>11.615</v>
      </c>
      <c r="C108" s="2">
        <v>2353</v>
      </c>
      <c r="D108" s="2">
        <v>1.69</v>
      </c>
      <c r="E108" s="3">
        <v>167</v>
      </c>
      <c r="F108" s="2">
        <v>12.9</v>
      </c>
      <c r="G108">
        <f t="shared" si="6"/>
        <v>2.4522973662223726</v>
      </c>
      <c r="H108">
        <f t="shared" si="7"/>
        <v>0.52472852893498212</v>
      </c>
      <c r="I108">
        <f t="shared" si="7"/>
        <v>5.1179938124167554</v>
      </c>
      <c r="J108">
        <f t="shared" si="7"/>
        <v>2.5572273113676265</v>
      </c>
      <c r="K108">
        <f t="shared" si="8"/>
        <v>7.7634463887273624</v>
      </c>
      <c r="L108">
        <f t="shared" si="9"/>
        <v>2.2605122008105742</v>
      </c>
      <c r="M108">
        <f t="shared" si="10"/>
        <v>-0.19178516541179835</v>
      </c>
      <c r="N108">
        <f t="shared" si="11"/>
        <v>3.6781549672030858E-2</v>
      </c>
    </row>
    <row r="109" spans="1:14">
      <c r="A109" s="1" t="s">
        <v>111</v>
      </c>
      <c r="B109" s="4">
        <v>9.3209999999999997</v>
      </c>
      <c r="C109" s="2">
        <v>2367</v>
      </c>
      <c r="D109" s="2">
        <v>1.76</v>
      </c>
      <c r="E109" s="3">
        <v>161</v>
      </c>
      <c r="F109" s="2">
        <v>10.3</v>
      </c>
      <c r="G109">
        <f t="shared" si="6"/>
        <v>2.2322699190790201</v>
      </c>
      <c r="H109">
        <f t="shared" si="7"/>
        <v>0.56531380905006046</v>
      </c>
      <c r="I109">
        <f t="shared" si="7"/>
        <v>5.0814043649844631</v>
      </c>
      <c r="J109">
        <f t="shared" si="7"/>
        <v>2.33214389523559</v>
      </c>
      <c r="K109">
        <f t="shared" si="8"/>
        <v>7.7693786095139838</v>
      </c>
      <c r="L109">
        <f t="shared" si="9"/>
        <v>2.1945384677992452</v>
      </c>
      <c r="M109">
        <f t="shared" si="10"/>
        <v>-3.7731451279774841E-2</v>
      </c>
      <c r="N109">
        <f t="shared" si="11"/>
        <v>1.4236624156780226E-3</v>
      </c>
    </row>
    <row r="110" spans="1:14">
      <c r="A110" s="1" t="s">
        <v>112</v>
      </c>
      <c r="B110" s="4">
        <v>12.962</v>
      </c>
      <c r="C110" s="2">
        <v>2451</v>
      </c>
      <c r="D110" s="2">
        <v>2.04</v>
      </c>
      <c r="E110" s="3">
        <v>163</v>
      </c>
      <c r="F110" s="2">
        <v>20.7</v>
      </c>
      <c r="G110">
        <f t="shared" si="6"/>
        <v>2.5620220000055243</v>
      </c>
      <c r="H110">
        <f t="shared" si="7"/>
        <v>0.71294980785612505</v>
      </c>
      <c r="I110">
        <f t="shared" si="7"/>
        <v>5.0937502008067623</v>
      </c>
      <c r="J110">
        <f t="shared" si="7"/>
        <v>3.0301337002713233</v>
      </c>
      <c r="K110">
        <f t="shared" si="8"/>
        <v>7.8042513835281122</v>
      </c>
      <c r="L110">
        <f t="shared" si="9"/>
        <v>2.5790700560423083</v>
      </c>
      <c r="M110">
        <f t="shared" si="10"/>
        <v>1.7048056036784054E-2</v>
      </c>
      <c r="N110">
        <f t="shared" si="11"/>
        <v>2.9063621463332922E-4</v>
      </c>
    </row>
    <row r="111" spans="1:14">
      <c r="A111" s="1" t="s">
        <v>113</v>
      </c>
      <c r="B111" s="4">
        <v>16.931999999999999</v>
      </c>
      <c r="C111" s="2">
        <v>2457</v>
      </c>
      <c r="D111" s="2">
        <v>2.2000000000000002</v>
      </c>
      <c r="E111" s="3">
        <v>170</v>
      </c>
      <c r="F111" s="2">
        <v>36.200000000000003</v>
      </c>
      <c r="G111">
        <f t="shared" si="6"/>
        <v>2.8292053226586771</v>
      </c>
      <c r="H111">
        <f t="shared" si="7"/>
        <v>0.78845736036427028</v>
      </c>
      <c r="I111">
        <f t="shared" si="7"/>
        <v>5.1357984370502621</v>
      </c>
      <c r="J111">
        <f t="shared" si="7"/>
        <v>3.5890591188317256</v>
      </c>
      <c r="K111">
        <f t="shared" si="8"/>
        <v>7.8066963725211789</v>
      </c>
      <c r="L111">
        <f t="shared" si="9"/>
        <v>2.842923716952467</v>
      </c>
      <c r="M111">
        <f t="shared" si="10"/>
        <v>1.3718394293789959E-2</v>
      </c>
      <c r="N111">
        <f t="shared" si="11"/>
        <v>1.8819434199988892E-4</v>
      </c>
    </row>
    <row r="112" spans="1:14">
      <c r="A112" s="1" t="s">
        <v>114</v>
      </c>
      <c r="B112" s="4">
        <v>9.6479999999999997</v>
      </c>
      <c r="C112" s="2">
        <v>2507</v>
      </c>
      <c r="D112" s="2">
        <v>1.76</v>
      </c>
      <c r="E112" s="3">
        <v>174</v>
      </c>
      <c r="F112" s="2">
        <v>10.3</v>
      </c>
      <c r="G112">
        <f t="shared" si="6"/>
        <v>2.2667506399848296</v>
      </c>
      <c r="H112">
        <f t="shared" si="7"/>
        <v>0.56531380905006046</v>
      </c>
      <c r="I112">
        <f t="shared" si="7"/>
        <v>5.1590552992145291</v>
      </c>
      <c r="J112">
        <f t="shared" si="7"/>
        <v>2.33214389523559</v>
      </c>
      <c r="K112">
        <f t="shared" si="8"/>
        <v>7.8268420981582931</v>
      </c>
      <c r="L112">
        <f t="shared" si="9"/>
        <v>2.2188602887354207</v>
      </c>
      <c r="M112">
        <f t="shared" si="10"/>
        <v>-4.789035124940888E-2</v>
      </c>
      <c r="N112">
        <f t="shared" si="11"/>
        <v>2.2934857427917587E-3</v>
      </c>
    </row>
    <row r="113" spans="1:14">
      <c r="A113" s="1" t="s">
        <v>115</v>
      </c>
      <c r="B113" s="4">
        <v>18.350000000000001</v>
      </c>
      <c r="C113" s="2">
        <v>2530</v>
      </c>
      <c r="D113" s="2">
        <v>2.31</v>
      </c>
      <c r="E113" s="3">
        <v>197</v>
      </c>
      <c r="F113" s="2">
        <v>33.5</v>
      </c>
      <c r="G113">
        <f t="shared" si="6"/>
        <v>2.9096295745005794</v>
      </c>
      <c r="H113">
        <f t="shared" si="7"/>
        <v>0.83724752453370221</v>
      </c>
      <c r="I113">
        <f t="shared" si="7"/>
        <v>5.2832037287379885</v>
      </c>
      <c r="J113">
        <f t="shared" si="7"/>
        <v>3.5115454388310208</v>
      </c>
      <c r="K113">
        <f t="shared" si="8"/>
        <v>7.8359745817215662</v>
      </c>
      <c r="L113">
        <f t="shared" si="9"/>
        <v>2.8198311191365848</v>
      </c>
      <c r="M113">
        <f t="shared" si="10"/>
        <v>-8.9798455363994556E-2</v>
      </c>
      <c r="N113">
        <f t="shared" si="11"/>
        <v>8.0637625857593234E-3</v>
      </c>
    </row>
    <row r="114" spans="1:14">
      <c r="A114" s="1" t="s">
        <v>116</v>
      </c>
      <c r="B114" s="4">
        <v>17.332999999999998</v>
      </c>
      <c r="C114" s="2">
        <v>2576</v>
      </c>
      <c r="D114" s="2">
        <v>1.92</v>
      </c>
      <c r="E114" s="3">
        <v>162</v>
      </c>
      <c r="F114" s="2">
        <v>22.5</v>
      </c>
      <c r="G114">
        <f t="shared" si="6"/>
        <v>2.8526121989591733</v>
      </c>
      <c r="H114">
        <f t="shared" si="7"/>
        <v>0.65232518603969014</v>
      </c>
      <c r="I114">
        <f t="shared" si="7"/>
        <v>5.0875963352323836</v>
      </c>
      <c r="J114">
        <f t="shared" si="7"/>
        <v>3.1135153092103742</v>
      </c>
      <c r="K114">
        <f t="shared" si="8"/>
        <v>7.8539930872242438</v>
      </c>
      <c r="L114">
        <f t="shared" si="9"/>
        <v>2.6253674975664678</v>
      </c>
      <c r="M114">
        <f t="shared" si="10"/>
        <v>-0.22724470139270547</v>
      </c>
      <c r="N114">
        <f t="shared" si="11"/>
        <v>5.164015431105988E-2</v>
      </c>
    </row>
    <row r="115" spans="1:14">
      <c r="A115" s="1" t="s">
        <v>117</v>
      </c>
      <c r="B115" s="4">
        <v>12.015000000000001</v>
      </c>
      <c r="C115" s="2">
        <v>2607</v>
      </c>
      <c r="D115" s="2">
        <v>1.76</v>
      </c>
      <c r="E115" s="3">
        <v>155</v>
      </c>
      <c r="F115" s="2">
        <v>10.3</v>
      </c>
      <c r="G115">
        <f t="shared" si="6"/>
        <v>2.4861558691884325</v>
      </c>
      <c r="H115">
        <f t="shared" si="7"/>
        <v>0.56531380905006046</v>
      </c>
      <c r="I115">
        <f t="shared" si="7"/>
        <v>5.0434251169192468</v>
      </c>
      <c r="J115">
        <f t="shared" si="7"/>
        <v>2.33214389523559</v>
      </c>
      <c r="K115">
        <f t="shared" si="8"/>
        <v>7.8659554139335022</v>
      </c>
      <c r="L115">
        <f t="shared" si="9"/>
        <v>2.2724630197904983</v>
      </c>
      <c r="M115">
        <f t="shared" si="10"/>
        <v>-0.2136928493979342</v>
      </c>
      <c r="N115">
        <f t="shared" si="11"/>
        <v>4.5664633883808189E-2</v>
      </c>
    </row>
    <row r="116" spans="1:14">
      <c r="A116" s="1" t="s">
        <v>118</v>
      </c>
      <c r="B116" s="4">
        <v>11.32</v>
      </c>
      <c r="C116" s="2">
        <v>2870</v>
      </c>
      <c r="D116" s="2">
        <v>1.76</v>
      </c>
      <c r="E116" s="3">
        <v>167</v>
      </c>
      <c r="F116" s="2">
        <v>10.3</v>
      </c>
      <c r="G116">
        <f t="shared" si="6"/>
        <v>2.4265710727750367</v>
      </c>
      <c r="H116">
        <f t="shared" si="7"/>
        <v>0.56531380905006046</v>
      </c>
      <c r="I116">
        <f t="shared" si="7"/>
        <v>5.1179938124167554</v>
      </c>
      <c r="J116">
        <f t="shared" si="7"/>
        <v>2.33214389523559</v>
      </c>
      <c r="K116">
        <f t="shared" si="8"/>
        <v>7.9620673087536664</v>
      </c>
      <c r="L116">
        <f t="shared" si="9"/>
        <v>2.3253046719694925</v>
      </c>
      <c r="M116">
        <f t="shared" si="10"/>
        <v>-0.10126640080554417</v>
      </c>
      <c r="N116">
        <f t="shared" si="11"/>
        <v>1.0254883932109117E-2</v>
      </c>
    </row>
    <row r="117" spans="1:14">
      <c r="A117" s="1" t="s">
        <v>119</v>
      </c>
      <c r="B117" s="4">
        <v>22.337</v>
      </c>
      <c r="C117" s="2">
        <v>2993</v>
      </c>
      <c r="D117" s="2">
        <v>2.31</v>
      </c>
      <c r="E117" s="3">
        <v>176</v>
      </c>
      <c r="F117" s="2">
        <v>33.5</v>
      </c>
      <c r="G117">
        <f t="shared" si="6"/>
        <v>3.1062444963514197</v>
      </c>
      <c r="H117">
        <f t="shared" si="7"/>
        <v>0.83724752453370221</v>
      </c>
      <c r="I117">
        <f t="shared" si="7"/>
        <v>5.1704839950381514</v>
      </c>
      <c r="J117">
        <f t="shared" si="7"/>
        <v>3.5115454388310208</v>
      </c>
      <c r="K117">
        <f t="shared" si="8"/>
        <v>8.0040315078526998</v>
      </c>
      <c r="L117">
        <f t="shared" si="9"/>
        <v>2.9656840894729974</v>
      </c>
      <c r="M117">
        <f t="shared" si="10"/>
        <v>-0.14056040687842231</v>
      </c>
      <c r="N117">
        <f t="shared" si="11"/>
        <v>1.9757227981827628E-2</v>
      </c>
    </row>
    <row r="118" spans="1:14">
      <c r="A118" s="1" t="s">
        <v>120</v>
      </c>
      <c r="B118" s="4">
        <v>19.035</v>
      </c>
      <c r="C118" s="2">
        <v>3202</v>
      </c>
      <c r="D118" s="2">
        <v>2.2999999999999998</v>
      </c>
      <c r="E118" s="3">
        <v>170</v>
      </c>
      <c r="F118" s="2">
        <v>23.6</v>
      </c>
      <c r="G118">
        <f t="shared" si="6"/>
        <v>2.9462793898344608</v>
      </c>
      <c r="H118">
        <f t="shared" si="7"/>
        <v>0.83290912293510388</v>
      </c>
      <c r="I118">
        <f t="shared" si="7"/>
        <v>5.1357984370502621</v>
      </c>
      <c r="J118">
        <f t="shared" si="7"/>
        <v>3.1612467120315646</v>
      </c>
      <c r="K118">
        <f t="shared" si="8"/>
        <v>8.0715308935566608</v>
      </c>
      <c r="L118">
        <f t="shared" si="9"/>
        <v>2.8706358282213782</v>
      </c>
      <c r="M118">
        <f t="shared" si="10"/>
        <v>-7.5643561613082611E-2</v>
      </c>
      <c r="N118">
        <f t="shared" si="11"/>
        <v>5.7219484135122255E-3</v>
      </c>
    </row>
    <row r="119" spans="1:14">
      <c r="A119" s="1" t="s">
        <v>121</v>
      </c>
      <c r="B119" s="4">
        <v>12.205</v>
      </c>
      <c r="C119" s="2">
        <v>3286</v>
      </c>
      <c r="D119" s="2">
        <v>1.61</v>
      </c>
      <c r="E119" s="3">
        <v>183</v>
      </c>
      <c r="F119" s="2">
        <v>17.8</v>
      </c>
      <c r="G119">
        <f t="shared" si="6"/>
        <v>2.5018457038449236</v>
      </c>
      <c r="H119">
        <f t="shared" si="7"/>
        <v>0.47623417899637172</v>
      </c>
      <c r="I119">
        <f t="shared" si="7"/>
        <v>5.2094861528414214</v>
      </c>
      <c r="J119">
        <f t="shared" si="7"/>
        <v>2.8791984572980396</v>
      </c>
      <c r="K119">
        <f t="shared" si="8"/>
        <v>8.0974262985972132</v>
      </c>
      <c r="L119">
        <f t="shared" si="9"/>
        <v>2.5971573187534553</v>
      </c>
      <c r="M119">
        <f t="shared" si="10"/>
        <v>9.5311614908531794E-2</v>
      </c>
      <c r="N119">
        <f t="shared" si="11"/>
        <v>9.084303936472261E-3</v>
      </c>
    </row>
    <row r="120" spans="1:14">
      <c r="A120" s="1" t="s">
        <v>122</v>
      </c>
      <c r="B120" s="4">
        <v>17.077999999999999</v>
      </c>
      <c r="C120" s="2">
        <v>3312</v>
      </c>
      <c r="D120" s="2">
        <v>1.68</v>
      </c>
      <c r="E120" s="3">
        <v>190</v>
      </c>
      <c r="F120" s="2">
        <v>28.8</v>
      </c>
      <c r="G120">
        <f t="shared" si="6"/>
        <v>2.8377910854854145</v>
      </c>
      <c r="H120">
        <f t="shared" si="7"/>
        <v>0.51879379341516751</v>
      </c>
      <c r="I120">
        <f t="shared" si="7"/>
        <v>5.2470240721604862</v>
      </c>
      <c r="J120">
        <f t="shared" si="7"/>
        <v>3.3603753871419002</v>
      </c>
      <c r="K120">
        <f t="shared" si="8"/>
        <v>8.1053075155051495</v>
      </c>
      <c r="L120">
        <f t="shared" si="9"/>
        <v>2.8183813808164704</v>
      </c>
      <c r="M120">
        <f t="shared" si="10"/>
        <v>-1.9409704668944094E-2</v>
      </c>
      <c r="N120">
        <f t="shared" si="11"/>
        <v>3.7673663533563015E-4</v>
      </c>
    </row>
    <row r="121" spans="1:14">
      <c r="A121" s="1" t="s">
        <v>123</v>
      </c>
      <c r="B121" s="4">
        <v>25.527999999999999</v>
      </c>
      <c r="C121" s="2">
        <v>3498</v>
      </c>
      <c r="D121" s="2">
        <v>2.09</v>
      </c>
      <c r="E121" s="3">
        <v>170</v>
      </c>
      <c r="F121" s="2">
        <v>30</v>
      </c>
      <c r="G121">
        <f t="shared" si="6"/>
        <v>3.2397758889759425</v>
      </c>
      <c r="H121">
        <f t="shared" si="7"/>
        <v>0.73716406597671957</v>
      </c>
      <c r="I121">
        <f t="shared" si="7"/>
        <v>5.1357984370502621</v>
      </c>
      <c r="J121">
        <f t="shared" si="7"/>
        <v>3.4011973816621555</v>
      </c>
      <c r="K121">
        <f t="shared" si="8"/>
        <v>8.1599466555785476</v>
      </c>
      <c r="L121">
        <f t="shared" si="9"/>
        <v>2.9948955347696788</v>
      </c>
      <c r="M121">
        <f t="shared" si="10"/>
        <v>-0.24488035420626364</v>
      </c>
      <c r="N121">
        <f t="shared" si="11"/>
        <v>5.9966387876185141E-2</v>
      </c>
    </row>
    <row r="122" spans="1:14">
      <c r="A122" s="1" t="s">
        <v>124</v>
      </c>
      <c r="B122" s="4">
        <v>24.021000000000001</v>
      </c>
      <c r="C122" s="2">
        <v>3538</v>
      </c>
      <c r="D122" s="2">
        <v>2.09</v>
      </c>
      <c r="E122" s="3">
        <v>176</v>
      </c>
      <c r="F122" s="2">
        <v>30</v>
      </c>
      <c r="G122">
        <f t="shared" si="6"/>
        <v>3.1789284477586066</v>
      </c>
      <c r="H122">
        <f t="shared" si="7"/>
        <v>0.73716406597671957</v>
      </c>
      <c r="I122">
        <f t="shared" si="7"/>
        <v>5.1704839950381514</v>
      </c>
      <c r="J122">
        <f t="shared" si="7"/>
        <v>3.4011973816621555</v>
      </c>
      <c r="K122">
        <f t="shared" si="8"/>
        <v>8.1713168747197304</v>
      </c>
      <c r="L122">
        <f t="shared" si="9"/>
        <v>2.9954596231394079</v>
      </c>
      <c r="M122">
        <f t="shared" si="10"/>
        <v>-0.18346882461919867</v>
      </c>
      <c r="N122">
        <f t="shared" si="11"/>
        <v>3.3660809607150281E-2</v>
      </c>
    </row>
    <row r="123" spans="1:14">
      <c r="A123" s="1" t="s">
        <v>125</v>
      </c>
      <c r="B123" s="4">
        <v>32.197000000000003</v>
      </c>
      <c r="C123" s="2">
        <v>3794</v>
      </c>
      <c r="D123" s="2">
        <v>2.0499999999999998</v>
      </c>
      <c r="E123" s="3">
        <v>159</v>
      </c>
      <c r="F123" s="2">
        <v>35.1</v>
      </c>
      <c r="G123">
        <f t="shared" si="6"/>
        <v>3.4718732805081194</v>
      </c>
      <c r="H123">
        <f t="shared" si="7"/>
        <v>0.71783979315031676</v>
      </c>
      <c r="I123">
        <f t="shared" si="7"/>
        <v>5.0689042022202315</v>
      </c>
      <c r="J123">
        <f t="shared" si="7"/>
        <v>3.55820113047182</v>
      </c>
      <c r="K123">
        <f t="shared" si="8"/>
        <v>8.2411761504949599</v>
      </c>
      <c r="L123">
        <f t="shared" si="9"/>
        <v>3.1266548288183449</v>
      </c>
      <c r="M123">
        <f t="shared" si="10"/>
        <v>-0.3452184516897745</v>
      </c>
      <c r="N123">
        <f t="shared" si="11"/>
        <v>0.11917577938708517</v>
      </c>
    </row>
    <row r="124" spans="1:14">
      <c r="A124" s="1" t="s">
        <v>126</v>
      </c>
      <c r="B124" s="4">
        <v>26.652000000000001</v>
      </c>
      <c r="C124" s="2">
        <v>3841</v>
      </c>
      <c r="D124" s="2">
        <v>2.29</v>
      </c>
      <c r="E124" s="3">
        <v>157</v>
      </c>
      <c r="F124" s="2">
        <v>28.5</v>
      </c>
      <c r="G124">
        <f t="shared" si="6"/>
        <v>3.2828641947002906</v>
      </c>
      <c r="H124">
        <f t="shared" si="7"/>
        <v>0.82855181756614826</v>
      </c>
      <c r="I124">
        <f t="shared" si="7"/>
        <v>5.0562458053483077</v>
      </c>
      <c r="J124">
        <f t="shared" si="7"/>
        <v>3.3499040872746049</v>
      </c>
      <c r="K124">
        <f t="shared" si="8"/>
        <v>8.2534880283459042</v>
      </c>
      <c r="L124">
        <f t="shared" si="9"/>
        <v>3.0977736641754725</v>
      </c>
      <c r="M124">
        <f t="shared" si="10"/>
        <v>-0.18509053052481805</v>
      </c>
      <c r="N124">
        <f t="shared" si="11"/>
        <v>3.4258504489958604E-2</v>
      </c>
    </row>
    <row r="125" spans="1:14">
      <c r="A125" s="1" t="s">
        <v>127</v>
      </c>
      <c r="B125" s="4">
        <v>20.164000000000001</v>
      </c>
      <c r="C125" s="2">
        <v>4014</v>
      </c>
      <c r="D125" s="2">
        <v>2.11</v>
      </c>
      <c r="E125" s="3">
        <v>161</v>
      </c>
      <c r="F125" s="2">
        <v>24.4</v>
      </c>
      <c r="G125">
        <f t="shared" si="6"/>
        <v>3.0038988362203844</v>
      </c>
      <c r="H125">
        <f t="shared" si="7"/>
        <v>0.74668794748797507</v>
      </c>
      <c r="I125">
        <f t="shared" si="7"/>
        <v>5.0814043649844631</v>
      </c>
      <c r="J125">
        <f t="shared" si="7"/>
        <v>3.1945831322991562</v>
      </c>
      <c r="K125">
        <f t="shared" si="8"/>
        <v>8.2975435293562843</v>
      </c>
      <c r="L125">
        <f t="shared" si="9"/>
        <v>3.0220113120933592</v>
      </c>
      <c r="M125">
        <f t="shared" si="10"/>
        <v>1.8112475872974709E-2</v>
      </c>
      <c r="N125">
        <f t="shared" si="11"/>
        <v>3.2806178224909096E-4</v>
      </c>
    </row>
    <row r="126" spans="1:14">
      <c r="A126" s="1" t="s">
        <v>128</v>
      </c>
      <c r="B126" s="4">
        <v>14.132</v>
      </c>
      <c r="C126" s="2">
        <v>4217</v>
      </c>
      <c r="D126" s="2">
        <v>1.53</v>
      </c>
      <c r="E126" s="3">
        <v>172</v>
      </c>
      <c r="F126" s="2">
        <v>18.100000000000001</v>
      </c>
      <c r="G126">
        <f t="shared" si="6"/>
        <v>2.6484417294968989</v>
      </c>
      <c r="H126">
        <f t="shared" si="7"/>
        <v>0.42526773540434409</v>
      </c>
      <c r="I126">
        <f t="shared" si="7"/>
        <v>5.1474944768134527</v>
      </c>
      <c r="J126">
        <f t="shared" si="7"/>
        <v>2.8959119382717802</v>
      </c>
      <c r="K126">
        <f t="shared" si="8"/>
        <v>8.3468792537465593</v>
      </c>
      <c r="L126">
        <f t="shared" si="9"/>
        <v>2.775382821039249</v>
      </c>
      <c r="M126">
        <f t="shared" si="10"/>
        <v>0.12694109154235012</v>
      </c>
      <c r="N126">
        <f t="shared" si="11"/>
        <v>1.6114040721963312E-2</v>
      </c>
    </row>
    <row r="127" spans="1:14">
      <c r="A127" s="1" t="s">
        <v>129</v>
      </c>
      <c r="B127" s="4">
        <v>21.41</v>
      </c>
      <c r="C127" s="2">
        <v>4305</v>
      </c>
      <c r="D127" s="2">
        <v>2.11</v>
      </c>
      <c r="E127" s="3">
        <v>203</v>
      </c>
      <c r="F127" s="2">
        <v>24.4</v>
      </c>
      <c r="G127">
        <f t="shared" si="6"/>
        <v>3.0638581026015914</v>
      </c>
      <c r="H127">
        <f t="shared" si="7"/>
        <v>0.74668794748797507</v>
      </c>
      <c r="I127">
        <f t="shared" si="7"/>
        <v>5.3132059790417872</v>
      </c>
      <c r="J127">
        <f t="shared" si="7"/>
        <v>3.1945831322991562</v>
      </c>
      <c r="K127">
        <f t="shared" si="8"/>
        <v>8.367532416861831</v>
      </c>
      <c r="L127">
        <f t="shared" si="9"/>
        <v>3.0214604174119613</v>
      </c>
      <c r="M127">
        <f t="shared" si="10"/>
        <v>-4.2397685189630163E-2</v>
      </c>
      <c r="N127">
        <f t="shared" si="11"/>
        <v>1.7975637094389848E-3</v>
      </c>
    </row>
    <row r="128" spans="1:14">
      <c r="A128" s="1" t="s">
        <v>130</v>
      </c>
      <c r="B128" s="4">
        <v>23.244</v>
      </c>
      <c r="C128" s="2">
        <v>4494</v>
      </c>
      <c r="D128" s="2">
        <v>2.04</v>
      </c>
      <c r="E128" s="3">
        <v>167</v>
      </c>
      <c r="F128" s="2">
        <v>20.7</v>
      </c>
      <c r="G128">
        <f t="shared" si="6"/>
        <v>3.146047034212859</v>
      </c>
      <c r="H128">
        <f t="shared" si="7"/>
        <v>0.71294980785612505</v>
      </c>
      <c r="I128">
        <f t="shared" si="7"/>
        <v>5.1179938124167554</v>
      </c>
      <c r="J128">
        <f t="shared" si="7"/>
        <v>3.0301337002713233</v>
      </c>
      <c r="K128">
        <f t="shared" si="8"/>
        <v>8.4104984527452746</v>
      </c>
      <c r="L128">
        <f t="shared" si="9"/>
        <v>3.0104759654524775</v>
      </c>
      <c r="M128">
        <f t="shared" si="10"/>
        <v>-0.1355710687603815</v>
      </c>
      <c r="N128">
        <f t="shared" si="11"/>
        <v>1.8379514684832086E-2</v>
      </c>
    </row>
    <row r="129" spans="1:14">
      <c r="A129" s="1" t="s">
        <v>131</v>
      </c>
      <c r="B129" s="4">
        <v>29.844999999999999</v>
      </c>
      <c r="C129" s="2">
        <v>4764</v>
      </c>
      <c r="D129" s="2">
        <v>2.19</v>
      </c>
      <c r="E129" s="3">
        <v>195</v>
      </c>
      <c r="F129" s="2">
        <v>29.1</v>
      </c>
      <c r="G129">
        <f t="shared" si="6"/>
        <v>3.3960173216206133</v>
      </c>
      <c r="H129">
        <f t="shared" si="7"/>
        <v>0.78390154382840938</v>
      </c>
      <c r="I129">
        <f t="shared" si="7"/>
        <v>5.2729995585637468</v>
      </c>
      <c r="J129">
        <f t="shared" si="7"/>
        <v>3.3707381741774469</v>
      </c>
      <c r="K129">
        <f t="shared" si="8"/>
        <v>8.4688429304751907</v>
      </c>
      <c r="L129">
        <f t="shared" si="9"/>
        <v>3.1946557717735455</v>
      </c>
      <c r="M129">
        <f t="shared" si="10"/>
        <v>-0.20136154984706778</v>
      </c>
      <c r="N129">
        <f t="shared" si="11"/>
        <v>4.054647375681316E-2</v>
      </c>
    </row>
    <row r="130" spans="1:14">
      <c r="A130" s="1" t="s">
        <v>132</v>
      </c>
      <c r="B130" s="4">
        <v>32.317999999999998</v>
      </c>
      <c r="C130" s="2">
        <v>5277</v>
      </c>
      <c r="D130" s="2">
        <v>1.92</v>
      </c>
      <c r="E130" s="3">
        <v>161</v>
      </c>
      <c r="F130" s="2">
        <v>29.1</v>
      </c>
      <c r="G130">
        <f t="shared" si="6"/>
        <v>3.4756243505500559</v>
      </c>
      <c r="H130">
        <f t="shared" si="7"/>
        <v>0.65232518603969014</v>
      </c>
      <c r="I130">
        <f t="shared" si="7"/>
        <v>5.0814043649844631</v>
      </c>
      <c r="J130">
        <f t="shared" si="7"/>
        <v>3.3707381741774469</v>
      </c>
      <c r="K130">
        <f t="shared" si="8"/>
        <v>8.571113033405668</v>
      </c>
      <c r="L130">
        <f t="shared" si="9"/>
        <v>3.2530479132403141</v>
      </c>
      <c r="M130">
        <f t="shared" si="10"/>
        <v>-0.22257643730974186</v>
      </c>
      <c r="N130">
        <f t="shared" si="11"/>
        <v>4.9540270445497449E-2</v>
      </c>
    </row>
    <row r="131" spans="1:14">
      <c r="A131" s="1" t="s">
        <v>133</v>
      </c>
      <c r="B131" s="4">
        <v>21.988</v>
      </c>
      <c r="C131" s="2">
        <v>5283</v>
      </c>
      <c r="D131" s="2">
        <v>2.04</v>
      </c>
      <c r="E131" s="3">
        <v>159</v>
      </c>
      <c r="F131" s="2">
        <v>20.7</v>
      </c>
      <c r="G131">
        <f t="shared" si="6"/>
        <v>3.0904968499984138</v>
      </c>
      <c r="H131">
        <f t="shared" si="7"/>
        <v>0.71294980785612505</v>
      </c>
      <c r="I131">
        <f t="shared" si="7"/>
        <v>5.0689042022202315</v>
      </c>
      <c r="J131">
        <f t="shared" si="7"/>
        <v>3.0301337002713233</v>
      </c>
      <c r="K131">
        <f t="shared" si="8"/>
        <v>8.572249397164315</v>
      </c>
      <c r="L131">
        <f t="shared" si="9"/>
        <v>3.1377946210053036</v>
      </c>
      <c r="M131">
        <f t="shared" si="10"/>
        <v>4.7297771006889811E-2</v>
      </c>
      <c r="N131">
        <f t="shared" si="11"/>
        <v>2.2370791422201865E-3</v>
      </c>
    </row>
    <row r="132" spans="1:14">
      <c r="A132" s="1" t="s">
        <v>134</v>
      </c>
      <c r="B132" s="4">
        <v>35.228999999999999</v>
      </c>
      <c r="C132" s="2">
        <v>5668</v>
      </c>
      <c r="D132" s="2">
        <v>2.11</v>
      </c>
      <c r="E132" s="3">
        <v>177</v>
      </c>
      <c r="F132" s="2">
        <v>24.4</v>
      </c>
      <c r="G132">
        <f t="shared" si="6"/>
        <v>3.5618696070510536</v>
      </c>
      <c r="H132">
        <f t="shared" si="7"/>
        <v>0.74668794748797507</v>
      </c>
      <c r="I132">
        <f t="shared" si="7"/>
        <v>5.1761497325738288</v>
      </c>
      <c r="J132">
        <f t="shared" si="7"/>
        <v>3.1945831322991562</v>
      </c>
      <c r="K132">
        <f t="shared" si="8"/>
        <v>8.6425916008105705</v>
      </c>
      <c r="L132">
        <f t="shared" si="9"/>
        <v>3.2497484960416809</v>
      </c>
      <c r="M132">
        <f t="shared" si="10"/>
        <v>-0.31212111100937268</v>
      </c>
      <c r="N132">
        <f t="shared" si="11"/>
        <v>9.7419587937725136E-2</v>
      </c>
    </row>
    <row r="133" spans="1:14">
      <c r="A133" s="1" t="s">
        <v>135</v>
      </c>
      <c r="B133" s="4">
        <v>17.466999999999999</v>
      </c>
      <c r="C133" s="2">
        <v>5681</v>
      </c>
      <c r="D133" s="2">
        <v>1.76</v>
      </c>
      <c r="E133" s="3">
        <v>157</v>
      </c>
      <c r="F133" s="2">
        <v>10.3</v>
      </c>
      <c r="G133">
        <f t="shared" ref="G133:G148" si="12">LN(B133)</f>
        <v>2.8603133864462555</v>
      </c>
      <c r="H133">
        <f t="shared" ref="H133:J148" si="13">LN(D133)</f>
        <v>0.56531380905006046</v>
      </c>
      <c r="I133">
        <f t="shared" si="13"/>
        <v>5.0562458053483077</v>
      </c>
      <c r="J133">
        <f t="shared" si="13"/>
        <v>2.33214389523559</v>
      </c>
      <c r="K133">
        <f t="shared" ref="K133:K148" si="14">LN(C133)</f>
        <v>8.6448825525571262</v>
      </c>
      <c r="L133">
        <f t="shared" ref="L133:L148" si="15">$Q$20+$Q$21*H133+$Q$22*I133+$Q$23*J133+$Q$24*K133</f>
        <v>2.8307783959626533</v>
      </c>
      <c r="M133">
        <f t="shared" ref="M133:M148" si="16">L133-G133</f>
        <v>-2.9534990483602197E-2</v>
      </c>
      <c r="N133">
        <f t="shared" ref="N133:N148" si="17">M133*M133</f>
        <v>8.7231566286647235E-4</v>
      </c>
    </row>
    <row r="134" spans="1:14">
      <c r="A134" s="1" t="s">
        <v>136</v>
      </c>
      <c r="B134" s="4">
        <v>22.827999999999999</v>
      </c>
      <c r="C134" s="2">
        <v>5819</v>
      </c>
      <c r="D134" s="2">
        <v>1.79</v>
      </c>
      <c r="E134" s="3">
        <v>196</v>
      </c>
      <c r="F134" s="2">
        <v>18.5</v>
      </c>
      <c r="G134">
        <f t="shared" si="12"/>
        <v>3.1279878526744618</v>
      </c>
      <c r="H134">
        <f t="shared" si="13"/>
        <v>0.58221561985266368</v>
      </c>
      <c r="I134">
        <f t="shared" si="13"/>
        <v>5.2781146592305168</v>
      </c>
      <c r="J134">
        <f t="shared" si="13"/>
        <v>2.917770732084279</v>
      </c>
      <c r="K134">
        <f t="shared" si="14"/>
        <v>8.66888370465667</v>
      </c>
      <c r="L134">
        <f t="shared" si="15"/>
        <v>3.056437037890618</v>
      </c>
      <c r="M134">
        <f t="shared" si="16"/>
        <v>-7.155081478384373E-2</v>
      </c>
      <c r="N134">
        <f t="shared" si="17"/>
        <v>5.1195190962319108E-3</v>
      </c>
    </row>
    <row r="135" spans="1:14">
      <c r="A135" s="1" t="s">
        <v>137</v>
      </c>
      <c r="B135" s="4">
        <v>33.154000000000003</v>
      </c>
      <c r="C135" s="2">
        <v>6000</v>
      </c>
      <c r="D135" s="2">
        <v>2.11</v>
      </c>
      <c r="E135" s="3">
        <v>183</v>
      </c>
      <c r="F135" s="2">
        <v>24.4</v>
      </c>
      <c r="G135">
        <f t="shared" si="12"/>
        <v>3.5011633730026746</v>
      </c>
      <c r="H135">
        <f t="shared" si="13"/>
        <v>0.74668794748797507</v>
      </c>
      <c r="I135">
        <f t="shared" si="13"/>
        <v>5.2094861528414214</v>
      </c>
      <c r="J135">
        <f t="shared" si="13"/>
        <v>3.1945831322991562</v>
      </c>
      <c r="K135">
        <f t="shared" si="14"/>
        <v>8.6995147482101913</v>
      </c>
      <c r="L135">
        <f t="shared" si="15"/>
        <v>3.2834253037360215</v>
      </c>
      <c r="M135">
        <f t="shared" si="16"/>
        <v>-0.21773806926665307</v>
      </c>
      <c r="N135">
        <f t="shared" si="17"/>
        <v>4.7409866807969811E-2</v>
      </c>
    </row>
    <row r="136" spans="1:14">
      <c r="A136" s="1" t="s">
        <v>138</v>
      </c>
      <c r="B136" s="4">
        <v>32.228000000000002</v>
      </c>
      <c r="C136" s="2">
        <v>6119</v>
      </c>
      <c r="D136" s="2">
        <v>1.54</v>
      </c>
      <c r="E136" s="3">
        <v>189</v>
      </c>
      <c r="F136" s="2">
        <v>26.2</v>
      </c>
      <c r="G136">
        <f t="shared" si="12"/>
        <v>3.4728356399149494</v>
      </c>
      <c r="H136">
        <f t="shared" si="13"/>
        <v>0.43178241642553783</v>
      </c>
      <c r="I136">
        <f t="shared" si="13"/>
        <v>5.2417470150596426</v>
      </c>
      <c r="J136">
        <f t="shared" si="13"/>
        <v>3.2657594107670511</v>
      </c>
      <c r="K136">
        <f t="shared" si="14"/>
        <v>8.7191539634625403</v>
      </c>
      <c r="L136">
        <f t="shared" si="15"/>
        <v>3.1834311221350813</v>
      </c>
      <c r="M136">
        <f t="shared" si="16"/>
        <v>-0.28940451777986809</v>
      </c>
      <c r="N136">
        <f t="shared" si="17"/>
        <v>8.3754974911397981E-2</v>
      </c>
    </row>
    <row r="137" spans="1:14">
      <c r="A137" s="1" t="s">
        <v>139</v>
      </c>
      <c r="B137" s="4">
        <v>34.167999999999999</v>
      </c>
      <c r="C137" s="2">
        <v>6136</v>
      </c>
      <c r="D137" s="2">
        <v>1.92</v>
      </c>
      <c r="E137" s="3">
        <v>160</v>
      </c>
      <c r="F137" s="2">
        <v>22.5</v>
      </c>
      <c r="G137">
        <f t="shared" si="12"/>
        <v>3.5312895335391654</v>
      </c>
      <c r="H137">
        <f t="shared" si="13"/>
        <v>0.65232518603969014</v>
      </c>
      <c r="I137">
        <f t="shared" si="13"/>
        <v>5.0751738152338266</v>
      </c>
      <c r="J137">
        <f t="shared" si="13"/>
        <v>3.1135153092103742</v>
      </c>
      <c r="K137">
        <f t="shared" si="14"/>
        <v>8.7219283430470913</v>
      </c>
      <c r="L137">
        <f t="shared" si="15"/>
        <v>3.2533544815431066</v>
      </c>
      <c r="M137">
        <f t="shared" si="16"/>
        <v>-0.27793505199605884</v>
      </c>
      <c r="N137">
        <f t="shared" si="17"/>
        <v>7.7247893128051928E-2</v>
      </c>
    </row>
    <row r="138" spans="1:14">
      <c r="A138" s="1" t="s">
        <v>140</v>
      </c>
      <c r="B138" s="4">
        <v>40.594000000000001</v>
      </c>
      <c r="C138" s="2">
        <v>7193</v>
      </c>
      <c r="D138" s="2">
        <v>2.12</v>
      </c>
      <c r="E138" s="3">
        <v>162</v>
      </c>
      <c r="F138" s="2">
        <v>28.6</v>
      </c>
      <c r="G138">
        <f t="shared" si="12"/>
        <v>3.703620272435435</v>
      </c>
      <c r="H138">
        <f t="shared" si="13"/>
        <v>0.75141608868392118</v>
      </c>
      <c r="I138">
        <f t="shared" si="13"/>
        <v>5.0875963352323836</v>
      </c>
      <c r="J138">
        <f t="shared" si="13"/>
        <v>3.3534067178258069</v>
      </c>
      <c r="K138">
        <f t="shared" si="14"/>
        <v>8.8808636098673563</v>
      </c>
      <c r="L138">
        <f t="shared" si="15"/>
        <v>3.5106741348897259</v>
      </c>
      <c r="M138">
        <f t="shared" si="16"/>
        <v>-0.19294613754570911</v>
      </c>
      <c r="N138">
        <f t="shared" si="17"/>
        <v>3.72282119938077E-2</v>
      </c>
    </row>
    <row r="139" spans="1:14">
      <c r="A139" s="1" t="s">
        <v>141</v>
      </c>
      <c r="B139" s="4">
        <v>33.353999999999999</v>
      </c>
      <c r="C139" s="2">
        <v>7886</v>
      </c>
      <c r="D139" s="2">
        <v>1.61</v>
      </c>
      <c r="E139" s="3">
        <v>178</v>
      </c>
      <c r="F139" s="2">
        <v>17.8</v>
      </c>
      <c r="G139">
        <f t="shared" si="12"/>
        <v>3.5071777051993873</v>
      </c>
      <c r="H139">
        <f t="shared" si="13"/>
        <v>0.47623417899637172</v>
      </c>
      <c r="I139">
        <f t="shared" si="13"/>
        <v>5.181783550292085</v>
      </c>
      <c r="J139">
        <f t="shared" si="13"/>
        <v>2.8791984572980396</v>
      </c>
      <c r="K139">
        <f t="shared" si="14"/>
        <v>8.9728443144375731</v>
      </c>
      <c r="L139">
        <f t="shared" si="15"/>
        <v>3.2338947508694553</v>
      </c>
      <c r="M139">
        <f t="shared" si="16"/>
        <v>-0.27328295432993199</v>
      </c>
      <c r="N139">
        <f t="shared" si="17"/>
        <v>7.4683573127295691E-2</v>
      </c>
    </row>
    <row r="140" spans="1:14">
      <c r="A140" s="1" t="s">
        <v>142</v>
      </c>
      <c r="B140" s="4">
        <v>64.542000000000002</v>
      </c>
      <c r="C140" s="2">
        <v>8419</v>
      </c>
      <c r="D140" s="2">
        <v>2.3199999999999998</v>
      </c>
      <c r="E140" s="3">
        <v>199</v>
      </c>
      <c r="F140" s="2">
        <v>31.9</v>
      </c>
      <c r="G140">
        <f t="shared" si="12"/>
        <v>4.1673161746779233</v>
      </c>
      <c r="H140">
        <f t="shared" si="13"/>
        <v>0.84156718567821853</v>
      </c>
      <c r="I140">
        <f t="shared" si="13"/>
        <v>5.2933048247244923</v>
      </c>
      <c r="J140">
        <f t="shared" si="13"/>
        <v>3.4626060097907989</v>
      </c>
      <c r="K140">
        <f t="shared" si="14"/>
        <v>9.0382463353376643</v>
      </c>
      <c r="L140">
        <f t="shared" si="15"/>
        <v>3.6647308046737499</v>
      </c>
      <c r="M140">
        <f t="shared" si="16"/>
        <v>-0.50258537000417336</v>
      </c>
      <c r="N140">
        <f t="shared" si="17"/>
        <v>0.25259205414223185</v>
      </c>
    </row>
    <row r="141" spans="1:14">
      <c r="A141" s="1" t="s">
        <v>143</v>
      </c>
      <c r="B141" s="4">
        <v>41.238</v>
      </c>
      <c r="C141" s="2">
        <v>8642</v>
      </c>
      <c r="D141" s="2">
        <v>2.2400000000000002</v>
      </c>
      <c r="E141" s="3">
        <v>182</v>
      </c>
      <c r="F141" s="2">
        <v>26.5</v>
      </c>
      <c r="G141">
        <f t="shared" si="12"/>
        <v>3.7193601613675233</v>
      </c>
      <c r="H141">
        <f t="shared" si="13"/>
        <v>0.80647586586694853</v>
      </c>
      <c r="I141">
        <f t="shared" si="13"/>
        <v>5.2040066870767951</v>
      </c>
      <c r="J141">
        <f t="shared" si="13"/>
        <v>3.2771447329921766</v>
      </c>
      <c r="K141">
        <f t="shared" si="14"/>
        <v>9.0643893164918783</v>
      </c>
      <c r="L141">
        <f t="shared" si="15"/>
        <v>3.6087855063210692</v>
      </c>
      <c r="M141">
        <f t="shared" si="16"/>
        <v>-0.11057465504645414</v>
      </c>
      <c r="N141">
        <f t="shared" si="17"/>
        <v>1.2226754338642325E-2</v>
      </c>
    </row>
    <row r="142" spans="1:14">
      <c r="A142" s="1" t="s">
        <v>144</v>
      </c>
      <c r="B142" s="4">
        <v>47.993000000000002</v>
      </c>
      <c r="C142" s="2">
        <v>8787</v>
      </c>
      <c r="D142" s="2">
        <v>2.31</v>
      </c>
      <c r="E142" s="3">
        <v>190</v>
      </c>
      <c r="F142" s="2">
        <v>33.5</v>
      </c>
      <c r="G142">
        <f t="shared" si="12"/>
        <v>3.871055166939843</v>
      </c>
      <c r="H142">
        <f t="shared" si="13"/>
        <v>0.83724752453370221</v>
      </c>
      <c r="I142">
        <f t="shared" si="13"/>
        <v>5.2470240721604862</v>
      </c>
      <c r="J142">
        <f t="shared" si="13"/>
        <v>3.5115454388310208</v>
      </c>
      <c r="K142">
        <f t="shared" si="14"/>
        <v>9.0810286354958425</v>
      </c>
      <c r="L142">
        <f t="shared" si="15"/>
        <v>3.7247161686413524</v>
      </c>
      <c r="M142">
        <f t="shared" si="16"/>
        <v>-0.14633899829849062</v>
      </c>
      <c r="N142">
        <f t="shared" si="17"/>
        <v>2.1415102423005639E-2</v>
      </c>
    </row>
    <row r="143" spans="1:14">
      <c r="A143" s="1" t="s">
        <v>145</v>
      </c>
      <c r="B143" s="4">
        <v>69.878</v>
      </c>
      <c r="C143" s="2">
        <v>9484</v>
      </c>
      <c r="D143" s="2">
        <v>2.11</v>
      </c>
      <c r="E143" s="3">
        <v>165</v>
      </c>
      <c r="F143" s="2">
        <v>24.4</v>
      </c>
      <c r="G143">
        <f t="shared" si="12"/>
        <v>4.2467508643640093</v>
      </c>
      <c r="H143">
        <f t="shared" si="13"/>
        <v>0.74668794748797507</v>
      </c>
      <c r="I143">
        <f t="shared" si="13"/>
        <v>5.1059454739005803</v>
      </c>
      <c r="J143">
        <f t="shared" si="13"/>
        <v>3.1945831322991562</v>
      </c>
      <c r="K143">
        <f t="shared" si="14"/>
        <v>9.1573614471852967</v>
      </c>
      <c r="L143">
        <f t="shared" si="15"/>
        <v>3.6360227424672953</v>
      </c>
      <c r="M143">
        <f t="shared" si="16"/>
        <v>-0.61072812189671399</v>
      </c>
      <c r="N143">
        <f t="shared" si="17"/>
        <v>0.37298883887548756</v>
      </c>
    </row>
    <row r="144" spans="1:14">
      <c r="A144" s="1" t="s">
        <v>146</v>
      </c>
      <c r="B144" s="4">
        <v>44.893999999999998</v>
      </c>
      <c r="C144" s="2">
        <v>9956</v>
      </c>
      <c r="D144" s="2">
        <v>1.68</v>
      </c>
      <c r="E144" s="3">
        <v>203</v>
      </c>
      <c r="F144" s="2">
        <v>28.8</v>
      </c>
      <c r="G144">
        <f t="shared" si="12"/>
        <v>3.8043041555293535</v>
      </c>
      <c r="H144">
        <f t="shared" si="13"/>
        <v>0.51879379341516751</v>
      </c>
      <c r="I144">
        <f t="shared" si="13"/>
        <v>5.3132059790417872</v>
      </c>
      <c r="J144">
        <f t="shared" si="13"/>
        <v>3.3603753871419002</v>
      </c>
      <c r="K144">
        <f t="shared" si="14"/>
        <v>9.2059306634874822</v>
      </c>
      <c r="L144">
        <f t="shared" si="15"/>
        <v>3.5967111460449495</v>
      </c>
      <c r="M144">
        <f t="shared" si="16"/>
        <v>-0.20759300948440407</v>
      </c>
      <c r="N144">
        <f t="shared" si="17"/>
        <v>4.3094857586791879E-2</v>
      </c>
    </row>
    <row r="145" spans="1:14">
      <c r="A145" s="1" t="s">
        <v>147</v>
      </c>
      <c r="B145" s="4">
        <v>67.12</v>
      </c>
      <c r="C145" s="2">
        <v>11477</v>
      </c>
      <c r="D145" s="2">
        <v>2.2400000000000002</v>
      </c>
      <c r="E145" s="3">
        <v>151</v>
      </c>
      <c r="F145" s="2">
        <v>26.5</v>
      </c>
      <c r="G145">
        <f t="shared" si="12"/>
        <v>4.2064820621589512</v>
      </c>
      <c r="H145">
        <f t="shared" si="13"/>
        <v>0.80647586586694853</v>
      </c>
      <c r="I145">
        <f t="shared" si="13"/>
        <v>5.0172798368149243</v>
      </c>
      <c r="J145">
        <f t="shared" si="13"/>
        <v>3.2771447329921766</v>
      </c>
      <c r="K145">
        <f t="shared" si="14"/>
        <v>9.3481003116806676</v>
      </c>
      <c r="L145">
        <f t="shared" si="15"/>
        <v>3.854228285663083</v>
      </c>
      <c r="M145">
        <f t="shared" si="16"/>
        <v>-0.3522537764958682</v>
      </c>
      <c r="N145">
        <f t="shared" si="17"/>
        <v>0.12408272305560107</v>
      </c>
    </row>
    <row r="146" spans="1:14">
      <c r="A146" s="1" t="s">
        <v>148</v>
      </c>
      <c r="B146" s="4">
        <v>73.05</v>
      </c>
      <c r="C146" s="2">
        <v>11796</v>
      </c>
      <c r="D146" s="2">
        <v>2.12</v>
      </c>
      <c r="E146" s="3">
        <v>148</v>
      </c>
      <c r="F146" s="2">
        <v>28.6</v>
      </c>
      <c r="G146">
        <f t="shared" si="12"/>
        <v>4.2911441381967084</v>
      </c>
      <c r="H146">
        <f t="shared" si="13"/>
        <v>0.75141608868392118</v>
      </c>
      <c r="I146">
        <f t="shared" si="13"/>
        <v>4.9972122737641147</v>
      </c>
      <c r="J146">
        <f t="shared" si="13"/>
        <v>3.3534067178258069</v>
      </c>
      <c r="K146">
        <f t="shared" si="14"/>
        <v>9.3755157699351663</v>
      </c>
      <c r="L146">
        <f t="shared" si="15"/>
        <v>3.8868930228346246</v>
      </c>
      <c r="M146">
        <f t="shared" si="16"/>
        <v>-0.4042511153620838</v>
      </c>
      <c r="N146">
        <f t="shared" si="17"/>
        <v>0.16341896427148878</v>
      </c>
    </row>
    <row r="147" spans="1:14">
      <c r="A147" s="1" t="s">
        <v>149</v>
      </c>
      <c r="B147" s="4">
        <v>139.422</v>
      </c>
      <c r="C147" s="2">
        <v>14359</v>
      </c>
      <c r="D147" s="2">
        <v>2.31</v>
      </c>
      <c r="E147" s="3">
        <v>212</v>
      </c>
      <c r="F147" s="2">
        <v>33.5</v>
      </c>
      <c r="G147">
        <f t="shared" si="12"/>
        <v>4.9375053050995303</v>
      </c>
      <c r="H147">
        <f t="shared" si="13"/>
        <v>0.83724752453370221</v>
      </c>
      <c r="I147">
        <f t="shared" si="13"/>
        <v>5.3565862746720123</v>
      </c>
      <c r="J147">
        <f t="shared" si="13"/>
        <v>3.5115454388310208</v>
      </c>
      <c r="K147">
        <f t="shared" si="14"/>
        <v>9.5721322022943767</v>
      </c>
      <c r="L147">
        <f t="shared" si="15"/>
        <v>4.0544128167908768</v>
      </c>
      <c r="M147">
        <f t="shared" si="16"/>
        <v>-0.8830924883086535</v>
      </c>
      <c r="N147">
        <f t="shared" si="17"/>
        <v>0.77985234290716932</v>
      </c>
    </row>
    <row r="148" spans="1:14">
      <c r="A148" s="1" t="s">
        <v>150</v>
      </c>
      <c r="B148" s="4">
        <v>119.93899999999999</v>
      </c>
      <c r="C148" s="2">
        <v>16719</v>
      </c>
      <c r="D148" s="2">
        <v>2.2999999999999998</v>
      </c>
      <c r="E148" s="3">
        <v>162</v>
      </c>
      <c r="F148" s="2">
        <v>23.6</v>
      </c>
      <c r="G148">
        <f t="shared" si="12"/>
        <v>4.7869832802035219</v>
      </c>
      <c r="H148">
        <f t="shared" si="13"/>
        <v>0.83290912293510388</v>
      </c>
      <c r="I148">
        <f t="shared" si="13"/>
        <v>5.0875963352323836</v>
      </c>
      <c r="J148">
        <f t="shared" si="13"/>
        <v>3.1612467120315646</v>
      </c>
      <c r="K148">
        <f t="shared" si="14"/>
        <v>9.7243010762376461</v>
      </c>
      <c r="L148">
        <f t="shared" si="15"/>
        <v>4.0718807572871114</v>
      </c>
      <c r="M148">
        <f t="shared" si="16"/>
        <v>-0.71510252291641052</v>
      </c>
      <c r="N148">
        <f t="shared" si="17"/>
        <v>0.51137161828141542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458A-997B-4A5B-9887-E788830D1A53}">
  <dimension ref="A1:D146"/>
  <sheetViews>
    <sheetView workbookViewId="0">
      <selection activeCell="G3" sqref="G3"/>
    </sheetView>
  </sheetViews>
  <sheetFormatPr baseColWidth="10" defaultRowHeight="14.4"/>
  <sheetData>
    <row r="1" spans="1:4">
      <c r="A1" t="s">
        <v>152</v>
      </c>
      <c r="B1" t="s">
        <v>153</v>
      </c>
      <c r="C1" t="s">
        <v>154</v>
      </c>
      <c r="D1" t="s">
        <v>179</v>
      </c>
    </row>
    <row r="2" spans="1:4">
      <c r="A2">
        <v>0.73716406597671957</v>
      </c>
      <c r="B2">
        <v>5.2094861528414214</v>
      </c>
      <c r="C2">
        <v>2.884800712846709</v>
      </c>
      <c r="D2">
        <v>0.69314718055994529</v>
      </c>
    </row>
    <row r="3" spans="1:4">
      <c r="A3">
        <v>0.71783979315031676</v>
      </c>
      <c r="B3">
        <v>5.1590552992145291</v>
      </c>
      <c r="C3">
        <v>3.55820113047182</v>
      </c>
      <c r="D3">
        <v>1.0986122886681098</v>
      </c>
    </row>
    <row r="4" spans="1:4">
      <c r="A4">
        <v>0.71783979315031676</v>
      </c>
      <c r="B4">
        <v>5.1416635565026603</v>
      </c>
      <c r="C4">
        <v>3.55820113047182</v>
      </c>
      <c r="D4">
        <v>1.3862943611198906</v>
      </c>
    </row>
    <row r="5" spans="1:4">
      <c r="A5">
        <v>0.60431596685332956</v>
      </c>
      <c r="B5">
        <v>5.1119877883565437</v>
      </c>
      <c r="C5">
        <v>3.4719664525503626</v>
      </c>
      <c r="D5">
        <v>1.3862943611198906</v>
      </c>
    </row>
    <row r="6" spans="1:4">
      <c r="A6">
        <v>0.75141608868392118</v>
      </c>
      <c r="B6">
        <v>5.4510384535657002</v>
      </c>
      <c r="C6">
        <v>3.3534067178258069</v>
      </c>
      <c r="D6">
        <v>1.6094379124341003</v>
      </c>
    </row>
    <row r="7" spans="1:4">
      <c r="A7">
        <v>0.75141608868392118</v>
      </c>
      <c r="B7">
        <v>5.2729995585637468</v>
      </c>
      <c r="C7">
        <v>3.3534067178258069</v>
      </c>
      <c r="D7">
        <v>2.1972245773362196</v>
      </c>
    </row>
    <row r="8" spans="1:4">
      <c r="A8">
        <v>0.68309684470644383</v>
      </c>
      <c r="B8">
        <v>5.3278761687895813</v>
      </c>
      <c r="C8">
        <v>3.5695326964813701</v>
      </c>
      <c r="D8">
        <v>2.3978952727983707</v>
      </c>
    </row>
    <row r="9" spans="1:4">
      <c r="A9">
        <v>0.71783979315031676</v>
      </c>
      <c r="B9">
        <v>5.0106352940962555</v>
      </c>
      <c r="C9">
        <v>3.55820113047182</v>
      </c>
      <c r="D9">
        <v>2.5649493574615367</v>
      </c>
    </row>
    <row r="10" spans="1:4">
      <c r="A10">
        <v>0.78390154382840938</v>
      </c>
      <c r="B10">
        <v>5.0434251169192468</v>
      </c>
      <c r="C10">
        <v>3.3707381741774469</v>
      </c>
      <c r="D10">
        <v>2.5649493574615367</v>
      </c>
    </row>
    <row r="11" spans="1:4">
      <c r="A11">
        <v>0.54232429082536171</v>
      </c>
      <c r="B11">
        <v>5.2364419628299492</v>
      </c>
      <c r="C11">
        <v>2.7080502011022101</v>
      </c>
      <c r="D11">
        <v>3.0910424533583161</v>
      </c>
    </row>
    <row r="12" spans="1:4">
      <c r="A12">
        <v>0.73716406597671957</v>
      </c>
      <c r="B12">
        <v>5.1357984370502621</v>
      </c>
      <c r="C12">
        <v>2.884800712846709</v>
      </c>
      <c r="D12">
        <v>3.2188758248682006</v>
      </c>
    </row>
    <row r="13" spans="1:4">
      <c r="A13">
        <v>0.51879379341516751</v>
      </c>
      <c r="B13">
        <v>5.1179938124167554</v>
      </c>
      <c r="C13">
        <v>3.6813511876931448</v>
      </c>
      <c r="D13">
        <v>3.2188758248682006</v>
      </c>
    </row>
    <row r="14" spans="1:4">
      <c r="A14">
        <v>0.59332684527773438</v>
      </c>
      <c r="B14">
        <v>5.3612921657094255</v>
      </c>
      <c r="C14">
        <v>3.1179499062782403</v>
      </c>
      <c r="D14">
        <v>3.5553480614894135</v>
      </c>
    </row>
    <row r="15" spans="1:4">
      <c r="A15">
        <v>0.83290912293510388</v>
      </c>
      <c r="B15">
        <v>5.0998664278241987</v>
      </c>
      <c r="C15">
        <v>3.1612467120315646</v>
      </c>
      <c r="D15">
        <v>3.6635616461296463</v>
      </c>
    </row>
    <row r="16" spans="1:4">
      <c r="A16">
        <v>0.55961578793542266</v>
      </c>
      <c r="B16">
        <v>5.1357984370502621</v>
      </c>
      <c r="C16">
        <v>3.7565381025877511</v>
      </c>
      <c r="D16">
        <v>3.7612001156935624</v>
      </c>
    </row>
    <row r="17" spans="1:4">
      <c r="A17">
        <v>0.56531380905006046</v>
      </c>
      <c r="B17">
        <v>5.0814043649844631</v>
      </c>
      <c r="C17">
        <v>2.33214389523559</v>
      </c>
      <c r="D17">
        <v>4.1431347263915326</v>
      </c>
    </row>
    <row r="18" spans="1:4">
      <c r="A18">
        <v>0.68309684470644383</v>
      </c>
      <c r="B18">
        <v>5.3471075307174685</v>
      </c>
      <c r="C18">
        <v>3.5695326964813701</v>
      </c>
      <c r="D18">
        <v>4.219507705176107</v>
      </c>
    </row>
    <row r="19" spans="1:4">
      <c r="A19">
        <v>0.82855181756614826</v>
      </c>
      <c r="B19">
        <v>5.0625950330269669</v>
      </c>
      <c r="C19">
        <v>3.3499040872746049</v>
      </c>
      <c r="D19">
        <v>4.3944491546724391</v>
      </c>
    </row>
    <row r="20" spans="1:4">
      <c r="A20">
        <v>0.78390154382840938</v>
      </c>
      <c r="B20">
        <v>5.0498560072495371</v>
      </c>
      <c r="C20">
        <v>3.3707381741774469</v>
      </c>
      <c r="D20">
        <v>4.4308167988433134</v>
      </c>
    </row>
    <row r="21" spans="1:4">
      <c r="A21">
        <v>0.55961578793542266</v>
      </c>
      <c r="B21">
        <v>5.1704839950381514</v>
      </c>
      <c r="C21">
        <v>3.7565381025877511</v>
      </c>
      <c r="D21">
        <v>4.290459441148391</v>
      </c>
    </row>
    <row r="22" spans="1:4">
      <c r="A22">
        <v>0.78845736036427028</v>
      </c>
      <c r="B22">
        <v>5.1357984370502621</v>
      </c>
      <c r="C22">
        <v>3.5890591188317256</v>
      </c>
      <c r="D22">
        <v>4.5951198501345898</v>
      </c>
    </row>
    <row r="23" spans="1:4">
      <c r="A23">
        <v>0.50681760236845186</v>
      </c>
      <c r="B23">
        <v>5.2574953720277815</v>
      </c>
      <c r="C23">
        <v>3.5085558999826545</v>
      </c>
      <c r="D23">
        <v>4.6151205168412597</v>
      </c>
    </row>
    <row r="24" spans="1:4">
      <c r="A24">
        <v>0.65232518603969014</v>
      </c>
      <c r="B24">
        <v>5.0998664278241987</v>
      </c>
      <c r="C24">
        <v>3.1135153092103742</v>
      </c>
      <c r="D24">
        <v>4.7791234931115296</v>
      </c>
    </row>
    <row r="25" spans="1:4">
      <c r="A25">
        <v>0.5709795465857378</v>
      </c>
      <c r="B25">
        <v>5.1647859739235145</v>
      </c>
      <c r="C25">
        <v>3.0587070727153796</v>
      </c>
      <c r="D25">
        <v>4.7874917427820458</v>
      </c>
    </row>
    <row r="26" spans="1:4">
      <c r="A26">
        <v>0.73716406597671957</v>
      </c>
      <c r="B26">
        <v>5.1929568508902104</v>
      </c>
      <c r="C26">
        <v>2.884800712846709</v>
      </c>
      <c r="D26">
        <v>4.8040210447332568</v>
      </c>
    </row>
    <row r="27" spans="1:4">
      <c r="A27">
        <v>0.59883650108870401</v>
      </c>
      <c r="B27">
        <v>5.1704839950381514</v>
      </c>
      <c r="C27">
        <v>3.6609942506244004</v>
      </c>
      <c r="D27">
        <v>4.8675344504555822</v>
      </c>
    </row>
    <row r="28" spans="1:4">
      <c r="A28">
        <v>0.58778666490211906</v>
      </c>
      <c r="B28">
        <v>5.3082676974012051</v>
      </c>
      <c r="C28">
        <v>3.0056826044071592</v>
      </c>
      <c r="D28">
        <v>4.9272536851572051</v>
      </c>
    </row>
    <row r="29" spans="1:4">
      <c r="A29">
        <v>0.65232518603969014</v>
      </c>
      <c r="B29">
        <v>5.4249500174814029</v>
      </c>
      <c r="C29">
        <v>3.1135153092103742</v>
      </c>
      <c r="D29">
        <v>5.0039463059454592</v>
      </c>
    </row>
    <row r="30" spans="1:4">
      <c r="A30">
        <v>0.65232518603969014</v>
      </c>
      <c r="B30">
        <v>5.2257466737132017</v>
      </c>
      <c r="C30">
        <v>3.3707381741774469</v>
      </c>
      <c r="D30">
        <v>5.2781146592305168</v>
      </c>
    </row>
    <row r="31" spans="1:4">
      <c r="A31">
        <v>0.78390154382840938</v>
      </c>
      <c r="B31">
        <v>5.2094861528414214</v>
      </c>
      <c r="C31">
        <v>3.3707381741774469</v>
      </c>
      <c r="D31">
        <v>5.2832037287379885</v>
      </c>
    </row>
    <row r="32" spans="1:4">
      <c r="A32">
        <v>0.65232518603969014</v>
      </c>
      <c r="B32">
        <v>5.1298987149230735</v>
      </c>
      <c r="C32">
        <v>3.1135153092103742</v>
      </c>
      <c r="D32">
        <v>5.3423342519648109</v>
      </c>
    </row>
    <row r="33" spans="1:4">
      <c r="A33">
        <v>0.41871033485818504</v>
      </c>
      <c r="B33">
        <v>5.1239639794032588</v>
      </c>
      <c r="C33">
        <v>3.3141860046725258</v>
      </c>
      <c r="D33">
        <v>5.3659760150218512</v>
      </c>
    </row>
    <row r="34" spans="1:4">
      <c r="A34">
        <v>0.65232518603969014</v>
      </c>
      <c r="B34">
        <v>5.0998664278241987</v>
      </c>
      <c r="C34">
        <v>3.1135153092103742</v>
      </c>
      <c r="D34">
        <v>5.393627546352362</v>
      </c>
    </row>
    <row r="35" spans="1:4">
      <c r="A35">
        <v>0.78845736036427028</v>
      </c>
      <c r="B35">
        <v>5.0998664278241987</v>
      </c>
      <c r="C35">
        <v>3.5890591188317256</v>
      </c>
      <c r="D35">
        <v>5.4553211153577017</v>
      </c>
    </row>
    <row r="36" spans="1:4">
      <c r="A36">
        <v>0.74668794748797507</v>
      </c>
      <c r="B36">
        <v>5.1357984370502621</v>
      </c>
      <c r="C36">
        <v>3.1945831322991562</v>
      </c>
      <c r="D36">
        <v>5.4595855141441589</v>
      </c>
    </row>
    <row r="37" spans="1:4">
      <c r="A37">
        <v>0.65232518603969014</v>
      </c>
      <c r="B37">
        <v>5.0625950330269669</v>
      </c>
      <c r="C37">
        <v>3.1135153092103742</v>
      </c>
      <c r="D37">
        <v>5.5333894887275203</v>
      </c>
    </row>
    <row r="38" spans="1:4">
      <c r="A38">
        <v>0.71783979315031676</v>
      </c>
      <c r="B38">
        <v>5.1761497325738288</v>
      </c>
      <c r="C38">
        <v>3.55820113047182</v>
      </c>
      <c r="D38">
        <v>5.6312117818213654</v>
      </c>
    </row>
    <row r="39" spans="1:4">
      <c r="A39">
        <v>0.50681760236845186</v>
      </c>
      <c r="B39">
        <v>5.2729995585637468</v>
      </c>
      <c r="C39">
        <v>3.5085558999826545</v>
      </c>
      <c r="D39">
        <v>5.6698809229805196</v>
      </c>
    </row>
    <row r="40" spans="1:4">
      <c r="A40">
        <v>0.58778666490211906</v>
      </c>
      <c r="B40">
        <v>5.1704839950381514</v>
      </c>
      <c r="C40">
        <v>3.0056826044071592</v>
      </c>
      <c r="D40">
        <v>5.6698809229805196</v>
      </c>
    </row>
    <row r="41" spans="1:4">
      <c r="A41">
        <v>0.5709795465857378</v>
      </c>
      <c r="B41">
        <v>5.2364419628299492</v>
      </c>
      <c r="C41">
        <v>3.0587070727153796</v>
      </c>
      <c r="D41">
        <v>5.6869753563398202</v>
      </c>
    </row>
    <row r="42" spans="1:4">
      <c r="A42">
        <v>0.53062825106217038</v>
      </c>
      <c r="B42">
        <v>5.2311086168545868</v>
      </c>
      <c r="C42">
        <v>3.2921262866077932</v>
      </c>
      <c r="D42">
        <v>5.7004435733906869</v>
      </c>
    </row>
    <row r="43" spans="1:4">
      <c r="A43">
        <v>0.71783979315031676</v>
      </c>
      <c r="B43">
        <v>5.0238805208462765</v>
      </c>
      <c r="C43">
        <v>3.55820113047182</v>
      </c>
      <c r="D43">
        <v>5.780743515792329</v>
      </c>
    </row>
    <row r="44" spans="1:4">
      <c r="A44">
        <v>0.78390154382840938</v>
      </c>
      <c r="B44">
        <v>5.0562458053483077</v>
      </c>
      <c r="C44">
        <v>3.3707381741774469</v>
      </c>
      <c r="D44">
        <v>5.8081424899804439</v>
      </c>
    </row>
    <row r="45" spans="1:4">
      <c r="A45">
        <v>0.61518563909023349</v>
      </c>
      <c r="B45">
        <v>5.0937502008067623</v>
      </c>
      <c r="C45">
        <v>3.202746442938317</v>
      </c>
      <c r="D45">
        <v>5.8230458954830189</v>
      </c>
    </row>
    <row r="46" spans="1:4">
      <c r="A46">
        <v>0.78390154382840938</v>
      </c>
      <c r="B46">
        <v>4.962844630259907</v>
      </c>
      <c r="C46">
        <v>3.3707381741774469</v>
      </c>
      <c r="D46">
        <v>5.8664680569332965</v>
      </c>
    </row>
    <row r="47" spans="1:4">
      <c r="A47">
        <v>0.75612197972133366</v>
      </c>
      <c r="B47">
        <v>5.1179938124167554</v>
      </c>
      <c r="C47">
        <v>2.3702437414678603</v>
      </c>
      <c r="D47">
        <v>5.8664680569332965</v>
      </c>
    </row>
    <row r="48" spans="1:4">
      <c r="A48">
        <v>0.43178241642553783</v>
      </c>
      <c r="B48">
        <v>5.3798973535404597</v>
      </c>
      <c r="C48">
        <v>3.2657594107670511</v>
      </c>
      <c r="D48">
        <v>6.0306852602612633</v>
      </c>
    </row>
    <row r="49" spans="1:4">
      <c r="A49">
        <v>0.41871033485818504</v>
      </c>
      <c r="B49">
        <v>4.9698132995760007</v>
      </c>
      <c r="C49">
        <v>3.3141860046725258</v>
      </c>
      <c r="D49">
        <v>6.0402547112774139</v>
      </c>
    </row>
    <row r="50" spans="1:4">
      <c r="A50">
        <v>0.73716406597671957</v>
      </c>
      <c r="B50">
        <v>5.181783550292085</v>
      </c>
      <c r="C50">
        <v>3.4011973816621555</v>
      </c>
      <c r="D50">
        <v>6.1224928095143865</v>
      </c>
    </row>
    <row r="51" spans="1:4">
      <c r="A51">
        <v>0.55961578793542266</v>
      </c>
      <c r="B51">
        <v>5.1704839950381514</v>
      </c>
      <c r="C51">
        <v>3.7565381025877511</v>
      </c>
      <c r="D51">
        <v>6.1820849067166321</v>
      </c>
    </row>
    <row r="52" spans="1:4">
      <c r="A52">
        <v>0.83290912293510388</v>
      </c>
      <c r="B52">
        <v>5.1179938124167554</v>
      </c>
      <c r="C52">
        <v>3.1612467120315646</v>
      </c>
      <c r="D52">
        <v>6.2461067654815627</v>
      </c>
    </row>
    <row r="53" spans="1:4">
      <c r="A53">
        <v>0.71783979315031676</v>
      </c>
      <c r="B53">
        <v>5.0625950330269669</v>
      </c>
      <c r="C53">
        <v>3.55820113047182</v>
      </c>
      <c r="D53">
        <v>6.3099182782265162</v>
      </c>
    </row>
    <row r="54" spans="1:4">
      <c r="A54">
        <v>0.84156718567821853</v>
      </c>
      <c r="B54">
        <v>5.0875963352323836</v>
      </c>
      <c r="C54">
        <v>3.4626060097907989</v>
      </c>
      <c r="D54">
        <v>6.3332796281396906</v>
      </c>
    </row>
    <row r="55" spans="1:4">
      <c r="A55">
        <v>0.83724752453370221</v>
      </c>
      <c r="B55">
        <v>5.2882670306945352</v>
      </c>
      <c r="C55">
        <v>3.5115454388310208</v>
      </c>
      <c r="D55">
        <v>6.3385940782031831</v>
      </c>
    </row>
    <row r="56" spans="1:4">
      <c r="A56">
        <v>0.65232518603969014</v>
      </c>
      <c r="B56">
        <v>5.0998664278241987</v>
      </c>
      <c r="C56">
        <v>3.1135153092103742</v>
      </c>
      <c r="D56">
        <v>6.3835066348840055</v>
      </c>
    </row>
    <row r="57" spans="1:4">
      <c r="A57">
        <v>0.71783979315031676</v>
      </c>
      <c r="B57">
        <v>5.0998664278241987</v>
      </c>
      <c r="C57">
        <v>3.55820113047182</v>
      </c>
      <c r="D57">
        <v>6.508769136971682</v>
      </c>
    </row>
    <row r="58" spans="1:4">
      <c r="A58">
        <v>0.56531380905006046</v>
      </c>
      <c r="B58">
        <v>5.0814043649844631</v>
      </c>
      <c r="C58">
        <v>2.33214389523559</v>
      </c>
      <c r="D58">
        <v>6.5453496603344199</v>
      </c>
    </row>
    <row r="59" spans="1:4">
      <c r="A59">
        <v>0.53062825106217038</v>
      </c>
      <c r="B59">
        <v>5.1590552992145291</v>
      </c>
      <c r="C59">
        <v>3.2921262866077932</v>
      </c>
      <c r="D59">
        <v>6.577861357721047</v>
      </c>
    </row>
    <row r="60" spans="1:4">
      <c r="A60">
        <v>0.71294980785612505</v>
      </c>
      <c r="B60">
        <v>5.0562458053483077</v>
      </c>
      <c r="C60">
        <v>3.0301337002713233</v>
      </c>
      <c r="D60">
        <v>6.6093492431673804</v>
      </c>
    </row>
    <row r="61" spans="1:4">
      <c r="A61">
        <v>0.80647586586694853</v>
      </c>
      <c r="B61">
        <v>5.2203558250783244</v>
      </c>
      <c r="C61">
        <v>3.2771447329921766</v>
      </c>
      <c r="D61">
        <v>6.678342114654332</v>
      </c>
    </row>
    <row r="62" spans="1:4">
      <c r="A62">
        <v>0.53062825106217038</v>
      </c>
      <c r="B62">
        <v>5.0562458053483077</v>
      </c>
      <c r="C62">
        <v>3.2921262866077932</v>
      </c>
      <c r="D62">
        <v>6.6846117276679271</v>
      </c>
    </row>
    <row r="63" spans="1:4">
      <c r="A63">
        <v>0.51879379341516751</v>
      </c>
      <c r="B63">
        <v>5.3132059790417872</v>
      </c>
      <c r="C63">
        <v>3.6813511876931448</v>
      </c>
      <c r="D63">
        <v>6.694562058521095</v>
      </c>
    </row>
    <row r="64" spans="1:4">
      <c r="A64">
        <v>0.82855181756614826</v>
      </c>
      <c r="B64">
        <v>5.181783550292085</v>
      </c>
      <c r="C64">
        <v>3.3499040872746049</v>
      </c>
      <c r="D64">
        <v>6.6982680541154132</v>
      </c>
    </row>
    <row r="65" spans="1:4">
      <c r="A65">
        <v>0.69314718055994529</v>
      </c>
      <c r="B65">
        <v>5.2094861528414214</v>
      </c>
      <c r="C65">
        <v>3.535145354171894</v>
      </c>
      <c r="D65">
        <v>6.7511014689367599</v>
      </c>
    </row>
    <row r="66" spans="1:4">
      <c r="A66">
        <v>0.83724752453370221</v>
      </c>
      <c r="B66">
        <v>5.1239639794032588</v>
      </c>
      <c r="C66">
        <v>3.5115454388310208</v>
      </c>
      <c r="D66">
        <v>6.7569323892475532</v>
      </c>
    </row>
    <row r="67" spans="1:4">
      <c r="A67">
        <v>0.37156355643248301</v>
      </c>
      <c r="B67">
        <v>5.2781146592305168</v>
      </c>
      <c r="C67">
        <v>2.8678989020441064</v>
      </c>
      <c r="D67">
        <v>6.8123450941774788</v>
      </c>
    </row>
    <row r="68" spans="1:4">
      <c r="A68">
        <v>0.53062825106217038</v>
      </c>
      <c r="B68">
        <v>5.1119877883565437</v>
      </c>
      <c r="C68">
        <v>3.2921262866077932</v>
      </c>
      <c r="D68">
        <v>6.816735880594968</v>
      </c>
    </row>
    <row r="69" spans="1:4">
      <c r="A69">
        <v>0.56531380905006046</v>
      </c>
      <c r="B69">
        <v>5.1474944768134527</v>
      </c>
      <c r="C69">
        <v>2.33214389523559</v>
      </c>
      <c r="D69">
        <v>6.828712071641684</v>
      </c>
    </row>
    <row r="70" spans="1:4">
      <c r="A70">
        <v>0.53062825106217038</v>
      </c>
      <c r="B70">
        <v>5.0625950330269669</v>
      </c>
      <c r="C70">
        <v>3.2921262866077932</v>
      </c>
      <c r="D70">
        <v>6.8916258970522533</v>
      </c>
    </row>
    <row r="71" spans="1:4">
      <c r="A71">
        <v>0.73716406597671957</v>
      </c>
      <c r="B71">
        <v>5.1590552992145291</v>
      </c>
      <c r="C71">
        <v>3.4011973816621555</v>
      </c>
      <c r="D71">
        <v>6.8987145343299883</v>
      </c>
    </row>
    <row r="72" spans="1:4">
      <c r="A72">
        <v>0.43825493093115531</v>
      </c>
      <c r="B72">
        <v>5.4161004022044201</v>
      </c>
      <c r="C72">
        <v>3.3393219779440679</v>
      </c>
      <c r="D72">
        <v>6.9077552789821368</v>
      </c>
    </row>
    <row r="73" spans="1:4">
      <c r="A73">
        <v>0.74668794748797507</v>
      </c>
      <c r="B73">
        <v>5.1239639794032588</v>
      </c>
      <c r="C73">
        <v>3.1945831322991562</v>
      </c>
      <c r="D73">
        <v>7.0012456220694759</v>
      </c>
    </row>
    <row r="74" spans="1:4">
      <c r="A74">
        <v>0.71783979315031676</v>
      </c>
      <c r="B74">
        <v>5.1761497325738288</v>
      </c>
      <c r="C74">
        <v>3.55820113047182</v>
      </c>
      <c r="D74">
        <v>7.0112139873503674</v>
      </c>
    </row>
    <row r="75" spans="1:4">
      <c r="A75">
        <v>0.83290912293510388</v>
      </c>
      <c r="B75">
        <v>5.0814043649844631</v>
      </c>
      <c r="C75">
        <v>3.1612467120315646</v>
      </c>
      <c r="D75">
        <v>7.0192966537150445</v>
      </c>
    </row>
    <row r="76" spans="1:4">
      <c r="A76">
        <v>0.78390154382840938</v>
      </c>
      <c r="B76">
        <v>5.0875963352323836</v>
      </c>
      <c r="C76">
        <v>3.3707381741774469</v>
      </c>
      <c r="D76">
        <v>7.0228680860826413</v>
      </c>
    </row>
    <row r="77" spans="1:4">
      <c r="A77">
        <v>0.71294980785612505</v>
      </c>
      <c r="B77">
        <v>5.0625950330269669</v>
      </c>
      <c r="C77">
        <v>3.0301337002713233</v>
      </c>
      <c r="D77">
        <v>7.0361484937505363</v>
      </c>
    </row>
    <row r="78" spans="1:4">
      <c r="A78">
        <v>0.83724752453370221</v>
      </c>
      <c r="B78">
        <v>5.1704839950381514</v>
      </c>
      <c r="C78">
        <v>3.5115454388310208</v>
      </c>
      <c r="D78">
        <v>7.0527210492323231</v>
      </c>
    </row>
    <row r="79" spans="1:4">
      <c r="A79">
        <v>0.53062825106217038</v>
      </c>
      <c r="B79">
        <v>5.2094861528414214</v>
      </c>
      <c r="C79">
        <v>3.2921262866077932</v>
      </c>
      <c r="D79">
        <v>7.0613343669104376</v>
      </c>
    </row>
    <row r="80" spans="1:4">
      <c r="A80">
        <v>0.71783979315031676</v>
      </c>
      <c r="B80">
        <v>5.1119877883565437</v>
      </c>
      <c r="C80">
        <v>3.55820113047182</v>
      </c>
      <c r="D80">
        <v>7.0647590277918022</v>
      </c>
    </row>
    <row r="81" spans="1:4">
      <c r="A81">
        <v>0.78390154382840938</v>
      </c>
      <c r="B81">
        <v>5.0998664278241987</v>
      </c>
      <c r="C81">
        <v>3.3707381741774469</v>
      </c>
      <c r="D81">
        <v>7.1024993557746487</v>
      </c>
    </row>
    <row r="82" spans="1:4">
      <c r="A82">
        <v>0.69314718055994529</v>
      </c>
      <c r="B82">
        <v>5.3327187932653688</v>
      </c>
      <c r="C82">
        <v>3.535145354171894</v>
      </c>
      <c r="D82">
        <v>7.153833801578843</v>
      </c>
    </row>
    <row r="83" spans="1:4">
      <c r="A83">
        <v>0.84156718567821853</v>
      </c>
      <c r="B83">
        <v>5.1647859739235145</v>
      </c>
      <c r="C83">
        <v>3.4626060097907989</v>
      </c>
      <c r="D83">
        <v>7.1631723908466425</v>
      </c>
    </row>
    <row r="84" spans="1:4">
      <c r="A84">
        <v>0.43825493093115531</v>
      </c>
      <c r="B84">
        <v>5.4161004022044201</v>
      </c>
      <c r="C84">
        <v>3.3393219779440679</v>
      </c>
      <c r="D84">
        <v>7.1623974973557178</v>
      </c>
    </row>
    <row r="85" spans="1:4">
      <c r="A85">
        <v>0.75612197972133366</v>
      </c>
      <c r="B85">
        <v>5.181783550292085</v>
      </c>
      <c r="C85">
        <v>3.4011973816621555</v>
      </c>
      <c r="D85">
        <v>7.193685818395112</v>
      </c>
    </row>
    <row r="86" spans="1:4">
      <c r="A86">
        <v>0.78845736036427028</v>
      </c>
      <c r="B86">
        <v>5.0562458053483077</v>
      </c>
      <c r="C86">
        <v>3.5890591188317256</v>
      </c>
      <c r="D86">
        <v>7.224753405767971</v>
      </c>
    </row>
    <row r="87" spans="1:4">
      <c r="A87">
        <v>0.78845736036427028</v>
      </c>
      <c r="B87">
        <v>4.9272536851572051</v>
      </c>
      <c r="C87">
        <v>3.5890591188317256</v>
      </c>
      <c r="D87">
        <v>7.2584121505953068</v>
      </c>
    </row>
    <row r="88" spans="1:4">
      <c r="A88">
        <v>0.61518563909023349</v>
      </c>
      <c r="B88">
        <v>5.0937502008067623</v>
      </c>
      <c r="C88">
        <v>3.202746442938317</v>
      </c>
      <c r="D88">
        <v>7.2957350727492818</v>
      </c>
    </row>
    <row r="89" spans="1:4">
      <c r="A89">
        <v>0.56531380905006046</v>
      </c>
      <c r="B89">
        <v>5.1239639794032588</v>
      </c>
      <c r="C89">
        <v>2.33214389523559</v>
      </c>
      <c r="D89">
        <v>7.3112183844196288</v>
      </c>
    </row>
    <row r="90" spans="1:4">
      <c r="A90">
        <v>0.58778666490211906</v>
      </c>
      <c r="B90">
        <v>5.0625950330269669</v>
      </c>
      <c r="C90">
        <v>3.0056826044071592</v>
      </c>
      <c r="D90">
        <v>7.3427791893318455</v>
      </c>
    </row>
    <row r="91" spans="1:4">
      <c r="A91">
        <v>0.84156718567821853</v>
      </c>
      <c r="B91">
        <v>5.1761497325738288</v>
      </c>
      <c r="C91">
        <v>3.4626060097907989</v>
      </c>
      <c r="D91">
        <v>7.407924322559599</v>
      </c>
    </row>
    <row r="92" spans="1:4">
      <c r="A92">
        <v>0.58778666490211906</v>
      </c>
      <c r="B92">
        <v>5.1357984370502621</v>
      </c>
      <c r="C92">
        <v>3.0056826044071592</v>
      </c>
      <c r="D92">
        <v>7.4193805829186923</v>
      </c>
    </row>
    <row r="93" spans="1:4">
      <c r="A93">
        <v>0.75612197972133366</v>
      </c>
      <c r="B93">
        <v>5.2094861528414214</v>
      </c>
      <c r="C93">
        <v>2.3702437414678603</v>
      </c>
      <c r="D93">
        <v>7.4854916080307543</v>
      </c>
    </row>
    <row r="94" spans="1:4">
      <c r="A94">
        <v>0.68309684470644383</v>
      </c>
      <c r="B94">
        <v>5.0875963352323836</v>
      </c>
      <c r="C94">
        <v>3.5695326964813701</v>
      </c>
      <c r="D94">
        <v>7.5126175446745105</v>
      </c>
    </row>
    <row r="95" spans="1:4">
      <c r="A95">
        <v>0.56531380905006046</v>
      </c>
      <c r="B95">
        <v>5.1761497325738288</v>
      </c>
      <c r="C95">
        <v>2.33214389523559</v>
      </c>
      <c r="D95">
        <v>7.5137092478397047</v>
      </c>
    </row>
    <row r="96" spans="1:4">
      <c r="A96">
        <v>0.37156355643248301</v>
      </c>
      <c r="B96">
        <v>5.2781146592305168</v>
      </c>
      <c r="C96">
        <v>2.8678989020441064</v>
      </c>
      <c r="D96">
        <v>7.5164333029156323</v>
      </c>
    </row>
    <row r="97" spans="1:4">
      <c r="A97">
        <v>0.80647586586694853</v>
      </c>
      <c r="B97">
        <v>5.0998664278241987</v>
      </c>
      <c r="C97">
        <v>3.2771447329921766</v>
      </c>
      <c r="D97">
        <v>7.4882935151594276</v>
      </c>
    </row>
    <row r="98" spans="1:4">
      <c r="A98">
        <v>0.52472852893498212</v>
      </c>
      <c r="B98">
        <v>5.0625950330269669</v>
      </c>
      <c r="C98">
        <v>2.5572273113676265</v>
      </c>
      <c r="D98">
        <v>7.5590382554433839</v>
      </c>
    </row>
    <row r="99" spans="1:4">
      <c r="A99">
        <v>0.59332684527773438</v>
      </c>
      <c r="B99">
        <v>5.0562458053483077</v>
      </c>
      <c r="C99">
        <v>3.1179499062782403</v>
      </c>
      <c r="D99">
        <v>7.5652752818989315</v>
      </c>
    </row>
    <row r="100" spans="1:4">
      <c r="A100">
        <v>0.74668794748797507</v>
      </c>
      <c r="B100">
        <v>5.0937502008067623</v>
      </c>
      <c r="C100">
        <v>3.1945831322991562</v>
      </c>
      <c r="D100">
        <v>7.6148053647110734</v>
      </c>
    </row>
    <row r="101" spans="1:4">
      <c r="A101">
        <v>0.56531380905006046</v>
      </c>
      <c r="B101">
        <v>5.0814043649844631</v>
      </c>
      <c r="C101">
        <v>2.33214389523559</v>
      </c>
      <c r="D101">
        <v>7.6290038896529575</v>
      </c>
    </row>
    <row r="102" spans="1:4">
      <c r="A102">
        <v>0.5709795465857378</v>
      </c>
      <c r="B102">
        <v>5.0498560072495371</v>
      </c>
      <c r="C102">
        <v>3.0587070727153796</v>
      </c>
      <c r="D102">
        <v>7.6420444028732577</v>
      </c>
    </row>
    <row r="103" spans="1:4">
      <c r="A103">
        <v>0.69314718055994529</v>
      </c>
      <c r="B103">
        <v>5.3798973535404597</v>
      </c>
      <c r="C103">
        <v>3.535145354171894</v>
      </c>
      <c r="D103">
        <v>7.7079615318354904</v>
      </c>
    </row>
    <row r="104" spans="1:4">
      <c r="A104">
        <v>0.83290912293510388</v>
      </c>
      <c r="B104">
        <v>5.0814043649844631</v>
      </c>
      <c r="C104">
        <v>3.1612467120315646</v>
      </c>
      <c r="D104">
        <v>7.7424020218157823</v>
      </c>
    </row>
    <row r="105" spans="1:4">
      <c r="A105">
        <v>0.71294980785612505</v>
      </c>
      <c r="B105">
        <v>5.2094861528414214</v>
      </c>
      <c r="C105">
        <v>3.0301337002713233</v>
      </c>
      <c r="D105">
        <v>7.7583334674909104</v>
      </c>
    </row>
    <row r="106" spans="1:4">
      <c r="A106">
        <v>0.52472852893498212</v>
      </c>
      <c r="B106">
        <v>5.1179938124167554</v>
      </c>
      <c r="C106">
        <v>2.5572273113676265</v>
      </c>
      <c r="D106">
        <v>7.7634463887273624</v>
      </c>
    </row>
    <row r="107" spans="1:4">
      <c r="A107">
        <v>0.56531380905006046</v>
      </c>
      <c r="B107">
        <v>5.0814043649844631</v>
      </c>
      <c r="C107">
        <v>2.33214389523559</v>
      </c>
      <c r="D107">
        <v>7.7693786095139838</v>
      </c>
    </row>
    <row r="108" spans="1:4">
      <c r="A108">
        <v>0.71294980785612505</v>
      </c>
      <c r="B108">
        <v>5.0937502008067623</v>
      </c>
      <c r="C108">
        <v>3.0301337002713233</v>
      </c>
      <c r="D108">
        <v>7.8042513835281122</v>
      </c>
    </row>
    <row r="109" spans="1:4">
      <c r="A109">
        <v>0.78845736036427028</v>
      </c>
      <c r="B109">
        <v>5.1357984370502621</v>
      </c>
      <c r="C109">
        <v>3.5890591188317256</v>
      </c>
      <c r="D109">
        <v>7.8066963725211789</v>
      </c>
    </row>
    <row r="110" spans="1:4">
      <c r="A110">
        <v>0.56531380905006046</v>
      </c>
      <c r="B110">
        <v>5.1590552992145291</v>
      </c>
      <c r="C110">
        <v>2.33214389523559</v>
      </c>
      <c r="D110">
        <v>7.8268420981582931</v>
      </c>
    </row>
    <row r="111" spans="1:4">
      <c r="A111">
        <v>0.83724752453370221</v>
      </c>
      <c r="B111">
        <v>5.2832037287379885</v>
      </c>
      <c r="C111">
        <v>3.5115454388310208</v>
      </c>
      <c r="D111">
        <v>7.8359745817215662</v>
      </c>
    </row>
    <row r="112" spans="1:4">
      <c r="A112">
        <v>0.65232518603969014</v>
      </c>
      <c r="B112">
        <v>5.0875963352323836</v>
      </c>
      <c r="C112">
        <v>3.1135153092103742</v>
      </c>
      <c r="D112">
        <v>7.8539930872242438</v>
      </c>
    </row>
    <row r="113" spans="1:4">
      <c r="A113">
        <v>0.56531380905006046</v>
      </c>
      <c r="B113">
        <v>5.0434251169192468</v>
      </c>
      <c r="C113">
        <v>2.33214389523559</v>
      </c>
      <c r="D113">
        <v>7.8659554139335022</v>
      </c>
    </row>
    <row r="114" spans="1:4">
      <c r="A114">
        <v>0.56531380905006046</v>
      </c>
      <c r="B114">
        <v>5.1179938124167554</v>
      </c>
      <c r="C114">
        <v>2.33214389523559</v>
      </c>
      <c r="D114">
        <v>7.9620673087536664</v>
      </c>
    </row>
    <row r="115" spans="1:4">
      <c r="A115">
        <v>0.83724752453370221</v>
      </c>
      <c r="B115">
        <v>5.1704839950381514</v>
      </c>
      <c r="C115">
        <v>3.5115454388310208</v>
      </c>
      <c r="D115">
        <v>8.0040315078526998</v>
      </c>
    </row>
    <row r="116" spans="1:4">
      <c r="A116">
        <v>0.83290912293510388</v>
      </c>
      <c r="B116">
        <v>5.1357984370502621</v>
      </c>
      <c r="C116">
        <v>3.1612467120315646</v>
      </c>
      <c r="D116">
        <v>8.0715308935566608</v>
      </c>
    </row>
    <row r="117" spans="1:4">
      <c r="A117">
        <v>0.47623417899637172</v>
      </c>
      <c r="B117">
        <v>5.2094861528414214</v>
      </c>
      <c r="C117">
        <v>2.8791984572980396</v>
      </c>
      <c r="D117">
        <v>8.0974262985972132</v>
      </c>
    </row>
    <row r="118" spans="1:4">
      <c r="A118">
        <v>0.51879379341516751</v>
      </c>
      <c r="B118">
        <v>5.2470240721604862</v>
      </c>
      <c r="C118">
        <v>3.3603753871419002</v>
      </c>
      <c r="D118">
        <v>8.1053075155051495</v>
      </c>
    </row>
    <row r="119" spans="1:4">
      <c r="A119">
        <v>0.73716406597671957</v>
      </c>
      <c r="B119">
        <v>5.1357984370502621</v>
      </c>
      <c r="C119">
        <v>3.4011973816621555</v>
      </c>
      <c r="D119">
        <v>8.1599466555785476</v>
      </c>
    </row>
    <row r="120" spans="1:4">
      <c r="A120">
        <v>0.73716406597671957</v>
      </c>
      <c r="B120">
        <v>5.1704839950381514</v>
      </c>
      <c r="C120">
        <v>3.4011973816621555</v>
      </c>
      <c r="D120">
        <v>8.1713168747197304</v>
      </c>
    </row>
    <row r="121" spans="1:4">
      <c r="A121">
        <v>0.71783979315031676</v>
      </c>
      <c r="B121">
        <v>5.0689042022202315</v>
      </c>
      <c r="C121">
        <v>3.55820113047182</v>
      </c>
      <c r="D121">
        <v>8.2411761504949599</v>
      </c>
    </row>
    <row r="122" spans="1:4">
      <c r="A122">
        <v>0.82855181756614826</v>
      </c>
      <c r="B122">
        <v>5.0562458053483077</v>
      </c>
      <c r="C122">
        <v>3.3499040872746049</v>
      </c>
      <c r="D122">
        <v>8.2534880283459042</v>
      </c>
    </row>
    <row r="123" spans="1:4">
      <c r="A123">
        <v>0.74668794748797507</v>
      </c>
      <c r="B123">
        <v>5.0814043649844631</v>
      </c>
      <c r="C123">
        <v>3.1945831322991562</v>
      </c>
      <c r="D123">
        <v>8.2975435293562843</v>
      </c>
    </row>
    <row r="124" spans="1:4">
      <c r="A124">
        <v>0.42526773540434409</v>
      </c>
      <c r="B124">
        <v>5.1474944768134527</v>
      </c>
      <c r="C124">
        <v>2.8959119382717802</v>
      </c>
      <c r="D124">
        <v>8.3468792537465593</v>
      </c>
    </row>
    <row r="125" spans="1:4">
      <c r="A125">
        <v>0.74668794748797507</v>
      </c>
      <c r="B125">
        <v>5.3132059790417872</v>
      </c>
      <c r="C125">
        <v>3.1945831322991562</v>
      </c>
      <c r="D125">
        <v>8.367532416861831</v>
      </c>
    </row>
    <row r="126" spans="1:4">
      <c r="A126">
        <v>0.71294980785612505</v>
      </c>
      <c r="B126">
        <v>5.1179938124167554</v>
      </c>
      <c r="C126">
        <v>3.0301337002713233</v>
      </c>
      <c r="D126">
        <v>8.4104984527452746</v>
      </c>
    </row>
    <row r="127" spans="1:4">
      <c r="A127">
        <v>0.78390154382840938</v>
      </c>
      <c r="B127">
        <v>5.2729995585637468</v>
      </c>
      <c r="C127">
        <v>3.3707381741774469</v>
      </c>
      <c r="D127">
        <v>8.4688429304751907</v>
      </c>
    </row>
    <row r="128" spans="1:4">
      <c r="A128">
        <v>0.65232518603969014</v>
      </c>
      <c r="B128">
        <v>5.0814043649844631</v>
      </c>
      <c r="C128">
        <v>3.3707381741774469</v>
      </c>
      <c r="D128">
        <v>8.571113033405668</v>
      </c>
    </row>
    <row r="129" spans="1:4">
      <c r="A129">
        <v>0.71294980785612505</v>
      </c>
      <c r="B129">
        <v>5.0689042022202315</v>
      </c>
      <c r="C129">
        <v>3.0301337002713233</v>
      </c>
      <c r="D129">
        <v>8.572249397164315</v>
      </c>
    </row>
    <row r="130" spans="1:4">
      <c r="A130">
        <v>0.74668794748797507</v>
      </c>
      <c r="B130">
        <v>5.1761497325738288</v>
      </c>
      <c r="C130">
        <v>3.1945831322991562</v>
      </c>
      <c r="D130">
        <v>8.6425916008105705</v>
      </c>
    </row>
    <row r="131" spans="1:4">
      <c r="A131">
        <v>0.56531380905006046</v>
      </c>
      <c r="B131">
        <v>5.0562458053483077</v>
      </c>
      <c r="C131">
        <v>2.33214389523559</v>
      </c>
      <c r="D131">
        <v>8.6448825525571262</v>
      </c>
    </row>
    <row r="132" spans="1:4">
      <c r="A132">
        <v>0.58221561985266368</v>
      </c>
      <c r="B132">
        <v>5.2781146592305168</v>
      </c>
      <c r="C132">
        <v>2.917770732084279</v>
      </c>
      <c r="D132">
        <v>8.66888370465667</v>
      </c>
    </row>
    <row r="133" spans="1:4">
      <c r="A133">
        <v>0.74668794748797507</v>
      </c>
      <c r="B133">
        <v>5.2094861528414214</v>
      </c>
      <c r="C133">
        <v>3.1945831322991562</v>
      </c>
      <c r="D133">
        <v>8.6995147482101913</v>
      </c>
    </row>
    <row r="134" spans="1:4">
      <c r="A134">
        <v>0.43178241642553783</v>
      </c>
      <c r="B134">
        <v>5.2417470150596426</v>
      </c>
      <c r="C134">
        <v>3.2657594107670511</v>
      </c>
      <c r="D134">
        <v>8.7191539634625403</v>
      </c>
    </row>
    <row r="135" spans="1:4">
      <c r="A135">
        <v>0.65232518603969014</v>
      </c>
      <c r="B135">
        <v>5.0751738152338266</v>
      </c>
      <c r="C135">
        <v>3.1135153092103742</v>
      </c>
      <c r="D135">
        <v>8.7219283430470913</v>
      </c>
    </row>
    <row r="136" spans="1:4">
      <c r="A136">
        <v>0.75141608868392118</v>
      </c>
      <c r="B136">
        <v>5.0875963352323836</v>
      </c>
      <c r="C136">
        <v>3.3534067178258069</v>
      </c>
      <c r="D136">
        <v>8.8808636098673563</v>
      </c>
    </row>
    <row r="137" spans="1:4">
      <c r="A137">
        <v>0.47623417899637172</v>
      </c>
      <c r="B137">
        <v>5.181783550292085</v>
      </c>
      <c r="C137">
        <v>2.8791984572980396</v>
      </c>
      <c r="D137">
        <v>8.9728443144375731</v>
      </c>
    </row>
    <row r="138" spans="1:4">
      <c r="A138">
        <v>0.84156718567821853</v>
      </c>
      <c r="B138">
        <v>5.2933048247244923</v>
      </c>
      <c r="C138">
        <v>3.4626060097907989</v>
      </c>
      <c r="D138">
        <v>9.0382463353376643</v>
      </c>
    </row>
    <row r="139" spans="1:4">
      <c r="A139">
        <v>0.80647586586694853</v>
      </c>
      <c r="B139">
        <v>5.2040066870767951</v>
      </c>
      <c r="C139">
        <v>3.2771447329921766</v>
      </c>
      <c r="D139">
        <v>9.0643893164918783</v>
      </c>
    </row>
    <row r="140" spans="1:4">
      <c r="A140">
        <v>0.83724752453370221</v>
      </c>
      <c r="B140">
        <v>5.2470240721604862</v>
      </c>
      <c r="C140">
        <v>3.5115454388310208</v>
      </c>
      <c r="D140">
        <v>9.0810286354958425</v>
      </c>
    </row>
    <row r="141" spans="1:4">
      <c r="A141">
        <v>0.74668794748797507</v>
      </c>
      <c r="B141">
        <v>5.1059454739005803</v>
      </c>
      <c r="C141">
        <v>3.1945831322991562</v>
      </c>
      <c r="D141">
        <v>9.1573614471852967</v>
      </c>
    </row>
    <row r="142" spans="1:4">
      <c r="A142">
        <v>0.51879379341516751</v>
      </c>
      <c r="B142">
        <v>5.3132059790417872</v>
      </c>
      <c r="C142">
        <v>3.3603753871419002</v>
      </c>
      <c r="D142">
        <v>9.2059306634874822</v>
      </c>
    </row>
    <row r="143" spans="1:4">
      <c r="A143">
        <v>0.80647586586694853</v>
      </c>
      <c r="B143">
        <v>5.0172798368149243</v>
      </c>
      <c r="C143">
        <v>3.2771447329921766</v>
      </c>
      <c r="D143">
        <v>9.3481003116806676</v>
      </c>
    </row>
    <row r="144" spans="1:4">
      <c r="A144">
        <v>0.75141608868392118</v>
      </c>
      <c r="B144">
        <v>4.9972122737641147</v>
      </c>
      <c r="C144">
        <v>3.3534067178258069</v>
      </c>
      <c r="D144">
        <v>9.3755157699351663</v>
      </c>
    </row>
    <row r="145" spans="1:4">
      <c r="A145">
        <v>0.83724752453370221</v>
      </c>
      <c r="B145">
        <v>5.3565862746720123</v>
      </c>
      <c r="C145">
        <v>3.5115454388310208</v>
      </c>
      <c r="D145">
        <v>9.5721322022943767</v>
      </c>
    </row>
    <row r="146" spans="1:4">
      <c r="A146">
        <v>0.83290912293510388</v>
      </c>
      <c r="B146">
        <v>5.0875963352323836</v>
      </c>
      <c r="C146">
        <v>3.1612467120315646</v>
      </c>
      <c r="D146">
        <v>9.7243010762376461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2025-03-17T21:31:48Z</dcterms:created>
  <dcterms:modified xsi:type="dcterms:W3CDTF">2025-03-19T06:27:49Z</dcterms:modified>
</cp:coreProperties>
</file>