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Stage\SDCManager\database_import\"/>
    </mc:Choice>
  </mc:AlternateContent>
  <xr:revisionPtr revIDLastSave="0" documentId="13_ncr:1_{8433A8CF-D0D7-4C19-A7EC-C4B2DC0FE208}" xr6:coauthVersionLast="47" xr6:coauthVersionMax="47" xr10:uidLastSave="{00000000-0000-0000-0000-000000000000}"/>
  <bookViews>
    <workbookView xWindow="25800" yWindow="10500" windowWidth="25800" windowHeight="10500" xr2:uid="{20318122-91CD-40EB-A748-6B27A0B98A7A}"/>
  </bookViews>
  <sheets>
    <sheet name="Feuil1" sheetId="1" r:id="rId1"/>
  </sheets>
  <definedNames>
    <definedName name="_xlnm._FilterDatabase" localSheetId="0" hidden="1">Feuil1!$A$1:$O$167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E38" i="1"/>
  <c r="G38" i="1"/>
  <c r="I38" i="1" s="1"/>
  <c r="G10" i="1"/>
  <c r="L10" i="1" s="1"/>
  <c r="F10" i="1"/>
  <c r="E10" i="1"/>
  <c r="F109" i="1"/>
  <c r="O109" i="1"/>
  <c r="E109" i="1"/>
  <c r="G109" i="1"/>
  <c r="L109" i="1" s="1"/>
  <c r="F128" i="1"/>
  <c r="E128" i="1"/>
  <c r="G128" i="1"/>
  <c r="J128" i="1" s="1"/>
  <c r="F127" i="1"/>
  <c r="O127" i="1"/>
  <c r="E127" i="1"/>
  <c r="G127" i="1"/>
  <c r="L127" i="1" s="1"/>
  <c r="G3" i="1"/>
  <c r="I3" i="1" s="1"/>
  <c r="G7" i="1"/>
  <c r="L7" i="1" s="1"/>
  <c r="G8" i="1"/>
  <c r="G9" i="1"/>
  <c r="G11" i="1"/>
  <c r="G4" i="1"/>
  <c r="J4" i="1" s="1"/>
  <c r="G2" i="1"/>
  <c r="L2" i="1" s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139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9" i="1"/>
  <c r="E130" i="1"/>
  <c r="E131" i="1"/>
  <c r="E132" i="1"/>
  <c r="E133" i="1"/>
  <c r="E134" i="1"/>
  <c r="E135" i="1"/>
  <c r="E136" i="1"/>
  <c r="E137" i="1"/>
  <c r="E138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2" i="1"/>
  <c r="F125" i="1"/>
  <c r="G125" i="1"/>
  <c r="I125" i="1" s="1"/>
  <c r="G112" i="1"/>
  <c r="I112" i="1" s="1"/>
  <c r="F112" i="1"/>
  <c r="G37" i="1"/>
  <c r="L37" i="1" s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139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10" i="1"/>
  <c r="F111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6" i="1"/>
  <c r="F129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73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G12" i="1"/>
  <c r="G13" i="1"/>
  <c r="G14" i="1"/>
  <c r="I14" i="1" s="1"/>
  <c r="G15" i="1"/>
  <c r="G16" i="1"/>
  <c r="G17" i="1"/>
  <c r="G18" i="1"/>
  <c r="G19" i="1"/>
  <c r="G20" i="1"/>
  <c r="M20" i="1" s="1"/>
  <c r="G21" i="1"/>
  <c r="G22" i="1"/>
  <c r="G23" i="1"/>
  <c r="G24" i="1"/>
  <c r="G139" i="1"/>
  <c r="G25" i="1"/>
  <c r="N25" i="1" s="1"/>
  <c r="G26" i="1"/>
  <c r="G27" i="1"/>
  <c r="G28" i="1"/>
  <c r="G29" i="1"/>
  <c r="G30" i="1"/>
  <c r="G31" i="1"/>
  <c r="K31" i="1" s="1"/>
  <c r="G32" i="1"/>
  <c r="G33" i="1"/>
  <c r="G34" i="1"/>
  <c r="G35" i="1"/>
  <c r="G36" i="1"/>
  <c r="G39" i="1"/>
  <c r="G40" i="1"/>
  <c r="G41" i="1"/>
  <c r="G42" i="1"/>
  <c r="G43" i="1"/>
  <c r="L43" i="1" s="1"/>
  <c r="G44" i="1"/>
  <c r="G45" i="1"/>
  <c r="G46" i="1"/>
  <c r="G47" i="1"/>
  <c r="O47" i="1" s="1"/>
  <c r="G48" i="1"/>
  <c r="G49" i="1"/>
  <c r="M49" i="1" s="1"/>
  <c r="G50" i="1"/>
  <c r="G51" i="1"/>
  <c r="G52" i="1"/>
  <c r="G53" i="1"/>
  <c r="G54" i="1"/>
  <c r="G55" i="1"/>
  <c r="N55" i="1" s="1"/>
  <c r="G56" i="1"/>
  <c r="G57" i="1"/>
  <c r="G58" i="1"/>
  <c r="G59" i="1"/>
  <c r="J59" i="1" s="1"/>
  <c r="G60" i="1"/>
  <c r="J60" i="1" s="1"/>
  <c r="G61" i="1"/>
  <c r="M61" i="1" s="1"/>
  <c r="G62" i="1"/>
  <c r="G63" i="1"/>
  <c r="J63" i="1" s="1"/>
  <c r="G64" i="1"/>
  <c r="G65" i="1"/>
  <c r="G66" i="1"/>
  <c r="G67" i="1"/>
  <c r="N67" i="1" s="1"/>
  <c r="G68" i="1"/>
  <c r="K68" i="1" s="1"/>
  <c r="G69" i="1"/>
  <c r="I69" i="1" s="1"/>
  <c r="G70" i="1"/>
  <c r="G71" i="1"/>
  <c r="K71" i="1" s="1"/>
  <c r="G72" i="1"/>
  <c r="L72" i="1" s="1"/>
  <c r="G73" i="1"/>
  <c r="N73" i="1" s="1"/>
  <c r="G74" i="1"/>
  <c r="G75" i="1"/>
  <c r="K75" i="1" s="1"/>
  <c r="G76" i="1"/>
  <c r="I76" i="1" s="1"/>
  <c r="G77" i="1"/>
  <c r="M77" i="1" s="1"/>
  <c r="G78" i="1"/>
  <c r="G79" i="1"/>
  <c r="O79" i="1" s="1"/>
  <c r="G80" i="1"/>
  <c r="I80" i="1" s="1"/>
  <c r="G81" i="1"/>
  <c r="L81" i="1" s="1"/>
  <c r="G82" i="1"/>
  <c r="G83" i="1"/>
  <c r="N83" i="1" s="1"/>
  <c r="G84" i="1"/>
  <c r="M84" i="1" s="1"/>
  <c r="G85" i="1"/>
  <c r="J85" i="1" s="1"/>
  <c r="G86" i="1"/>
  <c r="G87" i="1"/>
  <c r="L87" i="1" s="1"/>
  <c r="G88" i="1"/>
  <c r="K88" i="1" s="1"/>
  <c r="G89" i="1"/>
  <c r="I89" i="1" s="1"/>
  <c r="G90" i="1"/>
  <c r="G91" i="1"/>
  <c r="O91" i="1" s="1"/>
  <c r="G92" i="1"/>
  <c r="I92" i="1" s="1"/>
  <c r="G93" i="1"/>
  <c r="M93" i="1" s="1"/>
  <c r="G94" i="1"/>
  <c r="G95" i="1"/>
  <c r="K95" i="1" s="1"/>
  <c r="G96" i="1"/>
  <c r="M96" i="1" s="1"/>
  <c r="G97" i="1"/>
  <c r="M97" i="1" s="1"/>
  <c r="G98" i="1"/>
  <c r="G99" i="1"/>
  <c r="O99" i="1" s="1"/>
  <c r="G100" i="1"/>
  <c r="L100" i="1" s="1"/>
  <c r="G101" i="1"/>
  <c r="M101" i="1" s="1"/>
  <c r="G102" i="1"/>
  <c r="G103" i="1"/>
  <c r="K103" i="1" s="1"/>
  <c r="G104" i="1"/>
  <c r="M104" i="1" s="1"/>
  <c r="G105" i="1"/>
  <c r="M105" i="1" s="1"/>
  <c r="G106" i="1"/>
  <c r="G107" i="1"/>
  <c r="M107" i="1" s="1"/>
  <c r="G108" i="1"/>
  <c r="M108" i="1" s="1"/>
  <c r="G110" i="1"/>
  <c r="L110" i="1" s="1"/>
  <c r="G111" i="1"/>
  <c r="G113" i="1"/>
  <c r="L113" i="1" s="1"/>
  <c r="G114" i="1"/>
  <c r="L114" i="1" s="1"/>
  <c r="G115" i="1"/>
  <c r="L115" i="1" s="1"/>
  <c r="G116" i="1"/>
  <c r="G117" i="1"/>
  <c r="K117" i="1" s="1"/>
  <c r="G118" i="1"/>
  <c r="L118" i="1" s="1"/>
  <c r="G119" i="1"/>
  <c r="L119" i="1" s="1"/>
  <c r="G120" i="1"/>
  <c r="G121" i="1"/>
  <c r="I121" i="1" s="1"/>
  <c r="G122" i="1"/>
  <c r="I122" i="1" s="1"/>
  <c r="G123" i="1"/>
  <c r="L123" i="1" s="1"/>
  <c r="G124" i="1"/>
  <c r="G126" i="1"/>
  <c r="M126" i="1" s="1"/>
  <c r="G129" i="1"/>
  <c r="I129" i="1" s="1"/>
  <c r="G130" i="1"/>
  <c r="L130" i="1" s="1"/>
  <c r="G131" i="1"/>
  <c r="G132" i="1"/>
  <c r="L132" i="1" s="1"/>
  <c r="G133" i="1"/>
  <c r="L133" i="1" s="1"/>
  <c r="G134" i="1"/>
  <c r="L134" i="1" s="1"/>
  <c r="G135" i="1"/>
  <c r="K135" i="1" s="1"/>
  <c r="G136" i="1"/>
  <c r="J136" i="1" s="1"/>
  <c r="G137" i="1"/>
  <c r="L137" i="1" s="1"/>
  <c r="G138" i="1"/>
  <c r="G140" i="1"/>
  <c r="J140" i="1" s="1"/>
  <c r="G141" i="1"/>
  <c r="L141" i="1" s="1"/>
  <c r="G142" i="1"/>
  <c r="G143" i="1"/>
  <c r="M143" i="1" s="1"/>
  <c r="G144" i="1"/>
  <c r="M144" i="1" s="1"/>
  <c r="G145" i="1"/>
  <c r="L145" i="1" s="1"/>
  <c r="G146" i="1"/>
  <c r="G147" i="1"/>
  <c r="L147" i="1" s="1"/>
  <c r="G148" i="1"/>
  <c r="L148" i="1" s="1"/>
  <c r="G149" i="1"/>
  <c r="L149" i="1" s="1"/>
  <c r="G150" i="1"/>
  <c r="G151" i="1"/>
  <c r="K151" i="1" s="1"/>
  <c r="G152" i="1"/>
  <c r="L152" i="1" s="1"/>
  <c r="G153" i="1"/>
  <c r="L153" i="1" s="1"/>
  <c r="G154" i="1"/>
  <c r="G155" i="1"/>
  <c r="I155" i="1" s="1"/>
  <c r="G156" i="1"/>
  <c r="L156" i="1" s="1"/>
  <c r="G157" i="1"/>
  <c r="L157" i="1" s="1"/>
  <c r="G158" i="1"/>
  <c r="G159" i="1"/>
  <c r="M159" i="1" s="1"/>
  <c r="G160" i="1"/>
  <c r="J160" i="1" s="1"/>
  <c r="G161" i="1"/>
  <c r="L161" i="1" s="1"/>
  <c r="G162" i="1"/>
  <c r="G163" i="1"/>
  <c r="J163" i="1" s="1"/>
  <c r="G164" i="1"/>
  <c r="L164" i="1" s="1"/>
  <c r="G165" i="1"/>
  <c r="L165" i="1" s="1"/>
  <c r="G166" i="1"/>
  <c r="G167" i="1"/>
  <c r="J167" i="1" s="1"/>
  <c r="G173" i="1"/>
  <c r="L173" i="1" s="1"/>
  <c r="F2" i="1"/>
  <c r="K10" i="1" l="1"/>
  <c r="O10" i="1"/>
  <c r="K127" i="1"/>
  <c r="L38" i="1"/>
  <c r="N10" i="1"/>
  <c r="J10" i="1"/>
  <c r="O38" i="1"/>
  <c r="K38" i="1"/>
  <c r="M10" i="1"/>
  <c r="I10" i="1"/>
  <c r="N38" i="1"/>
  <c r="J38" i="1"/>
  <c r="K109" i="1"/>
  <c r="M38" i="1"/>
  <c r="M128" i="1"/>
  <c r="I128" i="1"/>
  <c r="N127" i="1"/>
  <c r="J127" i="1"/>
  <c r="L128" i="1"/>
  <c r="N109" i="1"/>
  <c r="J109" i="1"/>
  <c r="M127" i="1"/>
  <c r="I127" i="1"/>
  <c r="O128" i="1"/>
  <c r="K128" i="1"/>
  <c r="M109" i="1"/>
  <c r="I109" i="1"/>
  <c r="N128" i="1"/>
  <c r="E174" i="1"/>
  <c r="J118" i="1"/>
  <c r="O37" i="1"/>
  <c r="N125" i="1"/>
  <c r="J37" i="1"/>
  <c r="N37" i="1"/>
  <c r="N164" i="1"/>
  <c r="I144" i="1"/>
  <c r="N160" i="1"/>
  <c r="J156" i="1"/>
  <c r="K37" i="1"/>
  <c r="L112" i="1"/>
  <c r="L125" i="1"/>
  <c r="N173" i="1"/>
  <c r="J152" i="1"/>
  <c r="J125" i="1"/>
  <c r="M129" i="1"/>
  <c r="I108" i="1"/>
  <c r="O173" i="1"/>
  <c r="M161" i="1"/>
  <c r="J153" i="1"/>
  <c r="I140" i="1"/>
  <c r="O119" i="1"/>
  <c r="I100" i="1"/>
  <c r="M4" i="1"/>
  <c r="O125" i="1"/>
  <c r="K125" i="1"/>
  <c r="J137" i="1"/>
  <c r="O165" i="1"/>
  <c r="I157" i="1"/>
  <c r="M145" i="1"/>
  <c r="N129" i="1"/>
  <c r="M110" i="1"/>
  <c r="M125" i="1"/>
  <c r="K112" i="1"/>
  <c r="N2" i="1"/>
  <c r="J173" i="1"/>
  <c r="M164" i="1"/>
  <c r="I160" i="1"/>
  <c r="I156" i="1"/>
  <c r="M148" i="1"/>
  <c r="N141" i="1"/>
  <c r="L136" i="1"/>
  <c r="N122" i="1"/>
  <c r="M114" i="1"/>
  <c r="L92" i="1"/>
  <c r="I73" i="1"/>
  <c r="I4" i="1"/>
  <c r="N112" i="1"/>
  <c r="J112" i="1"/>
  <c r="I2" i="1"/>
  <c r="L4" i="1"/>
  <c r="O112" i="1"/>
  <c r="I173" i="1"/>
  <c r="I164" i="1"/>
  <c r="N157" i="1"/>
  <c r="O153" i="1"/>
  <c r="I141" i="1"/>
  <c r="K134" i="1"/>
  <c r="J122" i="1"/>
  <c r="J25" i="1"/>
  <c r="O4" i="1"/>
  <c r="M112" i="1"/>
  <c r="M163" i="1"/>
  <c r="O159" i="1"/>
  <c r="M151" i="1"/>
  <c r="M132" i="1"/>
  <c r="I126" i="1"/>
  <c r="O107" i="1"/>
  <c r="J83" i="1"/>
  <c r="J2" i="1"/>
  <c r="M173" i="1"/>
  <c r="M167" i="1"/>
  <c r="K165" i="1"/>
  <c r="K164" i="1"/>
  <c r="L163" i="1"/>
  <c r="M160" i="1"/>
  <c r="K159" i="1"/>
  <c r="N156" i="1"/>
  <c r="L155" i="1"/>
  <c r="M152" i="1"/>
  <c r="L151" i="1"/>
  <c r="O147" i="1"/>
  <c r="N144" i="1"/>
  <c r="K143" i="1"/>
  <c r="N140" i="1"/>
  <c r="M133" i="1"/>
  <c r="I132" i="1"/>
  <c r="N123" i="1"/>
  <c r="J119" i="1"/>
  <c r="L117" i="1"/>
  <c r="O113" i="1"/>
  <c r="N108" i="1"/>
  <c r="K107" i="1"/>
  <c r="L103" i="1"/>
  <c r="K99" i="1"/>
  <c r="L95" i="1"/>
  <c r="K91" i="1"/>
  <c r="M80" i="1"/>
  <c r="M37" i="1"/>
  <c r="I37" i="1"/>
  <c r="O143" i="1"/>
  <c r="M117" i="1"/>
  <c r="O103" i="1"/>
  <c r="O95" i="1"/>
  <c r="N87" i="1"/>
  <c r="O2" i="1"/>
  <c r="K2" i="1"/>
  <c r="K173" i="1"/>
  <c r="L167" i="1"/>
  <c r="O164" i="1"/>
  <c r="J164" i="1"/>
  <c r="I163" i="1"/>
  <c r="I159" i="1"/>
  <c r="K155" i="1"/>
  <c r="K149" i="1"/>
  <c r="M147" i="1"/>
  <c r="I143" i="1"/>
  <c r="O137" i="1"/>
  <c r="M135" i="1"/>
  <c r="M130" i="1"/>
  <c r="O126" i="1"/>
  <c r="I123" i="1"/>
  <c r="L121" i="1"/>
  <c r="K115" i="1"/>
  <c r="M113" i="1"/>
  <c r="I105" i="1"/>
  <c r="I97" i="1"/>
  <c r="N89" i="1"/>
  <c r="L75" i="1"/>
  <c r="O31" i="1"/>
  <c r="M14" i="1"/>
  <c r="K4" i="1"/>
  <c r="M2" i="1"/>
  <c r="I167" i="1"/>
  <c r="I147" i="1"/>
  <c r="L135" i="1"/>
  <c r="O132" i="1"/>
  <c r="K126" i="1"/>
  <c r="K121" i="1"/>
  <c r="I113" i="1"/>
  <c r="J79" i="1"/>
  <c r="I166" i="1"/>
  <c r="M166" i="1"/>
  <c r="K166" i="1"/>
  <c r="J166" i="1"/>
  <c r="N166" i="1"/>
  <c r="O166" i="1"/>
  <c r="I162" i="1"/>
  <c r="M162" i="1"/>
  <c r="L162" i="1"/>
  <c r="J162" i="1"/>
  <c r="N162" i="1"/>
  <c r="O162" i="1"/>
  <c r="I158" i="1"/>
  <c r="M158" i="1"/>
  <c r="N158" i="1"/>
  <c r="L158" i="1"/>
  <c r="J158" i="1"/>
  <c r="O158" i="1"/>
  <c r="K158" i="1"/>
  <c r="I154" i="1"/>
  <c r="M154" i="1"/>
  <c r="J154" i="1"/>
  <c r="O154" i="1"/>
  <c r="L154" i="1"/>
  <c r="N154" i="1"/>
  <c r="K154" i="1"/>
  <c r="I150" i="1"/>
  <c r="M150" i="1"/>
  <c r="K150" i="1"/>
  <c r="J150" i="1"/>
  <c r="O150" i="1"/>
  <c r="L150" i="1"/>
  <c r="N150" i="1"/>
  <c r="I146" i="1"/>
  <c r="M146" i="1"/>
  <c r="L146" i="1"/>
  <c r="O146" i="1"/>
  <c r="K146" i="1"/>
  <c r="N146" i="1"/>
  <c r="J146" i="1"/>
  <c r="I142" i="1"/>
  <c r="M142" i="1"/>
  <c r="N142" i="1"/>
  <c r="K142" i="1"/>
  <c r="L142" i="1"/>
  <c r="J142" i="1"/>
  <c r="O142" i="1"/>
  <c r="I138" i="1"/>
  <c r="M138" i="1"/>
  <c r="J138" i="1"/>
  <c r="O138" i="1"/>
  <c r="N138" i="1"/>
  <c r="K138" i="1"/>
  <c r="L138" i="1"/>
  <c r="I131" i="1"/>
  <c r="M131" i="1"/>
  <c r="L131" i="1"/>
  <c r="O131" i="1"/>
  <c r="K131" i="1"/>
  <c r="N131" i="1"/>
  <c r="J131" i="1"/>
  <c r="I124" i="1"/>
  <c r="M124" i="1"/>
  <c r="N124" i="1"/>
  <c r="K124" i="1"/>
  <c r="L124" i="1"/>
  <c r="J124" i="1"/>
  <c r="O124" i="1"/>
  <c r="I120" i="1"/>
  <c r="M120" i="1"/>
  <c r="J120" i="1"/>
  <c r="O120" i="1"/>
  <c r="N120" i="1"/>
  <c r="K120" i="1"/>
  <c r="L120" i="1"/>
  <c r="I116" i="1"/>
  <c r="M116" i="1"/>
  <c r="K116" i="1"/>
  <c r="J116" i="1"/>
  <c r="O116" i="1"/>
  <c r="L116" i="1"/>
  <c r="N116" i="1"/>
  <c r="I111" i="1"/>
  <c r="M111" i="1"/>
  <c r="L111" i="1"/>
  <c r="J111" i="1"/>
  <c r="K111" i="1"/>
  <c r="N111" i="1"/>
  <c r="O111" i="1"/>
  <c r="L106" i="1"/>
  <c r="I106" i="1"/>
  <c r="M106" i="1"/>
  <c r="K106" i="1"/>
  <c r="J106" i="1"/>
  <c r="N106" i="1"/>
  <c r="O106" i="1"/>
  <c r="L102" i="1"/>
  <c r="I102" i="1"/>
  <c r="M102" i="1"/>
  <c r="O102" i="1"/>
  <c r="N102" i="1"/>
  <c r="J102" i="1"/>
  <c r="K102" i="1"/>
  <c r="L98" i="1"/>
  <c r="I98" i="1"/>
  <c r="M98" i="1"/>
  <c r="K98" i="1"/>
  <c r="J98" i="1"/>
  <c r="N98" i="1"/>
  <c r="O98" i="1"/>
  <c r="L94" i="1"/>
  <c r="I94" i="1"/>
  <c r="M94" i="1"/>
  <c r="O94" i="1"/>
  <c r="N94" i="1"/>
  <c r="J94" i="1"/>
  <c r="K94" i="1"/>
  <c r="L90" i="1"/>
  <c r="J90" i="1"/>
  <c r="O90" i="1"/>
  <c r="K90" i="1"/>
  <c r="I90" i="1"/>
  <c r="N90" i="1"/>
  <c r="M90" i="1"/>
  <c r="L86" i="1"/>
  <c r="K86" i="1"/>
  <c r="M86" i="1"/>
  <c r="O86" i="1"/>
  <c r="N86" i="1"/>
  <c r="I86" i="1"/>
  <c r="J86" i="1"/>
  <c r="L82" i="1"/>
  <c r="M82" i="1"/>
  <c r="I82" i="1"/>
  <c r="N82" i="1"/>
  <c r="K82" i="1"/>
  <c r="J82" i="1"/>
  <c r="O82" i="1"/>
  <c r="L78" i="1"/>
  <c r="I78" i="1"/>
  <c r="N78" i="1"/>
  <c r="J78" i="1"/>
  <c r="O78" i="1"/>
  <c r="K78" i="1"/>
  <c r="M78" i="1"/>
  <c r="L74" i="1"/>
  <c r="J74" i="1"/>
  <c r="O74" i="1"/>
  <c r="K74" i="1"/>
  <c r="N74" i="1"/>
  <c r="M74" i="1"/>
  <c r="I74" i="1"/>
  <c r="K70" i="1"/>
  <c r="O70" i="1"/>
  <c r="L70" i="1"/>
  <c r="N70" i="1"/>
  <c r="I70" i="1"/>
  <c r="J70" i="1"/>
  <c r="M70" i="1"/>
  <c r="K66" i="1"/>
  <c r="O66" i="1"/>
  <c r="L66" i="1"/>
  <c r="M66" i="1"/>
  <c r="I66" i="1"/>
  <c r="N66" i="1"/>
  <c r="J66" i="1"/>
  <c r="K62" i="1"/>
  <c r="O62" i="1"/>
  <c r="M62" i="1"/>
  <c r="I62" i="1"/>
  <c r="N62" i="1"/>
  <c r="L62" i="1"/>
  <c r="J62" i="1"/>
  <c r="K58" i="1"/>
  <c r="O58" i="1"/>
  <c r="L58" i="1"/>
  <c r="M58" i="1"/>
  <c r="N58" i="1"/>
  <c r="I58" i="1"/>
  <c r="J58" i="1"/>
  <c r="L54" i="1"/>
  <c r="K54" i="1"/>
  <c r="M54" i="1"/>
  <c r="N54" i="1"/>
  <c r="O54" i="1"/>
  <c r="J54" i="1"/>
  <c r="I54" i="1"/>
  <c r="L50" i="1"/>
  <c r="M50" i="1"/>
  <c r="I50" i="1"/>
  <c r="N50" i="1"/>
  <c r="J50" i="1"/>
  <c r="K50" i="1"/>
  <c r="O50" i="1"/>
  <c r="L46" i="1"/>
  <c r="I46" i="1"/>
  <c r="N46" i="1"/>
  <c r="J46" i="1"/>
  <c r="O46" i="1"/>
  <c r="K46" i="1"/>
  <c r="M46" i="1"/>
  <c r="L42" i="1"/>
  <c r="J42" i="1"/>
  <c r="O42" i="1"/>
  <c r="K42" i="1"/>
  <c r="M42" i="1"/>
  <c r="N42" i="1"/>
  <c r="I42" i="1"/>
  <c r="K36" i="1"/>
  <c r="O36" i="1"/>
  <c r="I36" i="1"/>
  <c r="N36" i="1"/>
  <c r="J36" i="1"/>
  <c r="M36" i="1"/>
  <c r="L36" i="1"/>
  <c r="K32" i="1"/>
  <c r="O32" i="1"/>
  <c r="J32" i="1"/>
  <c r="L32" i="1"/>
  <c r="I32" i="1"/>
  <c r="M32" i="1"/>
  <c r="N32" i="1"/>
  <c r="K28" i="1"/>
  <c r="O28" i="1"/>
  <c r="L28" i="1"/>
  <c r="M28" i="1"/>
  <c r="I28" i="1"/>
  <c r="J28" i="1"/>
  <c r="N28" i="1"/>
  <c r="K139" i="1"/>
  <c r="O139" i="1"/>
  <c r="M139" i="1"/>
  <c r="I139" i="1"/>
  <c r="N139" i="1"/>
  <c r="L139" i="1"/>
  <c r="J139" i="1"/>
  <c r="K21" i="1"/>
  <c r="O21" i="1"/>
  <c r="I21" i="1"/>
  <c r="N21" i="1"/>
  <c r="J21" i="1"/>
  <c r="L21" i="1"/>
  <c r="M21" i="1"/>
  <c r="K17" i="1"/>
  <c r="O17" i="1"/>
  <c r="J17" i="1"/>
  <c r="L17" i="1"/>
  <c r="N17" i="1"/>
  <c r="I17" i="1"/>
  <c r="M17" i="1"/>
  <c r="K13" i="1"/>
  <c r="O13" i="1"/>
  <c r="L13" i="1"/>
  <c r="M13" i="1"/>
  <c r="J13" i="1"/>
  <c r="N13" i="1"/>
  <c r="I13" i="1"/>
  <c r="K8" i="1"/>
  <c r="O8" i="1"/>
  <c r="M8" i="1"/>
  <c r="I8" i="1"/>
  <c r="N8" i="1"/>
  <c r="J8" i="1"/>
  <c r="L8" i="1"/>
  <c r="L166" i="1"/>
  <c r="K162" i="1"/>
  <c r="K101" i="1"/>
  <c r="O101" i="1"/>
  <c r="L101" i="1"/>
  <c r="K93" i="1"/>
  <c r="O93" i="1"/>
  <c r="L93" i="1"/>
  <c r="K85" i="1"/>
  <c r="O85" i="1"/>
  <c r="M85" i="1"/>
  <c r="I85" i="1"/>
  <c r="N85" i="1"/>
  <c r="K77" i="1"/>
  <c r="O77" i="1"/>
  <c r="J77" i="1"/>
  <c r="L77" i="1"/>
  <c r="J65" i="1"/>
  <c r="N65" i="1"/>
  <c r="M65" i="1"/>
  <c r="I65" i="1"/>
  <c r="O65" i="1"/>
  <c r="L65" i="1"/>
  <c r="J57" i="1"/>
  <c r="N57" i="1"/>
  <c r="K57" i="1"/>
  <c r="O57" i="1"/>
  <c r="L57" i="1"/>
  <c r="M57" i="1"/>
  <c r="I57" i="1"/>
  <c r="K49" i="1"/>
  <c r="O49" i="1"/>
  <c r="I49" i="1"/>
  <c r="N49" i="1"/>
  <c r="J49" i="1"/>
  <c r="L49" i="1"/>
  <c r="K41" i="1"/>
  <c r="O41" i="1"/>
  <c r="L41" i="1"/>
  <c r="M41" i="1"/>
  <c r="I41" i="1"/>
  <c r="J41" i="1"/>
  <c r="J27" i="1"/>
  <c r="N27" i="1"/>
  <c r="M27" i="1"/>
  <c r="I27" i="1"/>
  <c r="O27" i="1"/>
  <c r="L27" i="1"/>
  <c r="K27" i="1"/>
  <c r="J20" i="1"/>
  <c r="N20" i="1"/>
  <c r="K20" i="1"/>
  <c r="L20" i="1"/>
  <c r="O20" i="1"/>
  <c r="J12" i="1"/>
  <c r="N12" i="1"/>
  <c r="M12" i="1"/>
  <c r="I12" i="1"/>
  <c r="O12" i="1"/>
  <c r="K12" i="1"/>
  <c r="L12" i="1"/>
  <c r="N165" i="1"/>
  <c r="K161" i="1"/>
  <c r="N153" i="1"/>
  <c r="J149" i="1"/>
  <c r="M141" i="1"/>
  <c r="I137" i="1"/>
  <c r="J134" i="1"/>
  <c r="M123" i="1"/>
  <c r="I119" i="1"/>
  <c r="J115" i="1"/>
  <c r="K110" i="1"/>
  <c r="N105" i="1"/>
  <c r="J101" i="1"/>
  <c r="N97" i="1"/>
  <c r="J93" i="1"/>
  <c r="J89" i="1"/>
  <c r="M81" i="1"/>
  <c r="I77" i="1"/>
  <c r="K65" i="1"/>
  <c r="N41" i="1"/>
  <c r="I20" i="1"/>
  <c r="K160" i="1"/>
  <c r="O160" i="1"/>
  <c r="K156" i="1"/>
  <c r="O156" i="1"/>
  <c r="K152" i="1"/>
  <c r="O152" i="1"/>
  <c r="K148" i="1"/>
  <c r="O148" i="1"/>
  <c r="K144" i="1"/>
  <c r="O144" i="1"/>
  <c r="K140" i="1"/>
  <c r="O140" i="1"/>
  <c r="K136" i="1"/>
  <c r="O136" i="1"/>
  <c r="K133" i="1"/>
  <c r="O133" i="1"/>
  <c r="K129" i="1"/>
  <c r="O129" i="1"/>
  <c r="K122" i="1"/>
  <c r="O122" i="1"/>
  <c r="K118" i="1"/>
  <c r="O118" i="1"/>
  <c r="K114" i="1"/>
  <c r="O114" i="1"/>
  <c r="K108" i="1"/>
  <c r="O108" i="1"/>
  <c r="J104" i="1"/>
  <c r="N104" i="1"/>
  <c r="K104" i="1"/>
  <c r="O104" i="1"/>
  <c r="J100" i="1"/>
  <c r="N100" i="1"/>
  <c r="K100" i="1"/>
  <c r="O100" i="1"/>
  <c r="J96" i="1"/>
  <c r="N96" i="1"/>
  <c r="K96" i="1"/>
  <c r="O96" i="1"/>
  <c r="J92" i="1"/>
  <c r="N92" i="1"/>
  <c r="K92" i="1"/>
  <c r="O92" i="1"/>
  <c r="J88" i="1"/>
  <c r="N88" i="1"/>
  <c r="M88" i="1"/>
  <c r="I88" i="1"/>
  <c r="O88" i="1"/>
  <c r="J84" i="1"/>
  <c r="N84" i="1"/>
  <c r="I84" i="1"/>
  <c r="O84" i="1"/>
  <c r="K84" i="1"/>
  <c r="J80" i="1"/>
  <c r="N80" i="1"/>
  <c r="K80" i="1"/>
  <c r="L80" i="1"/>
  <c r="J76" i="1"/>
  <c r="N76" i="1"/>
  <c r="L76" i="1"/>
  <c r="M76" i="1"/>
  <c r="J72" i="1"/>
  <c r="N72" i="1"/>
  <c r="M72" i="1"/>
  <c r="I72" i="1"/>
  <c r="O72" i="1"/>
  <c r="I68" i="1"/>
  <c r="M68" i="1"/>
  <c r="J68" i="1"/>
  <c r="N68" i="1"/>
  <c r="L68" i="1"/>
  <c r="O68" i="1"/>
  <c r="I64" i="1"/>
  <c r="M64" i="1"/>
  <c r="J64" i="1"/>
  <c r="O64" i="1"/>
  <c r="K64" i="1"/>
  <c r="L64" i="1"/>
  <c r="I60" i="1"/>
  <c r="M60" i="1"/>
  <c r="K60" i="1"/>
  <c r="L60" i="1"/>
  <c r="O60" i="1"/>
  <c r="J56" i="1"/>
  <c r="M56" i="1"/>
  <c r="I56" i="1"/>
  <c r="N56" i="1"/>
  <c r="K56" i="1"/>
  <c r="L56" i="1"/>
  <c r="J52" i="1"/>
  <c r="N52" i="1"/>
  <c r="I52" i="1"/>
  <c r="O52" i="1"/>
  <c r="K52" i="1"/>
  <c r="L52" i="1"/>
  <c r="J48" i="1"/>
  <c r="N48" i="1"/>
  <c r="K48" i="1"/>
  <c r="L48" i="1"/>
  <c r="M48" i="1"/>
  <c r="O48" i="1"/>
  <c r="I48" i="1"/>
  <c r="J44" i="1"/>
  <c r="N44" i="1"/>
  <c r="L44" i="1"/>
  <c r="M44" i="1"/>
  <c r="I44" i="1"/>
  <c r="K44" i="1"/>
  <c r="J40" i="1"/>
  <c r="N40" i="1"/>
  <c r="M40" i="1"/>
  <c r="I40" i="1"/>
  <c r="O40" i="1"/>
  <c r="K40" i="1"/>
  <c r="I34" i="1"/>
  <c r="M34" i="1"/>
  <c r="L34" i="1"/>
  <c r="N34" i="1"/>
  <c r="J34" i="1"/>
  <c r="I30" i="1"/>
  <c r="M30" i="1"/>
  <c r="N30" i="1"/>
  <c r="J30" i="1"/>
  <c r="O30" i="1"/>
  <c r="L30" i="1"/>
  <c r="K30" i="1"/>
  <c r="I26" i="1"/>
  <c r="M26" i="1"/>
  <c r="J26" i="1"/>
  <c r="O26" i="1"/>
  <c r="K26" i="1"/>
  <c r="L26" i="1"/>
  <c r="N26" i="1"/>
  <c r="I23" i="1"/>
  <c r="M23" i="1"/>
  <c r="K23" i="1"/>
  <c r="L23" i="1"/>
  <c r="O23" i="1"/>
  <c r="I19" i="1"/>
  <c r="M19" i="1"/>
  <c r="L19" i="1"/>
  <c r="N19" i="1"/>
  <c r="K19" i="1"/>
  <c r="O19" i="1"/>
  <c r="J19" i="1"/>
  <c r="I15" i="1"/>
  <c r="M15" i="1"/>
  <c r="N15" i="1"/>
  <c r="J15" i="1"/>
  <c r="O15" i="1"/>
  <c r="K15" i="1"/>
  <c r="L15" i="1"/>
  <c r="I11" i="1"/>
  <c r="M11" i="1"/>
  <c r="J11" i="1"/>
  <c r="O11" i="1"/>
  <c r="K11" i="1"/>
  <c r="N11" i="1"/>
  <c r="J3" i="1"/>
  <c r="N3" i="1"/>
  <c r="K3" i="1"/>
  <c r="O3" i="1"/>
  <c r="L3" i="1"/>
  <c r="M3" i="1"/>
  <c r="O167" i="1"/>
  <c r="K167" i="1"/>
  <c r="M165" i="1"/>
  <c r="I165" i="1"/>
  <c r="O163" i="1"/>
  <c r="K163" i="1"/>
  <c r="O161" i="1"/>
  <c r="J161" i="1"/>
  <c r="L160" i="1"/>
  <c r="K157" i="1"/>
  <c r="M156" i="1"/>
  <c r="O155" i="1"/>
  <c r="M153" i="1"/>
  <c r="N152" i="1"/>
  <c r="I152" i="1"/>
  <c r="N149" i="1"/>
  <c r="I149" i="1"/>
  <c r="J148" i="1"/>
  <c r="O145" i="1"/>
  <c r="J145" i="1"/>
  <c r="L144" i="1"/>
  <c r="K141" i="1"/>
  <c r="M140" i="1"/>
  <c r="M137" i="1"/>
  <c r="N136" i="1"/>
  <c r="I136" i="1"/>
  <c r="N134" i="1"/>
  <c r="I134" i="1"/>
  <c r="J133" i="1"/>
  <c r="O130" i="1"/>
  <c r="J130" i="1"/>
  <c r="L129" i="1"/>
  <c r="K123" i="1"/>
  <c r="M122" i="1"/>
  <c r="O121" i="1"/>
  <c r="M119" i="1"/>
  <c r="N118" i="1"/>
  <c r="I118" i="1"/>
  <c r="N115" i="1"/>
  <c r="I115" i="1"/>
  <c r="J114" i="1"/>
  <c r="O110" i="1"/>
  <c r="J110" i="1"/>
  <c r="L108" i="1"/>
  <c r="L104" i="1"/>
  <c r="I101" i="1"/>
  <c r="L96" i="1"/>
  <c r="I93" i="1"/>
  <c r="L84" i="1"/>
  <c r="O76" i="1"/>
  <c r="K72" i="1"/>
  <c r="N64" i="1"/>
  <c r="M52" i="1"/>
  <c r="L40" i="1"/>
  <c r="O34" i="1"/>
  <c r="N23" i="1"/>
  <c r="L11" i="1"/>
  <c r="K105" i="1"/>
  <c r="O105" i="1"/>
  <c r="L105" i="1"/>
  <c r="K97" i="1"/>
  <c r="O97" i="1"/>
  <c r="L97" i="1"/>
  <c r="K89" i="1"/>
  <c r="O89" i="1"/>
  <c r="L89" i="1"/>
  <c r="M89" i="1"/>
  <c r="K81" i="1"/>
  <c r="O81" i="1"/>
  <c r="I81" i="1"/>
  <c r="N81" i="1"/>
  <c r="J81" i="1"/>
  <c r="K73" i="1"/>
  <c r="O73" i="1"/>
  <c r="L73" i="1"/>
  <c r="M73" i="1"/>
  <c r="J69" i="1"/>
  <c r="N69" i="1"/>
  <c r="K69" i="1"/>
  <c r="O69" i="1"/>
  <c r="M69" i="1"/>
  <c r="J61" i="1"/>
  <c r="N61" i="1"/>
  <c r="I61" i="1"/>
  <c r="O61" i="1"/>
  <c r="K61" i="1"/>
  <c r="L61" i="1"/>
  <c r="K53" i="1"/>
  <c r="O53" i="1"/>
  <c r="M53" i="1"/>
  <c r="I53" i="1"/>
  <c r="N53" i="1"/>
  <c r="J53" i="1"/>
  <c r="L53" i="1"/>
  <c r="K45" i="1"/>
  <c r="O45" i="1"/>
  <c r="J45" i="1"/>
  <c r="L45" i="1"/>
  <c r="M45" i="1"/>
  <c r="N45" i="1"/>
  <c r="I45" i="1"/>
  <c r="J35" i="1"/>
  <c r="N35" i="1"/>
  <c r="K35" i="1"/>
  <c r="L35" i="1"/>
  <c r="I35" i="1"/>
  <c r="M35" i="1"/>
  <c r="O35" i="1"/>
  <c r="J31" i="1"/>
  <c r="N31" i="1"/>
  <c r="L31" i="1"/>
  <c r="M31" i="1"/>
  <c r="I31" i="1"/>
  <c r="J24" i="1"/>
  <c r="N24" i="1"/>
  <c r="I24" i="1"/>
  <c r="O24" i="1"/>
  <c r="K24" i="1"/>
  <c r="L24" i="1"/>
  <c r="M24" i="1"/>
  <c r="J16" i="1"/>
  <c r="N16" i="1"/>
  <c r="L16" i="1"/>
  <c r="M16" i="1"/>
  <c r="K16" i="1"/>
  <c r="O16" i="1"/>
  <c r="I16" i="1"/>
  <c r="J7" i="1"/>
  <c r="N7" i="1"/>
  <c r="I7" i="1"/>
  <c r="O7" i="1"/>
  <c r="K7" i="1"/>
  <c r="M7" i="1"/>
  <c r="J165" i="1"/>
  <c r="M157" i="1"/>
  <c r="I153" i="1"/>
  <c r="O149" i="1"/>
  <c r="K145" i="1"/>
  <c r="N137" i="1"/>
  <c r="O134" i="1"/>
  <c r="K130" i="1"/>
  <c r="N119" i="1"/>
  <c r="O115" i="1"/>
  <c r="J159" i="1"/>
  <c r="N159" i="1"/>
  <c r="J155" i="1"/>
  <c r="N155" i="1"/>
  <c r="J151" i="1"/>
  <c r="N151" i="1"/>
  <c r="J147" i="1"/>
  <c r="N147" i="1"/>
  <c r="J143" i="1"/>
  <c r="N143" i="1"/>
  <c r="J135" i="1"/>
  <c r="N135" i="1"/>
  <c r="J132" i="1"/>
  <c r="N132" i="1"/>
  <c r="J126" i="1"/>
  <c r="N126" i="1"/>
  <c r="J121" i="1"/>
  <c r="N121" i="1"/>
  <c r="J117" i="1"/>
  <c r="N117" i="1"/>
  <c r="J113" i="1"/>
  <c r="N113" i="1"/>
  <c r="I107" i="1"/>
  <c r="J107" i="1"/>
  <c r="N107" i="1"/>
  <c r="I103" i="1"/>
  <c r="M103" i="1"/>
  <c r="J103" i="1"/>
  <c r="N103" i="1"/>
  <c r="I99" i="1"/>
  <c r="M99" i="1"/>
  <c r="J99" i="1"/>
  <c r="N99" i="1"/>
  <c r="I95" i="1"/>
  <c r="M95" i="1"/>
  <c r="J95" i="1"/>
  <c r="N95" i="1"/>
  <c r="I91" i="1"/>
  <c r="M91" i="1"/>
  <c r="J91" i="1"/>
  <c r="N91" i="1"/>
  <c r="I87" i="1"/>
  <c r="M87" i="1"/>
  <c r="J87" i="1"/>
  <c r="O87" i="1"/>
  <c r="K87" i="1"/>
  <c r="I83" i="1"/>
  <c r="M83" i="1"/>
  <c r="K83" i="1"/>
  <c r="L83" i="1"/>
  <c r="I79" i="1"/>
  <c r="M79" i="1"/>
  <c r="L79" i="1"/>
  <c r="N79" i="1"/>
  <c r="I75" i="1"/>
  <c r="M75" i="1"/>
  <c r="N75" i="1"/>
  <c r="J75" i="1"/>
  <c r="O75" i="1"/>
  <c r="L71" i="1"/>
  <c r="I71" i="1"/>
  <c r="M71" i="1"/>
  <c r="O71" i="1"/>
  <c r="J71" i="1"/>
  <c r="L67" i="1"/>
  <c r="J67" i="1"/>
  <c r="O67" i="1"/>
  <c r="K67" i="1"/>
  <c r="I67" i="1"/>
  <c r="M67" i="1"/>
  <c r="L63" i="1"/>
  <c r="K63" i="1"/>
  <c r="M63" i="1"/>
  <c r="O63" i="1"/>
  <c r="I63" i="1"/>
  <c r="L59" i="1"/>
  <c r="I59" i="1"/>
  <c r="M59" i="1"/>
  <c r="N59" i="1"/>
  <c r="K59" i="1"/>
  <c r="O59" i="1"/>
  <c r="I55" i="1"/>
  <c r="M55" i="1"/>
  <c r="J55" i="1"/>
  <c r="O55" i="1"/>
  <c r="K55" i="1"/>
  <c r="L55" i="1"/>
  <c r="I51" i="1"/>
  <c r="M51" i="1"/>
  <c r="K51" i="1"/>
  <c r="L51" i="1"/>
  <c r="N51" i="1"/>
  <c r="O51" i="1"/>
  <c r="J51" i="1"/>
  <c r="I47" i="1"/>
  <c r="M47" i="1"/>
  <c r="L47" i="1"/>
  <c r="N47" i="1"/>
  <c r="J47" i="1"/>
  <c r="K47" i="1"/>
  <c r="I43" i="1"/>
  <c r="M43" i="1"/>
  <c r="N43" i="1"/>
  <c r="J43" i="1"/>
  <c r="O43" i="1"/>
  <c r="K43" i="1"/>
  <c r="I39" i="1"/>
  <c r="M39" i="1"/>
  <c r="J39" i="1"/>
  <c r="O39" i="1"/>
  <c r="K39" i="1"/>
  <c r="L39" i="1"/>
  <c r="N39" i="1"/>
  <c r="L33" i="1"/>
  <c r="I33" i="1"/>
  <c r="N33" i="1"/>
  <c r="J33" i="1"/>
  <c r="O33" i="1"/>
  <c r="M33" i="1"/>
  <c r="K33" i="1"/>
  <c r="L29" i="1"/>
  <c r="J29" i="1"/>
  <c r="O29" i="1"/>
  <c r="K29" i="1"/>
  <c r="I29" i="1"/>
  <c r="M29" i="1"/>
  <c r="N29" i="1"/>
  <c r="L25" i="1"/>
  <c r="K25" i="1"/>
  <c r="M25" i="1"/>
  <c r="O25" i="1"/>
  <c r="I25" i="1"/>
  <c r="L22" i="1"/>
  <c r="M22" i="1"/>
  <c r="I22" i="1"/>
  <c r="N22" i="1"/>
  <c r="K22" i="1"/>
  <c r="O22" i="1"/>
  <c r="J22" i="1"/>
  <c r="L18" i="1"/>
  <c r="I18" i="1"/>
  <c r="N18" i="1"/>
  <c r="J18" i="1"/>
  <c r="O18" i="1"/>
  <c r="K18" i="1"/>
  <c r="M18" i="1"/>
  <c r="L14" i="1"/>
  <c r="J14" i="1"/>
  <c r="O14" i="1"/>
  <c r="K14" i="1"/>
  <c r="N14" i="1"/>
  <c r="L9" i="1"/>
  <c r="K9" i="1"/>
  <c r="M9" i="1"/>
  <c r="J9" i="1"/>
  <c r="N9" i="1"/>
  <c r="I9" i="1"/>
  <c r="N167" i="1"/>
  <c r="N163" i="1"/>
  <c r="N161" i="1"/>
  <c r="I161" i="1"/>
  <c r="L159" i="1"/>
  <c r="O157" i="1"/>
  <c r="J157" i="1"/>
  <c r="M155" i="1"/>
  <c r="K153" i="1"/>
  <c r="O151" i="1"/>
  <c r="I151" i="1"/>
  <c r="M149" i="1"/>
  <c r="N148" i="1"/>
  <c r="I148" i="1"/>
  <c r="K147" i="1"/>
  <c r="N145" i="1"/>
  <c r="I145" i="1"/>
  <c r="J144" i="1"/>
  <c r="L143" i="1"/>
  <c r="O141" i="1"/>
  <c r="J141" i="1"/>
  <c r="L140" i="1"/>
  <c r="K137" i="1"/>
  <c r="M136" i="1"/>
  <c r="O135" i="1"/>
  <c r="I135" i="1"/>
  <c r="M134" i="1"/>
  <c r="N133" i="1"/>
  <c r="I133" i="1"/>
  <c r="K132" i="1"/>
  <c r="N130" i="1"/>
  <c r="I130" i="1"/>
  <c r="J129" i="1"/>
  <c r="L126" i="1"/>
  <c r="O123" i="1"/>
  <c r="J123" i="1"/>
  <c r="L122" i="1"/>
  <c r="M121" i="1"/>
  <c r="K119" i="1"/>
  <c r="M118" i="1"/>
  <c r="O117" i="1"/>
  <c r="I117" i="1"/>
  <c r="M115" i="1"/>
  <c r="N114" i="1"/>
  <c r="I114" i="1"/>
  <c r="K113" i="1"/>
  <c r="N110" i="1"/>
  <c r="I110" i="1"/>
  <c r="J108" i="1"/>
  <c r="L107" i="1"/>
  <c r="J105" i="1"/>
  <c r="I104" i="1"/>
  <c r="N101" i="1"/>
  <c r="M100" i="1"/>
  <c r="L99" i="1"/>
  <c r="J97" i="1"/>
  <c r="I96" i="1"/>
  <c r="N93" i="1"/>
  <c r="M92" i="1"/>
  <c r="L91" i="1"/>
  <c r="L88" i="1"/>
  <c r="L85" i="1"/>
  <c r="O83" i="1"/>
  <c r="O80" i="1"/>
  <c r="K79" i="1"/>
  <c r="N77" i="1"/>
  <c r="K76" i="1"/>
  <c r="J73" i="1"/>
  <c r="N71" i="1"/>
  <c r="L69" i="1"/>
  <c r="N63" i="1"/>
  <c r="N60" i="1"/>
  <c r="O56" i="1"/>
  <c r="O44" i="1"/>
  <c r="K34" i="1"/>
  <c r="J23" i="1"/>
  <c r="O9" i="1"/>
  <c r="F174" i="1"/>
  <c r="N4" i="1"/>
  <c r="M174" i="1" l="1"/>
  <c r="J174" i="1"/>
  <c r="K174" i="1"/>
  <c r="L174" i="1"/>
  <c r="O174" i="1"/>
  <c r="I174" i="1"/>
  <c r="N174" i="1"/>
</calcChain>
</file>

<file path=xl/sharedStrings.xml><?xml version="1.0" encoding="utf-8"?>
<sst xmlns="http://schemas.openxmlformats.org/spreadsheetml/2006/main" count="347" uniqueCount="195">
  <si>
    <t>Détail Mise à disposition</t>
  </si>
  <si>
    <t>Type</t>
  </si>
  <si>
    <t>Val.Remp.</t>
  </si>
  <si>
    <t>Valeur à Assurer</t>
  </si>
  <si>
    <t>Contrib.</t>
  </si>
  <si>
    <t>Besoins</t>
  </si>
  <si>
    <t>1 jour</t>
  </si>
  <si>
    <t>2 jours 
(1,3)</t>
  </si>
  <si>
    <t>3 jours
(1,6)</t>
  </si>
  <si>
    <t>4 jours 
(1,9)</t>
  </si>
  <si>
    <t xml:space="preserve">5 jours 
(2,2) </t>
  </si>
  <si>
    <t>6 jours
(2,5)</t>
  </si>
  <si>
    <t>7 jours 
(2,8)</t>
  </si>
  <si>
    <t>Passes câbles 3 lignes x 1m</t>
  </si>
  <si>
    <t>Accessoires</t>
  </si>
  <si>
    <t>Pupitres</t>
  </si>
  <si>
    <t>Scène 1,2 m²</t>
  </si>
  <si>
    <t>tente 3X3M</t>
  </si>
  <si>
    <t>Tente héxagonale 6M</t>
  </si>
  <si>
    <t>Pupitres de conférences</t>
  </si>
  <si>
    <t>Accssoire</t>
  </si>
  <si>
    <t>Ampli Fender 212R</t>
  </si>
  <si>
    <t>BackLine</t>
  </si>
  <si>
    <t>Amplis "Peavey Vypyr 75w" + Alimentation</t>
  </si>
  <si>
    <t>Basse "Bronko jr Squier"</t>
  </si>
  <si>
    <t>Basse "Ibanez"</t>
  </si>
  <si>
    <t>Basse "Kort"</t>
  </si>
  <si>
    <t>Batterie "Sonor" +accessoires</t>
  </si>
  <si>
    <t>Batterie "Yamaha" + Accessoires</t>
  </si>
  <si>
    <t>Batterie d'étude</t>
  </si>
  <si>
    <t>Batterie electronique Yamaha</t>
  </si>
  <si>
    <t>Batterie YAMAHA DD-65C SET</t>
  </si>
  <si>
    <t>Clavier Yamaha E343 + House +stand</t>
  </si>
  <si>
    <t>Controleur NOVATION LAUNCHKEY 49</t>
  </si>
  <si>
    <t>Controlleur Led "Starville 16/2</t>
  </si>
  <si>
    <t>Cymballe crash Zildjian</t>
  </si>
  <si>
    <t>Cymballes charlestone "SABIAN 14" AAX STAGE"</t>
  </si>
  <si>
    <t>DI "BSS AR133"</t>
  </si>
  <si>
    <t>Djumbé</t>
  </si>
  <si>
    <t>Fender SQ CV 70s Strat LRL NAT</t>
  </si>
  <si>
    <t>Guitare "Ibanez RGA 32" + Sangle + Etui</t>
  </si>
  <si>
    <t>Guitare "Squier fender mini"  Rouge</t>
  </si>
  <si>
    <t>Guitare "Squier fender mini" Noire</t>
  </si>
  <si>
    <t>Jeux de cymballes" Paiste 101"</t>
  </si>
  <si>
    <t>Marcus Miller M2 TBL 2nd Gen</t>
  </si>
  <si>
    <t>Markbass Ninja 102-250 Combo</t>
  </si>
  <si>
    <t>Pedale "Boss DS1"</t>
  </si>
  <si>
    <t>Piano numérique "Casio PX 330 Privia" + pupitre+ alimentation+ Housse+ Stand</t>
  </si>
  <si>
    <t>Set de percussion</t>
  </si>
  <si>
    <t>Sièges batteries</t>
  </si>
  <si>
    <t>Synthé Yamaha PSRE 14+ pupitre+alim + stand</t>
  </si>
  <si>
    <t>Ampli CROWN XTI4002 1500w</t>
  </si>
  <si>
    <t>Diff</t>
  </si>
  <si>
    <t>Ampli de puissance Yamaha 2x250w 8hom</t>
  </si>
  <si>
    <t>Caisson Berhinger 15 pouces</t>
  </si>
  <si>
    <t>Caisson EON 618 s 500w 18"</t>
  </si>
  <si>
    <t>Caissons basses amplifiées JBL (350w  JRX118SP)</t>
  </si>
  <si>
    <t>Enceinte JBL éon (100w+200w pré - amplifiée)</t>
  </si>
  <si>
    <t xml:space="preserve">Enceintes " Warfedale 150W" </t>
  </si>
  <si>
    <t xml:space="preserve">Enceintes "Talmus  F15H" 250W </t>
  </si>
  <si>
    <t>Enceintes "Yamaha C115 v 250w</t>
  </si>
  <si>
    <t>Enceintes amplifiées "THE BOX PA302 A 300w+100w" +Housse</t>
  </si>
  <si>
    <t>Enceintes JBL amplifiées "EON 615" 500w rms+ housses</t>
  </si>
  <si>
    <t>EQ graphique BSS FCS966</t>
  </si>
  <si>
    <t>Enceintes ALTO - TS 410 TrueSonic 4+ housse</t>
  </si>
  <si>
    <t>Retour dB Technologies Flexsys FM12 + Housse</t>
  </si>
  <si>
    <t>Système diffusion JBL SRX 2 sat/2sub 2500w</t>
  </si>
  <si>
    <t>Armoire électrique 32a tri</t>
  </si>
  <si>
    <t>Electricité</t>
  </si>
  <si>
    <t>Armoire électrique 63a tri</t>
  </si>
  <si>
    <t>Barquette electrique</t>
  </si>
  <si>
    <t>Doublette</t>
  </si>
  <si>
    <t>Enrouleur 30m</t>
  </si>
  <si>
    <t>Multiprises</t>
  </si>
  <si>
    <t>Prolong: 400V (5G6- 32A) :</t>
  </si>
  <si>
    <t>Prolongateur au metre</t>
  </si>
  <si>
    <t>raccord 220V 380V ou éclaté</t>
  </si>
  <si>
    <t>Angles pont lumière tri  Ø50</t>
  </si>
  <si>
    <t>Light</t>
  </si>
  <si>
    <t>Barre de fixation éclairage</t>
  </si>
  <si>
    <t>Stairville LED Power &amp; DMX Bar</t>
  </si>
  <si>
    <t>barre dmx ELATION SYSTEM</t>
  </si>
  <si>
    <t>Bloc de puissance DMX/ 6X3KW</t>
  </si>
  <si>
    <t>Botex DC-2448 Light Operator+ case</t>
  </si>
  <si>
    <t>Coupelle fixation éclairage</t>
  </si>
  <si>
    <t>Crochets attache lumiere</t>
  </si>
  <si>
    <t>DasLight control dmx dvc 4 gold</t>
  </si>
  <si>
    <t>Eurolite QuickDMX Wireless Receiver Transmitter</t>
  </si>
  <si>
    <t>Horiziode</t>
  </si>
  <si>
    <t>Ignition 2bright Blind 3K IP 65 x2 + case</t>
  </si>
  <si>
    <t>Jeu d’orgue MA lighting LIGHTCOMMANDER 12/2</t>
  </si>
  <si>
    <t>Kit Eclairage mini 8 projos +2 barres+ Rallonges + Multiprises + Fly</t>
  </si>
  <si>
    <t>Pad controleur  akai lpd8</t>
  </si>
  <si>
    <t>Par 64 led "Starville"</t>
  </si>
  <si>
    <t>PC 650W</t>
  </si>
  <si>
    <t>PC ADB 1000W</t>
  </si>
  <si>
    <t>Pied lourd lumière</t>
  </si>
  <si>
    <t>pied platines tri Ø50 2M</t>
  </si>
  <si>
    <t>Platine</t>
  </si>
  <si>
    <t>Pont Lumière double Ø50    1M</t>
  </si>
  <si>
    <t>Pont Lumière double Ø50    2M</t>
  </si>
  <si>
    <t>Pont lumière simple Ø50      1M</t>
  </si>
  <si>
    <t>Pont lumière simple Ø50      2M</t>
  </si>
  <si>
    <t>Pont lumière tri  Ø50    0,5M</t>
  </si>
  <si>
    <t>Pont lumière tri  Ø50    1M</t>
  </si>
  <si>
    <t>Pont lumière tri  Ø50    2M</t>
  </si>
  <si>
    <t>Poursuite ( 500w)</t>
  </si>
  <si>
    <t>Projecteur PAR 56 court</t>
  </si>
  <si>
    <t>Projecteur PAR 56 long</t>
  </si>
  <si>
    <t>Projecteur PAR 64 court</t>
  </si>
  <si>
    <t>Projecteur PAR 64 long</t>
  </si>
  <si>
    <t>Rallonge DMX éclairage</t>
  </si>
  <si>
    <t>Rampe 2 tubes lumière noire (1,20mx2x40w)</t>
  </si>
  <si>
    <t>Stairville LED Flood TRI Panel 7x3W RGB</t>
  </si>
  <si>
    <t>Stairville Led Par 64 18x3W 3in1 RGB Pol</t>
  </si>
  <si>
    <t>Stairville LED Par 64 CX-6 Tourpack 4 B</t>
  </si>
  <si>
    <t>Stairville LED Power &amp; DMX Bar + Pieds</t>
  </si>
  <si>
    <t>Stairville MH-x30 LED Spot Moving Head x2+ case</t>
  </si>
  <si>
    <t>Stroboscope (75w)</t>
  </si>
  <si>
    <t>Stairville DMX Splitter 8 USB 3 pin</t>
  </si>
  <si>
    <t>Varytec T-Bar</t>
  </si>
  <si>
    <t>AKG Drum Set Concert I</t>
  </si>
  <si>
    <t>Micros</t>
  </si>
  <si>
    <t>Lauten Audio Series Black LA-120</t>
  </si>
  <si>
    <t>DPA 4099 +accessoires</t>
  </si>
  <si>
    <t>Micro AKG D5</t>
  </si>
  <si>
    <t>Micro cravate HF AKG</t>
  </si>
  <si>
    <t>Micro de mesure Behringer ECM8000</t>
  </si>
  <si>
    <t>Micro fil sheineser</t>
  </si>
  <si>
    <t>Micro fil SHURE BETA58</t>
  </si>
  <si>
    <t>Micro HF SM58</t>
  </si>
  <si>
    <t>Micro HF T-Bone</t>
  </si>
  <si>
    <t>Micro large membrane AKG C214</t>
  </si>
  <si>
    <t>Micro SHURE PG 31</t>
  </si>
  <si>
    <t xml:space="preserve">Micros "Shure SM57" </t>
  </si>
  <si>
    <t>Micros "Shure SM58"</t>
  </si>
  <si>
    <t>Presonus Studio Live AR 16c</t>
  </si>
  <si>
    <t>Mix</t>
  </si>
  <si>
    <t>Console SOUNDCRAFT LX7 24 entrées</t>
  </si>
  <si>
    <t>Midas M32+DL32+Case+IPAD+accessoires+</t>
  </si>
  <si>
    <t>Alto TrueMix 600+ housse et acessoires</t>
  </si>
  <si>
    <t>Alto TrueMix 500+ housse et acessoires</t>
  </si>
  <si>
    <t>Mixette berhinger 4 pistes</t>
  </si>
  <si>
    <t>SAMSON XP 308I SONO 8 vx  2X150 W</t>
  </si>
  <si>
    <t>Table de mixage "BEHRINGER XENYX QX 1222 USB" +Fly</t>
  </si>
  <si>
    <t>Xair 18 Berhinger + ipad + routeur+ saccoche+ cables</t>
  </si>
  <si>
    <t>mix</t>
  </si>
  <si>
    <t>Table de mixage "Yamaha EMX212-S" + Alimentation</t>
  </si>
  <si>
    <t>Câbles Jack</t>
  </si>
  <si>
    <t>Modules</t>
  </si>
  <si>
    <t>Câbles jack enceintes</t>
  </si>
  <si>
    <t>Câbles XLR au mètre</t>
  </si>
  <si>
    <t>Jack d'insert</t>
  </si>
  <si>
    <t>Multipaire Ssnake 24/8</t>
  </si>
  <si>
    <t>Mutipaire  24 voix 8 auxs</t>
  </si>
  <si>
    <t>the sssnake M6 Multicore Bundle</t>
  </si>
  <si>
    <t>Compresseur DBX 1066 2 voies</t>
  </si>
  <si>
    <t>Périph</t>
  </si>
  <si>
    <t>Compresseur PRESONUS ACP88 8 Voies</t>
  </si>
  <si>
    <t>Multieffet LEXICON MX400</t>
  </si>
  <si>
    <t>Pré ampli "PRESONUS STUDIO CHANNEL"</t>
  </si>
  <si>
    <t>Pendrillion noir au mètre avec attache</t>
  </si>
  <si>
    <t>Pieds</t>
  </si>
  <si>
    <t>Pied acier</t>
  </si>
  <si>
    <t>Pied aluminium</t>
  </si>
  <si>
    <t>Pied de cymballe "Gibraltar</t>
  </si>
  <si>
    <t>Pied micro concert grands</t>
  </si>
  <si>
    <t>Pied micro concert petits</t>
  </si>
  <si>
    <t>Pieds éclairage+ stands</t>
  </si>
  <si>
    <t>Pieds enceintes</t>
  </si>
  <si>
    <t>Stands clavier</t>
  </si>
  <si>
    <t>Stands guitares</t>
  </si>
  <si>
    <t>Écran de projection 200x200</t>
  </si>
  <si>
    <t>Projection</t>
  </si>
  <si>
    <t>Ecran Dnamique Vestel 65" LED + Pieds + accessoires</t>
  </si>
  <si>
    <t>Vidéo Proj  HDMI 4000 Lu+Cable 15m+Sacoche</t>
  </si>
  <si>
    <t>Carte son PRESONUS AUDIOBOX 44VSL</t>
  </si>
  <si>
    <t>Studio</t>
  </si>
  <si>
    <t>Casque audio AKG K-171 MKII</t>
  </si>
  <si>
    <t>DB mètre AZ8922</t>
  </si>
  <si>
    <t>enregistreur numérique "Zoom H2"+ accessoires</t>
  </si>
  <si>
    <t xml:space="preserve"> TOTAL </t>
  </si>
  <si>
    <t>Prolong: 250V (Câble 2P+T)x6 :</t>
  </si>
  <si>
    <t>oktava mk-012 x2</t>
  </si>
  <si>
    <t>LD Systems U505 BPHH2 x2</t>
  </si>
  <si>
    <t xml:space="preserve">Micros "Beta 98" </t>
  </si>
  <si>
    <t>Shure Beta 91 A</t>
  </si>
  <si>
    <t>Sheineser E906</t>
  </si>
  <si>
    <t>Stairville Hz-200 Compact Hazer DMx +Flight</t>
  </si>
  <si>
    <t>Varytec Hero Wash 712 z RGBW Zoom x4 + Flight</t>
  </si>
  <si>
    <t>Ampli Marshal MG50fx + stompware</t>
  </si>
  <si>
    <t>Ampli Marshall 70th DSL40CR BLK+ Stompware</t>
  </si>
  <si>
    <t xml:space="preserve">Yamaha DGX 670 B+ Housse </t>
  </si>
  <si>
    <t xml:space="preserve">Stairville Show Bar TriLED 18x3W R </t>
  </si>
  <si>
    <t>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</si>
</sst>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  <numFmt numFmtId="165" formatCode="\ #,##0.00\ [$€-C01]\ ;\-#,##0.00\ [$€-C01]\ ;&quot; -&quot;#\ [$€-C01]\ ;@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00B0F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Calibri"/>
      <family val="2"/>
      <scheme val="minor"/>
    </font>
    <font>
      <b/>
      <sz val="8"/>
      <color rgb="FFFFFF00"/>
      <name val="Calibri"/>
      <family val="2"/>
      <scheme val="minor"/>
    </font>
    <font>
      <b/>
      <sz val="8"/>
      <color theme="0"/>
      <name val="Calibri"/>
      <family val="2"/>
    </font>
    <font>
      <sz val="8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206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44" fontId="0" fillId="0" borderId="0" xfId="0" applyNumberForma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164" fontId="4" fillId="0" borderId="2" xfId="0" applyNumberFormat="1" applyFont="1" applyBorder="1"/>
    <xf numFmtId="164" fontId="4" fillId="0" borderId="3" xfId="0" applyNumberFormat="1" applyFont="1" applyBorder="1"/>
    <xf numFmtId="44" fontId="4" fillId="0" borderId="3" xfId="0" applyNumberFormat="1" applyFont="1" applyBorder="1"/>
    <xf numFmtId="164" fontId="4" fillId="0" borderId="3" xfId="1" applyNumberFormat="1" applyFont="1" applyBorder="1" applyProtection="1"/>
    <xf numFmtId="0" fontId="4" fillId="0" borderId="1" xfId="0" applyFont="1" applyBorder="1"/>
    <xf numFmtId="8" fontId="4" fillId="0" borderId="1" xfId="0" applyNumberFormat="1" applyFont="1" applyBorder="1"/>
    <xf numFmtId="0" fontId="4" fillId="2" borderId="1" xfId="0" applyFont="1" applyFill="1" applyBorder="1" applyProtection="1">
      <protection locked="0"/>
    </xf>
    <xf numFmtId="8" fontId="4" fillId="0" borderId="1" xfId="0" applyNumberFormat="1" applyFont="1" applyBorder="1" applyAlignment="1">
      <alignment horizontal="right" vertical="top"/>
    </xf>
    <xf numFmtId="44" fontId="3" fillId="3" borderId="7" xfId="0" applyNumberFormat="1" applyFont="1" applyFill="1" applyBorder="1" applyAlignment="1" applyProtection="1">
      <alignment vertical="center"/>
      <protection locked="0"/>
    </xf>
    <xf numFmtId="44" fontId="5" fillId="3" borderId="8" xfId="0" applyNumberFormat="1" applyFont="1" applyFill="1" applyBorder="1" applyAlignment="1" applyProtection="1">
      <alignment vertical="center"/>
      <protection locked="0"/>
    </xf>
    <xf numFmtId="8" fontId="5" fillId="3" borderId="8" xfId="0" applyNumberFormat="1" applyFont="1" applyFill="1" applyBorder="1" applyAlignment="1" applyProtection="1">
      <alignment vertical="center"/>
      <protection locked="0"/>
    </xf>
    <xf numFmtId="49" fontId="3" fillId="3" borderId="8" xfId="0" applyNumberFormat="1" applyFont="1" applyFill="1" applyBorder="1" applyAlignment="1" applyProtection="1">
      <alignment vertical="center"/>
      <protection locked="0"/>
    </xf>
    <xf numFmtId="164" fontId="3" fillId="3" borderId="9" xfId="0" applyNumberFormat="1" applyFont="1" applyFill="1" applyBorder="1" applyAlignment="1" applyProtection="1">
      <alignment vertical="center"/>
      <protection locked="0"/>
    </xf>
    <xf numFmtId="164" fontId="5" fillId="3" borderId="9" xfId="0" applyNumberFormat="1" applyFont="1" applyFill="1" applyBorder="1" applyAlignment="1" applyProtection="1">
      <alignment vertical="center"/>
      <protection locked="0"/>
    </xf>
    <xf numFmtId="0" fontId="3" fillId="3" borderId="9" xfId="0" applyFont="1" applyFill="1" applyBorder="1" applyProtection="1">
      <protection locked="0"/>
    </xf>
    <xf numFmtId="44" fontId="3" fillId="3" borderId="9" xfId="0" applyNumberFormat="1" applyFont="1" applyFill="1" applyBorder="1" applyProtection="1">
      <protection locked="0"/>
    </xf>
    <xf numFmtId="164" fontId="0" fillId="0" borderId="0" xfId="0" applyNumberFormat="1"/>
    <xf numFmtId="4" fontId="0" fillId="0" borderId="0" xfId="0" applyNumberFormat="1"/>
    <xf numFmtId="0" fontId="4" fillId="0" borderId="2" xfId="0" applyFont="1" applyBorder="1" applyAlignment="1">
      <alignment horizontal="right" vertical="top"/>
    </xf>
    <xf numFmtId="0" fontId="6" fillId="3" borderId="4" xfId="0" applyFont="1" applyFill="1" applyBorder="1" applyProtection="1">
      <protection locked="0"/>
    </xf>
    <xf numFmtId="0" fontId="6" fillId="3" borderId="4" xfId="0" applyFont="1" applyFill="1" applyBorder="1" applyAlignment="1" applyProtection="1">
      <alignment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wrapText="1"/>
      <protection locked="0"/>
    </xf>
    <xf numFmtId="0" fontId="7" fillId="3" borderId="5" xfId="0" applyFont="1" applyFill="1" applyBorder="1" applyAlignment="1" applyProtection="1">
      <alignment wrapText="1"/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>
      <alignment vertical="top"/>
    </xf>
    <xf numFmtId="4" fontId="9" fillId="0" borderId="1" xfId="0" applyNumberFormat="1" applyFont="1" applyBorder="1" applyAlignment="1">
      <alignment horizontal="right" vertical="top"/>
    </xf>
    <xf numFmtId="0" fontId="9" fillId="0" borderId="1" xfId="0" applyFont="1" applyBorder="1" applyAlignment="1">
      <alignment horizontal="right" vertical="top"/>
    </xf>
    <xf numFmtId="0" fontId="9" fillId="0" borderId="2" xfId="0" applyFont="1" applyBorder="1" applyAlignment="1">
      <alignment horizontal="right" vertical="top"/>
    </xf>
    <xf numFmtId="164" fontId="9" fillId="0" borderId="2" xfId="0" applyNumberFormat="1" applyFont="1" applyBorder="1"/>
    <xf numFmtId="164" fontId="9" fillId="0" borderId="3" xfId="0" applyNumberFormat="1" applyFont="1" applyBorder="1"/>
    <xf numFmtId="0" fontId="9" fillId="2" borderId="3" xfId="0" applyFont="1" applyFill="1" applyBorder="1" applyProtection="1">
      <protection locked="0"/>
    </xf>
    <xf numFmtId="44" fontId="9" fillId="0" borderId="3" xfId="0" applyNumberFormat="1" applyFont="1" applyBorder="1"/>
    <xf numFmtId="164" fontId="9" fillId="0" borderId="3" xfId="1" applyNumberFormat="1" applyFont="1" applyBorder="1" applyProtection="1"/>
    <xf numFmtId="0" fontId="9" fillId="0" borderId="1" xfId="0" applyFont="1" applyBorder="1"/>
    <xf numFmtId="8" fontId="9" fillId="0" borderId="1" xfId="0" applyNumberFormat="1" applyFont="1" applyBorder="1"/>
    <xf numFmtId="0" fontId="9" fillId="2" borderId="1" xfId="0" applyFont="1" applyFill="1" applyBorder="1" applyProtection="1">
      <protection locked="0"/>
    </xf>
    <xf numFmtId="165" fontId="9" fillId="0" borderId="1" xfId="0" applyNumberFormat="1" applyFont="1" applyBorder="1" applyAlignment="1">
      <alignment horizontal="right" vertical="top"/>
    </xf>
    <xf numFmtId="44" fontId="9" fillId="0" borderId="1" xfId="0" applyNumberFormat="1" applyFont="1" applyBorder="1" applyAlignment="1" applyProtection="1">
      <alignment vertical="center"/>
      <protection locked="0"/>
    </xf>
    <xf numFmtId="0" fontId="9" fillId="0" borderId="1" xfId="2" applyFont="1" applyBorder="1" applyAlignment="1" applyProtection="1"/>
    <xf numFmtId="8" fontId="9" fillId="0" borderId="1" xfId="0" applyNumberFormat="1" applyFont="1" applyBorder="1" applyAlignment="1">
      <alignment horizontal="right" vertical="top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164" fontId="9" fillId="0" borderId="1" xfId="0" applyNumberFormat="1" applyFont="1" applyBorder="1"/>
    <xf numFmtId="0" fontId="9" fillId="0" borderId="0" xfId="0" applyFont="1"/>
  </cellXfs>
  <cellStyles count="3">
    <cellStyle name="Lien hypertexte 2" xfId="2" xr:uid="{BC48DB12-44DE-4E76-8C0F-B517D5A0EA12}"/>
    <cellStyle name="Monétaire 2" xfId="1" xr:uid="{5A284C3F-29A3-487F-B283-5C644A15E9A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omann.de/fr/behringer_b1500hp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B4AD-8509-41E1-9666-F9249BA59A33}">
  <dimension ref="A1:O176"/>
  <sheetViews>
    <sheetView tabSelected="1" workbookViewId="0">
      <selection activeCell="P8" sqref="P8"/>
    </sheetView>
  </sheetViews>
  <sheetFormatPr baseColWidth="10" defaultRowHeight="15" x14ac:dyDescent="0.25"/>
  <cols>
    <col min="1" max="1" width="45.85546875" customWidth="1"/>
    <col min="4" max="4" width="6.42578125" customWidth="1"/>
    <col min="5" max="5" width="8.7109375" customWidth="1"/>
  </cols>
  <sheetData>
    <row r="1" spans="1:15" ht="23.25" x14ac:dyDescent="0.25">
      <c r="A1" s="23" t="s">
        <v>0</v>
      </c>
      <c r="B1" s="23" t="s">
        <v>1</v>
      </c>
      <c r="C1" s="24" t="s">
        <v>2</v>
      </c>
      <c r="D1" s="24" t="s">
        <v>194</v>
      </c>
      <c r="E1" s="24"/>
      <c r="F1" s="25" t="s">
        <v>3</v>
      </c>
      <c r="G1" s="26" t="s">
        <v>4</v>
      </c>
      <c r="H1" s="27" t="s">
        <v>5</v>
      </c>
      <c r="I1" s="28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</row>
    <row r="2" spans="1:15" ht="12" customHeight="1" x14ac:dyDescent="0.25">
      <c r="A2" s="30" t="s">
        <v>13</v>
      </c>
      <c r="B2" s="30" t="s">
        <v>14</v>
      </c>
      <c r="C2" s="31">
        <v>110</v>
      </c>
      <c r="D2" s="32">
        <v>16</v>
      </c>
      <c r="E2" s="33">
        <f t="shared" ref="E2:E33" si="0">PRODUCT(C2,D2)</f>
        <v>1760</v>
      </c>
      <c r="F2" s="34">
        <f t="shared" ref="F2:F33" si="1">PRODUCT(C2,H2)</f>
        <v>0</v>
      </c>
      <c r="G2" s="35">
        <f>(C2)*3.33/100</f>
        <v>3.6630000000000003</v>
      </c>
      <c r="H2" s="36">
        <v>0</v>
      </c>
      <c r="I2" s="37">
        <f t="shared" ref="I2:I33" si="2">PRODUCT(G2,H2)</f>
        <v>0</v>
      </c>
      <c r="J2" s="38">
        <f t="shared" ref="J2:J33" si="3">PRODUCT(G2,H2)*1.3</f>
        <v>0</v>
      </c>
      <c r="K2" s="38">
        <f t="shared" ref="K2:K33" si="4">PRODUCT(G2,H2)*1.6</f>
        <v>0</v>
      </c>
      <c r="L2" s="38">
        <f t="shared" ref="L2:L33" si="5">PRODUCT(G2,H2)*1.9</f>
        <v>0</v>
      </c>
      <c r="M2" s="38">
        <f t="shared" ref="M2:M33" si="6">PRODUCT(G2,H2)*2.2</f>
        <v>0</v>
      </c>
      <c r="N2" s="38">
        <f t="shared" ref="N2:N33" si="7">PRODUCT(G2,H2)*2.5</f>
        <v>0</v>
      </c>
      <c r="O2" s="38">
        <f t="shared" ref="O2:O33" si="8">PRODUCT(G2,H2)*2.8</f>
        <v>0</v>
      </c>
    </row>
    <row r="3" spans="1:15" ht="12" customHeight="1" x14ac:dyDescent="0.25">
      <c r="A3" s="39" t="s">
        <v>15</v>
      </c>
      <c r="B3" s="39" t="s">
        <v>14</v>
      </c>
      <c r="C3" s="40">
        <v>20.5</v>
      </c>
      <c r="D3" s="39">
        <v>6</v>
      </c>
      <c r="E3" s="33">
        <f t="shared" si="0"/>
        <v>123</v>
      </c>
      <c r="F3" s="34">
        <f t="shared" si="1"/>
        <v>0</v>
      </c>
      <c r="G3" s="35">
        <f>(C3)*3.3/100</f>
        <v>0.67649999999999988</v>
      </c>
      <c r="H3" s="41">
        <v>0</v>
      </c>
      <c r="I3" s="37">
        <f t="shared" si="2"/>
        <v>0</v>
      </c>
      <c r="J3" s="38">
        <f t="shared" si="3"/>
        <v>0</v>
      </c>
      <c r="K3" s="38">
        <f t="shared" si="4"/>
        <v>0</v>
      </c>
      <c r="L3" s="38">
        <f t="shared" si="5"/>
        <v>0</v>
      </c>
      <c r="M3" s="38">
        <f t="shared" si="6"/>
        <v>0</v>
      </c>
      <c r="N3" s="38">
        <f t="shared" si="7"/>
        <v>0</v>
      </c>
      <c r="O3" s="38">
        <f t="shared" si="8"/>
        <v>0</v>
      </c>
    </row>
    <row r="4" spans="1:15" ht="12" customHeight="1" x14ac:dyDescent="0.25">
      <c r="A4" s="30" t="s">
        <v>16</v>
      </c>
      <c r="B4" s="30" t="s">
        <v>14</v>
      </c>
      <c r="C4" s="42">
        <v>280</v>
      </c>
      <c r="D4" s="32">
        <v>35</v>
      </c>
      <c r="E4" s="33">
        <f t="shared" si="0"/>
        <v>9800</v>
      </c>
      <c r="F4" s="34">
        <f t="shared" si="1"/>
        <v>0</v>
      </c>
      <c r="G4" s="35">
        <f>(C4)*1.5/100</f>
        <v>4.2</v>
      </c>
      <c r="H4" s="41">
        <v>0</v>
      </c>
      <c r="I4" s="37">
        <f t="shared" si="2"/>
        <v>0</v>
      </c>
      <c r="J4" s="38">
        <f t="shared" si="3"/>
        <v>0</v>
      </c>
      <c r="K4" s="38">
        <f t="shared" si="4"/>
        <v>0</v>
      </c>
      <c r="L4" s="38">
        <f t="shared" si="5"/>
        <v>0</v>
      </c>
      <c r="M4" s="38">
        <f t="shared" si="6"/>
        <v>0</v>
      </c>
      <c r="N4" s="38">
        <f t="shared" si="7"/>
        <v>0</v>
      </c>
      <c r="O4" s="38">
        <f t="shared" si="8"/>
        <v>0</v>
      </c>
    </row>
    <row r="5" spans="1:15" ht="12" customHeight="1" x14ac:dyDescent="0.25">
      <c r="A5" s="30" t="s">
        <v>17</v>
      </c>
      <c r="B5" s="30" t="s">
        <v>14</v>
      </c>
      <c r="C5" s="42">
        <v>2500</v>
      </c>
      <c r="D5" s="32">
        <v>8</v>
      </c>
      <c r="E5" s="33">
        <f t="shared" si="0"/>
        <v>20000</v>
      </c>
      <c r="F5" s="34">
        <f t="shared" si="1"/>
        <v>0</v>
      </c>
      <c r="G5" s="35">
        <v>65</v>
      </c>
      <c r="H5" s="41">
        <v>0</v>
      </c>
      <c r="I5" s="37">
        <f t="shared" si="2"/>
        <v>0</v>
      </c>
      <c r="J5" s="38">
        <f t="shared" si="3"/>
        <v>0</v>
      </c>
      <c r="K5" s="38">
        <f t="shared" si="4"/>
        <v>0</v>
      </c>
      <c r="L5" s="38">
        <f t="shared" si="5"/>
        <v>0</v>
      </c>
      <c r="M5" s="38">
        <f t="shared" si="6"/>
        <v>0</v>
      </c>
      <c r="N5" s="38">
        <f t="shared" si="7"/>
        <v>0</v>
      </c>
      <c r="O5" s="38">
        <f t="shared" si="8"/>
        <v>0</v>
      </c>
    </row>
    <row r="6" spans="1:15" ht="12" customHeight="1" x14ac:dyDescent="0.25">
      <c r="A6" s="30" t="s">
        <v>18</v>
      </c>
      <c r="B6" s="30" t="s">
        <v>14</v>
      </c>
      <c r="C6" s="42">
        <v>4200</v>
      </c>
      <c r="D6" s="32">
        <v>1</v>
      </c>
      <c r="E6" s="33">
        <f t="shared" si="0"/>
        <v>4200</v>
      </c>
      <c r="F6" s="34">
        <f t="shared" si="1"/>
        <v>0</v>
      </c>
      <c r="G6" s="35">
        <v>85</v>
      </c>
      <c r="H6" s="41">
        <v>0</v>
      </c>
      <c r="I6" s="37">
        <f t="shared" si="2"/>
        <v>0</v>
      </c>
      <c r="J6" s="38">
        <f t="shared" si="3"/>
        <v>0</v>
      </c>
      <c r="K6" s="38">
        <f t="shared" si="4"/>
        <v>0</v>
      </c>
      <c r="L6" s="38">
        <f t="shared" si="5"/>
        <v>0</v>
      </c>
      <c r="M6" s="38">
        <f t="shared" si="6"/>
        <v>0</v>
      </c>
      <c r="N6" s="38">
        <f t="shared" si="7"/>
        <v>0</v>
      </c>
      <c r="O6" s="38">
        <f t="shared" si="8"/>
        <v>0</v>
      </c>
    </row>
    <row r="7" spans="1:15" ht="12" customHeight="1" x14ac:dyDescent="0.25">
      <c r="A7" s="39" t="s">
        <v>19</v>
      </c>
      <c r="B7" s="39" t="s">
        <v>20</v>
      </c>
      <c r="C7" s="40">
        <v>250</v>
      </c>
      <c r="D7" s="39">
        <v>1</v>
      </c>
      <c r="E7" s="33">
        <f t="shared" si="0"/>
        <v>250</v>
      </c>
      <c r="F7" s="34">
        <f t="shared" si="1"/>
        <v>0</v>
      </c>
      <c r="G7" s="35">
        <f t="shared" ref="G7:G38" si="9">(C7)*3.3/100</f>
        <v>8.25</v>
      </c>
      <c r="H7" s="41">
        <v>0</v>
      </c>
      <c r="I7" s="37">
        <f t="shared" si="2"/>
        <v>0</v>
      </c>
      <c r="J7" s="38">
        <f t="shared" si="3"/>
        <v>0</v>
      </c>
      <c r="K7" s="38">
        <f t="shared" si="4"/>
        <v>0</v>
      </c>
      <c r="L7" s="38">
        <f t="shared" si="5"/>
        <v>0</v>
      </c>
      <c r="M7" s="38">
        <f t="shared" si="6"/>
        <v>0</v>
      </c>
      <c r="N7" s="38">
        <f t="shared" si="7"/>
        <v>0</v>
      </c>
      <c r="O7" s="38">
        <f t="shared" si="8"/>
        <v>0</v>
      </c>
    </row>
    <row r="8" spans="1:15" ht="12" customHeight="1" x14ac:dyDescent="0.25">
      <c r="A8" s="39" t="s">
        <v>21</v>
      </c>
      <c r="B8" s="39" t="s">
        <v>22</v>
      </c>
      <c r="C8" s="40">
        <v>212</v>
      </c>
      <c r="D8" s="39">
        <v>1</v>
      </c>
      <c r="E8" s="33">
        <f t="shared" si="0"/>
        <v>212</v>
      </c>
      <c r="F8" s="34">
        <f t="shared" si="1"/>
        <v>0</v>
      </c>
      <c r="G8" s="35">
        <f t="shared" si="9"/>
        <v>6.9959999999999987</v>
      </c>
      <c r="H8" s="41">
        <v>0</v>
      </c>
      <c r="I8" s="37">
        <f t="shared" si="2"/>
        <v>0</v>
      </c>
      <c r="J8" s="38">
        <f t="shared" si="3"/>
        <v>0</v>
      </c>
      <c r="K8" s="38">
        <f t="shared" si="4"/>
        <v>0</v>
      </c>
      <c r="L8" s="38">
        <f t="shared" si="5"/>
        <v>0</v>
      </c>
      <c r="M8" s="38">
        <f t="shared" si="6"/>
        <v>0</v>
      </c>
      <c r="N8" s="38">
        <f t="shared" si="7"/>
        <v>0</v>
      </c>
      <c r="O8" s="38">
        <f t="shared" si="8"/>
        <v>0</v>
      </c>
    </row>
    <row r="9" spans="1:15" ht="12" customHeight="1" x14ac:dyDescent="0.25">
      <c r="A9" s="39" t="s">
        <v>190</v>
      </c>
      <c r="B9" s="39" t="s">
        <v>22</v>
      </c>
      <c r="C9" s="40">
        <v>240</v>
      </c>
      <c r="D9" s="39">
        <v>1</v>
      </c>
      <c r="E9" s="33">
        <f t="shared" si="0"/>
        <v>240</v>
      </c>
      <c r="F9" s="34">
        <f t="shared" si="1"/>
        <v>0</v>
      </c>
      <c r="G9" s="35">
        <f t="shared" si="9"/>
        <v>7.92</v>
      </c>
      <c r="H9" s="41">
        <v>0</v>
      </c>
      <c r="I9" s="37">
        <f t="shared" si="2"/>
        <v>0</v>
      </c>
      <c r="J9" s="38">
        <f t="shared" si="3"/>
        <v>0</v>
      </c>
      <c r="K9" s="38">
        <f t="shared" si="4"/>
        <v>0</v>
      </c>
      <c r="L9" s="38">
        <f t="shared" si="5"/>
        <v>0</v>
      </c>
      <c r="M9" s="38">
        <f t="shared" si="6"/>
        <v>0</v>
      </c>
      <c r="N9" s="38">
        <f t="shared" si="7"/>
        <v>0</v>
      </c>
      <c r="O9" s="38">
        <f t="shared" si="8"/>
        <v>0</v>
      </c>
    </row>
    <row r="10" spans="1:15" ht="12" customHeight="1" x14ac:dyDescent="0.25">
      <c r="A10" s="39" t="s">
        <v>191</v>
      </c>
      <c r="B10" s="39" t="s">
        <v>22</v>
      </c>
      <c r="C10" s="40">
        <v>765</v>
      </c>
      <c r="D10" s="39">
        <v>1</v>
      </c>
      <c r="E10" s="33">
        <f t="shared" si="0"/>
        <v>765</v>
      </c>
      <c r="F10" s="34">
        <f t="shared" si="1"/>
        <v>0</v>
      </c>
      <c r="G10" s="35">
        <f t="shared" si="9"/>
        <v>25.245000000000001</v>
      </c>
      <c r="H10" s="41">
        <v>0</v>
      </c>
      <c r="I10" s="37">
        <f t="shared" si="2"/>
        <v>0</v>
      </c>
      <c r="J10" s="38">
        <f t="shared" si="3"/>
        <v>0</v>
      </c>
      <c r="K10" s="38">
        <f t="shared" si="4"/>
        <v>0</v>
      </c>
      <c r="L10" s="38">
        <f t="shared" si="5"/>
        <v>0</v>
      </c>
      <c r="M10" s="38">
        <f t="shared" si="6"/>
        <v>0</v>
      </c>
      <c r="N10" s="38">
        <f t="shared" si="7"/>
        <v>0</v>
      </c>
      <c r="O10" s="38">
        <f t="shared" si="8"/>
        <v>0</v>
      </c>
    </row>
    <row r="11" spans="1:15" ht="12" customHeight="1" x14ac:dyDescent="0.25">
      <c r="A11" s="39" t="s">
        <v>23</v>
      </c>
      <c r="B11" s="39" t="s">
        <v>22</v>
      </c>
      <c r="C11" s="40">
        <v>225</v>
      </c>
      <c r="D11" s="39">
        <v>1</v>
      </c>
      <c r="E11" s="33">
        <f t="shared" si="0"/>
        <v>225</v>
      </c>
      <c r="F11" s="34">
        <f t="shared" si="1"/>
        <v>0</v>
      </c>
      <c r="G11" s="35">
        <f t="shared" si="9"/>
        <v>7.4249999999999998</v>
      </c>
      <c r="H11" s="41">
        <v>0</v>
      </c>
      <c r="I11" s="37">
        <f t="shared" si="2"/>
        <v>0</v>
      </c>
      <c r="J11" s="38">
        <f t="shared" si="3"/>
        <v>0</v>
      </c>
      <c r="K11" s="38">
        <f t="shared" si="4"/>
        <v>0</v>
      </c>
      <c r="L11" s="38">
        <f t="shared" si="5"/>
        <v>0</v>
      </c>
      <c r="M11" s="38">
        <f t="shared" si="6"/>
        <v>0</v>
      </c>
      <c r="N11" s="38">
        <f t="shared" si="7"/>
        <v>0</v>
      </c>
      <c r="O11" s="38">
        <f t="shared" si="8"/>
        <v>0</v>
      </c>
    </row>
    <row r="12" spans="1:15" ht="12" customHeight="1" x14ac:dyDescent="0.25">
      <c r="A12" s="39" t="s">
        <v>24</v>
      </c>
      <c r="B12" s="39" t="s">
        <v>22</v>
      </c>
      <c r="C12" s="40">
        <v>179</v>
      </c>
      <c r="D12" s="39">
        <v>2</v>
      </c>
      <c r="E12" s="33">
        <f t="shared" si="0"/>
        <v>358</v>
      </c>
      <c r="F12" s="34">
        <f t="shared" si="1"/>
        <v>0</v>
      </c>
      <c r="G12" s="35">
        <f t="shared" si="9"/>
        <v>5.9069999999999991</v>
      </c>
      <c r="H12" s="41">
        <v>0</v>
      </c>
      <c r="I12" s="37">
        <f t="shared" si="2"/>
        <v>0</v>
      </c>
      <c r="J12" s="38">
        <f t="shared" si="3"/>
        <v>0</v>
      </c>
      <c r="K12" s="38">
        <f t="shared" si="4"/>
        <v>0</v>
      </c>
      <c r="L12" s="38">
        <f t="shared" si="5"/>
        <v>0</v>
      </c>
      <c r="M12" s="38">
        <f t="shared" si="6"/>
        <v>0</v>
      </c>
      <c r="N12" s="38">
        <f t="shared" si="7"/>
        <v>0</v>
      </c>
      <c r="O12" s="38">
        <f t="shared" si="8"/>
        <v>0</v>
      </c>
    </row>
    <row r="13" spans="1:15" ht="12" customHeight="1" x14ac:dyDescent="0.25">
      <c r="A13" s="39" t="s">
        <v>25</v>
      </c>
      <c r="B13" s="39" t="s">
        <v>22</v>
      </c>
      <c r="C13" s="40">
        <v>300</v>
      </c>
      <c r="D13" s="39">
        <v>1</v>
      </c>
      <c r="E13" s="33">
        <f t="shared" si="0"/>
        <v>300</v>
      </c>
      <c r="F13" s="34">
        <f t="shared" si="1"/>
        <v>0</v>
      </c>
      <c r="G13" s="35">
        <f t="shared" si="9"/>
        <v>9.9</v>
      </c>
      <c r="H13" s="41">
        <v>0</v>
      </c>
      <c r="I13" s="37">
        <f t="shared" si="2"/>
        <v>0</v>
      </c>
      <c r="J13" s="38">
        <f t="shared" si="3"/>
        <v>0</v>
      </c>
      <c r="K13" s="38">
        <f t="shared" si="4"/>
        <v>0</v>
      </c>
      <c r="L13" s="38">
        <f t="shared" si="5"/>
        <v>0</v>
      </c>
      <c r="M13" s="38">
        <f t="shared" si="6"/>
        <v>0</v>
      </c>
      <c r="N13" s="38">
        <f t="shared" si="7"/>
        <v>0</v>
      </c>
      <c r="O13" s="38">
        <f t="shared" si="8"/>
        <v>0</v>
      </c>
    </row>
    <row r="14" spans="1:15" ht="12" customHeight="1" x14ac:dyDescent="0.25">
      <c r="A14" s="39" t="s">
        <v>26</v>
      </c>
      <c r="B14" s="39" t="s">
        <v>22</v>
      </c>
      <c r="C14" s="40">
        <v>300</v>
      </c>
      <c r="D14" s="39">
        <v>1</v>
      </c>
      <c r="E14" s="33">
        <f t="shared" si="0"/>
        <v>300</v>
      </c>
      <c r="F14" s="34">
        <f t="shared" si="1"/>
        <v>0</v>
      </c>
      <c r="G14" s="35">
        <f t="shared" si="9"/>
        <v>9.9</v>
      </c>
      <c r="H14" s="41">
        <v>0</v>
      </c>
      <c r="I14" s="37">
        <f t="shared" si="2"/>
        <v>0</v>
      </c>
      <c r="J14" s="38">
        <f t="shared" si="3"/>
        <v>0</v>
      </c>
      <c r="K14" s="38">
        <f t="shared" si="4"/>
        <v>0</v>
      </c>
      <c r="L14" s="38">
        <f t="shared" si="5"/>
        <v>0</v>
      </c>
      <c r="M14" s="38">
        <f t="shared" si="6"/>
        <v>0</v>
      </c>
      <c r="N14" s="38">
        <f t="shared" si="7"/>
        <v>0</v>
      </c>
      <c r="O14" s="38">
        <f t="shared" si="8"/>
        <v>0</v>
      </c>
    </row>
    <row r="15" spans="1:15" ht="12" customHeight="1" x14ac:dyDescent="0.25">
      <c r="A15" s="39" t="s">
        <v>27</v>
      </c>
      <c r="B15" s="39" t="s">
        <v>22</v>
      </c>
      <c r="C15" s="40">
        <v>1000</v>
      </c>
      <c r="D15" s="39">
        <v>1</v>
      </c>
      <c r="E15" s="33">
        <f t="shared" si="0"/>
        <v>1000</v>
      </c>
      <c r="F15" s="34">
        <f t="shared" si="1"/>
        <v>0</v>
      </c>
      <c r="G15" s="35">
        <f t="shared" si="9"/>
        <v>33</v>
      </c>
      <c r="H15" s="41">
        <v>0</v>
      </c>
      <c r="I15" s="37">
        <f t="shared" si="2"/>
        <v>0</v>
      </c>
      <c r="J15" s="38">
        <f t="shared" si="3"/>
        <v>0</v>
      </c>
      <c r="K15" s="38">
        <f t="shared" si="4"/>
        <v>0</v>
      </c>
      <c r="L15" s="38">
        <f t="shared" si="5"/>
        <v>0</v>
      </c>
      <c r="M15" s="38">
        <f t="shared" si="6"/>
        <v>0</v>
      </c>
      <c r="N15" s="38">
        <f t="shared" si="7"/>
        <v>0</v>
      </c>
      <c r="O15" s="38">
        <f t="shared" si="8"/>
        <v>0</v>
      </c>
    </row>
    <row r="16" spans="1:15" ht="12" customHeight="1" x14ac:dyDescent="0.25">
      <c r="A16" s="39" t="s">
        <v>28</v>
      </c>
      <c r="B16" s="39" t="s">
        <v>22</v>
      </c>
      <c r="C16" s="40">
        <v>2500</v>
      </c>
      <c r="D16" s="39">
        <v>1</v>
      </c>
      <c r="E16" s="33">
        <f t="shared" si="0"/>
        <v>2500</v>
      </c>
      <c r="F16" s="34">
        <f t="shared" si="1"/>
        <v>0</v>
      </c>
      <c r="G16" s="35">
        <f t="shared" si="9"/>
        <v>82.5</v>
      </c>
      <c r="H16" s="41">
        <v>0</v>
      </c>
      <c r="I16" s="37">
        <f t="shared" si="2"/>
        <v>0</v>
      </c>
      <c r="J16" s="38">
        <f t="shared" si="3"/>
        <v>0</v>
      </c>
      <c r="K16" s="38">
        <f t="shared" si="4"/>
        <v>0</v>
      </c>
      <c r="L16" s="38">
        <f t="shared" si="5"/>
        <v>0</v>
      </c>
      <c r="M16" s="38">
        <f t="shared" si="6"/>
        <v>0</v>
      </c>
      <c r="N16" s="38">
        <f t="shared" si="7"/>
        <v>0</v>
      </c>
      <c r="O16" s="38">
        <f t="shared" si="8"/>
        <v>0</v>
      </c>
    </row>
    <row r="17" spans="1:15" ht="12" customHeight="1" x14ac:dyDescent="0.25">
      <c r="A17" s="39" t="s">
        <v>29</v>
      </c>
      <c r="B17" s="39" t="s">
        <v>22</v>
      </c>
      <c r="C17" s="40">
        <v>250</v>
      </c>
      <c r="D17" s="39">
        <v>1</v>
      </c>
      <c r="E17" s="33">
        <f t="shared" si="0"/>
        <v>250</v>
      </c>
      <c r="F17" s="34">
        <f t="shared" si="1"/>
        <v>0</v>
      </c>
      <c r="G17" s="35">
        <f t="shared" si="9"/>
        <v>8.25</v>
      </c>
      <c r="H17" s="41">
        <v>0</v>
      </c>
      <c r="I17" s="37">
        <f t="shared" si="2"/>
        <v>0</v>
      </c>
      <c r="J17" s="38">
        <f t="shared" si="3"/>
        <v>0</v>
      </c>
      <c r="K17" s="38">
        <f t="shared" si="4"/>
        <v>0</v>
      </c>
      <c r="L17" s="38">
        <f t="shared" si="5"/>
        <v>0</v>
      </c>
      <c r="M17" s="38">
        <f t="shared" si="6"/>
        <v>0</v>
      </c>
      <c r="N17" s="38">
        <f t="shared" si="7"/>
        <v>0</v>
      </c>
      <c r="O17" s="38">
        <f t="shared" si="8"/>
        <v>0</v>
      </c>
    </row>
    <row r="18" spans="1:15" ht="12" customHeight="1" x14ac:dyDescent="0.25">
      <c r="A18" s="39" t="s">
        <v>30</v>
      </c>
      <c r="B18" s="39" t="s">
        <v>22</v>
      </c>
      <c r="C18" s="40">
        <v>400</v>
      </c>
      <c r="D18" s="39">
        <v>1</v>
      </c>
      <c r="E18" s="33">
        <f t="shared" si="0"/>
        <v>400</v>
      </c>
      <c r="F18" s="34">
        <f t="shared" si="1"/>
        <v>0</v>
      </c>
      <c r="G18" s="35">
        <f t="shared" si="9"/>
        <v>13.2</v>
      </c>
      <c r="H18" s="41">
        <v>0</v>
      </c>
      <c r="I18" s="37">
        <f t="shared" si="2"/>
        <v>0</v>
      </c>
      <c r="J18" s="38">
        <f t="shared" si="3"/>
        <v>0</v>
      </c>
      <c r="K18" s="38">
        <f t="shared" si="4"/>
        <v>0</v>
      </c>
      <c r="L18" s="38">
        <f t="shared" si="5"/>
        <v>0</v>
      </c>
      <c r="M18" s="38">
        <f t="shared" si="6"/>
        <v>0</v>
      </c>
      <c r="N18" s="38">
        <f t="shared" si="7"/>
        <v>0</v>
      </c>
      <c r="O18" s="38">
        <f t="shared" si="8"/>
        <v>0</v>
      </c>
    </row>
    <row r="19" spans="1:15" ht="12" customHeight="1" x14ac:dyDescent="0.25">
      <c r="A19" s="39" t="s">
        <v>31</v>
      </c>
      <c r="B19" s="39" t="s">
        <v>22</v>
      </c>
      <c r="C19" s="40">
        <v>224</v>
      </c>
      <c r="D19" s="39">
        <v>1</v>
      </c>
      <c r="E19" s="33">
        <f t="shared" si="0"/>
        <v>224</v>
      </c>
      <c r="F19" s="34">
        <f t="shared" si="1"/>
        <v>0</v>
      </c>
      <c r="G19" s="35">
        <f t="shared" si="9"/>
        <v>7.3919999999999995</v>
      </c>
      <c r="H19" s="41">
        <v>0</v>
      </c>
      <c r="I19" s="37">
        <f t="shared" si="2"/>
        <v>0</v>
      </c>
      <c r="J19" s="38">
        <f t="shared" si="3"/>
        <v>0</v>
      </c>
      <c r="K19" s="38">
        <f t="shared" si="4"/>
        <v>0</v>
      </c>
      <c r="L19" s="38">
        <f t="shared" si="5"/>
        <v>0</v>
      </c>
      <c r="M19" s="38">
        <f t="shared" si="6"/>
        <v>0</v>
      </c>
      <c r="N19" s="38">
        <f t="shared" si="7"/>
        <v>0</v>
      </c>
      <c r="O19" s="38">
        <f t="shared" si="8"/>
        <v>0</v>
      </c>
    </row>
    <row r="20" spans="1:15" ht="12" customHeight="1" x14ac:dyDescent="0.25">
      <c r="A20" s="39" t="s">
        <v>32</v>
      </c>
      <c r="B20" s="39" t="s">
        <v>22</v>
      </c>
      <c r="C20" s="40">
        <v>272</v>
      </c>
      <c r="D20" s="39">
        <v>1</v>
      </c>
      <c r="E20" s="33">
        <f t="shared" si="0"/>
        <v>272</v>
      </c>
      <c r="F20" s="34">
        <f t="shared" si="1"/>
        <v>0</v>
      </c>
      <c r="G20" s="35">
        <f t="shared" si="9"/>
        <v>8.9759999999999991</v>
      </c>
      <c r="H20" s="41">
        <v>0</v>
      </c>
      <c r="I20" s="37">
        <f t="shared" si="2"/>
        <v>0</v>
      </c>
      <c r="J20" s="38">
        <f t="shared" si="3"/>
        <v>0</v>
      </c>
      <c r="K20" s="38">
        <f t="shared" si="4"/>
        <v>0</v>
      </c>
      <c r="L20" s="38">
        <f t="shared" si="5"/>
        <v>0</v>
      </c>
      <c r="M20" s="38">
        <f t="shared" si="6"/>
        <v>0</v>
      </c>
      <c r="N20" s="38">
        <f t="shared" si="7"/>
        <v>0</v>
      </c>
      <c r="O20" s="38">
        <f t="shared" si="8"/>
        <v>0</v>
      </c>
    </row>
    <row r="21" spans="1:15" ht="12" customHeight="1" x14ac:dyDescent="0.25">
      <c r="A21" s="39" t="s">
        <v>33</v>
      </c>
      <c r="B21" s="39" t="s">
        <v>22</v>
      </c>
      <c r="C21" s="40">
        <v>168</v>
      </c>
      <c r="D21" s="39">
        <v>1</v>
      </c>
      <c r="E21" s="33">
        <f t="shared" si="0"/>
        <v>168</v>
      </c>
      <c r="F21" s="34">
        <f t="shared" si="1"/>
        <v>0</v>
      </c>
      <c r="G21" s="35">
        <f t="shared" si="9"/>
        <v>5.5439999999999996</v>
      </c>
      <c r="H21" s="41">
        <v>0</v>
      </c>
      <c r="I21" s="37">
        <f t="shared" si="2"/>
        <v>0</v>
      </c>
      <c r="J21" s="38">
        <f t="shared" si="3"/>
        <v>0</v>
      </c>
      <c r="K21" s="38">
        <f t="shared" si="4"/>
        <v>0</v>
      </c>
      <c r="L21" s="38">
        <f t="shared" si="5"/>
        <v>0</v>
      </c>
      <c r="M21" s="38">
        <f t="shared" si="6"/>
        <v>0</v>
      </c>
      <c r="N21" s="38">
        <f t="shared" si="7"/>
        <v>0</v>
      </c>
      <c r="O21" s="38">
        <f t="shared" si="8"/>
        <v>0</v>
      </c>
    </row>
    <row r="22" spans="1:15" ht="12" customHeight="1" x14ac:dyDescent="0.25">
      <c r="A22" s="39" t="s">
        <v>34</v>
      </c>
      <c r="B22" s="39" t="s">
        <v>22</v>
      </c>
      <c r="C22" s="40">
        <v>144</v>
      </c>
      <c r="D22" s="39">
        <v>1</v>
      </c>
      <c r="E22" s="33">
        <f t="shared" si="0"/>
        <v>144</v>
      </c>
      <c r="F22" s="34">
        <f t="shared" si="1"/>
        <v>0</v>
      </c>
      <c r="G22" s="35">
        <f t="shared" si="9"/>
        <v>4.7519999999999998</v>
      </c>
      <c r="H22" s="41">
        <v>0</v>
      </c>
      <c r="I22" s="37">
        <f t="shared" si="2"/>
        <v>0</v>
      </c>
      <c r="J22" s="38">
        <f t="shared" si="3"/>
        <v>0</v>
      </c>
      <c r="K22" s="38">
        <f t="shared" si="4"/>
        <v>0</v>
      </c>
      <c r="L22" s="38">
        <f t="shared" si="5"/>
        <v>0</v>
      </c>
      <c r="M22" s="38">
        <f t="shared" si="6"/>
        <v>0</v>
      </c>
      <c r="N22" s="38">
        <f t="shared" si="7"/>
        <v>0</v>
      </c>
      <c r="O22" s="38">
        <f t="shared" si="8"/>
        <v>0</v>
      </c>
    </row>
    <row r="23" spans="1:15" ht="12" customHeight="1" x14ac:dyDescent="0.25">
      <c r="A23" s="39" t="s">
        <v>35</v>
      </c>
      <c r="B23" s="39" t="s">
        <v>22</v>
      </c>
      <c r="C23" s="40">
        <v>88</v>
      </c>
      <c r="D23" s="39">
        <v>1</v>
      </c>
      <c r="E23" s="33">
        <f t="shared" si="0"/>
        <v>88</v>
      </c>
      <c r="F23" s="34">
        <f t="shared" si="1"/>
        <v>0</v>
      </c>
      <c r="G23" s="35">
        <f t="shared" si="9"/>
        <v>2.9039999999999999</v>
      </c>
      <c r="H23" s="41">
        <v>0</v>
      </c>
      <c r="I23" s="37">
        <f t="shared" si="2"/>
        <v>0</v>
      </c>
      <c r="J23" s="38">
        <f t="shared" si="3"/>
        <v>0</v>
      </c>
      <c r="K23" s="38">
        <f t="shared" si="4"/>
        <v>0</v>
      </c>
      <c r="L23" s="38">
        <f t="shared" si="5"/>
        <v>0</v>
      </c>
      <c r="M23" s="38">
        <f t="shared" si="6"/>
        <v>0</v>
      </c>
      <c r="N23" s="38">
        <f t="shared" si="7"/>
        <v>0</v>
      </c>
      <c r="O23" s="38">
        <f t="shared" si="8"/>
        <v>0</v>
      </c>
    </row>
    <row r="24" spans="1:15" ht="12" customHeight="1" x14ac:dyDescent="0.25">
      <c r="A24" s="39" t="s">
        <v>36</v>
      </c>
      <c r="B24" s="39" t="s">
        <v>22</v>
      </c>
      <c r="C24" s="40">
        <v>515</v>
      </c>
      <c r="D24" s="39">
        <v>1</v>
      </c>
      <c r="E24" s="33">
        <f t="shared" si="0"/>
        <v>515</v>
      </c>
      <c r="F24" s="34">
        <f t="shared" si="1"/>
        <v>0</v>
      </c>
      <c r="G24" s="35">
        <f t="shared" si="9"/>
        <v>16.995000000000001</v>
      </c>
      <c r="H24" s="41">
        <v>0</v>
      </c>
      <c r="I24" s="37">
        <f t="shared" si="2"/>
        <v>0</v>
      </c>
      <c r="J24" s="38">
        <f t="shared" si="3"/>
        <v>0</v>
      </c>
      <c r="K24" s="38">
        <f t="shared" si="4"/>
        <v>0</v>
      </c>
      <c r="L24" s="38">
        <f t="shared" si="5"/>
        <v>0</v>
      </c>
      <c r="M24" s="38">
        <f t="shared" si="6"/>
        <v>0</v>
      </c>
      <c r="N24" s="38">
        <f t="shared" si="7"/>
        <v>0</v>
      </c>
      <c r="O24" s="38">
        <f t="shared" si="8"/>
        <v>0</v>
      </c>
    </row>
    <row r="25" spans="1:15" ht="12" customHeight="1" x14ac:dyDescent="0.25">
      <c r="A25" s="39" t="s">
        <v>38</v>
      </c>
      <c r="B25" s="39" t="s">
        <v>22</v>
      </c>
      <c r="C25" s="40">
        <v>49</v>
      </c>
      <c r="D25" s="39">
        <v>6</v>
      </c>
      <c r="E25" s="33">
        <f t="shared" si="0"/>
        <v>294</v>
      </c>
      <c r="F25" s="34">
        <f t="shared" si="1"/>
        <v>0</v>
      </c>
      <c r="G25" s="35">
        <f t="shared" si="9"/>
        <v>1.617</v>
      </c>
      <c r="H25" s="41">
        <v>0</v>
      </c>
      <c r="I25" s="37">
        <f t="shared" si="2"/>
        <v>0</v>
      </c>
      <c r="J25" s="38">
        <f t="shared" si="3"/>
        <v>0</v>
      </c>
      <c r="K25" s="38">
        <f t="shared" si="4"/>
        <v>0</v>
      </c>
      <c r="L25" s="38">
        <f t="shared" si="5"/>
        <v>0</v>
      </c>
      <c r="M25" s="38">
        <f t="shared" si="6"/>
        <v>0</v>
      </c>
      <c r="N25" s="38">
        <f t="shared" si="7"/>
        <v>0</v>
      </c>
      <c r="O25" s="38">
        <f t="shared" si="8"/>
        <v>0</v>
      </c>
    </row>
    <row r="26" spans="1:15" ht="12" customHeight="1" x14ac:dyDescent="0.25">
      <c r="A26" s="30" t="s">
        <v>39</v>
      </c>
      <c r="B26" s="30" t="s">
        <v>22</v>
      </c>
      <c r="C26" s="31">
        <v>368</v>
      </c>
      <c r="D26" s="32">
        <v>1</v>
      </c>
      <c r="E26" s="33">
        <f t="shared" si="0"/>
        <v>368</v>
      </c>
      <c r="F26" s="34">
        <f t="shared" si="1"/>
        <v>0</v>
      </c>
      <c r="G26" s="35">
        <f t="shared" si="9"/>
        <v>12.143999999999998</v>
      </c>
      <c r="H26" s="41">
        <v>0</v>
      </c>
      <c r="I26" s="37">
        <f t="shared" si="2"/>
        <v>0</v>
      </c>
      <c r="J26" s="38">
        <f t="shared" si="3"/>
        <v>0</v>
      </c>
      <c r="K26" s="38">
        <f t="shared" si="4"/>
        <v>0</v>
      </c>
      <c r="L26" s="38">
        <f t="shared" si="5"/>
        <v>0</v>
      </c>
      <c r="M26" s="38">
        <f t="shared" si="6"/>
        <v>0</v>
      </c>
      <c r="N26" s="38">
        <f t="shared" si="7"/>
        <v>0</v>
      </c>
      <c r="O26" s="38">
        <f t="shared" si="8"/>
        <v>0</v>
      </c>
    </row>
    <row r="27" spans="1:15" ht="12" customHeight="1" x14ac:dyDescent="0.25">
      <c r="A27" s="39" t="s">
        <v>40</v>
      </c>
      <c r="B27" s="39" t="s">
        <v>22</v>
      </c>
      <c r="C27" s="40">
        <v>398</v>
      </c>
      <c r="D27" s="39">
        <v>1</v>
      </c>
      <c r="E27" s="33">
        <f t="shared" si="0"/>
        <v>398</v>
      </c>
      <c r="F27" s="34">
        <f t="shared" si="1"/>
        <v>0</v>
      </c>
      <c r="G27" s="35">
        <f t="shared" si="9"/>
        <v>13.133999999999999</v>
      </c>
      <c r="H27" s="41">
        <v>0</v>
      </c>
      <c r="I27" s="37">
        <f t="shared" si="2"/>
        <v>0</v>
      </c>
      <c r="J27" s="38">
        <f t="shared" si="3"/>
        <v>0</v>
      </c>
      <c r="K27" s="38">
        <f t="shared" si="4"/>
        <v>0</v>
      </c>
      <c r="L27" s="38">
        <f t="shared" si="5"/>
        <v>0</v>
      </c>
      <c r="M27" s="38">
        <f t="shared" si="6"/>
        <v>0</v>
      </c>
      <c r="N27" s="38">
        <f t="shared" si="7"/>
        <v>0</v>
      </c>
      <c r="O27" s="38">
        <f t="shared" si="8"/>
        <v>0</v>
      </c>
    </row>
    <row r="28" spans="1:15" ht="12" customHeight="1" x14ac:dyDescent="0.25">
      <c r="A28" s="39" t="s">
        <v>41</v>
      </c>
      <c r="B28" s="39" t="s">
        <v>22</v>
      </c>
      <c r="C28" s="40">
        <v>149</v>
      </c>
      <c r="D28" s="39">
        <v>1</v>
      </c>
      <c r="E28" s="33">
        <f t="shared" si="0"/>
        <v>149</v>
      </c>
      <c r="F28" s="34">
        <f t="shared" si="1"/>
        <v>0</v>
      </c>
      <c r="G28" s="35">
        <f t="shared" si="9"/>
        <v>4.9169999999999998</v>
      </c>
      <c r="H28" s="41">
        <v>0</v>
      </c>
      <c r="I28" s="37">
        <f t="shared" si="2"/>
        <v>0</v>
      </c>
      <c r="J28" s="38">
        <f t="shared" si="3"/>
        <v>0</v>
      </c>
      <c r="K28" s="38">
        <f t="shared" si="4"/>
        <v>0</v>
      </c>
      <c r="L28" s="38">
        <f t="shared" si="5"/>
        <v>0</v>
      </c>
      <c r="M28" s="38">
        <f t="shared" si="6"/>
        <v>0</v>
      </c>
      <c r="N28" s="38">
        <f t="shared" si="7"/>
        <v>0</v>
      </c>
      <c r="O28" s="38">
        <f t="shared" si="8"/>
        <v>0</v>
      </c>
    </row>
    <row r="29" spans="1:15" ht="12" customHeight="1" x14ac:dyDescent="0.25">
      <c r="A29" s="39" t="s">
        <v>42</v>
      </c>
      <c r="B29" s="39" t="s">
        <v>22</v>
      </c>
      <c r="C29" s="40">
        <v>145</v>
      </c>
      <c r="D29" s="39">
        <v>3</v>
      </c>
      <c r="E29" s="33">
        <f t="shared" si="0"/>
        <v>435</v>
      </c>
      <c r="F29" s="34">
        <f t="shared" si="1"/>
        <v>0</v>
      </c>
      <c r="G29" s="35">
        <f t="shared" si="9"/>
        <v>4.7850000000000001</v>
      </c>
      <c r="H29" s="41">
        <v>0</v>
      </c>
      <c r="I29" s="37">
        <f t="shared" si="2"/>
        <v>0</v>
      </c>
      <c r="J29" s="38">
        <f t="shared" si="3"/>
        <v>0</v>
      </c>
      <c r="K29" s="38">
        <f t="shared" si="4"/>
        <v>0</v>
      </c>
      <c r="L29" s="38">
        <f t="shared" si="5"/>
        <v>0</v>
      </c>
      <c r="M29" s="38">
        <f t="shared" si="6"/>
        <v>0</v>
      </c>
      <c r="N29" s="38">
        <f t="shared" si="7"/>
        <v>0</v>
      </c>
      <c r="O29" s="38">
        <f t="shared" si="8"/>
        <v>0</v>
      </c>
    </row>
    <row r="30" spans="1:15" ht="12" customHeight="1" x14ac:dyDescent="0.25">
      <c r="A30" s="39" t="s">
        <v>43</v>
      </c>
      <c r="B30" s="39" t="s">
        <v>22</v>
      </c>
      <c r="C30" s="40">
        <v>189</v>
      </c>
      <c r="D30" s="39">
        <v>1</v>
      </c>
      <c r="E30" s="33">
        <f t="shared" si="0"/>
        <v>189</v>
      </c>
      <c r="F30" s="34">
        <f t="shared" si="1"/>
        <v>0</v>
      </c>
      <c r="G30" s="35">
        <f t="shared" si="9"/>
        <v>6.2369999999999992</v>
      </c>
      <c r="H30" s="41">
        <v>0</v>
      </c>
      <c r="I30" s="37">
        <f t="shared" si="2"/>
        <v>0</v>
      </c>
      <c r="J30" s="38">
        <f t="shared" si="3"/>
        <v>0</v>
      </c>
      <c r="K30" s="38">
        <f t="shared" si="4"/>
        <v>0</v>
      </c>
      <c r="L30" s="38">
        <f t="shared" si="5"/>
        <v>0</v>
      </c>
      <c r="M30" s="38">
        <f t="shared" si="6"/>
        <v>0</v>
      </c>
      <c r="N30" s="38">
        <f t="shared" si="7"/>
        <v>0</v>
      </c>
      <c r="O30" s="38">
        <f t="shared" si="8"/>
        <v>0</v>
      </c>
    </row>
    <row r="31" spans="1:15" ht="12" customHeight="1" x14ac:dyDescent="0.25">
      <c r="A31" s="30" t="s">
        <v>44</v>
      </c>
      <c r="B31" s="30" t="s">
        <v>22</v>
      </c>
      <c r="C31" s="31">
        <v>319</v>
      </c>
      <c r="D31" s="32">
        <v>1</v>
      </c>
      <c r="E31" s="33">
        <f t="shared" si="0"/>
        <v>319</v>
      </c>
      <c r="F31" s="34">
        <f t="shared" si="1"/>
        <v>0</v>
      </c>
      <c r="G31" s="35">
        <f t="shared" si="9"/>
        <v>10.527000000000001</v>
      </c>
      <c r="H31" s="41">
        <v>0</v>
      </c>
      <c r="I31" s="37">
        <f t="shared" si="2"/>
        <v>0</v>
      </c>
      <c r="J31" s="38">
        <f t="shared" si="3"/>
        <v>0</v>
      </c>
      <c r="K31" s="38">
        <f t="shared" si="4"/>
        <v>0</v>
      </c>
      <c r="L31" s="38">
        <f t="shared" si="5"/>
        <v>0</v>
      </c>
      <c r="M31" s="38">
        <f t="shared" si="6"/>
        <v>0</v>
      </c>
      <c r="N31" s="38">
        <f t="shared" si="7"/>
        <v>0</v>
      </c>
      <c r="O31" s="38">
        <f t="shared" si="8"/>
        <v>0</v>
      </c>
    </row>
    <row r="32" spans="1:15" ht="12" customHeight="1" x14ac:dyDescent="0.25">
      <c r="A32" s="30" t="s">
        <v>45</v>
      </c>
      <c r="B32" s="30" t="s">
        <v>22</v>
      </c>
      <c r="C32" s="31">
        <v>699</v>
      </c>
      <c r="D32" s="32">
        <v>1</v>
      </c>
      <c r="E32" s="33">
        <f t="shared" si="0"/>
        <v>699</v>
      </c>
      <c r="F32" s="34">
        <f t="shared" si="1"/>
        <v>0</v>
      </c>
      <c r="G32" s="35">
        <f t="shared" si="9"/>
        <v>23.066999999999997</v>
      </c>
      <c r="H32" s="41">
        <v>0</v>
      </c>
      <c r="I32" s="37">
        <f t="shared" si="2"/>
        <v>0</v>
      </c>
      <c r="J32" s="38">
        <f t="shared" si="3"/>
        <v>0</v>
      </c>
      <c r="K32" s="38">
        <f t="shared" si="4"/>
        <v>0</v>
      </c>
      <c r="L32" s="38">
        <f t="shared" si="5"/>
        <v>0</v>
      </c>
      <c r="M32" s="38">
        <f t="shared" si="6"/>
        <v>0</v>
      </c>
      <c r="N32" s="38">
        <f t="shared" si="7"/>
        <v>0</v>
      </c>
      <c r="O32" s="38">
        <f t="shared" si="8"/>
        <v>0</v>
      </c>
    </row>
    <row r="33" spans="1:15" ht="12" customHeight="1" x14ac:dyDescent="0.25">
      <c r="A33" s="39" t="s">
        <v>46</v>
      </c>
      <c r="B33" s="39" t="s">
        <v>22</v>
      </c>
      <c r="C33" s="40">
        <v>55</v>
      </c>
      <c r="D33" s="39">
        <v>1</v>
      </c>
      <c r="E33" s="33">
        <f t="shared" si="0"/>
        <v>55</v>
      </c>
      <c r="F33" s="34">
        <f t="shared" si="1"/>
        <v>0</v>
      </c>
      <c r="G33" s="35">
        <f t="shared" si="9"/>
        <v>1.8149999999999999</v>
      </c>
      <c r="H33" s="41">
        <v>0</v>
      </c>
      <c r="I33" s="37">
        <f t="shared" si="2"/>
        <v>0</v>
      </c>
      <c r="J33" s="38">
        <f t="shared" si="3"/>
        <v>0</v>
      </c>
      <c r="K33" s="38">
        <f t="shared" si="4"/>
        <v>0</v>
      </c>
      <c r="L33" s="38">
        <f t="shared" si="5"/>
        <v>0</v>
      </c>
      <c r="M33" s="38">
        <f t="shared" si="6"/>
        <v>0</v>
      </c>
      <c r="N33" s="38">
        <f t="shared" si="7"/>
        <v>0</v>
      </c>
      <c r="O33" s="38">
        <f t="shared" si="8"/>
        <v>0</v>
      </c>
    </row>
    <row r="34" spans="1:15" ht="12" customHeight="1" x14ac:dyDescent="0.25">
      <c r="A34" s="39" t="s">
        <v>47</v>
      </c>
      <c r="B34" s="39" t="s">
        <v>22</v>
      </c>
      <c r="C34" s="40">
        <v>798</v>
      </c>
      <c r="D34" s="39">
        <v>1</v>
      </c>
      <c r="E34" s="33">
        <f t="shared" ref="E34:E65" si="10">PRODUCT(C34,D34)</f>
        <v>798</v>
      </c>
      <c r="F34" s="34">
        <f t="shared" ref="F34:F65" si="11">PRODUCT(C34,H34)</f>
        <v>0</v>
      </c>
      <c r="G34" s="35">
        <f t="shared" si="9"/>
        <v>26.333999999999996</v>
      </c>
      <c r="H34" s="41">
        <v>0</v>
      </c>
      <c r="I34" s="37">
        <f t="shared" ref="I34:I65" si="12">PRODUCT(G34,H34)</f>
        <v>0</v>
      </c>
      <c r="J34" s="38">
        <f t="shared" ref="J34:J65" si="13">PRODUCT(G34,H34)*1.3</f>
        <v>0</v>
      </c>
      <c r="K34" s="38">
        <f t="shared" ref="K34:K65" si="14">PRODUCT(G34,H34)*1.6</f>
        <v>0</v>
      </c>
      <c r="L34" s="38">
        <f t="shared" ref="L34:L65" si="15">PRODUCT(G34,H34)*1.9</f>
        <v>0</v>
      </c>
      <c r="M34" s="38">
        <f t="shared" ref="M34:M65" si="16">PRODUCT(G34,H34)*2.2</f>
        <v>0</v>
      </c>
      <c r="N34" s="38">
        <f t="shared" ref="N34:N65" si="17">PRODUCT(G34,H34)*2.5</f>
        <v>0</v>
      </c>
      <c r="O34" s="38">
        <f t="shared" ref="O34:O65" si="18">PRODUCT(G34,H34)*2.8</f>
        <v>0</v>
      </c>
    </row>
    <row r="35" spans="1:15" ht="12" customHeight="1" x14ac:dyDescent="0.25">
      <c r="A35" s="39" t="s">
        <v>48</v>
      </c>
      <c r="B35" s="39" t="s">
        <v>22</v>
      </c>
      <c r="C35" s="40">
        <v>200</v>
      </c>
      <c r="D35" s="39">
        <v>1</v>
      </c>
      <c r="E35" s="33">
        <f t="shared" si="10"/>
        <v>200</v>
      </c>
      <c r="F35" s="34">
        <f t="shared" si="11"/>
        <v>0</v>
      </c>
      <c r="G35" s="35">
        <f t="shared" si="9"/>
        <v>6.6</v>
      </c>
      <c r="H35" s="41">
        <v>0</v>
      </c>
      <c r="I35" s="37">
        <f t="shared" si="12"/>
        <v>0</v>
      </c>
      <c r="J35" s="38">
        <f t="shared" si="13"/>
        <v>0</v>
      </c>
      <c r="K35" s="38">
        <f t="shared" si="14"/>
        <v>0</v>
      </c>
      <c r="L35" s="38">
        <f t="shared" si="15"/>
        <v>0</v>
      </c>
      <c r="M35" s="38">
        <f t="shared" si="16"/>
        <v>0</v>
      </c>
      <c r="N35" s="38">
        <f t="shared" si="17"/>
        <v>0</v>
      </c>
      <c r="O35" s="38">
        <f t="shared" si="18"/>
        <v>0</v>
      </c>
    </row>
    <row r="36" spans="1:15" ht="12" customHeight="1" x14ac:dyDescent="0.25">
      <c r="A36" s="39" t="s">
        <v>49</v>
      </c>
      <c r="B36" s="39" t="s">
        <v>22</v>
      </c>
      <c r="C36" s="40">
        <v>40</v>
      </c>
      <c r="D36" s="39">
        <v>4</v>
      </c>
      <c r="E36" s="33">
        <f t="shared" si="10"/>
        <v>160</v>
      </c>
      <c r="F36" s="34">
        <f t="shared" si="11"/>
        <v>0</v>
      </c>
      <c r="G36" s="35">
        <f t="shared" si="9"/>
        <v>1.32</v>
      </c>
      <c r="H36" s="41">
        <v>0</v>
      </c>
      <c r="I36" s="37">
        <f t="shared" si="12"/>
        <v>0</v>
      </c>
      <c r="J36" s="38">
        <f t="shared" si="13"/>
        <v>0</v>
      </c>
      <c r="K36" s="38">
        <f t="shared" si="14"/>
        <v>0</v>
      </c>
      <c r="L36" s="38">
        <f t="shared" si="15"/>
        <v>0</v>
      </c>
      <c r="M36" s="38">
        <f t="shared" si="16"/>
        <v>0</v>
      </c>
      <c r="N36" s="38">
        <f t="shared" si="17"/>
        <v>0</v>
      </c>
      <c r="O36" s="38">
        <f t="shared" si="18"/>
        <v>0</v>
      </c>
    </row>
    <row r="37" spans="1:15" ht="12" customHeight="1" x14ac:dyDescent="0.25">
      <c r="A37" s="39" t="s">
        <v>50</v>
      </c>
      <c r="B37" s="39" t="s">
        <v>22</v>
      </c>
      <c r="C37" s="40">
        <v>319</v>
      </c>
      <c r="D37" s="39">
        <v>1</v>
      </c>
      <c r="E37" s="33">
        <f t="shared" si="10"/>
        <v>319</v>
      </c>
      <c r="F37" s="34">
        <f t="shared" si="11"/>
        <v>0</v>
      </c>
      <c r="G37" s="35">
        <f t="shared" si="9"/>
        <v>10.527000000000001</v>
      </c>
      <c r="H37" s="41">
        <v>0</v>
      </c>
      <c r="I37" s="37">
        <f t="shared" si="12"/>
        <v>0</v>
      </c>
      <c r="J37" s="38">
        <f t="shared" si="13"/>
        <v>0</v>
      </c>
      <c r="K37" s="38">
        <f t="shared" si="14"/>
        <v>0</v>
      </c>
      <c r="L37" s="38">
        <f t="shared" si="15"/>
        <v>0</v>
      </c>
      <c r="M37" s="38">
        <f t="shared" si="16"/>
        <v>0</v>
      </c>
      <c r="N37" s="38">
        <f t="shared" si="17"/>
        <v>0</v>
      </c>
      <c r="O37" s="38">
        <f t="shared" si="18"/>
        <v>0</v>
      </c>
    </row>
    <row r="38" spans="1:15" ht="12" customHeight="1" x14ac:dyDescent="0.25">
      <c r="A38" s="39" t="s">
        <v>192</v>
      </c>
      <c r="B38" s="39" t="s">
        <v>22</v>
      </c>
      <c r="C38" s="40">
        <v>965</v>
      </c>
      <c r="D38" s="39">
        <v>1</v>
      </c>
      <c r="E38" s="33">
        <f t="shared" si="10"/>
        <v>965</v>
      </c>
      <c r="F38" s="34">
        <f t="shared" si="11"/>
        <v>0</v>
      </c>
      <c r="G38" s="35">
        <f t="shared" si="9"/>
        <v>31.844999999999999</v>
      </c>
      <c r="H38" s="41">
        <v>0</v>
      </c>
      <c r="I38" s="37">
        <f t="shared" si="12"/>
        <v>0</v>
      </c>
      <c r="J38" s="38">
        <f t="shared" si="13"/>
        <v>0</v>
      </c>
      <c r="K38" s="38">
        <f t="shared" si="14"/>
        <v>0</v>
      </c>
      <c r="L38" s="38">
        <f t="shared" si="15"/>
        <v>0</v>
      </c>
      <c r="M38" s="38">
        <f t="shared" si="16"/>
        <v>0</v>
      </c>
      <c r="N38" s="38">
        <f t="shared" si="17"/>
        <v>0</v>
      </c>
      <c r="O38" s="38">
        <f t="shared" si="18"/>
        <v>0</v>
      </c>
    </row>
    <row r="39" spans="1:15" ht="12" customHeight="1" x14ac:dyDescent="0.25">
      <c r="A39" s="30" t="s">
        <v>51</v>
      </c>
      <c r="B39" s="30" t="s">
        <v>52</v>
      </c>
      <c r="C39" s="31">
        <v>1110</v>
      </c>
      <c r="D39" s="32">
        <v>2</v>
      </c>
      <c r="E39" s="33">
        <f t="shared" si="10"/>
        <v>2220</v>
      </c>
      <c r="F39" s="34">
        <f t="shared" si="11"/>
        <v>0</v>
      </c>
      <c r="G39" s="35">
        <f t="shared" ref="G39:G70" si="19">(C39)*3.3/100</f>
        <v>36.630000000000003</v>
      </c>
      <c r="H39" s="41">
        <v>0</v>
      </c>
      <c r="I39" s="37">
        <f t="shared" si="12"/>
        <v>0</v>
      </c>
      <c r="J39" s="38">
        <f t="shared" si="13"/>
        <v>0</v>
      </c>
      <c r="K39" s="38">
        <f t="shared" si="14"/>
        <v>0</v>
      </c>
      <c r="L39" s="38">
        <f t="shared" si="15"/>
        <v>0</v>
      </c>
      <c r="M39" s="38">
        <f t="shared" si="16"/>
        <v>0</v>
      </c>
      <c r="N39" s="38">
        <f t="shared" si="17"/>
        <v>0</v>
      </c>
      <c r="O39" s="38">
        <f t="shared" si="18"/>
        <v>0</v>
      </c>
    </row>
    <row r="40" spans="1:15" ht="12" customHeight="1" x14ac:dyDescent="0.25">
      <c r="A40" s="43" t="s">
        <v>53</v>
      </c>
      <c r="B40" s="39" t="s">
        <v>52</v>
      </c>
      <c r="C40" s="40">
        <v>389</v>
      </c>
      <c r="D40" s="39">
        <v>1</v>
      </c>
      <c r="E40" s="33">
        <f t="shared" si="10"/>
        <v>389</v>
      </c>
      <c r="F40" s="34">
        <f t="shared" si="11"/>
        <v>0</v>
      </c>
      <c r="G40" s="35">
        <f t="shared" si="19"/>
        <v>12.836999999999998</v>
      </c>
      <c r="H40" s="41">
        <v>0</v>
      </c>
      <c r="I40" s="37">
        <f t="shared" si="12"/>
        <v>0</v>
      </c>
      <c r="J40" s="38">
        <f t="shared" si="13"/>
        <v>0</v>
      </c>
      <c r="K40" s="38">
        <f t="shared" si="14"/>
        <v>0</v>
      </c>
      <c r="L40" s="38">
        <f t="shared" si="15"/>
        <v>0</v>
      </c>
      <c r="M40" s="38">
        <f t="shared" si="16"/>
        <v>0</v>
      </c>
      <c r="N40" s="38">
        <f t="shared" si="17"/>
        <v>0</v>
      </c>
      <c r="O40" s="38">
        <f t="shared" si="18"/>
        <v>0</v>
      </c>
    </row>
    <row r="41" spans="1:15" ht="12" customHeight="1" x14ac:dyDescent="0.25">
      <c r="A41" s="44" t="s">
        <v>54</v>
      </c>
      <c r="B41" s="39" t="s">
        <v>52</v>
      </c>
      <c r="C41" s="40">
        <v>499</v>
      </c>
      <c r="D41" s="39">
        <v>1</v>
      </c>
      <c r="E41" s="33">
        <f t="shared" si="10"/>
        <v>499</v>
      </c>
      <c r="F41" s="34">
        <f t="shared" si="11"/>
        <v>0</v>
      </c>
      <c r="G41" s="35">
        <f t="shared" si="19"/>
        <v>16.466999999999999</v>
      </c>
      <c r="H41" s="41">
        <v>0</v>
      </c>
      <c r="I41" s="37">
        <f t="shared" si="12"/>
        <v>0</v>
      </c>
      <c r="J41" s="38">
        <f t="shared" si="13"/>
        <v>0</v>
      </c>
      <c r="K41" s="38">
        <f t="shared" si="14"/>
        <v>0</v>
      </c>
      <c r="L41" s="38">
        <f t="shared" si="15"/>
        <v>0</v>
      </c>
      <c r="M41" s="38">
        <f t="shared" si="16"/>
        <v>0</v>
      </c>
      <c r="N41" s="38">
        <f t="shared" si="17"/>
        <v>0</v>
      </c>
      <c r="O41" s="38">
        <f t="shared" si="18"/>
        <v>0</v>
      </c>
    </row>
    <row r="42" spans="1:15" ht="12" customHeight="1" x14ac:dyDescent="0.25">
      <c r="A42" s="43" t="s">
        <v>55</v>
      </c>
      <c r="B42" s="39" t="s">
        <v>52</v>
      </c>
      <c r="C42" s="40">
        <v>1000</v>
      </c>
      <c r="D42" s="39">
        <v>2</v>
      </c>
      <c r="E42" s="33">
        <f t="shared" si="10"/>
        <v>2000</v>
      </c>
      <c r="F42" s="34">
        <f t="shared" si="11"/>
        <v>0</v>
      </c>
      <c r="G42" s="35">
        <f t="shared" si="19"/>
        <v>33</v>
      </c>
      <c r="H42" s="41">
        <v>0</v>
      </c>
      <c r="I42" s="37">
        <f t="shared" si="12"/>
        <v>0</v>
      </c>
      <c r="J42" s="38">
        <f t="shared" si="13"/>
        <v>0</v>
      </c>
      <c r="K42" s="38">
        <f t="shared" si="14"/>
        <v>0</v>
      </c>
      <c r="L42" s="38">
        <f t="shared" si="15"/>
        <v>0</v>
      </c>
      <c r="M42" s="38">
        <f t="shared" si="16"/>
        <v>0</v>
      </c>
      <c r="N42" s="38">
        <f t="shared" si="17"/>
        <v>0</v>
      </c>
      <c r="O42" s="38">
        <f t="shared" si="18"/>
        <v>0</v>
      </c>
    </row>
    <row r="43" spans="1:15" ht="12" customHeight="1" x14ac:dyDescent="0.25">
      <c r="A43" s="30" t="s">
        <v>56</v>
      </c>
      <c r="B43" s="30" t="s">
        <v>52</v>
      </c>
      <c r="C43" s="40">
        <v>880</v>
      </c>
      <c r="D43" s="32">
        <v>2</v>
      </c>
      <c r="E43" s="33">
        <f t="shared" si="10"/>
        <v>1760</v>
      </c>
      <c r="F43" s="34">
        <f t="shared" si="11"/>
        <v>0</v>
      </c>
      <c r="G43" s="35">
        <f t="shared" si="19"/>
        <v>29.04</v>
      </c>
      <c r="H43" s="41">
        <v>0</v>
      </c>
      <c r="I43" s="37">
        <f t="shared" si="12"/>
        <v>0</v>
      </c>
      <c r="J43" s="38">
        <f t="shared" si="13"/>
        <v>0</v>
      </c>
      <c r="K43" s="38">
        <f t="shared" si="14"/>
        <v>0</v>
      </c>
      <c r="L43" s="38">
        <f t="shared" si="15"/>
        <v>0</v>
      </c>
      <c r="M43" s="38">
        <f t="shared" si="16"/>
        <v>0</v>
      </c>
      <c r="N43" s="38">
        <f t="shared" si="17"/>
        <v>0</v>
      </c>
      <c r="O43" s="38">
        <f t="shared" si="18"/>
        <v>0</v>
      </c>
    </row>
    <row r="44" spans="1:15" ht="12" customHeight="1" x14ac:dyDescent="0.25">
      <c r="A44" s="30" t="s">
        <v>57</v>
      </c>
      <c r="B44" s="30" t="s">
        <v>52</v>
      </c>
      <c r="C44" s="31">
        <v>563</v>
      </c>
      <c r="D44" s="32">
        <v>2</v>
      </c>
      <c r="E44" s="33">
        <f t="shared" si="10"/>
        <v>1126</v>
      </c>
      <c r="F44" s="34">
        <f t="shared" si="11"/>
        <v>0</v>
      </c>
      <c r="G44" s="35">
        <f t="shared" si="19"/>
        <v>18.578999999999997</v>
      </c>
      <c r="H44" s="41">
        <v>0</v>
      </c>
      <c r="I44" s="37">
        <f t="shared" si="12"/>
        <v>0</v>
      </c>
      <c r="J44" s="38">
        <f t="shared" si="13"/>
        <v>0</v>
      </c>
      <c r="K44" s="38">
        <f t="shared" si="14"/>
        <v>0</v>
      </c>
      <c r="L44" s="38">
        <f t="shared" si="15"/>
        <v>0</v>
      </c>
      <c r="M44" s="38">
        <f t="shared" si="16"/>
        <v>0</v>
      </c>
      <c r="N44" s="38">
        <f t="shared" si="17"/>
        <v>0</v>
      </c>
      <c r="O44" s="38">
        <f t="shared" si="18"/>
        <v>0</v>
      </c>
    </row>
    <row r="45" spans="1:15" ht="12" customHeight="1" x14ac:dyDescent="0.25">
      <c r="A45" s="39" t="s">
        <v>58</v>
      </c>
      <c r="B45" s="39" t="s">
        <v>52</v>
      </c>
      <c r="C45" s="40">
        <v>120</v>
      </c>
      <c r="D45" s="39">
        <v>2</v>
      </c>
      <c r="E45" s="33">
        <f t="shared" si="10"/>
        <v>240</v>
      </c>
      <c r="F45" s="34">
        <f t="shared" si="11"/>
        <v>0</v>
      </c>
      <c r="G45" s="35">
        <f t="shared" si="19"/>
        <v>3.96</v>
      </c>
      <c r="H45" s="41">
        <v>0</v>
      </c>
      <c r="I45" s="37">
        <f t="shared" si="12"/>
        <v>0</v>
      </c>
      <c r="J45" s="38">
        <f t="shared" si="13"/>
        <v>0</v>
      </c>
      <c r="K45" s="38">
        <f t="shared" si="14"/>
        <v>0</v>
      </c>
      <c r="L45" s="38">
        <f t="shared" si="15"/>
        <v>0</v>
      </c>
      <c r="M45" s="38">
        <f t="shared" si="16"/>
        <v>0</v>
      </c>
      <c r="N45" s="38">
        <f t="shared" si="17"/>
        <v>0</v>
      </c>
      <c r="O45" s="38">
        <f t="shared" si="18"/>
        <v>0</v>
      </c>
    </row>
    <row r="46" spans="1:15" ht="12" customHeight="1" x14ac:dyDescent="0.25">
      <c r="A46" s="39" t="s">
        <v>59</v>
      </c>
      <c r="B46" s="39" t="s">
        <v>52</v>
      </c>
      <c r="C46" s="40">
        <v>400</v>
      </c>
      <c r="D46" s="39">
        <v>2</v>
      </c>
      <c r="E46" s="33">
        <f t="shared" si="10"/>
        <v>800</v>
      </c>
      <c r="F46" s="34">
        <f t="shared" si="11"/>
        <v>0</v>
      </c>
      <c r="G46" s="35">
        <f t="shared" si="19"/>
        <v>13.2</v>
      </c>
      <c r="H46" s="41">
        <v>0</v>
      </c>
      <c r="I46" s="37">
        <f t="shared" si="12"/>
        <v>0</v>
      </c>
      <c r="J46" s="38">
        <f t="shared" si="13"/>
        <v>0</v>
      </c>
      <c r="K46" s="38">
        <f t="shared" si="14"/>
        <v>0</v>
      </c>
      <c r="L46" s="38">
        <f t="shared" si="15"/>
        <v>0</v>
      </c>
      <c r="M46" s="38">
        <f t="shared" si="16"/>
        <v>0</v>
      </c>
      <c r="N46" s="38">
        <f t="shared" si="17"/>
        <v>0</v>
      </c>
      <c r="O46" s="38">
        <f t="shared" si="18"/>
        <v>0</v>
      </c>
    </row>
    <row r="47" spans="1:15" ht="12" customHeight="1" x14ac:dyDescent="0.25">
      <c r="A47" s="39" t="s">
        <v>60</v>
      </c>
      <c r="B47" s="39" t="s">
        <v>52</v>
      </c>
      <c r="C47" s="40">
        <v>420</v>
      </c>
      <c r="D47" s="39">
        <v>2</v>
      </c>
      <c r="E47" s="33">
        <f t="shared" si="10"/>
        <v>840</v>
      </c>
      <c r="F47" s="34">
        <f t="shared" si="11"/>
        <v>0</v>
      </c>
      <c r="G47" s="35">
        <f t="shared" si="19"/>
        <v>13.86</v>
      </c>
      <c r="H47" s="41">
        <v>0</v>
      </c>
      <c r="I47" s="37">
        <f t="shared" si="12"/>
        <v>0</v>
      </c>
      <c r="J47" s="38">
        <f t="shared" si="13"/>
        <v>0</v>
      </c>
      <c r="K47" s="38">
        <f t="shared" si="14"/>
        <v>0</v>
      </c>
      <c r="L47" s="38">
        <f t="shared" si="15"/>
        <v>0</v>
      </c>
      <c r="M47" s="38">
        <f t="shared" si="16"/>
        <v>0</v>
      </c>
      <c r="N47" s="38">
        <f t="shared" si="17"/>
        <v>0</v>
      </c>
      <c r="O47" s="38">
        <f t="shared" si="18"/>
        <v>0</v>
      </c>
    </row>
    <row r="48" spans="1:15" ht="12" customHeight="1" x14ac:dyDescent="0.25">
      <c r="A48" s="39" t="s">
        <v>61</v>
      </c>
      <c r="B48" s="39" t="s">
        <v>52</v>
      </c>
      <c r="C48" s="40">
        <v>364</v>
      </c>
      <c r="D48" s="39">
        <v>2</v>
      </c>
      <c r="E48" s="33">
        <f t="shared" si="10"/>
        <v>728</v>
      </c>
      <c r="F48" s="34">
        <f t="shared" si="11"/>
        <v>0</v>
      </c>
      <c r="G48" s="35">
        <f t="shared" si="19"/>
        <v>12.012</v>
      </c>
      <c r="H48" s="41">
        <v>0</v>
      </c>
      <c r="I48" s="37">
        <f t="shared" si="12"/>
        <v>0</v>
      </c>
      <c r="J48" s="38">
        <f t="shared" si="13"/>
        <v>0</v>
      </c>
      <c r="K48" s="38">
        <f t="shared" si="14"/>
        <v>0</v>
      </c>
      <c r="L48" s="38">
        <f t="shared" si="15"/>
        <v>0</v>
      </c>
      <c r="M48" s="38">
        <f t="shared" si="16"/>
        <v>0</v>
      </c>
      <c r="N48" s="38">
        <f t="shared" si="17"/>
        <v>0</v>
      </c>
      <c r="O48" s="38">
        <f t="shared" si="18"/>
        <v>0</v>
      </c>
    </row>
    <row r="49" spans="1:15" ht="12" customHeight="1" x14ac:dyDescent="0.25">
      <c r="A49" s="43" t="s">
        <v>62</v>
      </c>
      <c r="B49" s="39" t="s">
        <v>52</v>
      </c>
      <c r="C49" s="40">
        <v>656</v>
      </c>
      <c r="D49" s="39">
        <v>2</v>
      </c>
      <c r="E49" s="33">
        <f t="shared" si="10"/>
        <v>1312</v>
      </c>
      <c r="F49" s="34">
        <f t="shared" si="11"/>
        <v>0</v>
      </c>
      <c r="G49" s="35">
        <f t="shared" si="19"/>
        <v>21.647999999999996</v>
      </c>
      <c r="H49" s="41">
        <v>0</v>
      </c>
      <c r="I49" s="37">
        <f t="shared" si="12"/>
        <v>0</v>
      </c>
      <c r="J49" s="38">
        <f t="shared" si="13"/>
        <v>0</v>
      </c>
      <c r="K49" s="38">
        <f t="shared" si="14"/>
        <v>0</v>
      </c>
      <c r="L49" s="38">
        <f t="shared" si="15"/>
        <v>0</v>
      </c>
      <c r="M49" s="38">
        <f t="shared" si="16"/>
        <v>0</v>
      </c>
      <c r="N49" s="38">
        <f t="shared" si="17"/>
        <v>0</v>
      </c>
      <c r="O49" s="38">
        <f t="shared" si="18"/>
        <v>0</v>
      </c>
    </row>
    <row r="50" spans="1:15" ht="12" customHeight="1" x14ac:dyDescent="0.25">
      <c r="A50" s="30" t="s">
        <v>63</v>
      </c>
      <c r="B50" s="30" t="s">
        <v>52</v>
      </c>
      <c r="C50" s="31">
        <v>300</v>
      </c>
      <c r="D50" s="32">
        <v>1</v>
      </c>
      <c r="E50" s="33">
        <f t="shared" si="10"/>
        <v>300</v>
      </c>
      <c r="F50" s="34">
        <f t="shared" si="11"/>
        <v>0</v>
      </c>
      <c r="G50" s="35">
        <f t="shared" si="19"/>
        <v>9.9</v>
      </c>
      <c r="H50" s="41">
        <v>0</v>
      </c>
      <c r="I50" s="37">
        <f t="shared" si="12"/>
        <v>0</v>
      </c>
      <c r="J50" s="38">
        <f t="shared" si="13"/>
        <v>0</v>
      </c>
      <c r="K50" s="38">
        <f t="shared" si="14"/>
        <v>0</v>
      </c>
      <c r="L50" s="38">
        <f t="shared" si="15"/>
        <v>0</v>
      </c>
      <c r="M50" s="38">
        <f t="shared" si="16"/>
        <v>0</v>
      </c>
      <c r="N50" s="38">
        <f t="shared" si="17"/>
        <v>0</v>
      </c>
      <c r="O50" s="38">
        <f t="shared" si="18"/>
        <v>0</v>
      </c>
    </row>
    <row r="51" spans="1:15" ht="12" customHeight="1" x14ac:dyDescent="0.25">
      <c r="A51" s="30" t="s">
        <v>64</v>
      </c>
      <c r="B51" s="30" t="s">
        <v>52</v>
      </c>
      <c r="C51" s="45">
        <v>390</v>
      </c>
      <c r="D51" s="32">
        <v>2</v>
      </c>
      <c r="E51" s="33">
        <f t="shared" si="10"/>
        <v>780</v>
      </c>
      <c r="F51" s="34">
        <f t="shared" si="11"/>
        <v>0</v>
      </c>
      <c r="G51" s="35">
        <f t="shared" si="19"/>
        <v>12.87</v>
      </c>
      <c r="H51" s="41">
        <v>0</v>
      </c>
      <c r="I51" s="37">
        <f t="shared" si="12"/>
        <v>0</v>
      </c>
      <c r="J51" s="38">
        <f t="shared" si="13"/>
        <v>0</v>
      </c>
      <c r="K51" s="38">
        <f t="shared" si="14"/>
        <v>0</v>
      </c>
      <c r="L51" s="38">
        <f t="shared" si="15"/>
        <v>0</v>
      </c>
      <c r="M51" s="38">
        <f t="shared" si="16"/>
        <v>0</v>
      </c>
      <c r="N51" s="38">
        <f t="shared" si="17"/>
        <v>0</v>
      </c>
      <c r="O51" s="38">
        <f t="shared" si="18"/>
        <v>0</v>
      </c>
    </row>
    <row r="52" spans="1:15" ht="12" customHeight="1" x14ac:dyDescent="0.25">
      <c r="A52" s="46" t="s">
        <v>65</v>
      </c>
      <c r="B52" s="30" t="s">
        <v>52</v>
      </c>
      <c r="C52" s="45">
        <v>464</v>
      </c>
      <c r="D52" s="32">
        <v>6</v>
      </c>
      <c r="E52" s="33">
        <f t="shared" si="10"/>
        <v>2784</v>
      </c>
      <c r="F52" s="34">
        <f t="shared" si="11"/>
        <v>0</v>
      </c>
      <c r="G52" s="35">
        <f t="shared" si="19"/>
        <v>15.311999999999998</v>
      </c>
      <c r="H52" s="41">
        <v>0</v>
      </c>
      <c r="I52" s="37">
        <f t="shared" si="12"/>
        <v>0</v>
      </c>
      <c r="J52" s="38">
        <f t="shared" si="13"/>
        <v>0</v>
      </c>
      <c r="K52" s="38">
        <f t="shared" si="14"/>
        <v>0</v>
      </c>
      <c r="L52" s="38">
        <f t="shared" si="15"/>
        <v>0</v>
      </c>
      <c r="M52" s="38">
        <f t="shared" si="16"/>
        <v>0</v>
      </c>
      <c r="N52" s="38">
        <f t="shared" si="17"/>
        <v>0</v>
      </c>
      <c r="O52" s="38">
        <f t="shared" si="18"/>
        <v>0</v>
      </c>
    </row>
    <row r="53" spans="1:15" ht="12" customHeight="1" x14ac:dyDescent="0.25">
      <c r="A53" s="30" t="s">
        <v>66</v>
      </c>
      <c r="B53" s="30" t="s">
        <v>52</v>
      </c>
      <c r="C53" s="31">
        <v>5000</v>
      </c>
      <c r="D53" s="32">
        <v>1</v>
      </c>
      <c r="E53" s="33">
        <f t="shared" si="10"/>
        <v>5000</v>
      </c>
      <c r="F53" s="34">
        <f t="shared" si="11"/>
        <v>0</v>
      </c>
      <c r="G53" s="35">
        <f t="shared" si="19"/>
        <v>165</v>
      </c>
      <c r="H53" s="41">
        <v>0</v>
      </c>
      <c r="I53" s="37">
        <f t="shared" si="12"/>
        <v>0</v>
      </c>
      <c r="J53" s="38">
        <f t="shared" si="13"/>
        <v>0</v>
      </c>
      <c r="K53" s="38">
        <f t="shared" si="14"/>
        <v>0</v>
      </c>
      <c r="L53" s="38">
        <f t="shared" si="15"/>
        <v>0</v>
      </c>
      <c r="M53" s="38">
        <f t="shared" si="16"/>
        <v>0</v>
      </c>
      <c r="N53" s="38">
        <f t="shared" si="17"/>
        <v>0</v>
      </c>
      <c r="O53" s="38">
        <f t="shared" si="18"/>
        <v>0</v>
      </c>
    </row>
    <row r="54" spans="1:15" ht="12" customHeight="1" x14ac:dyDescent="0.25">
      <c r="A54" s="30" t="s">
        <v>67</v>
      </c>
      <c r="B54" s="30" t="s">
        <v>68</v>
      </c>
      <c r="C54" s="31">
        <v>600</v>
      </c>
      <c r="D54" s="32">
        <v>1</v>
      </c>
      <c r="E54" s="33">
        <f t="shared" si="10"/>
        <v>600</v>
      </c>
      <c r="F54" s="34">
        <f t="shared" si="11"/>
        <v>0</v>
      </c>
      <c r="G54" s="35">
        <f t="shared" si="19"/>
        <v>19.8</v>
      </c>
      <c r="H54" s="41">
        <v>0</v>
      </c>
      <c r="I54" s="37">
        <f t="shared" si="12"/>
        <v>0</v>
      </c>
      <c r="J54" s="38">
        <f t="shared" si="13"/>
        <v>0</v>
      </c>
      <c r="K54" s="38">
        <f t="shared" si="14"/>
        <v>0</v>
      </c>
      <c r="L54" s="38">
        <f t="shared" si="15"/>
        <v>0</v>
      </c>
      <c r="M54" s="38">
        <f t="shared" si="16"/>
        <v>0</v>
      </c>
      <c r="N54" s="38">
        <f t="shared" si="17"/>
        <v>0</v>
      </c>
      <c r="O54" s="38">
        <f t="shared" si="18"/>
        <v>0</v>
      </c>
    </row>
    <row r="55" spans="1:15" ht="12" customHeight="1" x14ac:dyDescent="0.25">
      <c r="A55" s="30" t="s">
        <v>69</v>
      </c>
      <c r="B55" s="30" t="s">
        <v>68</v>
      </c>
      <c r="C55" s="45">
        <v>1200</v>
      </c>
      <c r="D55" s="32">
        <v>1</v>
      </c>
      <c r="E55" s="33">
        <f t="shared" si="10"/>
        <v>1200</v>
      </c>
      <c r="F55" s="34">
        <f t="shared" si="11"/>
        <v>0</v>
      </c>
      <c r="G55" s="35">
        <f t="shared" si="19"/>
        <v>39.6</v>
      </c>
      <c r="H55" s="41">
        <v>0</v>
      </c>
      <c r="I55" s="37">
        <f t="shared" si="12"/>
        <v>0</v>
      </c>
      <c r="J55" s="38">
        <f t="shared" si="13"/>
        <v>0</v>
      </c>
      <c r="K55" s="38">
        <f t="shared" si="14"/>
        <v>0</v>
      </c>
      <c r="L55" s="38">
        <f t="shared" si="15"/>
        <v>0</v>
      </c>
      <c r="M55" s="38">
        <f t="shared" si="16"/>
        <v>0</v>
      </c>
      <c r="N55" s="38">
        <f t="shared" si="17"/>
        <v>0</v>
      </c>
      <c r="O55" s="38">
        <f t="shared" si="18"/>
        <v>0</v>
      </c>
    </row>
    <row r="56" spans="1:15" ht="12" customHeight="1" x14ac:dyDescent="0.25">
      <c r="A56" s="43" t="s">
        <v>70</v>
      </c>
      <c r="B56" s="39" t="s">
        <v>68</v>
      </c>
      <c r="C56" s="40">
        <v>15</v>
      </c>
      <c r="D56" s="39">
        <v>20</v>
      </c>
      <c r="E56" s="33">
        <f t="shared" si="10"/>
        <v>300</v>
      </c>
      <c r="F56" s="34">
        <f t="shared" si="11"/>
        <v>0</v>
      </c>
      <c r="G56" s="35">
        <f t="shared" si="19"/>
        <v>0.495</v>
      </c>
      <c r="H56" s="41">
        <v>0</v>
      </c>
      <c r="I56" s="37">
        <f t="shared" si="12"/>
        <v>0</v>
      </c>
      <c r="J56" s="38">
        <f t="shared" si="13"/>
        <v>0</v>
      </c>
      <c r="K56" s="38">
        <f t="shared" si="14"/>
        <v>0</v>
      </c>
      <c r="L56" s="38">
        <f t="shared" si="15"/>
        <v>0</v>
      </c>
      <c r="M56" s="38">
        <f t="shared" si="16"/>
        <v>0</v>
      </c>
      <c r="N56" s="38">
        <f t="shared" si="17"/>
        <v>0</v>
      </c>
      <c r="O56" s="38">
        <f t="shared" si="18"/>
        <v>0</v>
      </c>
    </row>
    <row r="57" spans="1:15" ht="12" customHeight="1" x14ac:dyDescent="0.25">
      <c r="A57" s="47" t="s">
        <v>71</v>
      </c>
      <c r="B57" s="47" t="s">
        <v>68</v>
      </c>
      <c r="C57" s="42">
        <v>10</v>
      </c>
      <c r="D57" s="32">
        <v>10</v>
      </c>
      <c r="E57" s="33">
        <f t="shared" si="10"/>
        <v>100</v>
      </c>
      <c r="F57" s="34">
        <f t="shared" si="11"/>
        <v>0</v>
      </c>
      <c r="G57" s="35">
        <f t="shared" si="19"/>
        <v>0.33</v>
      </c>
      <c r="H57" s="41">
        <v>0</v>
      </c>
      <c r="I57" s="37">
        <f t="shared" si="12"/>
        <v>0</v>
      </c>
      <c r="J57" s="38">
        <f t="shared" si="13"/>
        <v>0</v>
      </c>
      <c r="K57" s="38">
        <f t="shared" si="14"/>
        <v>0</v>
      </c>
      <c r="L57" s="38">
        <f t="shared" si="15"/>
        <v>0</v>
      </c>
      <c r="M57" s="38">
        <f t="shared" si="16"/>
        <v>0</v>
      </c>
      <c r="N57" s="38">
        <f t="shared" si="17"/>
        <v>0</v>
      </c>
      <c r="O57" s="38">
        <f t="shared" si="18"/>
        <v>0</v>
      </c>
    </row>
    <row r="58" spans="1:15" ht="12" customHeight="1" x14ac:dyDescent="0.25">
      <c r="A58" s="47" t="s">
        <v>72</v>
      </c>
      <c r="B58" s="47" t="s">
        <v>68</v>
      </c>
      <c r="C58" s="42">
        <v>60</v>
      </c>
      <c r="D58" s="32">
        <v>8</v>
      </c>
      <c r="E58" s="33">
        <f t="shared" si="10"/>
        <v>480</v>
      </c>
      <c r="F58" s="34">
        <f t="shared" si="11"/>
        <v>0</v>
      </c>
      <c r="G58" s="35">
        <f t="shared" si="19"/>
        <v>1.98</v>
      </c>
      <c r="H58" s="41">
        <v>0</v>
      </c>
      <c r="I58" s="37">
        <f t="shared" si="12"/>
        <v>0</v>
      </c>
      <c r="J58" s="38">
        <f t="shared" si="13"/>
        <v>0</v>
      </c>
      <c r="K58" s="38">
        <f t="shared" si="14"/>
        <v>0</v>
      </c>
      <c r="L58" s="38">
        <f t="shared" si="15"/>
        <v>0</v>
      </c>
      <c r="M58" s="38">
        <f t="shared" si="16"/>
        <v>0</v>
      </c>
      <c r="N58" s="38">
        <f t="shared" si="17"/>
        <v>0</v>
      </c>
      <c r="O58" s="38">
        <f t="shared" si="18"/>
        <v>0</v>
      </c>
    </row>
    <row r="59" spans="1:15" ht="12" customHeight="1" x14ac:dyDescent="0.25">
      <c r="A59" s="39" t="s">
        <v>73</v>
      </c>
      <c r="B59" s="39" t="s">
        <v>68</v>
      </c>
      <c r="C59" s="40">
        <v>15</v>
      </c>
      <c r="D59" s="39">
        <v>3</v>
      </c>
      <c r="E59" s="33">
        <f t="shared" si="10"/>
        <v>45</v>
      </c>
      <c r="F59" s="34">
        <f t="shared" si="11"/>
        <v>0</v>
      </c>
      <c r="G59" s="35">
        <f t="shared" si="19"/>
        <v>0.495</v>
      </c>
      <c r="H59" s="41">
        <v>0</v>
      </c>
      <c r="I59" s="37">
        <f t="shared" si="12"/>
        <v>0</v>
      </c>
      <c r="J59" s="38">
        <f t="shared" si="13"/>
        <v>0</v>
      </c>
      <c r="K59" s="38">
        <f t="shared" si="14"/>
        <v>0</v>
      </c>
      <c r="L59" s="38">
        <f t="shared" si="15"/>
        <v>0</v>
      </c>
      <c r="M59" s="38">
        <f t="shared" si="16"/>
        <v>0</v>
      </c>
      <c r="N59" s="38">
        <f t="shared" si="17"/>
        <v>0</v>
      </c>
      <c r="O59" s="38">
        <f t="shared" si="18"/>
        <v>0</v>
      </c>
    </row>
    <row r="60" spans="1:15" ht="12" customHeight="1" x14ac:dyDescent="0.25">
      <c r="A60" s="47" t="s">
        <v>182</v>
      </c>
      <c r="B60" s="47" t="s">
        <v>68</v>
      </c>
      <c r="C60" s="42">
        <v>140</v>
      </c>
      <c r="D60" s="32">
        <v>5</v>
      </c>
      <c r="E60" s="33">
        <f t="shared" si="10"/>
        <v>700</v>
      </c>
      <c r="F60" s="34">
        <f t="shared" si="11"/>
        <v>0</v>
      </c>
      <c r="G60" s="35">
        <f t="shared" si="19"/>
        <v>4.62</v>
      </c>
      <c r="H60" s="41">
        <v>0</v>
      </c>
      <c r="I60" s="37">
        <f t="shared" si="12"/>
        <v>0</v>
      </c>
      <c r="J60" s="38">
        <f t="shared" si="13"/>
        <v>0</v>
      </c>
      <c r="K60" s="38">
        <f t="shared" si="14"/>
        <v>0</v>
      </c>
      <c r="L60" s="38">
        <f t="shared" si="15"/>
        <v>0</v>
      </c>
      <c r="M60" s="38">
        <f t="shared" si="16"/>
        <v>0</v>
      </c>
      <c r="N60" s="38">
        <f t="shared" si="17"/>
        <v>0</v>
      </c>
      <c r="O60" s="38">
        <f t="shared" si="18"/>
        <v>0</v>
      </c>
    </row>
    <row r="61" spans="1:15" ht="12" customHeight="1" x14ac:dyDescent="0.25">
      <c r="A61" s="47" t="s">
        <v>74</v>
      </c>
      <c r="B61" s="47" t="s">
        <v>68</v>
      </c>
      <c r="C61" s="42">
        <v>8</v>
      </c>
      <c r="D61" s="32">
        <v>100</v>
      </c>
      <c r="E61" s="33">
        <f t="shared" si="10"/>
        <v>800</v>
      </c>
      <c r="F61" s="34">
        <f t="shared" si="11"/>
        <v>0</v>
      </c>
      <c r="G61" s="35">
        <f t="shared" si="19"/>
        <v>0.26400000000000001</v>
      </c>
      <c r="H61" s="41">
        <v>0</v>
      </c>
      <c r="I61" s="37">
        <f t="shared" si="12"/>
        <v>0</v>
      </c>
      <c r="J61" s="38">
        <f t="shared" si="13"/>
        <v>0</v>
      </c>
      <c r="K61" s="38">
        <f t="shared" si="14"/>
        <v>0</v>
      </c>
      <c r="L61" s="38">
        <f t="shared" si="15"/>
        <v>0</v>
      </c>
      <c r="M61" s="38">
        <f t="shared" si="16"/>
        <v>0</v>
      </c>
      <c r="N61" s="38">
        <f t="shared" si="17"/>
        <v>0</v>
      </c>
      <c r="O61" s="38">
        <f t="shared" si="18"/>
        <v>0</v>
      </c>
    </row>
    <row r="62" spans="1:15" ht="12" customHeight="1" x14ac:dyDescent="0.25">
      <c r="A62" s="47" t="s">
        <v>75</v>
      </c>
      <c r="B62" s="47" t="s">
        <v>68</v>
      </c>
      <c r="C62" s="42">
        <v>4</v>
      </c>
      <c r="D62" s="32">
        <v>200</v>
      </c>
      <c r="E62" s="33">
        <f t="shared" si="10"/>
        <v>800</v>
      </c>
      <c r="F62" s="34">
        <f t="shared" si="11"/>
        <v>0</v>
      </c>
      <c r="G62" s="35">
        <f t="shared" si="19"/>
        <v>0.13200000000000001</v>
      </c>
      <c r="H62" s="41">
        <v>0</v>
      </c>
      <c r="I62" s="37">
        <f t="shared" si="12"/>
        <v>0</v>
      </c>
      <c r="J62" s="38">
        <f t="shared" si="13"/>
        <v>0</v>
      </c>
      <c r="K62" s="38">
        <f t="shared" si="14"/>
        <v>0</v>
      </c>
      <c r="L62" s="38">
        <f t="shared" si="15"/>
        <v>0</v>
      </c>
      <c r="M62" s="38">
        <f t="shared" si="16"/>
        <v>0</v>
      </c>
      <c r="N62" s="38">
        <f t="shared" si="17"/>
        <v>0</v>
      </c>
      <c r="O62" s="38">
        <f t="shared" si="18"/>
        <v>0</v>
      </c>
    </row>
    <row r="63" spans="1:15" ht="12" customHeight="1" x14ac:dyDescent="0.25">
      <c r="A63" s="30" t="s">
        <v>76</v>
      </c>
      <c r="B63" s="30" t="s">
        <v>68</v>
      </c>
      <c r="C63" s="42">
        <v>600</v>
      </c>
      <c r="D63" s="32">
        <v>1</v>
      </c>
      <c r="E63" s="33">
        <f t="shared" si="10"/>
        <v>600</v>
      </c>
      <c r="F63" s="34">
        <f t="shared" si="11"/>
        <v>0</v>
      </c>
      <c r="G63" s="35">
        <f t="shared" si="19"/>
        <v>19.8</v>
      </c>
      <c r="H63" s="41">
        <v>0</v>
      </c>
      <c r="I63" s="37">
        <f t="shared" si="12"/>
        <v>0</v>
      </c>
      <c r="J63" s="38">
        <f t="shared" si="13"/>
        <v>0</v>
      </c>
      <c r="K63" s="38">
        <f t="shared" si="14"/>
        <v>0</v>
      </c>
      <c r="L63" s="38">
        <f t="shared" si="15"/>
        <v>0</v>
      </c>
      <c r="M63" s="38">
        <f t="shared" si="16"/>
        <v>0</v>
      </c>
      <c r="N63" s="38">
        <f t="shared" si="17"/>
        <v>0</v>
      </c>
      <c r="O63" s="38">
        <f t="shared" si="18"/>
        <v>0</v>
      </c>
    </row>
    <row r="64" spans="1:15" ht="12" customHeight="1" x14ac:dyDescent="0.25">
      <c r="A64" s="30" t="s">
        <v>77</v>
      </c>
      <c r="B64" s="30" t="s">
        <v>78</v>
      </c>
      <c r="C64" s="42">
        <v>200</v>
      </c>
      <c r="D64" s="32">
        <v>4</v>
      </c>
      <c r="E64" s="33">
        <f t="shared" si="10"/>
        <v>800</v>
      </c>
      <c r="F64" s="34">
        <f t="shared" si="11"/>
        <v>0</v>
      </c>
      <c r="G64" s="35">
        <f t="shared" si="19"/>
        <v>6.6</v>
      </c>
      <c r="H64" s="41">
        <v>0</v>
      </c>
      <c r="I64" s="37">
        <f t="shared" si="12"/>
        <v>0</v>
      </c>
      <c r="J64" s="38">
        <f t="shared" si="13"/>
        <v>0</v>
      </c>
      <c r="K64" s="38">
        <f t="shared" si="14"/>
        <v>0</v>
      </c>
      <c r="L64" s="38">
        <f t="shared" si="15"/>
        <v>0</v>
      </c>
      <c r="M64" s="38">
        <f t="shared" si="16"/>
        <v>0</v>
      </c>
      <c r="N64" s="38">
        <f t="shared" si="17"/>
        <v>0</v>
      </c>
      <c r="O64" s="38">
        <f t="shared" si="18"/>
        <v>0</v>
      </c>
    </row>
    <row r="65" spans="1:15" ht="12" customHeight="1" x14ac:dyDescent="0.25">
      <c r="A65" s="30" t="s">
        <v>79</v>
      </c>
      <c r="B65" s="30" t="s">
        <v>78</v>
      </c>
      <c r="C65" s="42">
        <v>50</v>
      </c>
      <c r="D65" s="32">
        <v>5</v>
      </c>
      <c r="E65" s="33">
        <f t="shared" si="10"/>
        <v>250</v>
      </c>
      <c r="F65" s="34">
        <f t="shared" si="11"/>
        <v>0</v>
      </c>
      <c r="G65" s="35">
        <f t="shared" si="19"/>
        <v>1.65</v>
      </c>
      <c r="H65" s="41">
        <v>0</v>
      </c>
      <c r="I65" s="37">
        <f t="shared" si="12"/>
        <v>0</v>
      </c>
      <c r="J65" s="38">
        <f t="shared" si="13"/>
        <v>0</v>
      </c>
      <c r="K65" s="38">
        <f t="shared" si="14"/>
        <v>0</v>
      </c>
      <c r="L65" s="38">
        <f t="shared" si="15"/>
        <v>0</v>
      </c>
      <c r="M65" s="38">
        <f t="shared" si="16"/>
        <v>0</v>
      </c>
      <c r="N65" s="38">
        <f t="shared" si="17"/>
        <v>0</v>
      </c>
      <c r="O65" s="38">
        <f t="shared" si="18"/>
        <v>0</v>
      </c>
    </row>
    <row r="66" spans="1:15" ht="12" customHeight="1" x14ac:dyDescent="0.25">
      <c r="A66" s="30" t="s">
        <v>80</v>
      </c>
      <c r="B66" s="30" t="s">
        <v>78</v>
      </c>
      <c r="C66" s="45">
        <v>129</v>
      </c>
      <c r="D66" s="32">
        <v>2</v>
      </c>
      <c r="E66" s="33">
        <f t="shared" ref="E66:E97" si="20">PRODUCT(C66,D66)</f>
        <v>258</v>
      </c>
      <c r="F66" s="34">
        <f t="shared" ref="F66:F97" si="21">PRODUCT(C66,H66)</f>
        <v>0</v>
      </c>
      <c r="G66" s="35">
        <f t="shared" si="19"/>
        <v>4.2569999999999997</v>
      </c>
      <c r="H66" s="41">
        <v>0</v>
      </c>
      <c r="I66" s="37">
        <f t="shared" ref="I66:I97" si="22">PRODUCT(G66,H66)</f>
        <v>0</v>
      </c>
      <c r="J66" s="38">
        <f t="shared" ref="J66:J97" si="23">PRODUCT(G66,H66)*1.3</f>
        <v>0</v>
      </c>
      <c r="K66" s="38">
        <f t="shared" ref="K66:K97" si="24">PRODUCT(G66,H66)*1.6</f>
        <v>0</v>
      </c>
      <c r="L66" s="38">
        <f t="shared" ref="L66:L97" si="25">PRODUCT(G66,H66)*1.9</f>
        <v>0</v>
      </c>
      <c r="M66" s="38">
        <f t="shared" ref="M66:M97" si="26">PRODUCT(G66,H66)*2.2</f>
        <v>0</v>
      </c>
      <c r="N66" s="38">
        <f t="shared" ref="N66:N97" si="27">PRODUCT(G66,H66)*2.5</f>
        <v>0</v>
      </c>
      <c r="O66" s="38">
        <f t="shared" ref="O66:O97" si="28">PRODUCT(G66,H66)*2.8</f>
        <v>0</v>
      </c>
    </row>
    <row r="67" spans="1:15" ht="12" customHeight="1" x14ac:dyDescent="0.25">
      <c r="A67" s="39" t="s">
        <v>81</v>
      </c>
      <c r="B67" s="39" t="s">
        <v>78</v>
      </c>
      <c r="C67" s="40">
        <v>145</v>
      </c>
      <c r="D67" s="39">
        <v>1</v>
      </c>
      <c r="E67" s="33">
        <f t="shared" si="20"/>
        <v>145</v>
      </c>
      <c r="F67" s="34">
        <f t="shared" si="21"/>
        <v>0</v>
      </c>
      <c r="G67" s="35">
        <f t="shared" si="19"/>
        <v>4.7850000000000001</v>
      </c>
      <c r="H67" s="41">
        <v>0</v>
      </c>
      <c r="I67" s="37">
        <f t="shared" si="22"/>
        <v>0</v>
      </c>
      <c r="J67" s="38">
        <f t="shared" si="23"/>
        <v>0</v>
      </c>
      <c r="K67" s="38">
        <f t="shared" si="24"/>
        <v>0</v>
      </c>
      <c r="L67" s="38">
        <f t="shared" si="25"/>
        <v>0</v>
      </c>
      <c r="M67" s="38">
        <f t="shared" si="26"/>
        <v>0</v>
      </c>
      <c r="N67" s="38">
        <f t="shared" si="27"/>
        <v>0</v>
      </c>
      <c r="O67" s="38">
        <f t="shared" si="28"/>
        <v>0</v>
      </c>
    </row>
    <row r="68" spans="1:15" ht="12" customHeight="1" x14ac:dyDescent="0.25">
      <c r="A68" s="30" t="s">
        <v>82</v>
      </c>
      <c r="B68" s="30" t="s">
        <v>78</v>
      </c>
      <c r="C68" s="31">
        <v>300</v>
      </c>
      <c r="D68" s="32">
        <v>3</v>
      </c>
      <c r="E68" s="33">
        <f t="shared" si="20"/>
        <v>900</v>
      </c>
      <c r="F68" s="34">
        <f t="shared" si="21"/>
        <v>0</v>
      </c>
      <c r="G68" s="35">
        <f t="shared" si="19"/>
        <v>9.9</v>
      </c>
      <c r="H68" s="41">
        <v>0</v>
      </c>
      <c r="I68" s="37">
        <f t="shared" si="22"/>
        <v>0</v>
      </c>
      <c r="J68" s="38">
        <f t="shared" si="23"/>
        <v>0</v>
      </c>
      <c r="K68" s="38">
        <f t="shared" si="24"/>
        <v>0</v>
      </c>
      <c r="L68" s="38">
        <f t="shared" si="25"/>
        <v>0</v>
      </c>
      <c r="M68" s="38">
        <f t="shared" si="26"/>
        <v>0</v>
      </c>
      <c r="N68" s="38">
        <f t="shared" si="27"/>
        <v>0</v>
      </c>
      <c r="O68" s="38">
        <f t="shared" si="28"/>
        <v>0</v>
      </c>
    </row>
    <row r="69" spans="1:15" ht="12" customHeight="1" x14ac:dyDescent="0.25">
      <c r="A69" s="30" t="s">
        <v>83</v>
      </c>
      <c r="B69" s="30" t="s">
        <v>78</v>
      </c>
      <c r="C69" s="45">
        <v>399</v>
      </c>
      <c r="D69" s="32">
        <v>1</v>
      </c>
      <c r="E69" s="33">
        <f t="shared" si="20"/>
        <v>399</v>
      </c>
      <c r="F69" s="34">
        <f t="shared" si="21"/>
        <v>0</v>
      </c>
      <c r="G69" s="35">
        <f t="shared" si="19"/>
        <v>13.166999999999998</v>
      </c>
      <c r="H69" s="41">
        <v>0</v>
      </c>
      <c r="I69" s="37">
        <f t="shared" si="22"/>
        <v>0</v>
      </c>
      <c r="J69" s="38">
        <f t="shared" si="23"/>
        <v>0</v>
      </c>
      <c r="K69" s="38">
        <f t="shared" si="24"/>
        <v>0</v>
      </c>
      <c r="L69" s="38">
        <f t="shared" si="25"/>
        <v>0</v>
      </c>
      <c r="M69" s="38">
        <f t="shared" si="26"/>
        <v>0</v>
      </c>
      <c r="N69" s="38">
        <f t="shared" si="27"/>
        <v>0</v>
      </c>
      <c r="O69" s="38">
        <f t="shared" si="28"/>
        <v>0</v>
      </c>
    </row>
    <row r="70" spans="1:15" ht="12" customHeight="1" x14ac:dyDescent="0.25">
      <c r="A70" s="30" t="s">
        <v>84</v>
      </c>
      <c r="B70" s="30" t="s">
        <v>78</v>
      </c>
      <c r="C70" s="42">
        <v>30</v>
      </c>
      <c r="D70" s="32">
        <v>4</v>
      </c>
      <c r="E70" s="33">
        <f t="shared" si="20"/>
        <v>120</v>
      </c>
      <c r="F70" s="34">
        <f t="shared" si="21"/>
        <v>0</v>
      </c>
      <c r="G70" s="35">
        <f t="shared" si="19"/>
        <v>0.99</v>
      </c>
      <c r="H70" s="41">
        <v>0</v>
      </c>
      <c r="I70" s="37">
        <f t="shared" si="22"/>
        <v>0</v>
      </c>
      <c r="J70" s="38">
        <f t="shared" si="23"/>
        <v>0</v>
      </c>
      <c r="K70" s="38">
        <f t="shared" si="24"/>
        <v>0</v>
      </c>
      <c r="L70" s="38">
        <f t="shared" si="25"/>
        <v>0</v>
      </c>
      <c r="M70" s="38">
        <f t="shared" si="26"/>
        <v>0</v>
      </c>
      <c r="N70" s="38">
        <f t="shared" si="27"/>
        <v>0</v>
      </c>
      <c r="O70" s="38">
        <f t="shared" si="28"/>
        <v>0</v>
      </c>
    </row>
    <row r="71" spans="1:15" ht="12" customHeight="1" x14ac:dyDescent="0.25">
      <c r="A71" s="30" t="s">
        <v>85</v>
      </c>
      <c r="B71" s="30" t="s">
        <v>78</v>
      </c>
      <c r="C71" s="42">
        <v>10</v>
      </c>
      <c r="D71" s="32">
        <v>40</v>
      </c>
      <c r="E71" s="33">
        <f t="shared" si="20"/>
        <v>400</v>
      </c>
      <c r="F71" s="34">
        <f t="shared" si="21"/>
        <v>0</v>
      </c>
      <c r="G71" s="35">
        <f t="shared" ref="G71:G102" si="29">(C71)*3.3/100</f>
        <v>0.33</v>
      </c>
      <c r="H71" s="41">
        <v>0</v>
      </c>
      <c r="I71" s="37">
        <f t="shared" si="22"/>
        <v>0</v>
      </c>
      <c r="J71" s="38">
        <f t="shared" si="23"/>
        <v>0</v>
      </c>
      <c r="K71" s="38">
        <f t="shared" si="24"/>
        <v>0</v>
      </c>
      <c r="L71" s="38">
        <f t="shared" si="25"/>
        <v>0</v>
      </c>
      <c r="M71" s="38">
        <f t="shared" si="26"/>
        <v>0</v>
      </c>
      <c r="N71" s="38">
        <f t="shared" si="27"/>
        <v>0</v>
      </c>
      <c r="O71" s="38">
        <f t="shared" si="28"/>
        <v>0</v>
      </c>
    </row>
    <row r="72" spans="1:15" ht="12" customHeight="1" x14ac:dyDescent="0.25">
      <c r="A72" s="30" t="s">
        <v>86</v>
      </c>
      <c r="B72" s="30" t="s">
        <v>78</v>
      </c>
      <c r="C72" s="45">
        <v>329</v>
      </c>
      <c r="D72" s="32">
        <v>1</v>
      </c>
      <c r="E72" s="33">
        <f t="shared" si="20"/>
        <v>329</v>
      </c>
      <c r="F72" s="34">
        <f t="shared" si="21"/>
        <v>0</v>
      </c>
      <c r="G72" s="35">
        <f t="shared" si="29"/>
        <v>10.857000000000001</v>
      </c>
      <c r="H72" s="41">
        <v>0</v>
      </c>
      <c r="I72" s="37">
        <f t="shared" si="22"/>
        <v>0</v>
      </c>
      <c r="J72" s="38">
        <f t="shared" si="23"/>
        <v>0</v>
      </c>
      <c r="K72" s="38">
        <f t="shared" si="24"/>
        <v>0</v>
      </c>
      <c r="L72" s="38">
        <f t="shared" si="25"/>
        <v>0</v>
      </c>
      <c r="M72" s="38">
        <f t="shared" si="26"/>
        <v>0</v>
      </c>
      <c r="N72" s="38">
        <f t="shared" si="27"/>
        <v>0</v>
      </c>
      <c r="O72" s="38">
        <f t="shared" si="28"/>
        <v>0</v>
      </c>
    </row>
    <row r="73" spans="1:15" ht="12" customHeight="1" x14ac:dyDescent="0.25">
      <c r="A73" s="30" t="s">
        <v>87</v>
      </c>
      <c r="B73" s="30" t="s">
        <v>78</v>
      </c>
      <c r="C73" s="31">
        <v>135</v>
      </c>
      <c r="D73" s="32">
        <v>1</v>
      </c>
      <c r="E73" s="33">
        <f t="shared" si="20"/>
        <v>135</v>
      </c>
      <c r="F73" s="34">
        <f t="shared" si="21"/>
        <v>0</v>
      </c>
      <c r="G73" s="35">
        <f t="shared" si="29"/>
        <v>4.4550000000000001</v>
      </c>
      <c r="H73" s="41">
        <v>0</v>
      </c>
      <c r="I73" s="37">
        <f t="shared" si="22"/>
        <v>0</v>
      </c>
      <c r="J73" s="38">
        <f t="shared" si="23"/>
        <v>0</v>
      </c>
      <c r="K73" s="38">
        <f t="shared" si="24"/>
        <v>0</v>
      </c>
      <c r="L73" s="38">
        <f t="shared" si="25"/>
        <v>0</v>
      </c>
      <c r="M73" s="38">
        <f t="shared" si="26"/>
        <v>0</v>
      </c>
      <c r="N73" s="38">
        <f t="shared" si="27"/>
        <v>0</v>
      </c>
      <c r="O73" s="38">
        <f t="shared" si="28"/>
        <v>0</v>
      </c>
    </row>
    <row r="74" spans="1:15" ht="12" customHeight="1" x14ac:dyDescent="0.25">
      <c r="A74" s="30" t="s">
        <v>88</v>
      </c>
      <c r="B74" s="30" t="s">
        <v>78</v>
      </c>
      <c r="C74" s="31">
        <v>200</v>
      </c>
      <c r="D74" s="32">
        <v>2</v>
      </c>
      <c r="E74" s="33">
        <f t="shared" si="20"/>
        <v>400</v>
      </c>
      <c r="F74" s="34">
        <f t="shared" si="21"/>
        <v>0</v>
      </c>
      <c r="G74" s="35">
        <f t="shared" si="29"/>
        <v>6.6</v>
      </c>
      <c r="H74" s="41">
        <v>0</v>
      </c>
      <c r="I74" s="37">
        <f t="shared" si="22"/>
        <v>0</v>
      </c>
      <c r="J74" s="38">
        <f t="shared" si="23"/>
        <v>0</v>
      </c>
      <c r="K74" s="38">
        <f t="shared" si="24"/>
        <v>0</v>
      </c>
      <c r="L74" s="38">
        <f t="shared" si="25"/>
        <v>0</v>
      </c>
      <c r="M74" s="38">
        <f t="shared" si="26"/>
        <v>0</v>
      </c>
      <c r="N74" s="38">
        <f t="shared" si="27"/>
        <v>0</v>
      </c>
      <c r="O74" s="38">
        <f t="shared" si="28"/>
        <v>0</v>
      </c>
    </row>
    <row r="75" spans="1:15" ht="12" customHeight="1" x14ac:dyDescent="0.25">
      <c r="A75" s="48" t="s">
        <v>89</v>
      </c>
      <c r="B75" s="30" t="s">
        <v>78</v>
      </c>
      <c r="C75" s="45">
        <v>947</v>
      </c>
      <c r="D75" s="32">
        <v>2</v>
      </c>
      <c r="E75" s="33">
        <f t="shared" si="20"/>
        <v>1894</v>
      </c>
      <c r="F75" s="34">
        <f t="shared" si="21"/>
        <v>0</v>
      </c>
      <c r="G75" s="35">
        <f t="shared" si="29"/>
        <v>31.250999999999998</v>
      </c>
      <c r="H75" s="41">
        <v>0</v>
      </c>
      <c r="I75" s="37">
        <f t="shared" si="22"/>
        <v>0</v>
      </c>
      <c r="J75" s="38">
        <f t="shared" si="23"/>
        <v>0</v>
      </c>
      <c r="K75" s="38">
        <f t="shared" si="24"/>
        <v>0</v>
      </c>
      <c r="L75" s="38">
        <f t="shared" si="25"/>
        <v>0</v>
      </c>
      <c r="M75" s="38">
        <f t="shared" si="26"/>
        <v>0</v>
      </c>
      <c r="N75" s="38">
        <f t="shared" si="27"/>
        <v>0</v>
      </c>
      <c r="O75" s="38">
        <f t="shared" si="28"/>
        <v>0</v>
      </c>
    </row>
    <row r="76" spans="1:15" ht="12" customHeight="1" x14ac:dyDescent="0.25">
      <c r="A76" s="30" t="s">
        <v>90</v>
      </c>
      <c r="B76" s="30" t="s">
        <v>78</v>
      </c>
      <c r="C76" s="31">
        <v>300</v>
      </c>
      <c r="D76" s="32">
        <v>1</v>
      </c>
      <c r="E76" s="33">
        <f t="shared" si="20"/>
        <v>300</v>
      </c>
      <c r="F76" s="34">
        <f t="shared" si="21"/>
        <v>0</v>
      </c>
      <c r="G76" s="35">
        <f t="shared" si="29"/>
        <v>9.9</v>
      </c>
      <c r="H76" s="41">
        <v>0</v>
      </c>
      <c r="I76" s="37">
        <f t="shared" si="22"/>
        <v>0</v>
      </c>
      <c r="J76" s="38">
        <f t="shared" si="23"/>
        <v>0</v>
      </c>
      <c r="K76" s="38">
        <f t="shared" si="24"/>
        <v>0</v>
      </c>
      <c r="L76" s="38">
        <f t="shared" si="25"/>
        <v>0</v>
      </c>
      <c r="M76" s="38">
        <f t="shared" si="26"/>
        <v>0</v>
      </c>
      <c r="N76" s="38">
        <f t="shared" si="27"/>
        <v>0</v>
      </c>
      <c r="O76" s="38">
        <f t="shared" si="28"/>
        <v>0</v>
      </c>
    </row>
    <row r="77" spans="1:15" ht="12" customHeight="1" x14ac:dyDescent="0.25">
      <c r="A77" s="43" t="s">
        <v>91</v>
      </c>
      <c r="B77" s="39" t="s">
        <v>78</v>
      </c>
      <c r="C77" s="40">
        <v>290</v>
      </c>
      <c r="D77" s="39">
        <v>1</v>
      </c>
      <c r="E77" s="33">
        <f t="shared" si="20"/>
        <v>290</v>
      </c>
      <c r="F77" s="34">
        <f t="shared" si="21"/>
        <v>0</v>
      </c>
      <c r="G77" s="35">
        <f t="shared" si="29"/>
        <v>9.57</v>
      </c>
      <c r="H77" s="41">
        <v>0</v>
      </c>
      <c r="I77" s="37">
        <f t="shared" si="22"/>
        <v>0</v>
      </c>
      <c r="J77" s="38">
        <f t="shared" si="23"/>
        <v>0</v>
      </c>
      <c r="K77" s="38">
        <f t="shared" si="24"/>
        <v>0</v>
      </c>
      <c r="L77" s="38">
        <f t="shared" si="25"/>
        <v>0</v>
      </c>
      <c r="M77" s="38">
        <f t="shared" si="26"/>
        <v>0</v>
      </c>
      <c r="N77" s="38">
        <f t="shared" si="27"/>
        <v>0</v>
      </c>
      <c r="O77" s="38">
        <f t="shared" si="28"/>
        <v>0</v>
      </c>
    </row>
    <row r="78" spans="1:15" ht="12" customHeight="1" x14ac:dyDescent="0.25">
      <c r="A78" s="39" t="s">
        <v>92</v>
      </c>
      <c r="B78" s="39" t="s">
        <v>78</v>
      </c>
      <c r="C78" s="40">
        <v>39</v>
      </c>
      <c r="D78" s="39">
        <v>6</v>
      </c>
      <c r="E78" s="33">
        <f t="shared" si="20"/>
        <v>234</v>
      </c>
      <c r="F78" s="34">
        <f t="shared" si="21"/>
        <v>0</v>
      </c>
      <c r="G78" s="35">
        <f t="shared" si="29"/>
        <v>1.2869999999999999</v>
      </c>
      <c r="H78" s="41">
        <v>0</v>
      </c>
      <c r="I78" s="37">
        <f t="shared" si="22"/>
        <v>0</v>
      </c>
      <c r="J78" s="38">
        <f t="shared" si="23"/>
        <v>0</v>
      </c>
      <c r="K78" s="38">
        <f t="shared" si="24"/>
        <v>0</v>
      </c>
      <c r="L78" s="38">
        <f t="shared" si="25"/>
        <v>0</v>
      </c>
      <c r="M78" s="38">
        <f t="shared" si="26"/>
        <v>0</v>
      </c>
      <c r="N78" s="38">
        <f t="shared" si="27"/>
        <v>0</v>
      </c>
      <c r="O78" s="38">
        <f t="shared" si="28"/>
        <v>0</v>
      </c>
    </row>
    <row r="79" spans="1:15" ht="12" customHeight="1" x14ac:dyDescent="0.25">
      <c r="A79" s="39" t="s">
        <v>93</v>
      </c>
      <c r="B79" s="39" t="s">
        <v>78</v>
      </c>
      <c r="C79" s="40">
        <v>50</v>
      </c>
      <c r="D79" s="39">
        <v>8</v>
      </c>
      <c r="E79" s="33">
        <f t="shared" si="20"/>
        <v>400</v>
      </c>
      <c r="F79" s="34">
        <f t="shared" si="21"/>
        <v>0</v>
      </c>
      <c r="G79" s="35">
        <f t="shared" si="29"/>
        <v>1.65</v>
      </c>
      <c r="H79" s="41">
        <v>0</v>
      </c>
      <c r="I79" s="37">
        <f t="shared" si="22"/>
        <v>0</v>
      </c>
      <c r="J79" s="38">
        <f t="shared" si="23"/>
        <v>0</v>
      </c>
      <c r="K79" s="38">
        <f t="shared" si="24"/>
        <v>0</v>
      </c>
      <c r="L79" s="38">
        <f t="shared" si="25"/>
        <v>0</v>
      </c>
      <c r="M79" s="38">
        <f t="shared" si="26"/>
        <v>0</v>
      </c>
      <c r="N79" s="38">
        <f t="shared" si="27"/>
        <v>0</v>
      </c>
      <c r="O79" s="38">
        <f t="shared" si="28"/>
        <v>0</v>
      </c>
    </row>
    <row r="80" spans="1:15" ht="12" customHeight="1" x14ac:dyDescent="0.25">
      <c r="A80" s="30" t="s">
        <v>94</v>
      </c>
      <c r="B80" s="30" t="s">
        <v>78</v>
      </c>
      <c r="C80" s="31">
        <v>150</v>
      </c>
      <c r="D80" s="32">
        <v>4</v>
      </c>
      <c r="E80" s="33">
        <f t="shared" si="20"/>
        <v>600</v>
      </c>
      <c r="F80" s="34">
        <f t="shared" si="21"/>
        <v>0</v>
      </c>
      <c r="G80" s="35">
        <f t="shared" si="29"/>
        <v>4.95</v>
      </c>
      <c r="H80" s="41">
        <v>0</v>
      </c>
      <c r="I80" s="37">
        <f t="shared" si="22"/>
        <v>0</v>
      </c>
      <c r="J80" s="38">
        <f t="shared" si="23"/>
        <v>0</v>
      </c>
      <c r="K80" s="38">
        <f t="shared" si="24"/>
        <v>0</v>
      </c>
      <c r="L80" s="38">
        <f t="shared" si="25"/>
        <v>0</v>
      </c>
      <c r="M80" s="38">
        <f t="shared" si="26"/>
        <v>0</v>
      </c>
      <c r="N80" s="38">
        <f t="shared" si="27"/>
        <v>0</v>
      </c>
      <c r="O80" s="38">
        <f t="shared" si="28"/>
        <v>0</v>
      </c>
    </row>
    <row r="81" spans="1:15" ht="12" customHeight="1" x14ac:dyDescent="0.25">
      <c r="A81" s="30" t="s">
        <v>95</v>
      </c>
      <c r="B81" s="30" t="s">
        <v>78</v>
      </c>
      <c r="C81" s="31">
        <v>200</v>
      </c>
      <c r="D81" s="32">
        <v>3</v>
      </c>
      <c r="E81" s="33">
        <f t="shared" si="20"/>
        <v>600</v>
      </c>
      <c r="F81" s="34">
        <f t="shared" si="21"/>
        <v>0</v>
      </c>
      <c r="G81" s="35">
        <f t="shared" si="29"/>
        <v>6.6</v>
      </c>
      <c r="H81" s="41">
        <v>0</v>
      </c>
      <c r="I81" s="37">
        <f t="shared" si="22"/>
        <v>0</v>
      </c>
      <c r="J81" s="38">
        <f t="shared" si="23"/>
        <v>0</v>
      </c>
      <c r="K81" s="38">
        <f t="shared" si="24"/>
        <v>0</v>
      </c>
      <c r="L81" s="38">
        <f t="shared" si="25"/>
        <v>0</v>
      </c>
      <c r="M81" s="38">
        <f t="shared" si="26"/>
        <v>0</v>
      </c>
      <c r="N81" s="38">
        <f t="shared" si="27"/>
        <v>0</v>
      </c>
      <c r="O81" s="38">
        <f t="shared" si="28"/>
        <v>0</v>
      </c>
    </row>
    <row r="82" spans="1:15" ht="12" customHeight="1" x14ac:dyDescent="0.25">
      <c r="A82" s="30" t="s">
        <v>96</v>
      </c>
      <c r="B82" s="30" t="s">
        <v>78</v>
      </c>
      <c r="C82" s="42">
        <v>300</v>
      </c>
      <c r="D82" s="32">
        <v>4</v>
      </c>
      <c r="E82" s="33">
        <f t="shared" si="20"/>
        <v>1200</v>
      </c>
      <c r="F82" s="34">
        <f t="shared" si="21"/>
        <v>0</v>
      </c>
      <c r="G82" s="35">
        <f t="shared" si="29"/>
        <v>9.9</v>
      </c>
      <c r="H82" s="41">
        <v>0</v>
      </c>
      <c r="I82" s="37">
        <f t="shared" si="22"/>
        <v>0</v>
      </c>
      <c r="J82" s="38">
        <f t="shared" si="23"/>
        <v>0</v>
      </c>
      <c r="K82" s="38">
        <f t="shared" si="24"/>
        <v>0</v>
      </c>
      <c r="L82" s="38">
        <f t="shared" si="25"/>
        <v>0</v>
      </c>
      <c r="M82" s="38">
        <f t="shared" si="26"/>
        <v>0</v>
      </c>
      <c r="N82" s="38">
        <f t="shared" si="27"/>
        <v>0</v>
      </c>
      <c r="O82" s="38">
        <f t="shared" si="28"/>
        <v>0</v>
      </c>
    </row>
    <row r="83" spans="1:15" ht="12" customHeight="1" x14ac:dyDescent="0.25">
      <c r="A83" s="30" t="s">
        <v>97</v>
      </c>
      <c r="B83" s="30" t="s">
        <v>78</v>
      </c>
      <c r="C83" s="42">
        <v>70</v>
      </c>
      <c r="D83" s="32">
        <v>2</v>
      </c>
      <c r="E83" s="33">
        <f t="shared" si="20"/>
        <v>140</v>
      </c>
      <c r="F83" s="34">
        <f t="shared" si="21"/>
        <v>0</v>
      </c>
      <c r="G83" s="35">
        <f t="shared" si="29"/>
        <v>2.31</v>
      </c>
      <c r="H83" s="41">
        <v>0</v>
      </c>
      <c r="I83" s="37">
        <f t="shared" si="22"/>
        <v>0</v>
      </c>
      <c r="J83" s="38">
        <f t="shared" si="23"/>
        <v>0</v>
      </c>
      <c r="K83" s="38">
        <f t="shared" si="24"/>
        <v>0</v>
      </c>
      <c r="L83" s="38">
        <f t="shared" si="25"/>
        <v>0</v>
      </c>
      <c r="M83" s="38">
        <f t="shared" si="26"/>
        <v>0</v>
      </c>
      <c r="N83" s="38">
        <f t="shared" si="27"/>
        <v>0</v>
      </c>
      <c r="O83" s="38">
        <f t="shared" si="28"/>
        <v>0</v>
      </c>
    </row>
    <row r="84" spans="1:15" ht="12" customHeight="1" x14ac:dyDescent="0.25">
      <c r="A84" s="30" t="s">
        <v>98</v>
      </c>
      <c r="B84" s="30" t="s">
        <v>78</v>
      </c>
      <c r="C84" s="42">
        <v>50</v>
      </c>
      <c r="D84" s="32">
        <v>5</v>
      </c>
      <c r="E84" s="33">
        <f t="shared" si="20"/>
        <v>250</v>
      </c>
      <c r="F84" s="34">
        <f t="shared" si="21"/>
        <v>0</v>
      </c>
      <c r="G84" s="35">
        <f t="shared" si="29"/>
        <v>1.65</v>
      </c>
      <c r="H84" s="41">
        <v>0</v>
      </c>
      <c r="I84" s="37">
        <f t="shared" si="22"/>
        <v>0</v>
      </c>
      <c r="J84" s="38">
        <f t="shared" si="23"/>
        <v>0</v>
      </c>
      <c r="K84" s="38">
        <f t="shared" si="24"/>
        <v>0</v>
      </c>
      <c r="L84" s="38">
        <f t="shared" si="25"/>
        <v>0</v>
      </c>
      <c r="M84" s="38">
        <f t="shared" si="26"/>
        <v>0</v>
      </c>
      <c r="N84" s="38">
        <f t="shared" si="27"/>
        <v>0</v>
      </c>
      <c r="O84" s="38">
        <f t="shared" si="28"/>
        <v>0</v>
      </c>
    </row>
    <row r="85" spans="1:15" ht="12" customHeight="1" x14ac:dyDescent="0.25">
      <c r="A85" s="30" t="s">
        <v>99</v>
      </c>
      <c r="B85" s="30" t="s">
        <v>78</v>
      </c>
      <c r="C85" s="42">
        <v>85</v>
      </c>
      <c r="D85" s="32">
        <v>1</v>
      </c>
      <c r="E85" s="33">
        <f t="shared" si="20"/>
        <v>85</v>
      </c>
      <c r="F85" s="34">
        <f t="shared" si="21"/>
        <v>0</v>
      </c>
      <c r="G85" s="35">
        <f t="shared" si="29"/>
        <v>2.8050000000000002</v>
      </c>
      <c r="H85" s="41">
        <v>0</v>
      </c>
      <c r="I85" s="37">
        <f t="shared" si="22"/>
        <v>0</v>
      </c>
      <c r="J85" s="38">
        <f t="shared" si="23"/>
        <v>0</v>
      </c>
      <c r="K85" s="38">
        <f t="shared" si="24"/>
        <v>0</v>
      </c>
      <c r="L85" s="38">
        <f t="shared" si="25"/>
        <v>0</v>
      </c>
      <c r="M85" s="38">
        <f t="shared" si="26"/>
        <v>0</v>
      </c>
      <c r="N85" s="38">
        <f t="shared" si="27"/>
        <v>0</v>
      </c>
      <c r="O85" s="38">
        <f t="shared" si="28"/>
        <v>0</v>
      </c>
    </row>
    <row r="86" spans="1:15" ht="12" customHeight="1" x14ac:dyDescent="0.25">
      <c r="A86" s="30" t="s">
        <v>100</v>
      </c>
      <c r="B86" s="30" t="s">
        <v>78</v>
      </c>
      <c r="C86" s="42">
        <v>100</v>
      </c>
      <c r="D86" s="32">
        <v>4</v>
      </c>
      <c r="E86" s="33">
        <f t="shared" si="20"/>
        <v>400</v>
      </c>
      <c r="F86" s="34">
        <f t="shared" si="21"/>
        <v>0</v>
      </c>
      <c r="G86" s="35">
        <f t="shared" si="29"/>
        <v>3.3</v>
      </c>
      <c r="H86" s="41">
        <v>0</v>
      </c>
      <c r="I86" s="37">
        <f t="shared" si="22"/>
        <v>0</v>
      </c>
      <c r="J86" s="38">
        <f t="shared" si="23"/>
        <v>0</v>
      </c>
      <c r="K86" s="38">
        <f t="shared" si="24"/>
        <v>0</v>
      </c>
      <c r="L86" s="38">
        <f t="shared" si="25"/>
        <v>0</v>
      </c>
      <c r="M86" s="38">
        <f t="shared" si="26"/>
        <v>0</v>
      </c>
      <c r="N86" s="38">
        <f t="shared" si="27"/>
        <v>0</v>
      </c>
      <c r="O86" s="38">
        <f t="shared" si="28"/>
        <v>0</v>
      </c>
    </row>
    <row r="87" spans="1:15" ht="12" customHeight="1" x14ac:dyDescent="0.25">
      <c r="A87" s="30" t="s">
        <v>101</v>
      </c>
      <c r="B87" s="30" t="s">
        <v>78</v>
      </c>
      <c r="C87" s="42">
        <v>20</v>
      </c>
      <c r="D87" s="32">
        <v>3</v>
      </c>
      <c r="E87" s="33">
        <f t="shared" si="20"/>
        <v>60</v>
      </c>
      <c r="F87" s="34">
        <f t="shared" si="21"/>
        <v>0</v>
      </c>
      <c r="G87" s="35">
        <f t="shared" si="29"/>
        <v>0.66</v>
      </c>
      <c r="H87" s="41">
        <v>0</v>
      </c>
      <c r="I87" s="37">
        <f t="shared" si="22"/>
        <v>0</v>
      </c>
      <c r="J87" s="38">
        <f t="shared" si="23"/>
        <v>0</v>
      </c>
      <c r="K87" s="38">
        <f t="shared" si="24"/>
        <v>0</v>
      </c>
      <c r="L87" s="38">
        <f t="shared" si="25"/>
        <v>0</v>
      </c>
      <c r="M87" s="38">
        <f t="shared" si="26"/>
        <v>0</v>
      </c>
      <c r="N87" s="38">
        <f t="shared" si="27"/>
        <v>0</v>
      </c>
      <c r="O87" s="38">
        <f t="shared" si="28"/>
        <v>0</v>
      </c>
    </row>
    <row r="88" spans="1:15" ht="12" customHeight="1" x14ac:dyDescent="0.25">
      <c r="A88" s="30" t="s">
        <v>102</v>
      </c>
      <c r="B88" s="30" t="s">
        <v>78</v>
      </c>
      <c r="C88" s="42">
        <v>40</v>
      </c>
      <c r="D88" s="32">
        <v>6</v>
      </c>
      <c r="E88" s="33">
        <f t="shared" si="20"/>
        <v>240</v>
      </c>
      <c r="F88" s="34">
        <f t="shared" si="21"/>
        <v>0</v>
      </c>
      <c r="G88" s="35">
        <f t="shared" si="29"/>
        <v>1.32</v>
      </c>
      <c r="H88" s="41">
        <v>0</v>
      </c>
      <c r="I88" s="37">
        <f t="shared" si="22"/>
        <v>0</v>
      </c>
      <c r="J88" s="38">
        <f t="shared" si="23"/>
        <v>0</v>
      </c>
      <c r="K88" s="38">
        <f t="shared" si="24"/>
        <v>0</v>
      </c>
      <c r="L88" s="38">
        <f t="shared" si="25"/>
        <v>0</v>
      </c>
      <c r="M88" s="38">
        <f t="shared" si="26"/>
        <v>0</v>
      </c>
      <c r="N88" s="38">
        <f t="shared" si="27"/>
        <v>0</v>
      </c>
      <c r="O88" s="38">
        <f t="shared" si="28"/>
        <v>0</v>
      </c>
    </row>
    <row r="89" spans="1:15" ht="12" customHeight="1" x14ac:dyDescent="0.25">
      <c r="A89" s="30" t="s">
        <v>103</v>
      </c>
      <c r="B89" s="30" t="s">
        <v>78</v>
      </c>
      <c r="C89" s="42">
        <v>105</v>
      </c>
      <c r="D89" s="32">
        <v>4</v>
      </c>
      <c r="E89" s="33">
        <f t="shared" si="20"/>
        <v>420</v>
      </c>
      <c r="F89" s="34">
        <f t="shared" si="21"/>
        <v>0</v>
      </c>
      <c r="G89" s="35">
        <f t="shared" si="29"/>
        <v>3.4649999999999999</v>
      </c>
      <c r="H89" s="41">
        <v>0</v>
      </c>
      <c r="I89" s="37">
        <f t="shared" si="22"/>
        <v>0</v>
      </c>
      <c r="J89" s="38">
        <f t="shared" si="23"/>
        <v>0</v>
      </c>
      <c r="K89" s="38">
        <f t="shared" si="24"/>
        <v>0</v>
      </c>
      <c r="L89" s="38">
        <f t="shared" si="25"/>
        <v>0</v>
      </c>
      <c r="M89" s="38">
        <f t="shared" si="26"/>
        <v>0</v>
      </c>
      <c r="N89" s="38">
        <f t="shared" si="27"/>
        <v>0</v>
      </c>
      <c r="O89" s="38">
        <f t="shared" si="28"/>
        <v>0</v>
      </c>
    </row>
    <row r="90" spans="1:15" ht="12" customHeight="1" x14ac:dyDescent="0.25">
      <c r="A90" s="30" t="s">
        <v>104</v>
      </c>
      <c r="B90" s="30" t="s">
        <v>78</v>
      </c>
      <c r="C90" s="42">
        <v>135</v>
      </c>
      <c r="D90" s="32">
        <v>4</v>
      </c>
      <c r="E90" s="33">
        <f t="shared" si="20"/>
        <v>540</v>
      </c>
      <c r="F90" s="34">
        <f t="shared" si="21"/>
        <v>0</v>
      </c>
      <c r="G90" s="35">
        <f t="shared" si="29"/>
        <v>4.4550000000000001</v>
      </c>
      <c r="H90" s="41">
        <v>0</v>
      </c>
      <c r="I90" s="37">
        <f t="shared" si="22"/>
        <v>0</v>
      </c>
      <c r="J90" s="38">
        <f t="shared" si="23"/>
        <v>0</v>
      </c>
      <c r="K90" s="38">
        <f t="shared" si="24"/>
        <v>0</v>
      </c>
      <c r="L90" s="38">
        <f t="shared" si="25"/>
        <v>0</v>
      </c>
      <c r="M90" s="38">
        <f t="shared" si="26"/>
        <v>0</v>
      </c>
      <c r="N90" s="38">
        <f t="shared" si="27"/>
        <v>0</v>
      </c>
      <c r="O90" s="38">
        <f t="shared" si="28"/>
        <v>0</v>
      </c>
    </row>
    <row r="91" spans="1:15" ht="12" customHeight="1" x14ac:dyDescent="0.25">
      <c r="A91" s="30" t="s">
        <v>105</v>
      </c>
      <c r="B91" s="30" t="s">
        <v>78</v>
      </c>
      <c r="C91" s="42">
        <v>200</v>
      </c>
      <c r="D91" s="32">
        <v>12</v>
      </c>
      <c r="E91" s="33">
        <f t="shared" si="20"/>
        <v>2400</v>
      </c>
      <c r="F91" s="34">
        <f t="shared" si="21"/>
        <v>0</v>
      </c>
      <c r="G91" s="35">
        <f t="shared" si="29"/>
        <v>6.6</v>
      </c>
      <c r="H91" s="41">
        <v>0</v>
      </c>
      <c r="I91" s="37">
        <f t="shared" si="22"/>
        <v>0</v>
      </c>
      <c r="J91" s="38">
        <f t="shared" si="23"/>
        <v>0</v>
      </c>
      <c r="K91" s="38">
        <f t="shared" si="24"/>
        <v>0</v>
      </c>
      <c r="L91" s="38">
        <f t="shared" si="25"/>
        <v>0</v>
      </c>
      <c r="M91" s="38">
        <f t="shared" si="26"/>
        <v>0</v>
      </c>
      <c r="N91" s="38">
        <f t="shared" si="27"/>
        <v>0</v>
      </c>
      <c r="O91" s="38">
        <f t="shared" si="28"/>
        <v>0</v>
      </c>
    </row>
    <row r="92" spans="1:15" ht="12" customHeight="1" x14ac:dyDescent="0.25">
      <c r="A92" s="30" t="s">
        <v>106</v>
      </c>
      <c r="B92" s="30" t="s">
        <v>78</v>
      </c>
      <c r="C92" s="31">
        <v>2000</v>
      </c>
      <c r="D92" s="32">
        <v>1</v>
      </c>
      <c r="E92" s="33">
        <f t="shared" si="20"/>
        <v>2000</v>
      </c>
      <c r="F92" s="34">
        <f t="shared" si="21"/>
        <v>0</v>
      </c>
      <c r="G92" s="35">
        <f t="shared" si="29"/>
        <v>66</v>
      </c>
      <c r="H92" s="41">
        <v>0</v>
      </c>
      <c r="I92" s="37">
        <f t="shared" si="22"/>
        <v>0</v>
      </c>
      <c r="J92" s="38">
        <f t="shared" si="23"/>
        <v>0</v>
      </c>
      <c r="K92" s="38">
        <f t="shared" si="24"/>
        <v>0</v>
      </c>
      <c r="L92" s="38">
        <f t="shared" si="25"/>
        <v>0</v>
      </c>
      <c r="M92" s="38">
        <f t="shared" si="26"/>
        <v>0</v>
      </c>
      <c r="N92" s="38">
        <f t="shared" si="27"/>
        <v>0</v>
      </c>
      <c r="O92" s="38">
        <f t="shared" si="28"/>
        <v>0</v>
      </c>
    </row>
    <row r="93" spans="1:15" ht="12" customHeight="1" x14ac:dyDescent="0.25">
      <c r="A93" s="30" t="s">
        <v>107</v>
      </c>
      <c r="B93" s="30" t="s">
        <v>78</v>
      </c>
      <c r="C93" s="31">
        <v>50</v>
      </c>
      <c r="D93" s="32">
        <v>8</v>
      </c>
      <c r="E93" s="33">
        <f t="shared" si="20"/>
        <v>400</v>
      </c>
      <c r="F93" s="34">
        <f t="shared" si="21"/>
        <v>0</v>
      </c>
      <c r="G93" s="35">
        <f t="shared" si="29"/>
        <v>1.65</v>
      </c>
      <c r="H93" s="41">
        <v>0</v>
      </c>
      <c r="I93" s="37">
        <f t="shared" si="22"/>
        <v>0</v>
      </c>
      <c r="J93" s="38">
        <f t="shared" si="23"/>
        <v>0</v>
      </c>
      <c r="K93" s="38">
        <f t="shared" si="24"/>
        <v>0</v>
      </c>
      <c r="L93" s="38">
        <f t="shared" si="25"/>
        <v>0</v>
      </c>
      <c r="M93" s="38">
        <f t="shared" si="26"/>
        <v>0</v>
      </c>
      <c r="N93" s="38">
        <f t="shared" si="27"/>
        <v>0</v>
      </c>
      <c r="O93" s="38">
        <f t="shared" si="28"/>
        <v>0</v>
      </c>
    </row>
    <row r="94" spans="1:15" ht="12" customHeight="1" x14ac:dyDescent="0.25">
      <c r="A94" s="30" t="s">
        <v>108</v>
      </c>
      <c r="B94" s="30" t="s">
        <v>78</v>
      </c>
      <c r="C94" s="31">
        <v>50</v>
      </c>
      <c r="D94" s="32">
        <v>5</v>
      </c>
      <c r="E94" s="33">
        <f t="shared" si="20"/>
        <v>250</v>
      </c>
      <c r="F94" s="34">
        <f t="shared" si="21"/>
        <v>0</v>
      </c>
      <c r="G94" s="35">
        <f t="shared" si="29"/>
        <v>1.65</v>
      </c>
      <c r="H94" s="41">
        <v>0</v>
      </c>
      <c r="I94" s="37">
        <f t="shared" si="22"/>
        <v>0</v>
      </c>
      <c r="J94" s="38">
        <f t="shared" si="23"/>
        <v>0</v>
      </c>
      <c r="K94" s="38">
        <f t="shared" si="24"/>
        <v>0</v>
      </c>
      <c r="L94" s="38">
        <f t="shared" si="25"/>
        <v>0</v>
      </c>
      <c r="M94" s="38">
        <f t="shared" si="26"/>
        <v>0</v>
      </c>
      <c r="N94" s="38">
        <f t="shared" si="27"/>
        <v>0</v>
      </c>
      <c r="O94" s="38">
        <f t="shared" si="28"/>
        <v>0</v>
      </c>
    </row>
    <row r="95" spans="1:15" ht="12" customHeight="1" x14ac:dyDescent="0.25">
      <c r="A95" s="30" t="s">
        <v>109</v>
      </c>
      <c r="B95" s="30" t="s">
        <v>78</v>
      </c>
      <c r="C95" s="31">
        <v>70</v>
      </c>
      <c r="D95" s="32">
        <v>7</v>
      </c>
      <c r="E95" s="33">
        <f t="shared" si="20"/>
        <v>490</v>
      </c>
      <c r="F95" s="34">
        <f t="shared" si="21"/>
        <v>0</v>
      </c>
      <c r="G95" s="35">
        <f t="shared" si="29"/>
        <v>2.31</v>
      </c>
      <c r="H95" s="41">
        <v>0</v>
      </c>
      <c r="I95" s="37">
        <f t="shared" si="22"/>
        <v>0</v>
      </c>
      <c r="J95" s="38">
        <f t="shared" si="23"/>
        <v>0</v>
      </c>
      <c r="K95" s="38">
        <f t="shared" si="24"/>
        <v>0</v>
      </c>
      <c r="L95" s="38">
        <f t="shared" si="25"/>
        <v>0</v>
      </c>
      <c r="M95" s="38">
        <f t="shared" si="26"/>
        <v>0</v>
      </c>
      <c r="N95" s="38">
        <f t="shared" si="27"/>
        <v>0</v>
      </c>
      <c r="O95" s="38">
        <f t="shared" si="28"/>
        <v>0</v>
      </c>
    </row>
    <row r="96" spans="1:15" ht="12" customHeight="1" x14ac:dyDescent="0.25">
      <c r="A96" s="30" t="s">
        <v>110</v>
      </c>
      <c r="B96" s="30" t="s">
        <v>78</v>
      </c>
      <c r="C96" s="31">
        <v>70</v>
      </c>
      <c r="D96" s="32">
        <v>6</v>
      </c>
      <c r="E96" s="33">
        <f t="shared" si="20"/>
        <v>420</v>
      </c>
      <c r="F96" s="34">
        <f t="shared" si="21"/>
        <v>0</v>
      </c>
      <c r="G96" s="35">
        <f t="shared" si="29"/>
        <v>2.31</v>
      </c>
      <c r="H96" s="41">
        <v>0</v>
      </c>
      <c r="I96" s="37">
        <f t="shared" si="22"/>
        <v>0</v>
      </c>
      <c r="J96" s="38">
        <f t="shared" si="23"/>
        <v>0</v>
      </c>
      <c r="K96" s="38">
        <f t="shared" si="24"/>
        <v>0</v>
      </c>
      <c r="L96" s="38">
        <f t="shared" si="25"/>
        <v>0</v>
      </c>
      <c r="M96" s="38">
        <f t="shared" si="26"/>
        <v>0</v>
      </c>
      <c r="N96" s="38">
        <f t="shared" si="27"/>
        <v>0</v>
      </c>
      <c r="O96" s="38">
        <f t="shared" si="28"/>
        <v>0</v>
      </c>
    </row>
    <row r="97" spans="1:15" ht="12" customHeight="1" x14ac:dyDescent="0.25">
      <c r="A97" s="39" t="s">
        <v>111</v>
      </c>
      <c r="B97" s="39" t="s">
        <v>78</v>
      </c>
      <c r="C97" s="40">
        <v>2</v>
      </c>
      <c r="D97" s="39">
        <v>150</v>
      </c>
      <c r="E97" s="33">
        <f t="shared" si="20"/>
        <v>300</v>
      </c>
      <c r="F97" s="34">
        <f t="shared" si="21"/>
        <v>0</v>
      </c>
      <c r="G97" s="35">
        <f t="shared" si="29"/>
        <v>6.6000000000000003E-2</v>
      </c>
      <c r="H97" s="41">
        <v>0</v>
      </c>
      <c r="I97" s="37">
        <f t="shared" si="22"/>
        <v>0</v>
      </c>
      <c r="J97" s="38">
        <f t="shared" si="23"/>
        <v>0</v>
      </c>
      <c r="K97" s="38">
        <f t="shared" si="24"/>
        <v>0</v>
      </c>
      <c r="L97" s="38">
        <f t="shared" si="25"/>
        <v>0</v>
      </c>
      <c r="M97" s="38">
        <f t="shared" si="26"/>
        <v>0</v>
      </c>
      <c r="N97" s="38">
        <f t="shared" si="27"/>
        <v>0</v>
      </c>
      <c r="O97" s="38">
        <f t="shared" si="28"/>
        <v>0</v>
      </c>
    </row>
    <row r="98" spans="1:15" ht="12" customHeight="1" x14ac:dyDescent="0.25">
      <c r="A98" s="30" t="s">
        <v>112</v>
      </c>
      <c r="B98" s="30" t="s">
        <v>78</v>
      </c>
      <c r="C98" s="31">
        <v>100</v>
      </c>
      <c r="D98" s="32">
        <v>2</v>
      </c>
      <c r="E98" s="33">
        <f t="shared" ref="E98:E129" si="30">PRODUCT(C98,D98)</f>
        <v>200</v>
      </c>
      <c r="F98" s="34">
        <f t="shared" ref="F98:F129" si="31">PRODUCT(C98,H98)</f>
        <v>0</v>
      </c>
      <c r="G98" s="35">
        <f t="shared" si="29"/>
        <v>3.3</v>
      </c>
      <c r="H98" s="41">
        <v>0</v>
      </c>
      <c r="I98" s="37">
        <f t="shared" ref="I98:I129" si="32">PRODUCT(G98,H98)</f>
        <v>0</v>
      </c>
      <c r="J98" s="38">
        <f t="shared" ref="J98:J129" si="33">PRODUCT(G98,H98)*1.3</f>
        <v>0</v>
      </c>
      <c r="K98" s="38">
        <f t="shared" ref="K98:K129" si="34">PRODUCT(G98,H98)*1.6</f>
        <v>0</v>
      </c>
      <c r="L98" s="38">
        <f t="shared" ref="L98:L129" si="35">PRODUCT(G98,H98)*1.9</f>
        <v>0</v>
      </c>
      <c r="M98" s="38">
        <f t="shared" ref="M98:M129" si="36">PRODUCT(G98,H98)*2.2</f>
        <v>0</v>
      </c>
      <c r="N98" s="38">
        <f t="shared" ref="N98:N129" si="37">PRODUCT(G98,H98)*2.5</f>
        <v>0</v>
      </c>
      <c r="O98" s="38">
        <f t="shared" ref="O98:O129" si="38">PRODUCT(G98,H98)*2.8</f>
        <v>0</v>
      </c>
    </row>
    <row r="99" spans="1:15" ht="12" customHeight="1" x14ac:dyDescent="0.25">
      <c r="A99" s="30" t="s">
        <v>188</v>
      </c>
      <c r="B99" s="30" t="s">
        <v>78</v>
      </c>
      <c r="C99" s="45">
        <v>384</v>
      </c>
      <c r="D99" s="32">
        <v>2</v>
      </c>
      <c r="E99" s="33">
        <f t="shared" si="30"/>
        <v>768</v>
      </c>
      <c r="F99" s="34">
        <f t="shared" si="31"/>
        <v>0</v>
      </c>
      <c r="G99" s="35">
        <f t="shared" si="29"/>
        <v>12.671999999999999</v>
      </c>
      <c r="H99" s="41">
        <v>0</v>
      </c>
      <c r="I99" s="37">
        <f t="shared" si="32"/>
        <v>0</v>
      </c>
      <c r="J99" s="38">
        <f t="shared" si="33"/>
        <v>0</v>
      </c>
      <c r="K99" s="38">
        <f t="shared" si="34"/>
        <v>0</v>
      </c>
      <c r="L99" s="38">
        <f t="shared" si="35"/>
        <v>0</v>
      </c>
      <c r="M99" s="38">
        <f t="shared" si="36"/>
        <v>0</v>
      </c>
      <c r="N99" s="38">
        <f t="shared" si="37"/>
        <v>0</v>
      </c>
      <c r="O99" s="38">
        <f t="shared" si="38"/>
        <v>0</v>
      </c>
    </row>
    <row r="100" spans="1:15" ht="12" customHeight="1" x14ac:dyDescent="0.25">
      <c r="A100" s="30" t="s">
        <v>113</v>
      </c>
      <c r="B100" s="30" t="s">
        <v>78</v>
      </c>
      <c r="C100" s="31">
        <v>69</v>
      </c>
      <c r="D100" s="32">
        <v>4</v>
      </c>
      <c r="E100" s="33">
        <f t="shared" si="30"/>
        <v>276</v>
      </c>
      <c r="F100" s="34">
        <f t="shared" si="31"/>
        <v>0</v>
      </c>
      <c r="G100" s="35">
        <f t="shared" si="29"/>
        <v>2.2769999999999997</v>
      </c>
      <c r="H100" s="41">
        <v>0</v>
      </c>
      <c r="I100" s="37">
        <f t="shared" si="32"/>
        <v>0</v>
      </c>
      <c r="J100" s="38">
        <f t="shared" si="33"/>
        <v>0</v>
      </c>
      <c r="K100" s="38">
        <f t="shared" si="34"/>
        <v>0</v>
      </c>
      <c r="L100" s="38">
        <f t="shared" si="35"/>
        <v>0</v>
      </c>
      <c r="M100" s="38">
        <f t="shared" si="36"/>
        <v>0</v>
      </c>
      <c r="N100" s="38">
        <f t="shared" si="37"/>
        <v>0</v>
      </c>
      <c r="O100" s="38">
        <f t="shared" si="38"/>
        <v>0</v>
      </c>
    </row>
    <row r="101" spans="1:15" ht="12" customHeight="1" x14ac:dyDescent="0.25">
      <c r="A101" s="39" t="s">
        <v>114</v>
      </c>
      <c r="B101" s="39" t="s">
        <v>78</v>
      </c>
      <c r="C101" s="40">
        <v>118</v>
      </c>
      <c r="D101" s="39">
        <v>4</v>
      </c>
      <c r="E101" s="33">
        <f t="shared" si="30"/>
        <v>472</v>
      </c>
      <c r="F101" s="34">
        <f t="shared" si="31"/>
        <v>0</v>
      </c>
      <c r="G101" s="35">
        <f t="shared" si="29"/>
        <v>3.8939999999999997</v>
      </c>
      <c r="H101" s="41">
        <v>0</v>
      </c>
      <c r="I101" s="37">
        <f t="shared" si="32"/>
        <v>0</v>
      </c>
      <c r="J101" s="38">
        <f t="shared" si="33"/>
        <v>0</v>
      </c>
      <c r="K101" s="38">
        <f t="shared" si="34"/>
        <v>0</v>
      </c>
      <c r="L101" s="38">
        <f t="shared" si="35"/>
        <v>0</v>
      </c>
      <c r="M101" s="38">
        <f t="shared" si="36"/>
        <v>0</v>
      </c>
      <c r="N101" s="38">
        <f t="shared" si="37"/>
        <v>0</v>
      </c>
      <c r="O101" s="38">
        <f t="shared" si="38"/>
        <v>0</v>
      </c>
    </row>
    <row r="102" spans="1:15" ht="12" customHeight="1" x14ac:dyDescent="0.25">
      <c r="A102" s="30" t="s">
        <v>115</v>
      </c>
      <c r="B102" s="30" t="s">
        <v>78</v>
      </c>
      <c r="C102" s="31">
        <v>899</v>
      </c>
      <c r="D102" s="32">
        <v>1</v>
      </c>
      <c r="E102" s="33">
        <f t="shared" si="30"/>
        <v>899</v>
      </c>
      <c r="F102" s="34">
        <f t="shared" si="31"/>
        <v>0</v>
      </c>
      <c r="G102" s="35">
        <f t="shared" si="29"/>
        <v>29.666999999999998</v>
      </c>
      <c r="H102" s="41">
        <v>0</v>
      </c>
      <c r="I102" s="37">
        <f t="shared" si="32"/>
        <v>0</v>
      </c>
      <c r="J102" s="38">
        <f t="shared" si="33"/>
        <v>0</v>
      </c>
      <c r="K102" s="38">
        <f t="shared" si="34"/>
        <v>0</v>
      </c>
      <c r="L102" s="38">
        <f t="shared" si="35"/>
        <v>0</v>
      </c>
      <c r="M102" s="38">
        <f t="shared" si="36"/>
        <v>0</v>
      </c>
      <c r="N102" s="38">
        <f t="shared" si="37"/>
        <v>0</v>
      </c>
      <c r="O102" s="38">
        <f t="shared" si="38"/>
        <v>0</v>
      </c>
    </row>
    <row r="103" spans="1:15" ht="12" customHeight="1" x14ac:dyDescent="0.25">
      <c r="A103" s="43" t="s">
        <v>116</v>
      </c>
      <c r="B103" s="39" t="s">
        <v>78</v>
      </c>
      <c r="C103" s="40">
        <v>129</v>
      </c>
      <c r="D103" s="39">
        <v>4</v>
      </c>
      <c r="E103" s="33">
        <f t="shared" si="30"/>
        <v>516</v>
      </c>
      <c r="F103" s="34">
        <f t="shared" si="31"/>
        <v>0</v>
      </c>
      <c r="G103" s="35">
        <f t="shared" ref="G103:G134" si="39">(C103)*3.3/100</f>
        <v>4.2569999999999997</v>
      </c>
      <c r="H103" s="41">
        <v>0</v>
      </c>
      <c r="I103" s="37">
        <f t="shared" si="32"/>
        <v>0</v>
      </c>
      <c r="J103" s="38">
        <f t="shared" si="33"/>
        <v>0</v>
      </c>
      <c r="K103" s="38">
        <f t="shared" si="34"/>
        <v>0</v>
      </c>
      <c r="L103" s="38">
        <f t="shared" si="35"/>
        <v>0</v>
      </c>
      <c r="M103" s="38">
        <f t="shared" si="36"/>
        <v>0</v>
      </c>
      <c r="N103" s="38">
        <f t="shared" si="37"/>
        <v>0</v>
      </c>
      <c r="O103" s="38">
        <f t="shared" si="38"/>
        <v>0</v>
      </c>
    </row>
    <row r="104" spans="1:15" ht="12" customHeight="1" x14ac:dyDescent="0.25">
      <c r="A104" s="30" t="s">
        <v>117</v>
      </c>
      <c r="B104" s="30" t="s">
        <v>78</v>
      </c>
      <c r="C104" s="45">
        <v>1149</v>
      </c>
      <c r="D104" s="32">
        <v>1</v>
      </c>
      <c r="E104" s="33">
        <f t="shared" si="30"/>
        <v>1149</v>
      </c>
      <c r="F104" s="34">
        <f t="shared" si="31"/>
        <v>0</v>
      </c>
      <c r="G104" s="35">
        <f t="shared" si="39"/>
        <v>37.917000000000002</v>
      </c>
      <c r="H104" s="41">
        <v>0</v>
      </c>
      <c r="I104" s="37">
        <f t="shared" si="32"/>
        <v>0</v>
      </c>
      <c r="J104" s="38">
        <f t="shared" si="33"/>
        <v>0</v>
      </c>
      <c r="K104" s="38">
        <f t="shared" si="34"/>
        <v>0</v>
      </c>
      <c r="L104" s="38">
        <f t="shared" si="35"/>
        <v>0</v>
      </c>
      <c r="M104" s="38">
        <f t="shared" si="36"/>
        <v>0</v>
      </c>
      <c r="N104" s="38">
        <f t="shared" si="37"/>
        <v>0</v>
      </c>
      <c r="O104" s="38">
        <f t="shared" si="38"/>
        <v>0</v>
      </c>
    </row>
    <row r="105" spans="1:15" ht="12" customHeight="1" x14ac:dyDescent="0.25">
      <c r="A105" s="30" t="s">
        <v>193</v>
      </c>
      <c r="B105" s="30" t="s">
        <v>78</v>
      </c>
      <c r="C105" s="31">
        <v>190</v>
      </c>
      <c r="D105" s="32">
        <v>4</v>
      </c>
      <c r="E105" s="33">
        <f t="shared" si="30"/>
        <v>760</v>
      </c>
      <c r="F105" s="34">
        <f t="shared" si="31"/>
        <v>0</v>
      </c>
      <c r="G105" s="35">
        <f t="shared" si="39"/>
        <v>6.27</v>
      </c>
      <c r="H105" s="41">
        <v>0</v>
      </c>
      <c r="I105" s="37">
        <f t="shared" si="32"/>
        <v>0</v>
      </c>
      <c r="J105" s="38">
        <f t="shared" si="33"/>
        <v>0</v>
      </c>
      <c r="K105" s="38">
        <f t="shared" si="34"/>
        <v>0</v>
      </c>
      <c r="L105" s="38">
        <f t="shared" si="35"/>
        <v>0</v>
      </c>
      <c r="M105" s="38">
        <f t="shared" si="36"/>
        <v>0</v>
      </c>
      <c r="N105" s="38">
        <f t="shared" si="37"/>
        <v>0</v>
      </c>
      <c r="O105" s="38">
        <f t="shared" si="38"/>
        <v>0</v>
      </c>
    </row>
    <row r="106" spans="1:15" ht="12" customHeight="1" x14ac:dyDescent="0.25">
      <c r="A106" s="30" t="s">
        <v>118</v>
      </c>
      <c r="B106" s="30" t="s">
        <v>78</v>
      </c>
      <c r="C106" s="31">
        <v>200</v>
      </c>
      <c r="D106" s="32">
        <v>2</v>
      </c>
      <c r="E106" s="33">
        <f t="shared" si="30"/>
        <v>400</v>
      </c>
      <c r="F106" s="34">
        <f t="shared" si="31"/>
        <v>0</v>
      </c>
      <c r="G106" s="35">
        <f t="shared" si="39"/>
        <v>6.6</v>
      </c>
      <c r="H106" s="41">
        <v>0</v>
      </c>
      <c r="I106" s="37">
        <f t="shared" si="32"/>
        <v>0</v>
      </c>
      <c r="J106" s="38">
        <f t="shared" si="33"/>
        <v>0</v>
      </c>
      <c r="K106" s="38">
        <f t="shared" si="34"/>
        <v>0</v>
      </c>
      <c r="L106" s="38">
        <f t="shared" si="35"/>
        <v>0</v>
      </c>
      <c r="M106" s="38">
        <f t="shared" si="36"/>
        <v>0</v>
      </c>
      <c r="N106" s="38">
        <f t="shared" si="37"/>
        <v>0</v>
      </c>
      <c r="O106" s="38">
        <f t="shared" si="38"/>
        <v>0</v>
      </c>
    </row>
    <row r="107" spans="1:15" ht="12" customHeight="1" x14ac:dyDescent="0.25">
      <c r="A107" s="46" t="s">
        <v>119</v>
      </c>
      <c r="B107" s="30" t="s">
        <v>78</v>
      </c>
      <c r="C107" s="45">
        <v>89</v>
      </c>
      <c r="D107" s="32">
        <v>1</v>
      </c>
      <c r="E107" s="33">
        <f t="shared" si="30"/>
        <v>89</v>
      </c>
      <c r="F107" s="34">
        <f t="shared" si="31"/>
        <v>0</v>
      </c>
      <c r="G107" s="35">
        <f t="shared" si="39"/>
        <v>2.9369999999999998</v>
      </c>
      <c r="H107" s="41">
        <v>0</v>
      </c>
      <c r="I107" s="37">
        <f t="shared" si="32"/>
        <v>0</v>
      </c>
      <c r="J107" s="38">
        <f t="shared" si="33"/>
        <v>0</v>
      </c>
      <c r="K107" s="38">
        <f t="shared" si="34"/>
        <v>0</v>
      </c>
      <c r="L107" s="38">
        <f t="shared" si="35"/>
        <v>0</v>
      </c>
      <c r="M107" s="38">
        <f t="shared" si="36"/>
        <v>0</v>
      </c>
      <c r="N107" s="38">
        <f t="shared" si="37"/>
        <v>0</v>
      </c>
      <c r="O107" s="38">
        <f t="shared" si="38"/>
        <v>0</v>
      </c>
    </row>
    <row r="108" spans="1:15" ht="12" customHeight="1" x14ac:dyDescent="0.25">
      <c r="A108" s="30" t="s">
        <v>120</v>
      </c>
      <c r="B108" s="30" t="s">
        <v>78</v>
      </c>
      <c r="C108" s="45">
        <v>20</v>
      </c>
      <c r="D108" s="32">
        <v>4</v>
      </c>
      <c r="E108" s="33">
        <f t="shared" si="30"/>
        <v>80</v>
      </c>
      <c r="F108" s="34">
        <f t="shared" si="31"/>
        <v>0</v>
      </c>
      <c r="G108" s="35">
        <f t="shared" si="39"/>
        <v>0.66</v>
      </c>
      <c r="H108" s="41">
        <v>0</v>
      </c>
      <c r="I108" s="37">
        <f t="shared" si="32"/>
        <v>0</v>
      </c>
      <c r="J108" s="38">
        <f t="shared" si="33"/>
        <v>0</v>
      </c>
      <c r="K108" s="38">
        <f t="shared" si="34"/>
        <v>0</v>
      </c>
      <c r="L108" s="38">
        <f t="shared" si="35"/>
        <v>0</v>
      </c>
      <c r="M108" s="38">
        <f t="shared" si="36"/>
        <v>0</v>
      </c>
      <c r="N108" s="38">
        <f t="shared" si="37"/>
        <v>0</v>
      </c>
      <c r="O108" s="38">
        <f t="shared" si="38"/>
        <v>0</v>
      </c>
    </row>
    <row r="109" spans="1:15" ht="12" customHeight="1" x14ac:dyDescent="0.25">
      <c r="A109" s="50" t="s">
        <v>189</v>
      </c>
      <c r="B109" s="39" t="s">
        <v>78</v>
      </c>
      <c r="C109" s="40">
        <v>1336</v>
      </c>
      <c r="D109" s="39">
        <v>1</v>
      </c>
      <c r="E109" s="33">
        <f t="shared" si="30"/>
        <v>1336</v>
      </c>
      <c r="F109" s="34">
        <f t="shared" si="31"/>
        <v>0</v>
      </c>
      <c r="G109" s="35">
        <f t="shared" si="39"/>
        <v>44.088000000000001</v>
      </c>
      <c r="H109" s="41">
        <v>0</v>
      </c>
      <c r="I109" s="37">
        <f t="shared" si="32"/>
        <v>0</v>
      </c>
      <c r="J109" s="38">
        <f t="shared" si="33"/>
        <v>0</v>
      </c>
      <c r="K109" s="38">
        <f t="shared" si="34"/>
        <v>0</v>
      </c>
      <c r="L109" s="38">
        <f t="shared" si="35"/>
        <v>0</v>
      </c>
      <c r="M109" s="38">
        <f t="shared" si="36"/>
        <v>0</v>
      </c>
      <c r="N109" s="38">
        <f t="shared" si="37"/>
        <v>0</v>
      </c>
      <c r="O109" s="38">
        <f t="shared" si="38"/>
        <v>0</v>
      </c>
    </row>
    <row r="110" spans="1:15" ht="12" customHeight="1" x14ac:dyDescent="0.25">
      <c r="A110" s="39" t="s">
        <v>121</v>
      </c>
      <c r="B110" s="39" t="s">
        <v>122</v>
      </c>
      <c r="C110" s="40">
        <v>899</v>
      </c>
      <c r="D110" s="39">
        <v>1</v>
      </c>
      <c r="E110" s="33">
        <f t="shared" si="30"/>
        <v>899</v>
      </c>
      <c r="F110" s="34">
        <f t="shared" si="31"/>
        <v>0</v>
      </c>
      <c r="G110" s="35">
        <f t="shared" si="39"/>
        <v>29.666999999999998</v>
      </c>
      <c r="H110" s="41">
        <v>0</v>
      </c>
      <c r="I110" s="37">
        <f t="shared" si="32"/>
        <v>0</v>
      </c>
      <c r="J110" s="38">
        <f t="shared" si="33"/>
        <v>0</v>
      </c>
      <c r="K110" s="38">
        <f t="shared" si="34"/>
        <v>0</v>
      </c>
      <c r="L110" s="38">
        <f t="shared" si="35"/>
        <v>0</v>
      </c>
      <c r="M110" s="38">
        <f t="shared" si="36"/>
        <v>0</v>
      </c>
      <c r="N110" s="38">
        <f t="shared" si="37"/>
        <v>0</v>
      </c>
      <c r="O110" s="38">
        <f t="shared" si="38"/>
        <v>0</v>
      </c>
    </row>
    <row r="111" spans="1:15" ht="12" customHeight="1" x14ac:dyDescent="0.25">
      <c r="A111" s="30" t="s">
        <v>123</v>
      </c>
      <c r="B111" s="30" t="s">
        <v>122</v>
      </c>
      <c r="C111" s="31">
        <v>519</v>
      </c>
      <c r="D111" s="32">
        <v>1</v>
      </c>
      <c r="E111" s="33">
        <f t="shared" si="30"/>
        <v>519</v>
      </c>
      <c r="F111" s="34">
        <f t="shared" si="31"/>
        <v>0</v>
      </c>
      <c r="G111" s="35">
        <f t="shared" si="39"/>
        <v>17.126999999999999</v>
      </c>
      <c r="H111" s="41">
        <v>0</v>
      </c>
      <c r="I111" s="37">
        <f t="shared" si="32"/>
        <v>0</v>
      </c>
      <c r="J111" s="38">
        <f t="shared" si="33"/>
        <v>0</v>
      </c>
      <c r="K111" s="38">
        <f t="shared" si="34"/>
        <v>0</v>
      </c>
      <c r="L111" s="38">
        <f t="shared" si="35"/>
        <v>0</v>
      </c>
      <c r="M111" s="38">
        <f t="shared" si="36"/>
        <v>0</v>
      </c>
      <c r="N111" s="38">
        <f t="shared" si="37"/>
        <v>0</v>
      </c>
      <c r="O111" s="38">
        <f t="shared" si="38"/>
        <v>0</v>
      </c>
    </row>
    <row r="112" spans="1:15" ht="12" customHeight="1" x14ac:dyDescent="0.25">
      <c r="A112" s="30" t="s">
        <v>183</v>
      </c>
      <c r="B112" s="30" t="s">
        <v>122</v>
      </c>
      <c r="C112" s="31">
        <v>759</v>
      </c>
      <c r="D112" s="32">
        <v>1</v>
      </c>
      <c r="E112" s="33">
        <f t="shared" si="30"/>
        <v>759</v>
      </c>
      <c r="F112" s="34">
        <f t="shared" si="31"/>
        <v>0</v>
      </c>
      <c r="G112" s="35">
        <f t="shared" si="39"/>
        <v>25.046999999999997</v>
      </c>
      <c r="H112" s="41">
        <v>0</v>
      </c>
      <c r="I112" s="37">
        <f t="shared" si="32"/>
        <v>0</v>
      </c>
      <c r="J112" s="38">
        <f t="shared" si="33"/>
        <v>0</v>
      </c>
      <c r="K112" s="38">
        <f t="shared" si="34"/>
        <v>0</v>
      </c>
      <c r="L112" s="38">
        <f t="shared" si="35"/>
        <v>0</v>
      </c>
      <c r="M112" s="38">
        <f t="shared" si="36"/>
        <v>0</v>
      </c>
      <c r="N112" s="38">
        <f t="shared" si="37"/>
        <v>0</v>
      </c>
      <c r="O112" s="38">
        <f t="shared" si="38"/>
        <v>0</v>
      </c>
    </row>
    <row r="113" spans="1:15" ht="12" customHeight="1" x14ac:dyDescent="0.25">
      <c r="A113" s="30" t="s">
        <v>124</v>
      </c>
      <c r="B113" s="30" t="s">
        <v>122</v>
      </c>
      <c r="C113" s="45">
        <v>526</v>
      </c>
      <c r="D113" s="32">
        <v>3</v>
      </c>
      <c r="E113" s="33">
        <f t="shared" si="30"/>
        <v>1578</v>
      </c>
      <c r="F113" s="34">
        <f t="shared" si="31"/>
        <v>0</v>
      </c>
      <c r="G113" s="35">
        <f t="shared" si="39"/>
        <v>17.358000000000001</v>
      </c>
      <c r="H113" s="41">
        <v>0</v>
      </c>
      <c r="I113" s="37">
        <f t="shared" si="32"/>
        <v>0</v>
      </c>
      <c r="J113" s="38">
        <f t="shared" si="33"/>
        <v>0</v>
      </c>
      <c r="K113" s="38">
        <f t="shared" si="34"/>
        <v>0</v>
      </c>
      <c r="L113" s="38">
        <f t="shared" si="35"/>
        <v>0</v>
      </c>
      <c r="M113" s="38">
        <f t="shared" si="36"/>
        <v>0</v>
      </c>
      <c r="N113" s="38">
        <f t="shared" si="37"/>
        <v>0</v>
      </c>
      <c r="O113" s="38">
        <f t="shared" si="38"/>
        <v>0</v>
      </c>
    </row>
    <row r="114" spans="1:15" ht="12" customHeight="1" x14ac:dyDescent="0.25">
      <c r="A114" s="46" t="s">
        <v>184</v>
      </c>
      <c r="B114" s="30" t="s">
        <v>122</v>
      </c>
      <c r="C114" s="31">
        <v>785</v>
      </c>
      <c r="D114" s="32">
        <v>1</v>
      </c>
      <c r="E114" s="33">
        <f t="shared" si="30"/>
        <v>785</v>
      </c>
      <c r="F114" s="34">
        <f t="shared" si="31"/>
        <v>0</v>
      </c>
      <c r="G114" s="35">
        <f t="shared" si="39"/>
        <v>25.905000000000001</v>
      </c>
      <c r="H114" s="41">
        <v>0</v>
      </c>
      <c r="I114" s="37">
        <f t="shared" si="32"/>
        <v>0</v>
      </c>
      <c r="J114" s="38">
        <f t="shared" si="33"/>
        <v>0</v>
      </c>
      <c r="K114" s="38">
        <f t="shared" si="34"/>
        <v>0</v>
      </c>
      <c r="L114" s="38">
        <f t="shared" si="35"/>
        <v>0</v>
      </c>
      <c r="M114" s="38">
        <f t="shared" si="36"/>
        <v>0</v>
      </c>
      <c r="N114" s="38">
        <f t="shared" si="37"/>
        <v>0</v>
      </c>
      <c r="O114" s="38">
        <f t="shared" si="38"/>
        <v>0</v>
      </c>
    </row>
    <row r="115" spans="1:15" ht="12" customHeight="1" x14ac:dyDescent="0.25">
      <c r="A115" s="39" t="s">
        <v>125</v>
      </c>
      <c r="B115" s="39" t="s">
        <v>122</v>
      </c>
      <c r="C115" s="40">
        <v>66</v>
      </c>
      <c r="D115" s="39">
        <v>2</v>
      </c>
      <c r="E115" s="33">
        <f t="shared" si="30"/>
        <v>132</v>
      </c>
      <c r="F115" s="34">
        <f t="shared" si="31"/>
        <v>0</v>
      </c>
      <c r="G115" s="35">
        <f t="shared" si="39"/>
        <v>2.1779999999999999</v>
      </c>
      <c r="H115" s="41">
        <v>0</v>
      </c>
      <c r="I115" s="37">
        <f t="shared" si="32"/>
        <v>0</v>
      </c>
      <c r="J115" s="38">
        <f t="shared" si="33"/>
        <v>0</v>
      </c>
      <c r="K115" s="38">
        <f t="shared" si="34"/>
        <v>0</v>
      </c>
      <c r="L115" s="38">
        <f t="shared" si="35"/>
        <v>0</v>
      </c>
      <c r="M115" s="38">
        <f t="shared" si="36"/>
        <v>0</v>
      </c>
      <c r="N115" s="38">
        <f t="shared" si="37"/>
        <v>0</v>
      </c>
      <c r="O115" s="38">
        <f t="shared" si="38"/>
        <v>0</v>
      </c>
    </row>
    <row r="116" spans="1:15" ht="12" customHeight="1" x14ac:dyDescent="0.25">
      <c r="A116" s="30" t="s">
        <v>126</v>
      </c>
      <c r="B116" s="39" t="s">
        <v>122</v>
      </c>
      <c r="C116" s="42">
        <v>300</v>
      </c>
      <c r="D116" s="32">
        <v>2</v>
      </c>
      <c r="E116" s="33">
        <f t="shared" si="30"/>
        <v>600</v>
      </c>
      <c r="F116" s="34">
        <f t="shared" si="31"/>
        <v>0</v>
      </c>
      <c r="G116" s="35">
        <f t="shared" si="39"/>
        <v>9.9</v>
      </c>
      <c r="H116" s="41">
        <v>0</v>
      </c>
      <c r="I116" s="37">
        <f t="shared" si="32"/>
        <v>0</v>
      </c>
      <c r="J116" s="38">
        <f t="shared" si="33"/>
        <v>0</v>
      </c>
      <c r="K116" s="38">
        <f t="shared" si="34"/>
        <v>0</v>
      </c>
      <c r="L116" s="38">
        <f t="shared" si="35"/>
        <v>0</v>
      </c>
      <c r="M116" s="38">
        <f t="shared" si="36"/>
        <v>0</v>
      </c>
      <c r="N116" s="38">
        <f t="shared" si="37"/>
        <v>0</v>
      </c>
      <c r="O116" s="38">
        <f t="shared" si="38"/>
        <v>0</v>
      </c>
    </row>
    <row r="117" spans="1:15" ht="12" customHeight="1" x14ac:dyDescent="0.25">
      <c r="A117" s="39" t="s">
        <v>127</v>
      </c>
      <c r="B117" s="39" t="s">
        <v>122</v>
      </c>
      <c r="C117" s="40">
        <v>55</v>
      </c>
      <c r="D117" s="39">
        <v>1</v>
      </c>
      <c r="E117" s="33">
        <f t="shared" si="30"/>
        <v>55</v>
      </c>
      <c r="F117" s="34">
        <f t="shared" si="31"/>
        <v>0</v>
      </c>
      <c r="G117" s="35">
        <f t="shared" si="39"/>
        <v>1.8149999999999999</v>
      </c>
      <c r="H117" s="41">
        <v>0</v>
      </c>
      <c r="I117" s="37">
        <f t="shared" si="32"/>
        <v>0</v>
      </c>
      <c r="J117" s="38">
        <f t="shared" si="33"/>
        <v>0</v>
      </c>
      <c r="K117" s="38">
        <f t="shared" si="34"/>
        <v>0</v>
      </c>
      <c r="L117" s="38">
        <f t="shared" si="35"/>
        <v>0</v>
      </c>
      <c r="M117" s="38">
        <f t="shared" si="36"/>
        <v>0</v>
      </c>
      <c r="N117" s="38">
        <f t="shared" si="37"/>
        <v>0</v>
      </c>
      <c r="O117" s="38">
        <f t="shared" si="38"/>
        <v>0</v>
      </c>
    </row>
    <row r="118" spans="1:15" ht="12" customHeight="1" x14ac:dyDescent="0.25">
      <c r="A118" s="30" t="s">
        <v>128</v>
      </c>
      <c r="B118" s="39" t="s">
        <v>122</v>
      </c>
      <c r="C118" s="42">
        <v>100</v>
      </c>
      <c r="D118" s="32">
        <v>2</v>
      </c>
      <c r="E118" s="33">
        <f t="shared" si="30"/>
        <v>200</v>
      </c>
      <c r="F118" s="34">
        <f t="shared" si="31"/>
        <v>0</v>
      </c>
      <c r="G118" s="35">
        <f t="shared" si="39"/>
        <v>3.3</v>
      </c>
      <c r="H118" s="41">
        <v>0</v>
      </c>
      <c r="I118" s="37">
        <f t="shared" si="32"/>
        <v>0</v>
      </c>
      <c r="J118" s="38">
        <f t="shared" si="33"/>
        <v>0</v>
      </c>
      <c r="K118" s="38">
        <f t="shared" si="34"/>
        <v>0</v>
      </c>
      <c r="L118" s="38">
        <f t="shared" si="35"/>
        <v>0</v>
      </c>
      <c r="M118" s="38">
        <f t="shared" si="36"/>
        <v>0</v>
      </c>
      <c r="N118" s="38">
        <f t="shared" si="37"/>
        <v>0</v>
      </c>
      <c r="O118" s="38">
        <f t="shared" si="38"/>
        <v>0</v>
      </c>
    </row>
    <row r="119" spans="1:15" ht="12" customHeight="1" x14ac:dyDescent="0.25">
      <c r="A119" s="30" t="s">
        <v>129</v>
      </c>
      <c r="B119" s="39" t="s">
        <v>122</v>
      </c>
      <c r="C119" s="42">
        <v>177</v>
      </c>
      <c r="D119" s="32">
        <v>1</v>
      </c>
      <c r="E119" s="33">
        <f t="shared" si="30"/>
        <v>177</v>
      </c>
      <c r="F119" s="34">
        <f t="shared" si="31"/>
        <v>0</v>
      </c>
      <c r="G119" s="35">
        <f t="shared" si="39"/>
        <v>5.8410000000000002</v>
      </c>
      <c r="H119" s="41">
        <v>0</v>
      </c>
      <c r="I119" s="37">
        <f t="shared" si="32"/>
        <v>0</v>
      </c>
      <c r="J119" s="38">
        <f t="shared" si="33"/>
        <v>0</v>
      </c>
      <c r="K119" s="38">
        <f t="shared" si="34"/>
        <v>0</v>
      </c>
      <c r="L119" s="38">
        <f t="shared" si="35"/>
        <v>0</v>
      </c>
      <c r="M119" s="38">
        <f t="shared" si="36"/>
        <v>0</v>
      </c>
      <c r="N119" s="38">
        <f t="shared" si="37"/>
        <v>0</v>
      </c>
      <c r="O119" s="38">
        <f t="shared" si="38"/>
        <v>0</v>
      </c>
    </row>
    <row r="120" spans="1:15" ht="12" customHeight="1" x14ac:dyDescent="0.25">
      <c r="A120" s="30" t="s">
        <v>130</v>
      </c>
      <c r="B120" s="39" t="s">
        <v>122</v>
      </c>
      <c r="C120" s="42">
        <v>444</v>
      </c>
      <c r="D120" s="32">
        <v>1</v>
      </c>
      <c r="E120" s="33">
        <f t="shared" si="30"/>
        <v>444</v>
      </c>
      <c r="F120" s="34">
        <f t="shared" si="31"/>
        <v>0</v>
      </c>
      <c r="G120" s="35">
        <f t="shared" si="39"/>
        <v>14.651999999999997</v>
      </c>
      <c r="H120" s="41">
        <v>0</v>
      </c>
      <c r="I120" s="37">
        <f t="shared" si="32"/>
        <v>0</v>
      </c>
      <c r="J120" s="38">
        <f t="shared" si="33"/>
        <v>0</v>
      </c>
      <c r="K120" s="38">
        <f t="shared" si="34"/>
        <v>0</v>
      </c>
      <c r="L120" s="38">
        <f t="shared" si="35"/>
        <v>0</v>
      </c>
      <c r="M120" s="38">
        <f t="shared" si="36"/>
        <v>0</v>
      </c>
      <c r="N120" s="38">
        <f t="shared" si="37"/>
        <v>0</v>
      </c>
      <c r="O120" s="38">
        <f t="shared" si="38"/>
        <v>0</v>
      </c>
    </row>
    <row r="121" spans="1:15" ht="12" customHeight="1" x14ac:dyDescent="0.25">
      <c r="A121" s="30" t="s">
        <v>131</v>
      </c>
      <c r="B121" s="39" t="s">
        <v>122</v>
      </c>
      <c r="C121" s="42">
        <v>150</v>
      </c>
      <c r="D121" s="32">
        <v>2</v>
      </c>
      <c r="E121" s="33">
        <f t="shared" si="30"/>
        <v>300</v>
      </c>
      <c r="F121" s="34">
        <f t="shared" si="31"/>
        <v>0</v>
      </c>
      <c r="G121" s="35">
        <f t="shared" si="39"/>
        <v>4.95</v>
      </c>
      <c r="H121" s="41">
        <v>0</v>
      </c>
      <c r="I121" s="37">
        <f t="shared" si="32"/>
        <v>0</v>
      </c>
      <c r="J121" s="38">
        <f t="shared" si="33"/>
        <v>0</v>
      </c>
      <c r="K121" s="38">
        <f t="shared" si="34"/>
        <v>0</v>
      </c>
      <c r="L121" s="38">
        <f t="shared" si="35"/>
        <v>0</v>
      </c>
      <c r="M121" s="38">
        <f t="shared" si="36"/>
        <v>0</v>
      </c>
      <c r="N121" s="38">
        <f t="shared" si="37"/>
        <v>0</v>
      </c>
      <c r="O121" s="38">
        <f t="shared" si="38"/>
        <v>0</v>
      </c>
    </row>
    <row r="122" spans="1:15" ht="12" customHeight="1" x14ac:dyDescent="0.25">
      <c r="A122" s="43" t="s">
        <v>132</v>
      </c>
      <c r="B122" s="39" t="s">
        <v>122</v>
      </c>
      <c r="C122" s="40">
        <v>399</v>
      </c>
      <c r="D122" s="39">
        <v>1</v>
      </c>
      <c r="E122" s="33">
        <f t="shared" si="30"/>
        <v>399</v>
      </c>
      <c r="F122" s="34">
        <f t="shared" si="31"/>
        <v>0</v>
      </c>
      <c r="G122" s="35">
        <f t="shared" si="39"/>
        <v>13.166999999999998</v>
      </c>
      <c r="H122" s="41">
        <v>0</v>
      </c>
      <c r="I122" s="37">
        <f t="shared" si="32"/>
        <v>0</v>
      </c>
      <c r="J122" s="38">
        <f t="shared" si="33"/>
        <v>0</v>
      </c>
      <c r="K122" s="38">
        <f t="shared" si="34"/>
        <v>0</v>
      </c>
      <c r="L122" s="38">
        <f t="shared" si="35"/>
        <v>0</v>
      </c>
      <c r="M122" s="38">
        <f t="shared" si="36"/>
        <v>0</v>
      </c>
      <c r="N122" s="38">
        <f t="shared" si="37"/>
        <v>0</v>
      </c>
      <c r="O122" s="38">
        <f t="shared" si="38"/>
        <v>0</v>
      </c>
    </row>
    <row r="123" spans="1:15" ht="12" customHeight="1" x14ac:dyDescent="0.25">
      <c r="A123" s="30" t="s">
        <v>133</v>
      </c>
      <c r="B123" s="39" t="s">
        <v>122</v>
      </c>
      <c r="C123" s="42">
        <v>388</v>
      </c>
      <c r="D123" s="32">
        <v>2</v>
      </c>
      <c r="E123" s="33">
        <f t="shared" si="30"/>
        <v>776</v>
      </c>
      <c r="F123" s="34">
        <f t="shared" si="31"/>
        <v>0</v>
      </c>
      <c r="G123" s="35">
        <f t="shared" si="39"/>
        <v>12.803999999999998</v>
      </c>
      <c r="H123" s="41">
        <v>0</v>
      </c>
      <c r="I123" s="37">
        <f t="shared" si="32"/>
        <v>0</v>
      </c>
      <c r="J123" s="38">
        <f t="shared" si="33"/>
        <v>0</v>
      </c>
      <c r="K123" s="38">
        <f t="shared" si="34"/>
        <v>0</v>
      </c>
      <c r="L123" s="38">
        <f t="shared" si="35"/>
        <v>0</v>
      </c>
      <c r="M123" s="38">
        <f t="shared" si="36"/>
        <v>0</v>
      </c>
      <c r="N123" s="38">
        <f t="shared" si="37"/>
        <v>0</v>
      </c>
      <c r="O123" s="38">
        <f t="shared" si="38"/>
        <v>0</v>
      </c>
    </row>
    <row r="124" spans="1:15" ht="12" customHeight="1" x14ac:dyDescent="0.25">
      <c r="A124" s="39" t="s">
        <v>134</v>
      </c>
      <c r="B124" s="39" t="s">
        <v>122</v>
      </c>
      <c r="C124" s="40">
        <v>105</v>
      </c>
      <c r="D124" s="39">
        <v>7</v>
      </c>
      <c r="E124" s="33">
        <f t="shared" si="30"/>
        <v>735</v>
      </c>
      <c r="F124" s="34">
        <f t="shared" si="31"/>
        <v>0</v>
      </c>
      <c r="G124" s="35">
        <f t="shared" si="39"/>
        <v>3.4649999999999999</v>
      </c>
      <c r="H124" s="41">
        <v>0</v>
      </c>
      <c r="I124" s="37">
        <f t="shared" si="32"/>
        <v>0</v>
      </c>
      <c r="J124" s="38">
        <f t="shared" si="33"/>
        <v>0</v>
      </c>
      <c r="K124" s="38">
        <f t="shared" si="34"/>
        <v>0</v>
      </c>
      <c r="L124" s="38">
        <f t="shared" si="35"/>
        <v>0</v>
      </c>
      <c r="M124" s="38">
        <f t="shared" si="36"/>
        <v>0</v>
      </c>
      <c r="N124" s="38">
        <f t="shared" si="37"/>
        <v>0</v>
      </c>
      <c r="O124" s="38">
        <f t="shared" si="38"/>
        <v>0</v>
      </c>
    </row>
    <row r="125" spans="1:15" ht="12" customHeight="1" x14ac:dyDescent="0.25">
      <c r="A125" s="39" t="s">
        <v>185</v>
      </c>
      <c r="B125" s="39" t="s">
        <v>122</v>
      </c>
      <c r="C125" s="40">
        <v>277</v>
      </c>
      <c r="D125" s="39">
        <v>2</v>
      </c>
      <c r="E125" s="33">
        <f t="shared" si="30"/>
        <v>554</v>
      </c>
      <c r="F125" s="34">
        <f t="shared" si="31"/>
        <v>0</v>
      </c>
      <c r="G125" s="35">
        <f t="shared" si="39"/>
        <v>9.1409999999999982</v>
      </c>
      <c r="H125" s="41">
        <v>0</v>
      </c>
      <c r="I125" s="37">
        <f t="shared" si="32"/>
        <v>0</v>
      </c>
      <c r="J125" s="38">
        <f t="shared" si="33"/>
        <v>0</v>
      </c>
      <c r="K125" s="38">
        <f t="shared" si="34"/>
        <v>0</v>
      </c>
      <c r="L125" s="38">
        <f t="shared" si="35"/>
        <v>0</v>
      </c>
      <c r="M125" s="38">
        <f t="shared" si="36"/>
        <v>0</v>
      </c>
      <c r="N125" s="38">
        <f t="shared" si="37"/>
        <v>0</v>
      </c>
      <c r="O125" s="38">
        <f t="shared" si="38"/>
        <v>0</v>
      </c>
    </row>
    <row r="126" spans="1:15" ht="12" customHeight="1" x14ac:dyDescent="0.25">
      <c r="A126" s="39" t="s">
        <v>135</v>
      </c>
      <c r="B126" s="39" t="s">
        <v>122</v>
      </c>
      <c r="C126" s="40">
        <v>109</v>
      </c>
      <c r="D126" s="39">
        <v>10</v>
      </c>
      <c r="E126" s="33">
        <f t="shared" si="30"/>
        <v>1090</v>
      </c>
      <c r="F126" s="34">
        <f t="shared" si="31"/>
        <v>0</v>
      </c>
      <c r="G126" s="35">
        <f t="shared" si="39"/>
        <v>3.597</v>
      </c>
      <c r="H126" s="41">
        <v>0</v>
      </c>
      <c r="I126" s="37">
        <f t="shared" si="32"/>
        <v>0</v>
      </c>
      <c r="J126" s="38">
        <f t="shared" si="33"/>
        <v>0</v>
      </c>
      <c r="K126" s="38">
        <f t="shared" si="34"/>
        <v>0</v>
      </c>
      <c r="L126" s="38">
        <f t="shared" si="35"/>
        <v>0</v>
      </c>
      <c r="M126" s="38">
        <f t="shared" si="36"/>
        <v>0</v>
      </c>
      <c r="N126" s="38">
        <f t="shared" si="37"/>
        <v>0</v>
      </c>
      <c r="O126" s="38">
        <f t="shared" si="38"/>
        <v>0</v>
      </c>
    </row>
    <row r="127" spans="1:15" ht="12" customHeight="1" x14ac:dyDescent="0.25">
      <c r="A127" s="39" t="s">
        <v>186</v>
      </c>
      <c r="B127" s="39" t="s">
        <v>122</v>
      </c>
      <c r="C127" s="40">
        <v>279</v>
      </c>
      <c r="D127" s="39">
        <v>1</v>
      </c>
      <c r="E127" s="33">
        <f t="shared" si="30"/>
        <v>279</v>
      </c>
      <c r="F127" s="34">
        <f t="shared" si="31"/>
        <v>0</v>
      </c>
      <c r="G127" s="35">
        <f t="shared" si="39"/>
        <v>9.206999999999999</v>
      </c>
      <c r="H127" s="41">
        <v>0</v>
      </c>
      <c r="I127" s="37">
        <f t="shared" si="32"/>
        <v>0</v>
      </c>
      <c r="J127" s="38">
        <f t="shared" si="33"/>
        <v>0</v>
      </c>
      <c r="K127" s="38">
        <f t="shared" si="34"/>
        <v>0</v>
      </c>
      <c r="L127" s="38">
        <f t="shared" si="35"/>
        <v>0</v>
      </c>
      <c r="M127" s="38">
        <f t="shared" si="36"/>
        <v>0</v>
      </c>
      <c r="N127" s="38">
        <f t="shared" si="37"/>
        <v>0</v>
      </c>
      <c r="O127" s="38">
        <f t="shared" si="38"/>
        <v>0</v>
      </c>
    </row>
    <row r="128" spans="1:15" ht="12" customHeight="1" x14ac:dyDescent="0.25">
      <c r="A128" s="39" t="s">
        <v>187</v>
      </c>
      <c r="B128" s="39" t="s">
        <v>122</v>
      </c>
      <c r="C128" s="40">
        <v>179</v>
      </c>
      <c r="D128" s="39">
        <v>2</v>
      </c>
      <c r="E128" s="33">
        <f t="shared" si="30"/>
        <v>358</v>
      </c>
      <c r="F128" s="34">
        <f t="shared" si="31"/>
        <v>0</v>
      </c>
      <c r="G128" s="35">
        <f t="shared" si="39"/>
        <v>5.9069999999999991</v>
      </c>
      <c r="H128" s="41">
        <v>0</v>
      </c>
      <c r="I128" s="37">
        <f t="shared" si="32"/>
        <v>0</v>
      </c>
      <c r="J128" s="38">
        <f t="shared" si="33"/>
        <v>0</v>
      </c>
      <c r="K128" s="38">
        <f t="shared" si="34"/>
        <v>0</v>
      </c>
      <c r="L128" s="38">
        <f t="shared" si="35"/>
        <v>0</v>
      </c>
      <c r="M128" s="38">
        <f t="shared" si="36"/>
        <v>0</v>
      </c>
      <c r="N128" s="38">
        <f t="shared" si="37"/>
        <v>0</v>
      </c>
      <c r="O128" s="38">
        <f t="shared" si="38"/>
        <v>0</v>
      </c>
    </row>
    <row r="129" spans="1:15" ht="12" customHeight="1" x14ac:dyDescent="0.25">
      <c r="A129" s="30" t="s">
        <v>136</v>
      </c>
      <c r="B129" s="30" t="s">
        <v>137</v>
      </c>
      <c r="C129" s="45">
        <v>598</v>
      </c>
      <c r="D129" s="32">
        <v>1</v>
      </c>
      <c r="E129" s="33">
        <f t="shared" si="30"/>
        <v>598</v>
      </c>
      <c r="F129" s="34">
        <f t="shared" si="31"/>
        <v>0</v>
      </c>
      <c r="G129" s="35">
        <f t="shared" si="39"/>
        <v>19.733999999999998</v>
      </c>
      <c r="H129" s="41">
        <v>0</v>
      </c>
      <c r="I129" s="37">
        <f t="shared" si="32"/>
        <v>0</v>
      </c>
      <c r="J129" s="38">
        <f t="shared" si="33"/>
        <v>0</v>
      </c>
      <c r="K129" s="38">
        <f t="shared" si="34"/>
        <v>0</v>
      </c>
      <c r="L129" s="38">
        <f t="shared" si="35"/>
        <v>0</v>
      </c>
      <c r="M129" s="38">
        <f t="shared" si="36"/>
        <v>0</v>
      </c>
      <c r="N129" s="38">
        <f t="shared" si="37"/>
        <v>0</v>
      </c>
      <c r="O129" s="38">
        <f t="shared" si="38"/>
        <v>0</v>
      </c>
    </row>
    <row r="130" spans="1:15" ht="12" customHeight="1" x14ac:dyDescent="0.25">
      <c r="A130" s="30" t="s">
        <v>138</v>
      </c>
      <c r="B130" s="30" t="s">
        <v>137</v>
      </c>
      <c r="C130" s="31">
        <v>2000</v>
      </c>
      <c r="D130" s="32">
        <v>1</v>
      </c>
      <c r="E130" s="33">
        <f t="shared" ref="E130:E161" si="40">PRODUCT(C130,D130)</f>
        <v>2000</v>
      </c>
      <c r="F130" s="34">
        <f t="shared" ref="F130:F161" si="41">PRODUCT(C130,H130)</f>
        <v>0</v>
      </c>
      <c r="G130" s="35">
        <f t="shared" si="39"/>
        <v>66</v>
      </c>
      <c r="H130" s="41">
        <v>0</v>
      </c>
      <c r="I130" s="37">
        <f t="shared" ref="I130:I161" si="42">PRODUCT(G130,H130)</f>
        <v>0</v>
      </c>
      <c r="J130" s="38">
        <f t="shared" ref="J130:J161" si="43">PRODUCT(G130,H130)*1.3</f>
        <v>0</v>
      </c>
      <c r="K130" s="38">
        <f t="shared" ref="K130:K161" si="44">PRODUCT(G130,H130)*1.6</f>
        <v>0</v>
      </c>
      <c r="L130" s="38">
        <f t="shared" ref="L130:L161" si="45">PRODUCT(G130,H130)*1.9</f>
        <v>0</v>
      </c>
      <c r="M130" s="38">
        <f t="shared" ref="M130:M161" si="46">PRODUCT(G130,H130)*2.2</f>
        <v>0</v>
      </c>
      <c r="N130" s="38">
        <f t="shared" ref="N130:N161" si="47">PRODUCT(G130,H130)*2.5</f>
        <v>0</v>
      </c>
      <c r="O130" s="38">
        <f t="shared" ref="O130:O161" si="48">PRODUCT(G130,H130)*2.8</f>
        <v>0</v>
      </c>
    </row>
    <row r="131" spans="1:15" ht="12" customHeight="1" x14ac:dyDescent="0.25">
      <c r="A131" s="30" t="s">
        <v>139</v>
      </c>
      <c r="B131" s="30" t="s">
        <v>137</v>
      </c>
      <c r="C131" s="31">
        <v>5900</v>
      </c>
      <c r="D131" s="32">
        <v>1</v>
      </c>
      <c r="E131" s="33">
        <f t="shared" si="40"/>
        <v>5900</v>
      </c>
      <c r="F131" s="34">
        <f t="shared" si="41"/>
        <v>0</v>
      </c>
      <c r="G131" s="35">
        <f t="shared" si="39"/>
        <v>194.7</v>
      </c>
      <c r="H131" s="41">
        <v>0</v>
      </c>
      <c r="I131" s="37">
        <f t="shared" si="42"/>
        <v>0</v>
      </c>
      <c r="J131" s="38">
        <f t="shared" si="43"/>
        <v>0</v>
      </c>
      <c r="K131" s="38">
        <f t="shared" si="44"/>
        <v>0</v>
      </c>
      <c r="L131" s="38">
        <f t="shared" si="45"/>
        <v>0</v>
      </c>
      <c r="M131" s="38">
        <f t="shared" si="46"/>
        <v>0</v>
      </c>
      <c r="N131" s="38">
        <f t="shared" si="47"/>
        <v>0</v>
      </c>
      <c r="O131" s="38">
        <f t="shared" si="48"/>
        <v>0</v>
      </c>
    </row>
    <row r="132" spans="1:15" ht="12" customHeight="1" x14ac:dyDescent="0.25">
      <c r="A132" s="39" t="s">
        <v>140</v>
      </c>
      <c r="B132" s="30" t="s">
        <v>137</v>
      </c>
      <c r="C132" s="45">
        <v>165</v>
      </c>
      <c r="D132" s="32">
        <v>1</v>
      </c>
      <c r="E132" s="33">
        <f t="shared" si="40"/>
        <v>165</v>
      </c>
      <c r="F132" s="34">
        <f t="shared" si="41"/>
        <v>0</v>
      </c>
      <c r="G132" s="35">
        <f t="shared" si="39"/>
        <v>5.4450000000000003</v>
      </c>
      <c r="H132" s="41">
        <v>0</v>
      </c>
      <c r="I132" s="37">
        <f t="shared" si="42"/>
        <v>0</v>
      </c>
      <c r="J132" s="38">
        <f t="shared" si="43"/>
        <v>0</v>
      </c>
      <c r="K132" s="38">
        <f t="shared" si="44"/>
        <v>0</v>
      </c>
      <c r="L132" s="38">
        <f t="shared" si="45"/>
        <v>0</v>
      </c>
      <c r="M132" s="38">
        <f t="shared" si="46"/>
        <v>0</v>
      </c>
      <c r="N132" s="38">
        <f t="shared" si="47"/>
        <v>0</v>
      </c>
      <c r="O132" s="38">
        <f t="shared" si="48"/>
        <v>0</v>
      </c>
    </row>
    <row r="133" spans="1:15" ht="12" customHeight="1" x14ac:dyDescent="0.25">
      <c r="A133" s="39" t="s">
        <v>141</v>
      </c>
      <c r="B133" s="30" t="s">
        <v>137</v>
      </c>
      <c r="C133" s="45">
        <v>120</v>
      </c>
      <c r="D133" s="32">
        <v>1</v>
      </c>
      <c r="E133" s="33">
        <f t="shared" si="40"/>
        <v>120</v>
      </c>
      <c r="F133" s="34">
        <f t="shared" si="41"/>
        <v>0</v>
      </c>
      <c r="G133" s="35">
        <f t="shared" si="39"/>
        <v>3.96</v>
      </c>
      <c r="H133" s="41">
        <v>0</v>
      </c>
      <c r="I133" s="37">
        <f t="shared" si="42"/>
        <v>0</v>
      </c>
      <c r="J133" s="38">
        <f t="shared" si="43"/>
        <v>0</v>
      </c>
      <c r="K133" s="38">
        <f t="shared" si="44"/>
        <v>0</v>
      </c>
      <c r="L133" s="38">
        <f t="shared" si="45"/>
        <v>0</v>
      </c>
      <c r="M133" s="38">
        <f t="shared" si="46"/>
        <v>0</v>
      </c>
      <c r="N133" s="38">
        <f t="shared" si="47"/>
        <v>0</v>
      </c>
      <c r="O133" s="38">
        <f t="shared" si="48"/>
        <v>0</v>
      </c>
    </row>
    <row r="134" spans="1:15" ht="12" customHeight="1" x14ac:dyDescent="0.25">
      <c r="A134" s="48" t="s">
        <v>142</v>
      </c>
      <c r="B134" s="48" t="s">
        <v>137</v>
      </c>
      <c r="C134" s="31">
        <v>48</v>
      </c>
      <c r="D134" s="32">
        <v>1</v>
      </c>
      <c r="E134" s="33">
        <f t="shared" si="40"/>
        <v>48</v>
      </c>
      <c r="F134" s="34">
        <f t="shared" si="41"/>
        <v>0</v>
      </c>
      <c r="G134" s="35">
        <f t="shared" si="39"/>
        <v>1.5839999999999999</v>
      </c>
      <c r="H134" s="41">
        <v>0</v>
      </c>
      <c r="I134" s="37">
        <f t="shared" si="42"/>
        <v>0</v>
      </c>
      <c r="J134" s="38">
        <f t="shared" si="43"/>
        <v>0</v>
      </c>
      <c r="K134" s="38">
        <f t="shared" si="44"/>
        <v>0</v>
      </c>
      <c r="L134" s="38">
        <f t="shared" si="45"/>
        <v>0</v>
      </c>
      <c r="M134" s="38">
        <f t="shared" si="46"/>
        <v>0</v>
      </c>
      <c r="N134" s="38">
        <f t="shared" si="47"/>
        <v>0</v>
      </c>
      <c r="O134" s="38">
        <f t="shared" si="48"/>
        <v>0</v>
      </c>
    </row>
    <row r="135" spans="1:15" ht="12" customHeight="1" x14ac:dyDescent="0.25">
      <c r="A135" s="39" t="s">
        <v>143</v>
      </c>
      <c r="B135" s="48" t="s">
        <v>137</v>
      </c>
      <c r="C135" s="40">
        <v>419</v>
      </c>
      <c r="D135" s="39">
        <v>1</v>
      </c>
      <c r="E135" s="33">
        <f t="shared" si="40"/>
        <v>419</v>
      </c>
      <c r="F135" s="34">
        <f t="shared" si="41"/>
        <v>0</v>
      </c>
      <c r="G135" s="35">
        <f t="shared" ref="G135:G167" si="49">(C135)*3.3/100</f>
        <v>13.826999999999998</v>
      </c>
      <c r="H135" s="41">
        <v>0</v>
      </c>
      <c r="I135" s="37">
        <f t="shared" si="42"/>
        <v>0</v>
      </c>
      <c r="J135" s="38">
        <f t="shared" si="43"/>
        <v>0</v>
      </c>
      <c r="K135" s="38">
        <f t="shared" si="44"/>
        <v>0</v>
      </c>
      <c r="L135" s="38">
        <f t="shared" si="45"/>
        <v>0</v>
      </c>
      <c r="M135" s="38">
        <f t="shared" si="46"/>
        <v>0</v>
      </c>
      <c r="N135" s="38">
        <f t="shared" si="47"/>
        <v>0</v>
      </c>
      <c r="O135" s="38">
        <f t="shared" si="48"/>
        <v>0</v>
      </c>
    </row>
    <row r="136" spans="1:15" ht="12" customHeight="1" x14ac:dyDescent="0.25">
      <c r="A136" s="39" t="s">
        <v>144</v>
      </c>
      <c r="B136" s="39" t="s">
        <v>137</v>
      </c>
      <c r="C136" s="40">
        <v>360</v>
      </c>
      <c r="D136" s="39">
        <v>1</v>
      </c>
      <c r="E136" s="33">
        <f t="shared" si="40"/>
        <v>360</v>
      </c>
      <c r="F136" s="34">
        <f t="shared" si="41"/>
        <v>0</v>
      </c>
      <c r="G136" s="35">
        <f t="shared" si="49"/>
        <v>11.88</v>
      </c>
      <c r="H136" s="41">
        <v>0</v>
      </c>
      <c r="I136" s="37">
        <f t="shared" si="42"/>
        <v>0</v>
      </c>
      <c r="J136" s="38">
        <f t="shared" si="43"/>
        <v>0</v>
      </c>
      <c r="K136" s="38">
        <f t="shared" si="44"/>
        <v>0</v>
      </c>
      <c r="L136" s="38">
        <f t="shared" si="45"/>
        <v>0</v>
      </c>
      <c r="M136" s="38">
        <f t="shared" si="46"/>
        <v>0</v>
      </c>
      <c r="N136" s="38">
        <f t="shared" si="47"/>
        <v>0</v>
      </c>
      <c r="O136" s="38">
        <f t="shared" si="48"/>
        <v>0</v>
      </c>
    </row>
    <row r="137" spans="1:15" ht="12" customHeight="1" x14ac:dyDescent="0.25">
      <c r="A137" s="39" t="s">
        <v>145</v>
      </c>
      <c r="B137" s="39" t="s">
        <v>146</v>
      </c>
      <c r="C137" s="40">
        <v>1100</v>
      </c>
      <c r="D137" s="39">
        <v>1</v>
      </c>
      <c r="E137" s="33">
        <f t="shared" si="40"/>
        <v>1100</v>
      </c>
      <c r="F137" s="34">
        <f t="shared" si="41"/>
        <v>0</v>
      </c>
      <c r="G137" s="35">
        <f t="shared" si="49"/>
        <v>36.299999999999997</v>
      </c>
      <c r="H137" s="41">
        <v>0</v>
      </c>
      <c r="I137" s="37">
        <f t="shared" si="42"/>
        <v>0</v>
      </c>
      <c r="J137" s="38">
        <f t="shared" si="43"/>
        <v>0</v>
      </c>
      <c r="K137" s="38">
        <f t="shared" si="44"/>
        <v>0</v>
      </c>
      <c r="L137" s="38">
        <f t="shared" si="45"/>
        <v>0</v>
      </c>
      <c r="M137" s="38">
        <f t="shared" si="46"/>
        <v>0</v>
      </c>
      <c r="N137" s="38">
        <f t="shared" si="47"/>
        <v>0</v>
      </c>
      <c r="O137" s="38">
        <f t="shared" si="48"/>
        <v>0</v>
      </c>
    </row>
    <row r="138" spans="1:15" ht="12" customHeight="1" x14ac:dyDescent="0.25">
      <c r="A138" s="46" t="s">
        <v>147</v>
      </c>
      <c r="B138" s="39" t="s">
        <v>137</v>
      </c>
      <c r="C138" s="40">
        <v>350</v>
      </c>
      <c r="D138" s="39">
        <v>1</v>
      </c>
      <c r="E138" s="33">
        <f t="shared" si="40"/>
        <v>350</v>
      </c>
      <c r="F138" s="34">
        <f t="shared" si="41"/>
        <v>0</v>
      </c>
      <c r="G138" s="35">
        <f t="shared" si="49"/>
        <v>11.55</v>
      </c>
      <c r="H138" s="41">
        <v>0</v>
      </c>
      <c r="I138" s="37">
        <f t="shared" si="42"/>
        <v>0</v>
      </c>
      <c r="J138" s="38">
        <f t="shared" si="43"/>
        <v>0</v>
      </c>
      <c r="K138" s="38">
        <f t="shared" si="44"/>
        <v>0</v>
      </c>
      <c r="L138" s="38">
        <f t="shared" si="45"/>
        <v>0</v>
      </c>
      <c r="M138" s="38">
        <f t="shared" si="46"/>
        <v>0</v>
      </c>
      <c r="N138" s="38">
        <f t="shared" si="47"/>
        <v>0</v>
      </c>
      <c r="O138" s="38">
        <f t="shared" si="48"/>
        <v>0</v>
      </c>
    </row>
    <row r="139" spans="1:15" ht="12" customHeight="1" x14ac:dyDescent="0.25">
      <c r="A139" s="39" t="s">
        <v>37</v>
      </c>
      <c r="B139" s="39" t="s">
        <v>149</v>
      </c>
      <c r="C139" s="40">
        <v>125</v>
      </c>
      <c r="D139" s="39">
        <v>7</v>
      </c>
      <c r="E139" s="33">
        <f t="shared" si="40"/>
        <v>875</v>
      </c>
      <c r="F139" s="34">
        <f t="shared" si="41"/>
        <v>0</v>
      </c>
      <c r="G139" s="35">
        <f t="shared" si="49"/>
        <v>4.125</v>
      </c>
      <c r="H139" s="41">
        <v>0</v>
      </c>
      <c r="I139" s="37">
        <f t="shared" si="42"/>
        <v>0</v>
      </c>
      <c r="J139" s="38">
        <f t="shared" si="43"/>
        <v>0</v>
      </c>
      <c r="K139" s="38">
        <f t="shared" si="44"/>
        <v>0</v>
      </c>
      <c r="L139" s="38">
        <f t="shared" si="45"/>
        <v>0</v>
      </c>
      <c r="M139" s="38">
        <f t="shared" si="46"/>
        <v>0</v>
      </c>
      <c r="N139" s="38">
        <f t="shared" si="47"/>
        <v>0</v>
      </c>
      <c r="O139" s="38">
        <f t="shared" si="48"/>
        <v>0</v>
      </c>
    </row>
    <row r="140" spans="1:15" ht="12" customHeight="1" x14ac:dyDescent="0.25">
      <c r="A140" s="39" t="s">
        <v>148</v>
      </c>
      <c r="B140" s="39" t="s">
        <v>149</v>
      </c>
      <c r="C140" s="40">
        <v>20</v>
      </c>
      <c r="D140" s="39">
        <v>14</v>
      </c>
      <c r="E140" s="33">
        <f t="shared" si="40"/>
        <v>280</v>
      </c>
      <c r="F140" s="34">
        <f t="shared" si="41"/>
        <v>0</v>
      </c>
      <c r="G140" s="35">
        <f t="shared" si="49"/>
        <v>0.66</v>
      </c>
      <c r="H140" s="41">
        <v>0</v>
      </c>
      <c r="I140" s="37">
        <f t="shared" si="42"/>
        <v>0</v>
      </c>
      <c r="J140" s="38">
        <f t="shared" si="43"/>
        <v>0</v>
      </c>
      <c r="K140" s="38">
        <f t="shared" si="44"/>
        <v>0</v>
      </c>
      <c r="L140" s="38">
        <f t="shared" si="45"/>
        <v>0</v>
      </c>
      <c r="M140" s="38">
        <f t="shared" si="46"/>
        <v>0</v>
      </c>
      <c r="N140" s="38">
        <f t="shared" si="47"/>
        <v>0</v>
      </c>
      <c r="O140" s="38">
        <f t="shared" si="48"/>
        <v>0</v>
      </c>
    </row>
    <row r="141" spans="1:15" ht="12" customHeight="1" x14ac:dyDescent="0.25">
      <c r="A141" s="39" t="s">
        <v>150</v>
      </c>
      <c r="B141" s="39" t="s">
        <v>149</v>
      </c>
      <c r="C141" s="40">
        <v>20</v>
      </c>
      <c r="D141" s="39">
        <v>5</v>
      </c>
      <c r="E141" s="33">
        <f t="shared" si="40"/>
        <v>100</v>
      </c>
      <c r="F141" s="34">
        <f t="shared" si="41"/>
        <v>0</v>
      </c>
      <c r="G141" s="35">
        <f t="shared" si="49"/>
        <v>0.66</v>
      </c>
      <c r="H141" s="41">
        <v>0</v>
      </c>
      <c r="I141" s="37">
        <f t="shared" si="42"/>
        <v>0</v>
      </c>
      <c r="J141" s="38">
        <f t="shared" si="43"/>
        <v>0</v>
      </c>
      <c r="K141" s="38">
        <f t="shared" si="44"/>
        <v>0</v>
      </c>
      <c r="L141" s="38">
        <f t="shared" si="45"/>
        <v>0</v>
      </c>
      <c r="M141" s="38">
        <f t="shared" si="46"/>
        <v>0</v>
      </c>
      <c r="N141" s="38">
        <f t="shared" si="47"/>
        <v>0</v>
      </c>
      <c r="O141" s="38">
        <f t="shared" si="48"/>
        <v>0</v>
      </c>
    </row>
    <row r="142" spans="1:15" ht="12" customHeight="1" x14ac:dyDescent="0.25">
      <c r="A142" s="39" t="s">
        <v>151</v>
      </c>
      <c r="B142" s="39" t="s">
        <v>149</v>
      </c>
      <c r="C142" s="40">
        <v>3</v>
      </c>
      <c r="D142" s="39">
        <v>500</v>
      </c>
      <c r="E142" s="33">
        <f t="shared" si="40"/>
        <v>1500</v>
      </c>
      <c r="F142" s="34">
        <f t="shared" si="41"/>
        <v>0</v>
      </c>
      <c r="G142" s="35">
        <f t="shared" si="49"/>
        <v>9.8999999999999991E-2</v>
      </c>
      <c r="H142" s="41">
        <v>0</v>
      </c>
      <c r="I142" s="37">
        <f t="shared" si="42"/>
        <v>0</v>
      </c>
      <c r="J142" s="38">
        <f t="shared" si="43"/>
        <v>0</v>
      </c>
      <c r="K142" s="38">
        <f t="shared" si="44"/>
        <v>0</v>
      </c>
      <c r="L142" s="38">
        <f t="shared" si="45"/>
        <v>0</v>
      </c>
      <c r="M142" s="38">
        <f t="shared" si="46"/>
        <v>0</v>
      </c>
      <c r="N142" s="38">
        <f t="shared" si="47"/>
        <v>0</v>
      </c>
      <c r="O142" s="38">
        <f t="shared" si="48"/>
        <v>0</v>
      </c>
    </row>
    <row r="143" spans="1:15" ht="12" customHeight="1" x14ac:dyDescent="0.25">
      <c r="A143" s="30" t="s">
        <v>152</v>
      </c>
      <c r="B143" s="30" t="s">
        <v>149</v>
      </c>
      <c r="C143" s="42">
        <v>30</v>
      </c>
      <c r="D143" s="32">
        <v>8</v>
      </c>
      <c r="E143" s="33">
        <f t="shared" si="40"/>
        <v>240</v>
      </c>
      <c r="F143" s="34">
        <f t="shared" si="41"/>
        <v>0</v>
      </c>
      <c r="G143" s="35">
        <f t="shared" si="49"/>
        <v>0.99</v>
      </c>
      <c r="H143" s="41">
        <v>0</v>
      </c>
      <c r="I143" s="37">
        <f t="shared" si="42"/>
        <v>0</v>
      </c>
      <c r="J143" s="38">
        <f t="shared" si="43"/>
        <v>0</v>
      </c>
      <c r="K143" s="38">
        <f t="shared" si="44"/>
        <v>0</v>
      </c>
      <c r="L143" s="38">
        <f t="shared" si="45"/>
        <v>0</v>
      </c>
      <c r="M143" s="38">
        <f t="shared" si="46"/>
        <v>0</v>
      </c>
      <c r="N143" s="38">
        <f t="shared" si="47"/>
        <v>0</v>
      </c>
      <c r="O143" s="38">
        <f t="shared" si="48"/>
        <v>0</v>
      </c>
    </row>
    <row r="144" spans="1:15" ht="12" customHeight="1" x14ac:dyDescent="0.25">
      <c r="A144" s="39" t="s">
        <v>153</v>
      </c>
      <c r="B144" s="39" t="s">
        <v>149</v>
      </c>
      <c r="C144" s="40">
        <v>215</v>
      </c>
      <c r="D144" s="39">
        <v>1</v>
      </c>
      <c r="E144" s="33">
        <f t="shared" si="40"/>
        <v>215</v>
      </c>
      <c r="F144" s="34">
        <f t="shared" si="41"/>
        <v>0</v>
      </c>
      <c r="G144" s="35">
        <f t="shared" si="49"/>
        <v>7.0949999999999998</v>
      </c>
      <c r="H144" s="41">
        <v>0</v>
      </c>
      <c r="I144" s="37">
        <f t="shared" si="42"/>
        <v>0</v>
      </c>
      <c r="J144" s="38">
        <f t="shared" si="43"/>
        <v>0</v>
      </c>
      <c r="K144" s="38">
        <f t="shared" si="44"/>
        <v>0</v>
      </c>
      <c r="L144" s="38">
        <f t="shared" si="45"/>
        <v>0</v>
      </c>
      <c r="M144" s="38">
        <f t="shared" si="46"/>
        <v>0</v>
      </c>
      <c r="N144" s="38">
        <f t="shared" si="47"/>
        <v>0</v>
      </c>
      <c r="O144" s="38">
        <f t="shared" si="48"/>
        <v>0</v>
      </c>
    </row>
    <row r="145" spans="1:15" ht="12" customHeight="1" x14ac:dyDescent="0.25">
      <c r="A145" s="30" t="s">
        <v>154</v>
      </c>
      <c r="B145" s="48" t="s">
        <v>149</v>
      </c>
      <c r="C145" s="31">
        <v>400</v>
      </c>
      <c r="D145" s="32">
        <v>1</v>
      </c>
      <c r="E145" s="33">
        <f t="shared" si="40"/>
        <v>400</v>
      </c>
      <c r="F145" s="34">
        <f t="shared" si="41"/>
        <v>0</v>
      </c>
      <c r="G145" s="35">
        <f t="shared" si="49"/>
        <v>13.2</v>
      </c>
      <c r="H145" s="41">
        <v>0</v>
      </c>
      <c r="I145" s="37">
        <f t="shared" si="42"/>
        <v>0</v>
      </c>
      <c r="J145" s="38">
        <f t="shared" si="43"/>
        <v>0</v>
      </c>
      <c r="K145" s="38">
        <f t="shared" si="44"/>
        <v>0</v>
      </c>
      <c r="L145" s="38">
        <f t="shared" si="45"/>
        <v>0</v>
      </c>
      <c r="M145" s="38">
        <f t="shared" si="46"/>
        <v>0</v>
      </c>
      <c r="N145" s="38">
        <f t="shared" si="47"/>
        <v>0</v>
      </c>
      <c r="O145" s="38">
        <f t="shared" si="48"/>
        <v>0</v>
      </c>
    </row>
    <row r="146" spans="1:15" ht="12" customHeight="1" x14ac:dyDescent="0.25">
      <c r="A146" s="30" t="s">
        <v>155</v>
      </c>
      <c r="B146" s="30" t="s">
        <v>149</v>
      </c>
      <c r="C146" s="31">
        <v>88</v>
      </c>
      <c r="D146" s="32">
        <v>1</v>
      </c>
      <c r="E146" s="33">
        <f t="shared" si="40"/>
        <v>88</v>
      </c>
      <c r="F146" s="34">
        <f t="shared" si="41"/>
        <v>0</v>
      </c>
      <c r="G146" s="35">
        <f t="shared" si="49"/>
        <v>2.9039999999999999</v>
      </c>
      <c r="H146" s="41">
        <v>0</v>
      </c>
      <c r="I146" s="37">
        <f t="shared" si="42"/>
        <v>0</v>
      </c>
      <c r="J146" s="38">
        <f t="shared" si="43"/>
        <v>0</v>
      </c>
      <c r="K146" s="38">
        <f t="shared" si="44"/>
        <v>0</v>
      </c>
      <c r="L146" s="38">
        <f t="shared" si="45"/>
        <v>0</v>
      </c>
      <c r="M146" s="38">
        <f t="shared" si="46"/>
        <v>0</v>
      </c>
      <c r="N146" s="38">
        <f t="shared" si="47"/>
        <v>0</v>
      </c>
      <c r="O146" s="38">
        <f t="shared" si="48"/>
        <v>0</v>
      </c>
    </row>
    <row r="147" spans="1:15" ht="12" customHeight="1" x14ac:dyDescent="0.25">
      <c r="A147" s="30" t="s">
        <v>156</v>
      </c>
      <c r="B147" s="30" t="s">
        <v>157</v>
      </c>
      <c r="C147" s="31">
        <v>500</v>
      </c>
      <c r="D147" s="32">
        <v>1</v>
      </c>
      <c r="E147" s="33">
        <f t="shared" si="40"/>
        <v>500</v>
      </c>
      <c r="F147" s="34">
        <f t="shared" si="41"/>
        <v>0</v>
      </c>
      <c r="G147" s="35">
        <f t="shared" si="49"/>
        <v>16.5</v>
      </c>
      <c r="H147" s="41">
        <v>0</v>
      </c>
      <c r="I147" s="37">
        <f t="shared" si="42"/>
        <v>0</v>
      </c>
      <c r="J147" s="38">
        <f t="shared" si="43"/>
        <v>0</v>
      </c>
      <c r="K147" s="38">
        <f t="shared" si="44"/>
        <v>0</v>
      </c>
      <c r="L147" s="38">
        <f t="shared" si="45"/>
        <v>0</v>
      </c>
      <c r="M147" s="38">
        <f t="shared" si="46"/>
        <v>0</v>
      </c>
      <c r="N147" s="38">
        <f t="shared" si="47"/>
        <v>0</v>
      </c>
      <c r="O147" s="38">
        <f t="shared" si="48"/>
        <v>0</v>
      </c>
    </row>
    <row r="148" spans="1:15" ht="12" customHeight="1" x14ac:dyDescent="0.25">
      <c r="A148" s="30" t="s">
        <v>158</v>
      </c>
      <c r="B148" s="30" t="s">
        <v>157</v>
      </c>
      <c r="C148" s="31">
        <v>800</v>
      </c>
      <c r="D148" s="32">
        <v>1</v>
      </c>
      <c r="E148" s="33">
        <f t="shared" si="40"/>
        <v>800</v>
      </c>
      <c r="F148" s="34">
        <f t="shared" si="41"/>
        <v>0</v>
      </c>
      <c r="G148" s="35">
        <f t="shared" si="49"/>
        <v>26.4</v>
      </c>
      <c r="H148" s="41">
        <v>0</v>
      </c>
      <c r="I148" s="37">
        <f t="shared" si="42"/>
        <v>0</v>
      </c>
      <c r="J148" s="38">
        <f t="shared" si="43"/>
        <v>0</v>
      </c>
      <c r="K148" s="38">
        <f t="shared" si="44"/>
        <v>0</v>
      </c>
      <c r="L148" s="38">
        <f t="shared" si="45"/>
        <v>0</v>
      </c>
      <c r="M148" s="38">
        <f t="shared" si="46"/>
        <v>0</v>
      </c>
      <c r="N148" s="38">
        <f t="shared" si="47"/>
        <v>0</v>
      </c>
      <c r="O148" s="38">
        <f t="shared" si="48"/>
        <v>0</v>
      </c>
    </row>
    <row r="149" spans="1:15" ht="12" customHeight="1" x14ac:dyDescent="0.25">
      <c r="A149" s="30" t="s">
        <v>159</v>
      </c>
      <c r="B149" s="48" t="s">
        <v>157</v>
      </c>
      <c r="C149" s="31">
        <v>400</v>
      </c>
      <c r="D149" s="32">
        <v>1</v>
      </c>
      <c r="E149" s="33">
        <f t="shared" si="40"/>
        <v>400</v>
      </c>
      <c r="F149" s="34">
        <f t="shared" si="41"/>
        <v>0</v>
      </c>
      <c r="G149" s="35">
        <f t="shared" si="49"/>
        <v>13.2</v>
      </c>
      <c r="H149" s="41">
        <v>0</v>
      </c>
      <c r="I149" s="37">
        <f t="shared" si="42"/>
        <v>0</v>
      </c>
      <c r="J149" s="38">
        <f t="shared" si="43"/>
        <v>0</v>
      </c>
      <c r="K149" s="38">
        <f t="shared" si="44"/>
        <v>0</v>
      </c>
      <c r="L149" s="38">
        <f t="shared" si="45"/>
        <v>0</v>
      </c>
      <c r="M149" s="38">
        <f t="shared" si="46"/>
        <v>0</v>
      </c>
      <c r="N149" s="38">
        <f t="shared" si="47"/>
        <v>0</v>
      </c>
      <c r="O149" s="38">
        <f t="shared" si="48"/>
        <v>0</v>
      </c>
    </row>
    <row r="150" spans="1:15" ht="12" customHeight="1" x14ac:dyDescent="0.25">
      <c r="A150" s="39" t="s">
        <v>160</v>
      </c>
      <c r="B150" s="39" t="s">
        <v>157</v>
      </c>
      <c r="C150" s="40">
        <v>299</v>
      </c>
      <c r="D150" s="39">
        <v>1</v>
      </c>
      <c r="E150" s="33">
        <f t="shared" si="40"/>
        <v>299</v>
      </c>
      <c r="F150" s="34">
        <f t="shared" si="41"/>
        <v>0</v>
      </c>
      <c r="G150" s="35">
        <f t="shared" si="49"/>
        <v>9.8669999999999991</v>
      </c>
      <c r="H150" s="41">
        <v>0</v>
      </c>
      <c r="I150" s="37">
        <f t="shared" si="42"/>
        <v>0</v>
      </c>
      <c r="J150" s="38">
        <f t="shared" si="43"/>
        <v>0</v>
      </c>
      <c r="K150" s="38">
        <f t="shared" si="44"/>
        <v>0</v>
      </c>
      <c r="L150" s="38">
        <f t="shared" si="45"/>
        <v>0</v>
      </c>
      <c r="M150" s="38">
        <f t="shared" si="46"/>
        <v>0</v>
      </c>
      <c r="N150" s="38">
        <f t="shared" si="47"/>
        <v>0</v>
      </c>
      <c r="O150" s="38">
        <f t="shared" si="48"/>
        <v>0</v>
      </c>
    </row>
    <row r="151" spans="1:15" ht="12" customHeight="1" x14ac:dyDescent="0.25">
      <c r="A151" s="30" t="s">
        <v>161</v>
      </c>
      <c r="B151" s="30" t="s">
        <v>162</v>
      </c>
      <c r="C151" s="42">
        <v>20</v>
      </c>
      <c r="D151" s="32">
        <v>30</v>
      </c>
      <c r="E151" s="33">
        <f t="shared" si="40"/>
        <v>600</v>
      </c>
      <c r="F151" s="34">
        <f t="shared" si="41"/>
        <v>0</v>
      </c>
      <c r="G151" s="35">
        <f t="shared" si="49"/>
        <v>0.66</v>
      </c>
      <c r="H151" s="41">
        <v>0</v>
      </c>
      <c r="I151" s="37">
        <f t="shared" si="42"/>
        <v>0</v>
      </c>
      <c r="J151" s="38">
        <f t="shared" si="43"/>
        <v>0</v>
      </c>
      <c r="K151" s="38">
        <f t="shared" si="44"/>
        <v>0</v>
      </c>
      <c r="L151" s="38">
        <f t="shared" si="45"/>
        <v>0</v>
      </c>
      <c r="M151" s="38">
        <f t="shared" si="46"/>
        <v>0</v>
      </c>
      <c r="N151" s="38">
        <f t="shared" si="47"/>
        <v>0</v>
      </c>
      <c r="O151" s="38">
        <f t="shared" si="48"/>
        <v>0</v>
      </c>
    </row>
    <row r="152" spans="1:15" ht="12" customHeight="1" x14ac:dyDescent="0.25">
      <c r="A152" s="30" t="s">
        <v>163</v>
      </c>
      <c r="B152" s="30" t="s">
        <v>162</v>
      </c>
      <c r="C152" s="42">
        <v>150</v>
      </c>
      <c r="D152" s="32">
        <v>8</v>
      </c>
      <c r="E152" s="33">
        <f t="shared" si="40"/>
        <v>1200</v>
      </c>
      <c r="F152" s="34">
        <f t="shared" si="41"/>
        <v>0</v>
      </c>
      <c r="G152" s="35">
        <f t="shared" si="49"/>
        <v>4.95</v>
      </c>
      <c r="H152" s="41">
        <v>0</v>
      </c>
      <c r="I152" s="37">
        <f t="shared" si="42"/>
        <v>0</v>
      </c>
      <c r="J152" s="38">
        <f t="shared" si="43"/>
        <v>0</v>
      </c>
      <c r="K152" s="38">
        <f t="shared" si="44"/>
        <v>0</v>
      </c>
      <c r="L152" s="38">
        <f t="shared" si="45"/>
        <v>0</v>
      </c>
      <c r="M152" s="38">
        <f t="shared" si="46"/>
        <v>0</v>
      </c>
      <c r="N152" s="38">
        <f t="shared" si="47"/>
        <v>0</v>
      </c>
      <c r="O152" s="38">
        <f t="shared" si="48"/>
        <v>0</v>
      </c>
    </row>
    <row r="153" spans="1:15" ht="12" customHeight="1" x14ac:dyDescent="0.25">
      <c r="A153" s="30" t="s">
        <v>164</v>
      </c>
      <c r="B153" s="30" t="s">
        <v>162</v>
      </c>
      <c r="C153" s="42">
        <v>100</v>
      </c>
      <c r="D153" s="32">
        <v>2</v>
      </c>
      <c r="E153" s="33">
        <f t="shared" si="40"/>
        <v>200</v>
      </c>
      <c r="F153" s="34">
        <f t="shared" si="41"/>
        <v>0</v>
      </c>
      <c r="G153" s="35">
        <f t="shared" si="49"/>
        <v>3.3</v>
      </c>
      <c r="H153" s="41">
        <v>0</v>
      </c>
      <c r="I153" s="37">
        <f t="shared" si="42"/>
        <v>0</v>
      </c>
      <c r="J153" s="38">
        <f t="shared" si="43"/>
        <v>0</v>
      </c>
      <c r="K153" s="38">
        <f t="shared" si="44"/>
        <v>0</v>
      </c>
      <c r="L153" s="38">
        <f t="shared" si="45"/>
        <v>0</v>
      </c>
      <c r="M153" s="38">
        <f t="shared" si="46"/>
        <v>0</v>
      </c>
      <c r="N153" s="38">
        <f t="shared" si="47"/>
        <v>0</v>
      </c>
      <c r="O153" s="38">
        <f t="shared" si="48"/>
        <v>0</v>
      </c>
    </row>
    <row r="154" spans="1:15" ht="12" customHeight="1" x14ac:dyDescent="0.25">
      <c r="A154" s="39" t="s">
        <v>165</v>
      </c>
      <c r="B154" s="39" t="s">
        <v>162</v>
      </c>
      <c r="C154" s="40">
        <v>68</v>
      </c>
      <c r="D154" s="39">
        <v>1</v>
      </c>
      <c r="E154" s="33">
        <f t="shared" si="40"/>
        <v>68</v>
      </c>
      <c r="F154" s="34">
        <f t="shared" si="41"/>
        <v>0</v>
      </c>
      <c r="G154" s="35">
        <f t="shared" si="49"/>
        <v>2.2439999999999998</v>
      </c>
      <c r="H154" s="41">
        <v>0</v>
      </c>
      <c r="I154" s="37">
        <f t="shared" si="42"/>
        <v>0</v>
      </c>
      <c r="J154" s="38">
        <f t="shared" si="43"/>
        <v>0</v>
      </c>
      <c r="K154" s="38">
        <f t="shared" si="44"/>
        <v>0</v>
      </c>
      <c r="L154" s="38">
        <f t="shared" si="45"/>
        <v>0</v>
      </c>
      <c r="M154" s="38">
        <f t="shared" si="46"/>
        <v>0</v>
      </c>
      <c r="N154" s="38">
        <f t="shared" si="47"/>
        <v>0</v>
      </c>
      <c r="O154" s="38">
        <f t="shared" si="48"/>
        <v>0</v>
      </c>
    </row>
    <row r="155" spans="1:15" ht="12" customHeight="1" x14ac:dyDescent="0.25">
      <c r="A155" s="30" t="s">
        <v>166</v>
      </c>
      <c r="B155" s="30" t="s">
        <v>162</v>
      </c>
      <c r="C155" s="42">
        <v>55</v>
      </c>
      <c r="D155" s="32">
        <v>20</v>
      </c>
      <c r="E155" s="33">
        <f t="shared" si="40"/>
        <v>1100</v>
      </c>
      <c r="F155" s="34">
        <f t="shared" si="41"/>
        <v>0</v>
      </c>
      <c r="G155" s="35">
        <f t="shared" si="49"/>
        <v>1.8149999999999999</v>
      </c>
      <c r="H155" s="41">
        <v>0</v>
      </c>
      <c r="I155" s="37">
        <f t="shared" si="42"/>
        <v>0</v>
      </c>
      <c r="J155" s="38">
        <f t="shared" si="43"/>
        <v>0</v>
      </c>
      <c r="K155" s="38">
        <f t="shared" si="44"/>
        <v>0</v>
      </c>
      <c r="L155" s="38">
        <f t="shared" si="45"/>
        <v>0</v>
      </c>
      <c r="M155" s="38">
        <f t="shared" si="46"/>
        <v>0</v>
      </c>
      <c r="N155" s="38">
        <f t="shared" si="47"/>
        <v>0</v>
      </c>
      <c r="O155" s="38">
        <f t="shared" si="48"/>
        <v>0</v>
      </c>
    </row>
    <row r="156" spans="1:15" ht="12" customHeight="1" x14ac:dyDescent="0.25">
      <c r="A156" s="30" t="s">
        <v>167</v>
      </c>
      <c r="B156" s="30" t="s">
        <v>162</v>
      </c>
      <c r="C156" s="42">
        <v>40</v>
      </c>
      <c r="D156" s="32">
        <v>6</v>
      </c>
      <c r="E156" s="33">
        <f t="shared" si="40"/>
        <v>240</v>
      </c>
      <c r="F156" s="34">
        <f t="shared" si="41"/>
        <v>0</v>
      </c>
      <c r="G156" s="35">
        <f t="shared" si="49"/>
        <v>1.32</v>
      </c>
      <c r="H156" s="41">
        <v>0</v>
      </c>
      <c r="I156" s="37">
        <f t="shared" si="42"/>
        <v>0</v>
      </c>
      <c r="J156" s="38">
        <f t="shared" si="43"/>
        <v>0</v>
      </c>
      <c r="K156" s="38">
        <f t="shared" si="44"/>
        <v>0</v>
      </c>
      <c r="L156" s="38">
        <f t="shared" si="45"/>
        <v>0</v>
      </c>
      <c r="M156" s="38">
        <f t="shared" si="46"/>
        <v>0</v>
      </c>
      <c r="N156" s="38">
        <f t="shared" si="47"/>
        <v>0</v>
      </c>
      <c r="O156" s="38">
        <f t="shared" si="48"/>
        <v>0</v>
      </c>
    </row>
    <row r="157" spans="1:15" ht="12" customHeight="1" x14ac:dyDescent="0.25">
      <c r="A157" s="50" t="s">
        <v>168</v>
      </c>
      <c r="B157" s="39" t="s">
        <v>162</v>
      </c>
      <c r="C157" s="40">
        <v>135</v>
      </c>
      <c r="D157" s="39">
        <v>4</v>
      </c>
      <c r="E157" s="33">
        <f t="shared" si="40"/>
        <v>540</v>
      </c>
      <c r="F157" s="34">
        <f t="shared" si="41"/>
        <v>0</v>
      </c>
      <c r="G157" s="35">
        <f t="shared" si="49"/>
        <v>4.4550000000000001</v>
      </c>
      <c r="H157" s="41">
        <v>0</v>
      </c>
      <c r="I157" s="37">
        <f t="shared" si="42"/>
        <v>0</v>
      </c>
      <c r="J157" s="38">
        <f t="shared" si="43"/>
        <v>0</v>
      </c>
      <c r="K157" s="38">
        <f t="shared" si="44"/>
        <v>0</v>
      </c>
      <c r="L157" s="38">
        <f t="shared" si="45"/>
        <v>0</v>
      </c>
      <c r="M157" s="38">
        <f t="shared" si="46"/>
        <v>0</v>
      </c>
      <c r="N157" s="38">
        <f t="shared" si="47"/>
        <v>0</v>
      </c>
      <c r="O157" s="38">
        <f t="shared" si="48"/>
        <v>0</v>
      </c>
    </row>
    <row r="158" spans="1:15" ht="12" customHeight="1" x14ac:dyDescent="0.25">
      <c r="A158" s="39" t="s">
        <v>169</v>
      </c>
      <c r="B158" s="30" t="s">
        <v>162</v>
      </c>
      <c r="C158" s="49">
        <v>45</v>
      </c>
      <c r="D158" s="39">
        <v>8</v>
      </c>
      <c r="E158" s="33">
        <f t="shared" si="40"/>
        <v>360</v>
      </c>
      <c r="F158" s="34">
        <f t="shared" si="41"/>
        <v>0</v>
      </c>
      <c r="G158" s="35">
        <f t="shared" si="49"/>
        <v>1.4850000000000001</v>
      </c>
      <c r="H158" s="41">
        <v>0</v>
      </c>
      <c r="I158" s="37">
        <f t="shared" si="42"/>
        <v>0</v>
      </c>
      <c r="J158" s="38">
        <f t="shared" si="43"/>
        <v>0</v>
      </c>
      <c r="K158" s="38">
        <f t="shared" si="44"/>
        <v>0</v>
      </c>
      <c r="L158" s="38">
        <f t="shared" si="45"/>
        <v>0</v>
      </c>
      <c r="M158" s="38">
        <f t="shared" si="46"/>
        <v>0</v>
      </c>
      <c r="N158" s="38">
        <f t="shared" si="47"/>
        <v>0</v>
      </c>
      <c r="O158" s="38">
        <f t="shared" si="48"/>
        <v>0</v>
      </c>
    </row>
    <row r="159" spans="1:15" ht="12" customHeight="1" x14ac:dyDescent="0.25">
      <c r="A159" s="39" t="s">
        <v>170</v>
      </c>
      <c r="B159" s="39" t="s">
        <v>162</v>
      </c>
      <c r="C159" s="40">
        <v>30</v>
      </c>
      <c r="D159" s="39">
        <v>4</v>
      </c>
      <c r="E159" s="33">
        <f t="shared" si="40"/>
        <v>120</v>
      </c>
      <c r="F159" s="34">
        <f t="shared" si="41"/>
        <v>0</v>
      </c>
      <c r="G159" s="35">
        <f t="shared" si="49"/>
        <v>0.99</v>
      </c>
      <c r="H159" s="41">
        <v>0</v>
      </c>
      <c r="I159" s="37">
        <f t="shared" si="42"/>
        <v>0</v>
      </c>
      <c r="J159" s="38">
        <f t="shared" si="43"/>
        <v>0</v>
      </c>
      <c r="K159" s="38">
        <f t="shared" si="44"/>
        <v>0</v>
      </c>
      <c r="L159" s="38">
        <f t="shared" si="45"/>
        <v>0</v>
      </c>
      <c r="M159" s="38">
        <f t="shared" si="46"/>
        <v>0</v>
      </c>
      <c r="N159" s="38">
        <f t="shared" si="47"/>
        <v>0</v>
      </c>
      <c r="O159" s="38">
        <f t="shared" si="48"/>
        <v>0</v>
      </c>
    </row>
    <row r="160" spans="1:15" ht="12" customHeight="1" x14ac:dyDescent="0.25">
      <c r="A160" s="39" t="s">
        <v>171</v>
      </c>
      <c r="B160" s="39" t="s">
        <v>162</v>
      </c>
      <c r="C160" s="40">
        <v>7</v>
      </c>
      <c r="D160" s="39">
        <v>7</v>
      </c>
      <c r="E160" s="33">
        <f t="shared" si="40"/>
        <v>49</v>
      </c>
      <c r="F160" s="34">
        <f t="shared" si="41"/>
        <v>0</v>
      </c>
      <c r="G160" s="35">
        <f t="shared" si="49"/>
        <v>0.23099999999999998</v>
      </c>
      <c r="H160" s="41">
        <v>0</v>
      </c>
      <c r="I160" s="37">
        <f t="shared" si="42"/>
        <v>0</v>
      </c>
      <c r="J160" s="38">
        <f t="shared" si="43"/>
        <v>0</v>
      </c>
      <c r="K160" s="38">
        <f t="shared" si="44"/>
        <v>0</v>
      </c>
      <c r="L160" s="38">
        <f t="shared" si="45"/>
        <v>0</v>
      </c>
      <c r="M160" s="38">
        <f t="shared" si="46"/>
        <v>0</v>
      </c>
      <c r="N160" s="38">
        <f t="shared" si="47"/>
        <v>0</v>
      </c>
      <c r="O160" s="38">
        <f t="shared" si="48"/>
        <v>0</v>
      </c>
    </row>
    <row r="161" spans="1:15" ht="12" customHeight="1" x14ac:dyDescent="0.25">
      <c r="A161" s="30" t="s">
        <v>172</v>
      </c>
      <c r="B161" s="30" t="s">
        <v>173</v>
      </c>
      <c r="C161" s="31">
        <v>100</v>
      </c>
      <c r="D161" s="32">
        <v>1</v>
      </c>
      <c r="E161" s="33">
        <f t="shared" si="40"/>
        <v>100</v>
      </c>
      <c r="F161" s="34">
        <f t="shared" si="41"/>
        <v>0</v>
      </c>
      <c r="G161" s="35">
        <f t="shared" si="49"/>
        <v>3.3</v>
      </c>
      <c r="H161" s="41">
        <v>0</v>
      </c>
      <c r="I161" s="37">
        <f t="shared" si="42"/>
        <v>0</v>
      </c>
      <c r="J161" s="38">
        <f t="shared" si="43"/>
        <v>0</v>
      </c>
      <c r="K161" s="38">
        <f t="shared" si="44"/>
        <v>0</v>
      </c>
      <c r="L161" s="38">
        <f t="shared" si="45"/>
        <v>0</v>
      </c>
      <c r="M161" s="38">
        <f t="shared" si="46"/>
        <v>0</v>
      </c>
      <c r="N161" s="38">
        <f t="shared" si="47"/>
        <v>0</v>
      </c>
      <c r="O161" s="38">
        <f t="shared" si="48"/>
        <v>0</v>
      </c>
    </row>
    <row r="162" spans="1:15" ht="12" customHeight="1" x14ac:dyDescent="0.25">
      <c r="A162" s="30" t="s">
        <v>174</v>
      </c>
      <c r="B162" s="30" t="s">
        <v>173</v>
      </c>
      <c r="C162" s="45">
        <v>1509</v>
      </c>
      <c r="D162" s="32">
        <v>2</v>
      </c>
      <c r="E162" s="33">
        <f t="shared" ref="E162:E193" si="50">PRODUCT(C162,D162)</f>
        <v>3018</v>
      </c>
      <c r="F162" s="34">
        <f t="shared" ref="F162:F167" si="51">PRODUCT(C162,H162)</f>
        <v>0</v>
      </c>
      <c r="G162" s="35">
        <f t="shared" si="49"/>
        <v>49.796999999999997</v>
      </c>
      <c r="H162" s="41">
        <v>0</v>
      </c>
      <c r="I162" s="37">
        <f t="shared" ref="I162:I193" si="52">PRODUCT(G162,H162)</f>
        <v>0</v>
      </c>
      <c r="J162" s="38">
        <f t="shared" ref="J162:J167" si="53">PRODUCT(G162,H162)*1.3</f>
        <v>0</v>
      </c>
      <c r="K162" s="38">
        <f t="shared" ref="K162:K167" si="54">PRODUCT(G162,H162)*1.6</f>
        <v>0</v>
      </c>
      <c r="L162" s="38">
        <f t="shared" ref="L162:L167" si="55">PRODUCT(G162,H162)*1.9</f>
        <v>0</v>
      </c>
      <c r="M162" s="38">
        <f t="shared" ref="M162:M167" si="56">PRODUCT(G162,H162)*2.2</f>
        <v>0</v>
      </c>
      <c r="N162" s="38">
        <f t="shared" ref="N162:N167" si="57">PRODUCT(G162,H162)*2.5</f>
        <v>0</v>
      </c>
      <c r="O162" s="38">
        <f t="shared" ref="O162:O167" si="58">PRODUCT(G162,H162)*2.8</f>
        <v>0</v>
      </c>
    </row>
    <row r="163" spans="1:15" ht="12" customHeight="1" x14ac:dyDescent="0.25">
      <c r="A163" s="30" t="s">
        <v>175</v>
      </c>
      <c r="B163" s="30" t="s">
        <v>173</v>
      </c>
      <c r="C163" s="45">
        <v>1450</v>
      </c>
      <c r="D163" s="32">
        <v>1</v>
      </c>
      <c r="E163" s="33">
        <f t="shared" si="50"/>
        <v>1450</v>
      </c>
      <c r="F163" s="34">
        <f t="shared" si="51"/>
        <v>0</v>
      </c>
      <c r="G163" s="35">
        <f t="shared" si="49"/>
        <v>47.85</v>
      </c>
      <c r="H163" s="41">
        <v>0</v>
      </c>
      <c r="I163" s="37">
        <f t="shared" si="52"/>
        <v>0</v>
      </c>
      <c r="J163" s="38">
        <f t="shared" si="53"/>
        <v>0</v>
      </c>
      <c r="K163" s="38">
        <f t="shared" si="54"/>
        <v>0</v>
      </c>
      <c r="L163" s="38">
        <f t="shared" si="55"/>
        <v>0</v>
      </c>
      <c r="M163" s="38">
        <f t="shared" si="56"/>
        <v>0</v>
      </c>
      <c r="N163" s="38">
        <f t="shared" si="57"/>
        <v>0</v>
      </c>
      <c r="O163" s="38">
        <f t="shared" si="58"/>
        <v>0</v>
      </c>
    </row>
    <row r="164" spans="1:15" ht="12" customHeight="1" x14ac:dyDescent="0.25">
      <c r="A164" s="39" t="s">
        <v>176</v>
      </c>
      <c r="B164" s="39" t="s">
        <v>177</v>
      </c>
      <c r="C164" s="40">
        <v>299</v>
      </c>
      <c r="D164" s="39">
        <v>1</v>
      </c>
      <c r="E164" s="33">
        <f t="shared" si="50"/>
        <v>299</v>
      </c>
      <c r="F164" s="34">
        <f t="shared" si="51"/>
        <v>0</v>
      </c>
      <c r="G164" s="35">
        <f t="shared" si="49"/>
        <v>9.8669999999999991</v>
      </c>
      <c r="H164" s="41">
        <v>0</v>
      </c>
      <c r="I164" s="37">
        <f t="shared" si="52"/>
        <v>0</v>
      </c>
      <c r="J164" s="38">
        <f t="shared" si="53"/>
        <v>0</v>
      </c>
      <c r="K164" s="38">
        <f t="shared" si="54"/>
        <v>0</v>
      </c>
      <c r="L164" s="38">
        <f t="shared" si="55"/>
        <v>0</v>
      </c>
      <c r="M164" s="38">
        <f t="shared" si="56"/>
        <v>0</v>
      </c>
      <c r="N164" s="38">
        <f t="shared" si="57"/>
        <v>0</v>
      </c>
      <c r="O164" s="38">
        <f t="shared" si="58"/>
        <v>0</v>
      </c>
    </row>
    <row r="165" spans="1:15" ht="12" customHeight="1" x14ac:dyDescent="0.25">
      <c r="A165" s="39" t="s">
        <v>178</v>
      </c>
      <c r="B165" s="39" t="s">
        <v>177</v>
      </c>
      <c r="C165" s="40">
        <v>119</v>
      </c>
      <c r="D165" s="39">
        <v>2</v>
      </c>
      <c r="E165" s="33">
        <f t="shared" si="50"/>
        <v>238</v>
      </c>
      <c r="F165" s="34">
        <f t="shared" si="51"/>
        <v>0</v>
      </c>
      <c r="G165" s="35">
        <f t="shared" si="49"/>
        <v>3.927</v>
      </c>
      <c r="H165" s="41">
        <v>0</v>
      </c>
      <c r="I165" s="37">
        <f t="shared" si="52"/>
        <v>0</v>
      </c>
      <c r="J165" s="38">
        <f t="shared" si="53"/>
        <v>0</v>
      </c>
      <c r="K165" s="38">
        <f t="shared" si="54"/>
        <v>0</v>
      </c>
      <c r="L165" s="38">
        <f t="shared" si="55"/>
        <v>0</v>
      </c>
      <c r="M165" s="38">
        <f t="shared" si="56"/>
        <v>0</v>
      </c>
      <c r="N165" s="38">
        <f t="shared" si="57"/>
        <v>0</v>
      </c>
      <c r="O165" s="38">
        <f t="shared" si="58"/>
        <v>0</v>
      </c>
    </row>
    <row r="166" spans="1:15" ht="12" customHeight="1" x14ac:dyDescent="0.25">
      <c r="A166" s="30" t="s">
        <v>179</v>
      </c>
      <c r="B166" s="30" t="s">
        <v>177</v>
      </c>
      <c r="C166" s="31">
        <v>120</v>
      </c>
      <c r="D166" s="32">
        <v>1</v>
      </c>
      <c r="E166" s="33">
        <f t="shared" si="50"/>
        <v>120</v>
      </c>
      <c r="F166" s="34">
        <f t="shared" si="51"/>
        <v>0</v>
      </c>
      <c r="G166" s="35">
        <f t="shared" si="49"/>
        <v>3.96</v>
      </c>
      <c r="H166" s="41">
        <v>0</v>
      </c>
      <c r="I166" s="37">
        <f t="shared" si="52"/>
        <v>0</v>
      </c>
      <c r="J166" s="38">
        <f t="shared" si="53"/>
        <v>0</v>
      </c>
      <c r="K166" s="38">
        <f t="shared" si="54"/>
        <v>0</v>
      </c>
      <c r="L166" s="38">
        <f t="shared" si="55"/>
        <v>0</v>
      </c>
      <c r="M166" s="38">
        <f t="shared" si="56"/>
        <v>0</v>
      </c>
      <c r="N166" s="38">
        <f t="shared" si="57"/>
        <v>0</v>
      </c>
      <c r="O166" s="38">
        <f t="shared" si="58"/>
        <v>0</v>
      </c>
    </row>
    <row r="167" spans="1:15" ht="12" customHeight="1" x14ac:dyDescent="0.25">
      <c r="A167" s="39" t="s">
        <v>180</v>
      </c>
      <c r="B167" s="39" t="s">
        <v>177</v>
      </c>
      <c r="C167" s="40">
        <v>145</v>
      </c>
      <c r="D167" s="39">
        <v>1</v>
      </c>
      <c r="E167" s="33">
        <f t="shared" si="50"/>
        <v>145</v>
      </c>
      <c r="F167" s="34">
        <f t="shared" si="51"/>
        <v>0</v>
      </c>
      <c r="G167" s="35">
        <f t="shared" si="49"/>
        <v>4.7850000000000001</v>
      </c>
      <c r="H167" s="41">
        <v>0</v>
      </c>
      <c r="I167" s="37">
        <f t="shared" si="52"/>
        <v>0</v>
      </c>
      <c r="J167" s="38">
        <f t="shared" si="53"/>
        <v>0</v>
      </c>
      <c r="K167" s="38">
        <f t="shared" si="54"/>
        <v>0</v>
      </c>
      <c r="L167" s="38">
        <f t="shared" si="55"/>
        <v>0</v>
      </c>
      <c r="M167" s="38">
        <f t="shared" si="56"/>
        <v>0</v>
      </c>
      <c r="N167" s="38">
        <f t="shared" si="57"/>
        <v>0</v>
      </c>
      <c r="O167" s="38">
        <f t="shared" si="58"/>
        <v>0</v>
      </c>
    </row>
    <row r="168" spans="1:15" ht="12" customHeight="1" x14ac:dyDescent="0.25">
      <c r="A168" s="8"/>
      <c r="B168" s="8"/>
      <c r="C168" s="9"/>
      <c r="D168" s="8"/>
      <c r="E168" s="22"/>
      <c r="F168" s="4"/>
      <c r="G168" s="5"/>
      <c r="H168" s="10"/>
      <c r="I168" s="6"/>
      <c r="J168" s="7"/>
      <c r="K168" s="7"/>
      <c r="L168" s="7"/>
      <c r="M168" s="7"/>
      <c r="N168" s="7"/>
      <c r="O168" s="7"/>
    </row>
    <row r="169" spans="1:15" ht="12" customHeight="1" x14ac:dyDescent="0.25">
      <c r="A169" s="8"/>
      <c r="B169" s="8"/>
      <c r="C169" s="9"/>
      <c r="D169" s="8"/>
      <c r="E169" s="22"/>
      <c r="F169" s="4"/>
      <c r="G169" s="5"/>
      <c r="H169" s="10"/>
      <c r="I169" s="6"/>
      <c r="J169" s="7"/>
      <c r="K169" s="7"/>
      <c r="L169" s="7"/>
      <c r="M169" s="7"/>
      <c r="N169" s="7"/>
      <c r="O169" s="7"/>
    </row>
    <row r="170" spans="1:15" ht="12" customHeight="1" x14ac:dyDescent="0.25">
      <c r="A170" s="8"/>
      <c r="B170" s="8"/>
      <c r="C170" s="9"/>
      <c r="D170" s="8"/>
      <c r="E170" s="22"/>
      <c r="F170" s="4"/>
      <c r="G170" s="5"/>
      <c r="H170" s="10"/>
      <c r="I170" s="6"/>
      <c r="J170" s="7"/>
      <c r="K170" s="7"/>
      <c r="L170" s="7"/>
      <c r="M170" s="7"/>
      <c r="N170" s="7"/>
      <c r="O170" s="7"/>
    </row>
    <row r="171" spans="1:15" ht="12" customHeight="1" x14ac:dyDescent="0.25">
      <c r="A171" s="8"/>
      <c r="B171" s="8"/>
      <c r="C171" s="9"/>
      <c r="D171" s="8"/>
      <c r="E171" s="22"/>
      <c r="F171" s="4"/>
      <c r="G171" s="5"/>
      <c r="H171" s="10"/>
      <c r="I171" s="6"/>
      <c r="J171" s="7"/>
      <c r="K171" s="7"/>
      <c r="L171" s="7"/>
      <c r="M171" s="7"/>
      <c r="N171" s="7"/>
      <c r="O171" s="7"/>
    </row>
    <row r="172" spans="1:15" ht="12" customHeight="1" x14ac:dyDescent="0.25">
      <c r="A172" s="8"/>
      <c r="B172" s="8"/>
      <c r="C172" s="9"/>
      <c r="D172" s="8"/>
      <c r="E172" s="22"/>
      <c r="F172" s="4"/>
      <c r="G172" s="5"/>
      <c r="H172" s="10"/>
      <c r="I172" s="6"/>
      <c r="J172" s="7"/>
      <c r="K172" s="7"/>
      <c r="L172" s="7"/>
      <c r="M172" s="7"/>
      <c r="N172" s="7"/>
      <c r="O172" s="7"/>
    </row>
    <row r="173" spans="1:15" ht="12" customHeight="1" x14ac:dyDescent="0.25">
      <c r="A173" s="2"/>
      <c r="B173" s="2"/>
      <c r="C173" s="11"/>
      <c r="D173" s="3"/>
      <c r="E173" s="22"/>
      <c r="F173" s="4">
        <f t="shared" ref="F173" si="59">PRODUCT(C173,H173)</f>
        <v>0</v>
      </c>
      <c r="G173" s="5">
        <f t="shared" ref="G173" si="60">(C173)*3.3/100</f>
        <v>0</v>
      </c>
      <c r="H173" s="10">
        <v>0</v>
      </c>
      <c r="I173" s="6">
        <f t="shared" ref="I173" si="61">PRODUCT(G173,H173)</f>
        <v>0</v>
      </c>
      <c r="J173" s="7">
        <f t="shared" ref="J173" si="62">PRODUCT(G173,H173)*1.3</f>
        <v>0</v>
      </c>
      <c r="K173" s="7">
        <f t="shared" ref="K173" si="63">PRODUCT(G173,H173)*1.6</f>
        <v>0</v>
      </c>
      <c r="L173" s="7">
        <f t="shared" ref="L173" si="64">PRODUCT(G173,H173)*1.9</f>
        <v>0</v>
      </c>
      <c r="M173" s="7">
        <f t="shared" ref="M173" si="65">PRODUCT(G173,H173)*2.2</f>
        <v>0</v>
      </c>
      <c r="N173" s="7">
        <f t="shared" ref="N173" si="66">PRODUCT(G173,H173)*2.5</f>
        <v>0</v>
      </c>
      <c r="O173" s="7">
        <f t="shared" ref="O173" si="67">PRODUCT(G173,H173)*2.8</f>
        <v>0</v>
      </c>
    </row>
    <row r="174" spans="1:15" ht="12" customHeight="1" x14ac:dyDescent="0.25">
      <c r="A174" s="12" t="s">
        <v>181</v>
      </c>
      <c r="B174" s="13"/>
      <c r="C174" s="14"/>
      <c r="D174" s="15"/>
      <c r="E174" s="15">
        <f>SUM(E2:E173)</f>
        <v>138082</v>
      </c>
      <c r="F174" s="16">
        <f>SUM(F2:F173)</f>
        <v>0</v>
      </c>
      <c r="G174" s="17"/>
      <c r="H174" s="18"/>
      <c r="I174" s="19">
        <f>SUM(I2:I173)</f>
        <v>0</v>
      </c>
      <c r="J174" s="19">
        <f t="shared" ref="J174:O174" si="68">SUM(J2:J173)</f>
        <v>0</v>
      </c>
      <c r="K174" s="19">
        <f t="shared" si="68"/>
        <v>0</v>
      </c>
      <c r="L174" s="19">
        <f t="shared" si="68"/>
        <v>0</v>
      </c>
      <c r="M174" s="19">
        <f t="shared" si="68"/>
        <v>0</v>
      </c>
      <c r="N174" s="19">
        <f t="shared" si="68"/>
        <v>0</v>
      </c>
      <c r="O174" s="19">
        <f t="shared" si="68"/>
        <v>0</v>
      </c>
    </row>
    <row r="175" spans="1:15" x14ac:dyDescent="0.25">
      <c r="F175" s="20"/>
      <c r="I175" s="1"/>
    </row>
    <row r="176" spans="1:15" x14ac:dyDescent="0.25">
      <c r="F176" s="21"/>
    </row>
  </sheetData>
  <autoFilter ref="A1:O167" xr:uid="{4053B4AD-8509-41E1-9666-F9249BA59A33}">
    <sortState xmlns:xlrd2="http://schemas.microsoft.com/office/spreadsheetml/2017/richdata2" ref="A2:O167">
      <sortCondition ref="B1"/>
    </sortState>
  </autoFilter>
  <hyperlinks>
    <hyperlink ref="A41" r:id="rId1" display="http://www.thomann.de/fr/behringer_b1500hp.htm" xr:uid="{27353409-036C-4343-8FAD-3CE4F520528B}"/>
  </hyperlinks>
  <pageMargins left="0.7" right="0.7" top="0.75" bottom="0.75" header="0.3" footer="0.3"/>
  <ignoredErrors>
    <ignoredError sqref="I174 J174:O174 F17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Samuel Bibas</cp:lastModifiedBy>
  <dcterms:created xsi:type="dcterms:W3CDTF">2025-03-02T20:18:53Z</dcterms:created>
  <dcterms:modified xsi:type="dcterms:W3CDTF">2025-05-23T06:52:52Z</dcterms:modified>
</cp:coreProperties>
</file>