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AK7767-25 9月2日发货" sheetId="7" r:id="rId1"/>
    <sheet name="箱单" sheetId="3" state="hidden" r:id="rId2"/>
  </sheets>
  <definedNames>
    <definedName name="_xlnm.Print_Titles" localSheetId="1">箱单!$2:$2</definedName>
    <definedName name="_xlnm.Print_Area" localSheetId="0">'AK7767-25 9月2日发货'!$A$1:$L$5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<sst xmlns="http://schemas.openxmlformats.org/spreadsheetml/2006/main" count="84" uniqueCount="63">
  <si>
    <t>唛头 M17434182</t>
  </si>
  <si>
    <t>序号：
NO</t>
  </si>
  <si>
    <r>
      <rPr>
        <sz val="10"/>
        <color theme="1"/>
        <rFont val="Times New Roman"/>
        <charset val="0"/>
      </rPr>
      <t xml:space="preserve">Model No
</t>
    </r>
    <r>
      <rPr>
        <sz val="10"/>
        <color theme="1"/>
        <rFont val="宋体"/>
        <charset val="134"/>
      </rPr>
      <t>（型号）</t>
    </r>
  </si>
  <si>
    <t>品名</t>
  </si>
  <si>
    <r>
      <rPr>
        <sz val="10"/>
        <color theme="1"/>
        <rFont val="Times New Roman"/>
        <charset val="0"/>
      </rPr>
      <t xml:space="preserve">Color
</t>
    </r>
    <r>
      <rPr>
        <sz val="10"/>
        <color theme="1"/>
        <rFont val="宋体"/>
        <charset val="134"/>
      </rPr>
      <t>（颜色）</t>
    </r>
  </si>
  <si>
    <r>
      <rPr>
        <sz val="10"/>
        <color theme="1"/>
        <rFont val="Times New Roman"/>
        <charset val="0"/>
      </rPr>
      <t xml:space="preserve">Quantity
</t>
    </r>
    <r>
      <rPr>
        <sz val="10"/>
        <color theme="1"/>
        <rFont val="宋体"/>
        <charset val="134"/>
      </rPr>
      <t>（数量）</t>
    </r>
  </si>
  <si>
    <r>
      <rPr>
        <sz val="10"/>
        <color theme="1"/>
        <rFont val="Times New Roman"/>
        <charset val="0"/>
      </rPr>
      <t xml:space="preserve">Qty/ctns
</t>
    </r>
    <r>
      <rPr>
        <sz val="10"/>
        <color theme="1"/>
        <rFont val="宋体"/>
        <charset val="134"/>
      </rPr>
      <t>装箱数</t>
    </r>
  </si>
  <si>
    <t>件数</t>
  </si>
  <si>
    <t>方数</t>
  </si>
  <si>
    <t>箱规</t>
  </si>
  <si>
    <t>毛重</t>
  </si>
  <si>
    <t>总毛重</t>
  </si>
  <si>
    <t>8305 BK</t>
  </si>
  <si>
    <t>车牌架</t>
  </si>
  <si>
    <t>黑色</t>
  </si>
  <si>
    <t>个</t>
  </si>
  <si>
    <t>58*15*14</t>
  </si>
  <si>
    <t>合计</t>
  </si>
  <si>
    <t>m³</t>
  </si>
  <si>
    <t>kg</t>
  </si>
  <si>
    <r>
      <rPr>
        <sz val="10"/>
        <color theme="1"/>
        <rFont val="Arial"/>
        <charset val="0"/>
      </rPr>
      <t xml:space="preserve">Model No
</t>
    </r>
    <r>
      <rPr>
        <sz val="10"/>
        <color theme="1"/>
        <rFont val="宋体"/>
        <charset val="134"/>
      </rPr>
      <t>（型号）</t>
    </r>
  </si>
  <si>
    <r>
      <rPr>
        <sz val="10"/>
        <color theme="1"/>
        <rFont val="Arial"/>
        <charset val="0"/>
      </rPr>
      <t xml:space="preserve">Color
</t>
    </r>
    <r>
      <rPr>
        <sz val="10"/>
        <color theme="1"/>
        <rFont val="宋体"/>
        <charset val="134"/>
      </rPr>
      <t>（颜色）</t>
    </r>
  </si>
  <si>
    <r>
      <rPr>
        <sz val="10"/>
        <color indexed="8"/>
        <rFont val="SimSun"/>
        <charset val="134"/>
      </rPr>
      <t>条形码</t>
    </r>
    <r>
      <rPr>
        <sz val="10"/>
        <color theme="1"/>
        <rFont val="Times New Roman"/>
        <charset val="0"/>
      </rPr>
      <t xml:space="preserve"> </t>
    </r>
    <r>
      <rPr>
        <sz val="10"/>
        <color indexed="8"/>
        <rFont val="SimSun"/>
        <charset val="134"/>
      </rPr>
      <t>格式</t>
    </r>
    <r>
      <rPr>
        <sz val="10"/>
        <color theme="1"/>
        <rFont val="Times New Roman"/>
        <charset val="0"/>
      </rPr>
      <t>EAN-13</t>
    </r>
  </si>
  <si>
    <t>俄语品名/小标/侧唛
( 方向盘/型号/颜色)</t>
  </si>
  <si>
    <r>
      <rPr>
        <sz val="10"/>
        <color theme="1"/>
        <rFont val="Arial"/>
        <charset val="0"/>
      </rPr>
      <t xml:space="preserve">Quantity
</t>
    </r>
    <r>
      <rPr>
        <sz val="10"/>
        <color theme="1"/>
        <rFont val="宋体"/>
        <charset val="134"/>
      </rPr>
      <t>（数量）</t>
    </r>
  </si>
  <si>
    <r>
      <rPr>
        <sz val="10"/>
        <color theme="1"/>
        <rFont val="Arial"/>
        <charset val="0"/>
      </rPr>
      <t xml:space="preserve">Qty/ctns
</t>
    </r>
    <r>
      <rPr>
        <sz val="10"/>
        <color theme="1"/>
        <rFont val="宋体"/>
        <charset val="134"/>
      </rPr>
      <t>装箱数</t>
    </r>
  </si>
  <si>
    <t>备注/仿牌</t>
  </si>
  <si>
    <t>净重</t>
  </si>
  <si>
    <t>AK-8304</t>
  </si>
  <si>
    <t>4620014964233</t>
  </si>
  <si>
    <t>Рамка  гос.номера черный  8304</t>
  </si>
  <si>
    <t>55*35*14</t>
  </si>
  <si>
    <t>无</t>
  </si>
  <si>
    <t>AK-8305</t>
  </si>
  <si>
    <t>4620014964271</t>
  </si>
  <si>
    <r>
      <rPr>
        <sz val="10"/>
        <color theme="1"/>
        <rFont val="Times New Roman"/>
        <charset val="0"/>
      </rPr>
      <t xml:space="preserve">Рамка  гос.номера </t>
    </r>
    <r>
      <rPr>
        <sz val="10"/>
        <color indexed="8"/>
        <rFont val="宋体"/>
        <charset val="134"/>
      </rPr>
      <t>（</t>
    </r>
    <r>
      <rPr>
        <sz val="10"/>
        <color theme="1"/>
        <rFont val="Times New Roman"/>
        <charset val="0"/>
      </rPr>
      <t>пара</t>
    </r>
    <r>
      <rPr>
        <sz val="10"/>
        <color indexed="8"/>
        <rFont val="宋体"/>
        <charset val="134"/>
      </rPr>
      <t>）</t>
    </r>
    <r>
      <rPr>
        <sz val="10"/>
        <color theme="1"/>
        <rFont val="Times New Roman"/>
        <charset val="0"/>
      </rPr>
      <t>8035</t>
    </r>
  </si>
  <si>
    <t>65*26*15</t>
  </si>
  <si>
    <t>SA-5</t>
  </si>
  <si>
    <t>拉达底座/黑色</t>
  </si>
  <si>
    <t>2000000004273</t>
  </si>
  <si>
    <t>Переходник на руль LADA</t>
  </si>
  <si>
    <t>47*36*32</t>
  </si>
  <si>
    <t>OT-2</t>
  </si>
  <si>
    <t>丰田底座/黑色</t>
  </si>
  <si>
    <t>2000000004303</t>
  </si>
  <si>
    <t>Переходник на руль TOYOTA</t>
  </si>
  <si>
    <t>AK-730</t>
  </si>
  <si>
    <t>吸盘镜子/常规吸盘脚</t>
  </si>
  <si>
    <t>2000000065793</t>
  </si>
  <si>
    <t>зеркало на присоске AK-730</t>
  </si>
  <si>
    <t xml:space="preserve">47.5*44.5*38 </t>
  </si>
  <si>
    <t>AK-731</t>
  </si>
  <si>
    <t>2000000065809</t>
  </si>
  <si>
    <t>зеркало на присоске AK-731</t>
  </si>
  <si>
    <t>AK-732</t>
  </si>
  <si>
    <t>2000000065816</t>
  </si>
  <si>
    <t>зеркало на присоске AK-732</t>
  </si>
  <si>
    <t>AK-201</t>
  </si>
  <si>
    <r>
      <rPr>
        <sz val="11"/>
        <rFont val="宋体"/>
        <charset val="134"/>
      </rPr>
      <t>牌照架螺丝</t>
    </r>
    <r>
      <rPr>
        <sz val="11"/>
        <rFont val="Times New Roman"/>
        <charset val="0"/>
      </rPr>
      <t xml:space="preserve">
1.6</t>
    </r>
  </si>
  <si>
    <t>2000000077529</t>
  </si>
  <si>
    <t>Секретки на      рамку гос.номера (4шт)</t>
  </si>
  <si>
    <t>68*50*39</t>
  </si>
  <si>
    <t>广州市花都区迎春路7号 833库房                                                                   库房管理员：石贤文 13922194833   进仓单号：GH363                                                    工作时间：中午 12:00-- 晚23：00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</si>
</sst>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_ "/>
  </numFmts>
  <fonts count="55">
    <font>
      <sz val="12"/>
      <name val="宋体"/>
      <charset val="134"/>
    </font>
    <font>
      <sz val="10"/>
      <color theme="1"/>
      <name val="宋体"/>
      <charset val="134"/>
    </font>
    <font>
      <b/>
      <sz val="12"/>
      <color theme="1"/>
      <name val="宋体"/>
      <charset val="134"/>
    </font>
    <font>
      <b/>
      <sz val="10"/>
      <color theme="1"/>
      <name val="宋体"/>
      <charset val="134"/>
    </font>
    <font>
      <sz val="10"/>
      <color theme="1"/>
      <name val="Arial Narrow"/>
      <charset val="0"/>
    </font>
    <font>
      <sz val="10"/>
      <color theme="1"/>
      <name val="Times New Roman"/>
      <charset val="0"/>
    </font>
    <font>
      <sz val="16"/>
      <color theme="1"/>
      <name val="宋体"/>
      <charset val="134"/>
    </font>
    <font>
      <sz val="16"/>
      <color theme="1"/>
      <name val="Times New Roman"/>
      <charset val="0"/>
    </font>
    <font>
      <sz val="10"/>
      <color theme="1"/>
      <name val="Arial"/>
      <charset val="0"/>
    </font>
    <font>
      <sz val="11"/>
      <name val="Times New Roman"/>
      <charset val="0"/>
    </font>
    <font>
      <sz val="11"/>
      <name val="宋体"/>
      <charset val="134"/>
    </font>
    <font>
      <sz val="11"/>
      <color rgb="FF000000"/>
      <name val="Times New Roman"/>
      <charset val="0"/>
    </font>
    <font>
      <sz val="11"/>
      <color indexed="8"/>
      <name val="Times New Roman"/>
      <charset val="0"/>
    </font>
    <font>
      <b/>
      <sz val="12"/>
      <name val="Times New Roman"/>
      <charset val="0"/>
    </font>
    <font>
      <b/>
      <sz val="12"/>
      <color rgb="FF000000"/>
      <name val="Times New Roman"/>
      <charset val="0"/>
    </font>
    <font>
      <b/>
      <sz val="12"/>
      <color theme="1"/>
      <name val="Arial"/>
      <charset val="0"/>
    </font>
    <font>
      <b/>
      <sz val="10"/>
      <color theme="1"/>
      <name val="Arial Narrow"/>
      <charset val="0"/>
    </font>
    <font>
      <b/>
      <sz val="10"/>
      <color theme="1"/>
      <name val="Times New Roman"/>
      <charset val="0"/>
    </font>
    <font>
      <b/>
      <sz val="10"/>
      <color theme="1"/>
      <name val="Arial"/>
      <charset val="0"/>
    </font>
    <font>
      <b/>
      <sz val="10"/>
      <color rgb="FFFF0000"/>
      <name val="宋体"/>
      <charset val="134"/>
    </font>
    <font>
      <b/>
      <sz val="16"/>
      <color theme="1"/>
      <name val="宋体"/>
      <charset val="134"/>
    </font>
    <font>
      <b/>
      <sz val="16"/>
      <color theme="1"/>
      <name val="Times New Roman"/>
      <charset val="0"/>
    </font>
    <font>
      <sz val="9"/>
      <color theme="1"/>
      <name val="宋体"/>
      <charset val="134"/>
    </font>
    <font>
      <sz val="10"/>
      <color theme="1"/>
      <name val="Times New Roman"/>
      <charset val="134"/>
    </font>
    <font>
      <sz val="16"/>
      <color theme="1"/>
      <name val="Times New Roman"/>
      <charset val="134"/>
    </font>
    <font>
      <sz val="10"/>
      <color theme="1"/>
      <name val="宋体"/>
      <charset val="0"/>
    </font>
    <font>
      <sz val="12"/>
      <name val="Times New Roman"/>
      <charset val="0"/>
    </font>
    <font>
      <sz val="12"/>
      <color theme="1"/>
      <name val="宋体"/>
      <charset val="134"/>
    </font>
    <font>
      <sz val="12"/>
      <color theme="1"/>
      <name val="Times New Roman"/>
      <charset val="0"/>
    </font>
    <font>
      <sz val="12"/>
      <color rgb="FFFF0000"/>
      <name val="宋体"/>
      <charset val="134"/>
    </font>
    <font>
      <sz val="12"/>
      <color theme="1"/>
      <name val="Times New Roman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10"/>
      <name val="宋体"/>
      <charset val="134"/>
    </font>
    <font>
      <sz val="18"/>
      <color indexed="54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9"/>
      <color indexed="8"/>
      <name val="Arial"/>
      <charset val="0"/>
    </font>
    <font>
      <sz val="10"/>
      <color indexed="8"/>
      <name val="宋体"/>
      <charset val="134"/>
    </font>
    <font>
      <sz val="10"/>
      <color indexed="8"/>
      <name val="SimSun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" borderId="11" applyNumberFormat="0" applyAlignment="0" applyProtection="0">
      <alignment vertical="center"/>
    </xf>
    <xf numFmtId="0" fontId="40" fillId="6" borderId="12" applyNumberFormat="0" applyAlignment="0" applyProtection="0">
      <alignment vertical="center"/>
    </xf>
    <xf numFmtId="0" fontId="41" fillId="6" borderId="11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2" fillId="3" borderId="0">
      <alignment horizontal="center" vertical="center"/>
    </xf>
    <xf numFmtId="0" fontId="50" fillId="7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12" fillId="3" borderId="3" xfId="7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3" fillId="3" borderId="5" xfId="0" applyFont="1" applyFill="1" applyBorder="1" applyAlignment="1">
      <alignment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76" fontId="15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76" fontId="22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>
      <alignment horizontal="center" vertical="center"/>
    </xf>
    <xf numFmtId="178" fontId="15" fillId="0" borderId="5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25" fillId="0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vertical="center" wrapText="1"/>
    </xf>
    <xf numFmtId="49" fontId="27" fillId="0" borderId="5" xfId="0" applyNumberFormat="1" applyFont="1" applyFill="1" applyBorder="1" applyAlignment="1">
      <alignment horizontal="center" vertical="center"/>
    </xf>
    <xf numFmtId="176" fontId="28" fillId="0" borderId="5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left" vertical="center" wrapText="1"/>
    </xf>
    <xf numFmtId="177" fontId="1" fillId="0" borderId="3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177" fontId="30" fillId="2" borderId="5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177" fontId="23" fillId="0" borderId="0" xfId="0" applyNumberFormat="1" applyFont="1" applyBorder="1" applyAlignment="1">
      <alignment horizontal="center" vertical="center"/>
    </xf>
    <xf numFmtId="0" fontId="5" fillId="0" borderId="3" xfId="0" applyFont="1" applyFill="1" applyBorder="1" applyAlignment="1" quotePrefix="1">
      <alignment horizontal="center" vertical="center" wrapText="1"/>
    </xf>
    <xf numFmtId="0" fontId="5" fillId="3" borderId="3" xfId="0" applyFont="1" applyFill="1" applyBorder="1" applyAlignment="1" quotePrefix="1">
      <alignment horizontal="center" vertical="center" wrapText="1"/>
    </xf>
    <xf numFmtId="0" fontId="9" fillId="3" borderId="3" xfId="0" applyFont="1" applyFill="1" applyBorder="1" applyAlignment="1" quotePrefix="1">
      <alignment horizontal="center" vertical="center" wrapText="1"/>
    </xf>
  </cellXfs>
  <cellStyles count="7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60% - 着色 2" xfId="49"/>
    <cellStyle name="40% - 着色 3" xfId="50"/>
    <cellStyle name="着色 1" xfId="51"/>
    <cellStyle name="20% - 着色 5" xfId="52"/>
    <cellStyle name="40% - 着色 4" xfId="53"/>
    <cellStyle name="40% - 着色 5" xfId="54"/>
    <cellStyle name="着色 5" xfId="55"/>
    <cellStyle name="60% - 着色 4" xfId="56"/>
    <cellStyle name="60% - 着色 1" xfId="57"/>
    <cellStyle name="60% - 着色 3" xfId="58"/>
    <cellStyle name="20% - 着色 1" xfId="59"/>
    <cellStyle name="20% - 着色 2" xfId="60"/>
    <cellStyle name="20% - 着色 3" xfId="61"/>
    <cellStyle name="20% - 着色 4" xfId="62"/>
    <cellStyle name="着色 2" xfId="63"/>
    <cellStyle name="20% - 着色 6" xfId="64"/>
    <cellStyle name="40% - 着色 1" xfId="65"/>
    <cellStyle name="40% - 着色 2" xfId="66"/>
    <cellStyle name="40% - 着色 6" xfId="67"/>
    <cellStyle name="60% - 着色 5" xfId="68"/>
    <cellStyle name="60% - 着色 6" xfId="69"/>
    <cellStyle name="S10" xfId="70"/>
    <cellStyle name="着色 3" xfId="71"/>
    <cellStyle name="着色 4" xfId="72"/>
    <cellStyle name="着色 6" xfId="73"/>
  </cellStyles>
  <tableStyles count="0" defaultTableStyle="TableStyleMedium2" defaultPivotStyle="PivotStyleLight16"/>
  <colors>
    <mruColors>
      <color rgb="00FFFF0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93345</xdr:colOff>
      <xdr:row>0</xdr:row>
      <xdr:rowOff>32385</xdr:rowOff>
    </xdr:from>
    <xdr:to>
      <xdr:col>2</xdr:col>
      <xdr:colOff>711200</xdr:colOff>
      <xdr:row>0</xdr:row>
      <xdr:rowOff>492125</xdr:rowOff>
    </xdr:to>
    <xdr:pic>
      <xdr:nvPicPr>
        <xdr:cNvPr id="134162" name="图片 1" descr="D:\My Documents\Administrator\My Documents\Tencent Files\3251471429\Image\C2C\X}8~C~SD)0E_NXXSTSA21]6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1495" y="32385"/>
          <a:ext cx="1437005" cy="459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853440</xdr:colOff>
      <xdr:row>9</xdr:row>
      <xdr:rowOff>33655</xdr:rowOff>
    </xdr:from>
    <xdr:to>
      <xdr:col>2</xdr:col>
      <xdr:colOff>1319530</xdr:colOff>
      <xdr:row>9</xdr:row>
      <xdr:rowOff>325120</xdr:rowOff>
    </xdr:to>
    <xdr:pic>
      <xdr:nvPicPr>
        <xdr:cNvPr id="134163" name="Picture 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flipV="1">
          <a:off x="2110740" y="3081655"/>
          <a:ext cx="466090" cy="291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7"/>
  <sheetViews>
    <sheetView tabSelected="1" workbookViewId="0">
      <selection activeCell="M5" sqref="M5"/>
    </sheetView>
  </sheetViews>
  <sheetFormatPr defaultColWidth="8.75" defaultRowHeight="12.75" outlineLevelRow="6"/>
  <cols>
    <col min="1" max="1" width="5.125" style="5" customWidth="1"/>
    <col min="2" max="3" width="14.125" style="61" customWidth="1"/>
    <col min="4" max="4" width="20.3" style="61" customWidth="1"/>
    <col min="5" max="5" width="8.375" style="62" customWidth="1"/>
    <col min="6" max="6" width="5.875" style="62" customWidth="1"/>
    <col min="7" max="7" width="8" style="62" customWidth="1"/>
    <col min="8" max="8" width="9.125" style="62" customWidth="1"/>
    <col min="9" max="9" width="9.75" style="62" customWidth="1"/>
    <col min="10" max="10" width="11.5" style="61" customWidth="1"/>
    <col min="11" max="11" width="5.25" style="62" customWidth="1"/>
    <col min="12" max="12" width="9.25" style="63" customWidth="1"/>
    <col min="13" max="13" width="34.75" style="62" customWidth="1"/>
    <col min="14" max="16384" width="8.75" style="5"/>
  </cols>
  <sheetData>
    <row r="1" s="5" customFormat="1" ht="41" customHeight="1" spans="2:13">
      <c r="B1" s="10"/>
      <c r="C1" s="10"/>
      <c r="D1" s="64"/>
      <c r="E1" s="64"/>
      <c r="F1" s="64"/>
      <c r="G1" s="64"/>
      <c r="H1" s="64"/>
      <c r="I1" s="64"/>
      <c r="J1" s="64"/>
      <c r="K1" s="62"/>
      <c r="L1" s="63"/>
      <c r="M1" s="62"/>
    </row>
    <row r="2" s="5" customFormat="1" ht="32" customHeight="1" spans="2:13">
      <c r="B2" s="10" t="s">
        <v>0</v>
      </c>
      <c r="C2" s="10"/>
      <c r="D2" s="64"/>
      <c r="E2" s="64"/>
      <c r="F2" s="64"/>
      <c r="G2" s="64"/>
      <c r="H2" s="64"/>
      <c r="I2" s="64"/>
      <c r="J2" s="64"/>
      <c r="K2" s="62"/>
      <c r="L2" s="63"/>
      <c r="M2" s="62"/>
    </row>
    <row r="3" s="1" customFormat="1" ht="40" customHeight="1" spans="1:13">
      <c r="A3" s="12" t="s">
        <v>1</v>
      </c>
      <c r="B3" s="65" t="s">
        <v>2</v>
      </c>
      <c r="C3" s="66" t="s">
        <v>3</v>
      </c>
      <c r="D3" s="15" t="s">
        <v>4</v>
      </c>
      <c r="E3" s="67" t="s">
        <v>5</v>
      </c>
      <c r="F3" s="67"/>
      <c r="G3" s="67" t="s">
        <v>6</v>
      </c>
      <c r="H3" s="18" t="s">
        <v>7</v>
      </c>
      <c r="I3" s="18" t="s">
        <v>8</v>
      </c>
      <c r="J3" s="18" t="s">
        <v>9</v>
      </c>
      <c r="K3" s="48" t="s">
        <v>10</v>
      </c>
      <c r="L3" s="79" t="s">
        <v>11</v>
      </c>
      <c r="M3" s="80"/>
    </row>
    <row r="4" s="2" customFormat="1" ht="36" customHeight="1" spans="1:13">
      <c r="A4" s="19">
        <v>1</v>
      </c>
      <c r="B4" s="68" t="s">
        <v>12</v>
      </c>
      <c r="C4" s="69" t="s">
        <v>13</v>
      </c>
      <c r="D4" s="21" t="s">
        <v>14</v>
      </c>
      <c r="E4" s="22">
        <v>1340</v>
      </c>
      <c r="F4" s="23" t="s">
        <v>15</v>
      </c>
      <c r="G4" s="70">
        <v>10</v>
      </c>
      <c r="H4" s="71">
        <f>E4/G4</f>
        <v>134</v>
      </c>
      <c r="I4" s="70">
        <f>0.58*0.15*0.14*H4</f>
        <v>1.63212</v>
      </c>
      <c r="J4" s="81" t="s">
        <v>16</v>
      </c>
      <c r="K4" s="70">
        <v>6.7</v>
      </c>
      <c r="L4" s="70">
        <f>K4*H4</f>
        <v>897.8</v>
      </c>
      <c r="M4" s="82"/>
    </row>
    <row r="5" s="3" customFormat="1" ht="28" customHeight="1" spans="1:13">
      <c r="A5" s="33"/>
      <c r="B5" s="72"/>
      <c r="C5" s="72"/>
      <c r="D5" s="73" t="s">
        <v>17</v>
      </c>
      <c r="E5" s="74"/>
      <c r="F5" s="74"/>
      <c r="G5" s="74"/>
      <c r="H5" s="74">
        <f>SUM(H4:H4)</f>
        <v>134</v>
      </c>
      <c r="I5" s="74">
        <f>SUM(I4:I4)</f>
        <v>1.63212</v>
      </c>
      <c r="J5" s="74"/>
      <c r="K5" s="83"/>
      <c r="L5" s="84">
        <f>SUM(L4:L4)</f>
        <v>897.8</v>
      </c>
      <c r="M5" s="85"/>
    </row>
    <row r="6" s="1" customFormat="1" ht="21" customHeight="1" spans="1:13">
      <c r="A6" s="5"/>
      <c r="B6" s="75"/>
      <c r="C6" s="75"/>
      <c r="D6" s="61"/>
      <c r="E6" s="62"/>
      <c r="F6" s="62"/>
      <c r="G6" s="62"/>
      <c r="H6" s="62"/>
      <c r="I6" s="62" t="s">
        <v>18</v>
      </c>
      <c r="J6" s="61"/>
      <c r="K6" s="80"/>
      <c r="L6" s="86" t="s">
        <v>19</v>
      </c>
      <c r="M6" s="80"/>
    </row>
    <row r="7" s="5" customFormat="1" ht="161" customHeight="1" spans="2:13">
      <c r="B7" s="76"/>
      <c r="C7" s="76"/>
      <c r="D7" s="77"/>
      <c r="E7" s="78"/>
      <c r="F7" s="78"/>
      <c r="G7" s="78"/>
      <c r="H7" s="78"/>
      <c r="I7" s="78"/>
      <c r="J7" s="78"/>
      <c r="K7" s="78"/>
      <c r="L7" s="78"/>
      <c r="M7" s="62"/>
    </row>
  </sheetData>
  <mergeCells count="2">
    <mergeCell ref="B1:J1"/>
    <mergeCell ref="D7:L7"/>
  </mergeCells>
  <pageMargins left="0.751388888888889" right="0.751388888888889" top="1" bottom="1" header="0.5" footer="0.5"/>
  <pageSetup paperSize="9" scale="85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21"/>
  <sheetViews>
    <sheetView workbookViewId="0">
      <pane ySplit="2" topLeftCell="A3" activePane="bottomLeft" state="frozen"/>
      <selection/>
      <selection pane="bottomLeft" activeCell="I15" sqref="I15"/>
    </sheetView>
  </sheetViews>
  <sheetFormatPr defaultColWidth="8.75" defaultRowHeight="14.25"/>
  <cols>
    <col min="1" max="1" width="5.75" style="5" customWidth="1"/>
    <col min="2" max="2" width="10.75" style="8" customWidth="1"/>
    <col min="3" max="3" width="18" style="8" customWidth="1"/>
    <col min="4" max="4" width="16.5" style="9" hidden="1" customWidth="1"/>
    <col min="5" max="5" width="24.75" style="8" customWidth="1"/>
    <col min="6" max="6" width="7.875" style="5" customWidth="1"/>
    <col min="7" max="7" width="8" style="5" customWidth="1"/>
    <col min="8" max="8" width="7.25" style="5" customWidth="1"/>
    <col min="9" max="9" width="7.875" style="5" customWidth="1"/>
    <col min="10" max="10" width="11.5" style="8" customWidth="1"/>
    <col min="11" max="11" width="8" style="8" customWidth="1"/>
    <col min="12" max="253" width="8.75" style="5"/>
  </cols>
  <sheetData>
    <row r="1" ht="41" customHeight="1" spans="2:11">
      <c r="B1" s="10"/>
      <c r="C1" s="10"/>
      <c r="D1" s="11"/>
      <c r="E1" s="10"/>
      <c r="F1" s="10"/>
      <c r="G1" s="10"/>
      <c r="H1" s="10"/>
      <c r="I1" s="10"/>
      <c r="J1" s="10"/>
      <c r="K1" s="10"/>
    </row>
    <row r="2" s="1" customFormat="1" ht="31" customHeight="1" spans="1:14">
      <c r="A2" s="12" t="s">
        <v>1</v>
      </c>
      <c r="B2" s="13" t="s">
        <v>20</v>
      </c>
      <c r="C2" s="14" t="s">
        <v>21</v>
      </c>
      <c r="D2" s="15" t="s">
        <v>22</v>
      </c>
      <c r="E2" s="16" t="s">
        <v>23</v>
      </c>
      <c r="F2" s="17" t="s">
        <v>24</v>
      </c>
      <c r="G2" s="17" t="s">
        <v>25</v>
      </c>
      <c r="H2" s="18" t="s">
        <v>7</v>
      </c>
      <c r="I2" s="18" t="s">
        <v>8</v>
      </c>
      <c r="J2" s="18" t="s">
        <v>9</v>
      </c>
      <c r="K2" s="47" t="s">
        <v>26</v>
      </c>
      <c r="L2" s="48" t="s">
        <v>27</v>
      </c>
      <c r="M2" s="48" t="s">
        <v>10</v>
      </c>
      <c r="N2" s="48" t="s">
        <v>11</v>
      </c>
    </row>
    <row r="3" s="2" customFormat="1" ht="24" customHeight="1" spans="1:14">
      <c r="A3" s="19">
        <v>1</v>
      </c>
      <c r="B3" s="20" t="s">
        <v>28</v>
      </c>
      <c r="C3" s="21" t="s">
        <v>14</v>
      </c>
      <c r="D3" s="87" t="s">
        <v>29</v>
      </c>
      <c r="E3" s="22" t="s">
        <v>30</v>
      </c>
      <c r="F3" s="23">
        <v>600</v>
      </c>
      <c r="G3" s="24">
        <v>20</v>
      </c>
      <c r="H3" s="23">
        <f t="shared" ref="H3:H10" si="0">F3/G3</f>
        <v>30</v>
      </c>
      <c r="I3" s="23">
        <f>0.55*0.35*0.14*30</f>
        <v>0.8085</v>
      </c>
      <c r="J3" s="23" t="s">
        <v>31</v>
      </c>
      <c r="K3" s="23" t="s">
        <v>32</v>
      </c>
      <c r="L3" s="23">
        <v>11</v>
      </c>
      <c r="M3" s="23">
        <v>12</v>
      </c>
      <c r="N3" s="23">
        <f t="shared" ref="N3:N9" si="1">M3*H3</f>
        <v>360</v>
      </c>
    </row>
    <row r="4" s="2" customFormat="1" ht="24" customHeight="1" spans="1:14">
      <c r="A4" s="19">
        <v>2</v>
      </c>
      <c r="B4" s="20" t="s">
        <v>33</v>
      </c>
      <c r="C4" s="21" t="s">
        <v>14</v>
      </c>
      <c r="D4" s="87" t="s">
        <v>34</v>
      </c>
      <c r="E4" s="22" t="s">
        <v>35</v>
      </c>
      <c r="F4" s="23">
        <v>400</v>
      </c>
      <c r="G4" s="24">
        <v>10</v>
      </c>
      <c r="H4" s="23">
        <f t="shared" si="0"/>
        <v>40</v>
      </c>
      <c r="I4" s="49">
        <f>H4*0.65*0.26*0.15</f>
        <v>1.014</v>
      </c>
      <c r="J4" s="23" t="s">
        <v>36</v>
      </c>
      <c r="K4" s="23" t="s">
        <v>32</v>
      </c>
      <c r="L4" s="23">
        <v>10</v>
      </c>
      <c r="M4" s="23">
        <v>11.3</v>
      </c>
      <c r="N4" s="23">
        <f t="shared" si="1"/>
        <v>452</v>
      </c>
    </row>
    <row r="5" s="2" customFormat="1" ht="24" customHeight="1" spans="1:14">
      <c r="A5" s="19">
        <v>3</v>
      </c>
      <c r="B5" s="20" t="s">
        <v>37</v>
      </c>
      <c r="C5" s="21" t="s">
        <v>38</v>
      </c>
      <c r="D5" s="87" t="s">
        <v>39</v>
      </c>
      <c r="E5" s="25" t="s">
        <v>40</v>
      </c>
      <c r="F5" s="24">
        <v>180</v>
      </c>
      <c r="G5" s="24">
        <v>36</v>
      </c>
      <c r="H5" s="23">
        <f t="shared" si="0"/>
        <v>5</v>
      </c>
      <c r="I5" s="49">
        <f>H5*0.47*0.36*0.32</f>
        <v>0.27072</v>
      </c>
      <c r="J5" s="24" t="s">
        <v>41</v>
      </c>
      <c r="K5" s="50" t="s">
        <v>32</v>
      </c>
      <c r="L5" s="23">
        <v>12</v>
      </c>
      <c r="M5" s="23">
        <v>13</v>
      </c>
      <c r="N5" s="23">
        <f t="shared" si="1"/>
        <v>65</v>
      </c>
    </row>
    <row r="6" s="2" customFormat="1" ht="24" customHeight="1" spans="1:14">
      <c r="A6" s="19">
        <v>4</v>
      </c>
      <c r="B6" s="20" t="s">
        <v>42</v>
      </c>
      <c r="C6" s="21" t="s">
        <v>43</v>
      </c>
      <c r="D6" s="87" t="s">
        <v>44</v>
      </c>
      <c r="E6" s="25" t="s">
        <v>45</v>
      </c>
      <c r="F6" s="24">
        <v>108</v>
      </c>
      <c r="G6" s="24">
        <v>36</v>
      </c>
      <c r="H6" s="23">
        <f t="shared" si="0"/>
        <v>3</v>
      </c>
      <c r="I6" s="49">
        <f>H6*0.47*0.36*0.32</f>
        <v>0.162432</v>
      </c>
      <c r="J6" s="24" t="s">
        <v>41</v>
      </c>
      <c r="K6" s="50" t="s">
        <v>32</v>
      </c>
      <c r="L6" s="23">
        <v>12</v>
      </c>
      <c r="M6" s="23">
        <v>13</v>
      </c>
      <c r="N6" s="23">
        <f t="shared" si="1"/>
        <v>39</v>
      </c>
    </row>
    <row r="7" s="2" customFormat="1" ht="24" customHeight="1" spans="1:14">
      <c r="A7" s="19">
        <v>5</v>
      </c>
      <c r="B7" s="20" t="s">
        <v>46</v>
      </c>
      <c r="C7" s="21" t="s">
        <v>47</v>
      </c>
      <c r="D7" s="88" t="s">
        <v>48</v>
      </c>
      <c r="E7" s="22" t="s">
        <v>49</v>
      </c>
      <c r="F7" s="24">
        <v>200</v>
      </c>
      <c r="G7" s="24">
        <v>40</v>
      </c>
      <c r="H7" s="23">
        <f t="shared" si="0"/>
        <v>5</v>
      </c>
      <c r="I7" s="51">
        <f t="shared" ref="I7:I9" si="2">0.478*0.445*0.38*H7</f>
        <v>0.404149</v>
      </c>
      <c r="J7" s="24" t="s">
        <v>50</v>
      </c>
      <c r="K7" s="23" t="s">
        <v>32</v>
      </c>
      <c r="L7" s="23">
        <v>8.7</v>
      </c>
      <c r="M7" s="23">
        <v>10.7</v>
      </c>
      <c r="N7" s="23">
        <f t="shared" si="1"/>
        <v>53.5</v>
      </c>
    </row>
    <row r="8" s="2" customFormat="1" ht="24" customHeight="1" spans="1:14">
      <c r="A8" s="19">
        <v>6</v>
      </c>
      <c r="B8" s="20" t="s">
        <v>51</v>
      </c>
      <c r="C8" s="21" t="s">
        <v>47</v>
      </c>
      <c r="D8" s="88" t="s">
        <v>52</v>
      </c>
      <c r="E8" s="22" t="s">
        <v>53</v>
      </c>
      <c r="F8" s="24">
        <v>200</v>
      </c>
      <c r="G8" s="24">
        <v>40</v>
      </c>
      <c r="H8" s="23">
        <f t="shared" si="0"/>
        <v>5</v>
      </c>
      <c r="I8" s="51">
        <f t="shared" si="2"/>
        <v>0.404149</v>
      </c>
      <c r="J8" s="24" t="s">
        <v>50</v>
      </c>
      <c r="K8" s="23" t="s">
        <v>32</v>
      </c>
      <c r="L8" s="23">
        <v>8</v>
      </c>
      <c r="M8" s="23">
        <v>10.3</v>
      </c>
      <c r="N8" s="23">
        <f t="shared" si="1"/>
        <v>51.5</v>
      </c>
    </row>
    <row r="9" s="2" customFormat="1" ht="24" customHeight="1" spans="1:14">
      <c r="A9" s="19">
        <v>7</v>
      </c>
      <c r="B9" s="20" t="s">
        <v>54</v>
      </c>
      <c r="C9" s="21" t="s">
        <v>47</v>
      </c>
      <c r="D9" s="87" t="s">
        <v>55</v>
      </c>
      <c r="E9" s="22" t="s">
        <v>56</v>
      </c>
      <c r="F9" s="24">
        <v>200</v>
      </c>
      <c r="G9" s="24">
        <v>40</v>
      </c>
      <c r="H9" s="23">
        <f t="shared" si="0"/>
        <v>5</v>
      </c>
      <c r="I9" s="51">
        <f t="shared" si="2"/>
        <v>0.404149</v>
      </c>
      <c r="J9" s="24" t="s">
        <v>50</v>
      </c>
      <c r="K9" s="50" t="s">
        <v>32</v>
      </c>
      <c r="L9" s="23">
        <v>7.8</v>
      </c>
      <c r="M9" s="23">
        <v>10</v>
      </c>
      <c r="N9" s="52">
        <f t="shared" si="1"/>
        <v>50</v>
      </c>
    </row>
    <row r="10" s="2" customFormat="1" ht="28" customHeight="1" spans="1:15">
      <c r="A10" s="19">
        <v>8</v>
      </c>
      <c r="B10" s="27" t="s">
        <v>57</v>
      </c>
      <c r="C10" s="28" t="s">
        <v>58</v>
      </c>
      <c r="D10" s="89" t="s">
        <v>59</v>
      </c>
      <c r="E10" s="30" t="s">
        <v>60</v>
      </c>
      <c r="F10" s="31">
        <v>500</v>
      </c>
      <c r="G10" s="32">
        <v>250</v>
      </c>
      <c r="H10" s="23">
        <f t="shared" si="0"/>
        <v>2</v>
      </c>
      <c r="I10" s="53">
        <f>0.68*0.5*0.39*2</f>
        <v>0.2652</v>
      </c>
      <c r="J10" s="24" t="s">
        <v>61</v>
      </c>
      <c r="K10" s="50" t="s">
        <v>32</v>
      </c>
      <c r="L10" s="23">
        <v>17.2</v>
      </c>
      <c r="M10" s="54">
        <v>18.5</v>
      </c>
      <c r="N10" s="53">
        <v>32</v>
      </c>
      <c r="O10" s="55"/>
    </row>
    <row r="11" s="3" customFormat="1" ht="28" customHeight="1" spans="1:253">
      <c r="A11" s="33"/>
      <c r="B11" s="34"/>
      <c r="C11" s="35" t="s">
        <v>17</v>
      </c>
      <c r="D11" s="36"/>
      <c r="E11" s="37"/>
      <c r="F11" s="38">
        <f t="shared" ref="F11:I11" si="3">SUM(F3:F10)</f>
        <v>2388</v>
      </c>
      <c r="G11" s="38"/>
      <c r="H11" s="38">
        <f t="shared" si="3"/>
        <v>95</v>
      </c>
      <c r="I11" s="56">
        <f t="shared" si="3"/>
        <v>3.733299</v>
      </c>
      <c r="J11" s="38"/>
      <c r="K11" s="57"/>
      <c r="L11" s="58"/>
      <c r="M11" s="58"/>
      <c r="N11" s="58">
        <f>SUM(N3:N10)</f>
        <v>1103</v>
      </c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</row>
    <row r="12" s="4" customFormat="1" ht="20" customHeight="1" spans="1:11">
      <c r="A12" s="39"/>
      <c r="B12" s="40"/>
      <c r="D12" s="41"/>
      <c r="E12" s="42"/>
      <c r="F12" s="42"/>
      <c r="G12" s="43"/>
      <c r="H12" s="44"/>
      <c r="I12" s="60"/>
      <c r="J12" s="60"/>
      <c r="K12" s="60"/>
    </row>
    <row r="13" s="5" customFormat="1" ht="20.1" customHeight="1" spans="2:11">
      <c r="B13" s="8"/>
      <c r="C13" s="8"/>
      <c r="D13" s="9"/>
      <c r="E13" s="8"/>
      <c r="F13" s="5"/>
      <c r="G13" s="5"/>
      <c r="H13" s="1"/>
      <c r="I13" s="1"/>
      <c r="J13" s="8"/>
      <c r="K13" s="8"/>
    </row>
    <row r="14" s="6" customFormat="1" ht="81" customHeight="1" spans="1:11">
      <c r="A14" s="45" t="s">
        <v>62</v>
      </c>
      <c r="B14" s="45"/>
      <c r="C14" s="45"/>
      <c r="D14" s="46"/>
      <c r="E14" s="45"/>
      <c r="F14" s="45"/>
      <c r="G14" s="45"/>
      <c r="H14" s="45"/>
      <c r="I14" s="45"/>
      <c r="J14" s="45"/>
      <c r="K14" s="45"/>
    </row>
    <row r="15" s="6" customFormat="1" ht="20.25" customHeight="1" spans="1:11">
      <c r="A15" s="5"/>
      <c r="B15" s="8"/>
      <c r="C15" s="8"/>
      <c r="D15" s="9"/>
      <c r="E15" s="8"/>
      <c r="F15" s="5"/>
      <c r="G15" s="5"/>
      <c r="H15" s="5"/>
      <c r="I15" s="5"/>
      <c r="J15" s="8"/>
      <c r="K15" s="8"/>
    </row>
    <row r="16" s="1" customFormat="1" ht="12.75" spans="1:11">
      <c r="A16" s="5"/>
      <c r="B16" s="8"/>
      <c r="C16" s="8"/>
      <c r="D16" s="9"/>
      <c r="E16" s="8"/>
      <c r="F16" s="5"/>
      <c r="G16" s="5"/>
      <c r="H16" s="5"/>
      <c r="I16" s="5"/>
      <c r="J16" s="8"/>
      <c r="K16" s="8"/>
    </row>
    <row r="17" s="7" customFormat="1" ht="12.75" spans="1:11">
      <c r="A17" s="5"/>
      <c r="B17" s="8"/>
      <c r="C17" s="8"/>
      <c r="D17" s="9"/>
      <c r="E17" s="8"/>
      <c r="F17" s="5"/>
      <c r="G17" s="5"/>
      <c r="H17" s="5"/>
      <c r="I17" s="5"/>
      <c r="J17" s="8"/>
      <c r="K17" s="8"/>
    </row>
    <row r="18" s="1" customFormat="1" ht="12.75" spans="1:11">
      <c r="A18" s="5"/>
      <c r="B18" s="8"/>
      <c r="C18" s="8"/>
      <c r="D18" s="9"/>
      <c r="E18" s="8"/>
      <c r="F18" s="5"/>
      <c r="G18" s="5"/>
      <c r="H18" s="5"/>
      <c r="I18" s="5"/>
      <c r="J18" s="8"/>
      <c r="K18" s="8"/>
    </row>
    <row r="19" s="1" customFormat="1" ht="12.75" spans="1:11">
      <c r="A19" s="5"/>
      <c r="B19" s="8"/>
      <c r="C19" s="8"/>
      <c r="D19" s="9"/>
      <c r="E19" s="8"/>
      <c r="F19" s="5"/>
      <c r="G19" s="5"/>
      <c r="H19" s="5"/>
      <c r="I19" s="5"/>
      <c r="J19" s="8"/>
      <c r="K19" s="8"/>
    </row>
    <row r="20" s="1" customFormat="1" ht="12.75" spans="1:11">
      <c r="A20" s="5"/>
      <c r="B20" s="8"/>
      <c r="C20" s="8"/>
      <c r="D20" s="9"/>
      <c r="E20" s="8"/>
      <c r="F20" s="5"/>
      <c r="G20" s="5"/>
      <c r="H20" s="5"/>
      <c r="I20" s="5"/>
      <c r="J20" s="8"/>
      <c r="K20" s="8"/>
    </row>
    <row r="21" s="1" customFormat="1" ht="12.75" spans="1:11">
      <c r="A21" s="5"/>
      <c r="B21" s="8"/>
      <c r="C21" s="8"/>
      <c r="D21" s="9"/>
      <c r="E21" s="8"/>
      <c r="F21" s="5"/>
      <c r="G21" s="5"/>
      <c r="H21" s="5"/>
      <c r="I21" s="5"/>
      <c r="J21" s="8"/>
      <c r="K21" s="8"/>
    </row>
  </sheetData>
  <mergeCells count="2">
    <mergeCell ref="B1:J1"/>
    <mergeCell ref="A14:K14"/>
  </mergeCells>
  <pageMargins left="0" right="0" top="0" bottom="0" header="0" footer="0"/>
  <pageSetup paperSize="9" orientation="landscape" horizont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AK7767-25 9月2日发货</vt:lpstr>
      <vt:lpstr>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Yiki-Aokai</cp:lastModifiedBy>
  <cp:revision>1</cp:revision>
  <dcterms:created xsi:type="dcterms:W3CDTF">2014-03-22T01:44:00Z</dcterms:created>
  <dcterms:modified xsi:type="dcterms:W3CDTF">2025-09-19T03:35:48Z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2B95D0BA675F4E05A0D5B378A5FD264A_13</vt:lpwstr>
  </property>
</Properties>
</file>