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C:\Users\Nezrin Xankishiyeva\Desktop\Sifarishler\SHIMAL SERVIS\2CI SIFARISH\"/>
    </mc:Choice>
  </mc:AlternateContent>
  <xr:revisionPtr revIDLastSave="0" documentId="8_{0A1B4C68-0A9A-417D-BE8D-0F5B2B02D8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27" i="1" l="1"/>
  <c r="I25" i="1"/>
  <c r="H25" i="1"/>
  <c r="G25" i="1"/>
  <c r="I24" i="1"/>
  <c r="H24" i="1"/>
  <c r="I23" i="1"/>
  <c r="H23" i="1"/>
  <c r="G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</calcChain>
</file>

<file path=xl/sharedStrings.xml><?xml version="1.0" encoding="utf-8"?>
<sst xmlns="http://schemas.openxmlformats.org/spreadsheetml/2006/main" count="84" uniqueCount="77">
  <si>
    <t>Guangzhou JUANJUAN Electronic Technology Co., Ltd.</t>
  </si>
  <si>
    <t xml:space="preserve">203, Fortune Industrial Park, 2790 Airport Road, Baiyun District, Guangzhou, Guangdong Province, China </t>
  </si>
  <si>
    <t>Mob : 0086-19540703637   Email : sales02@juanjuanco.com</t>
  </si>
  <si>
    <t>PROFORMA INVOICE</t>
  </si>
  <si>
    <t>Importer/Buyer/Receiver:</t>
  </si>
  <si>
    <t xml:space="preserve">Contact: </t>
  </si>
  <si>
    <t>Fuad</t>
  </si>
  <si>
    <t xml:space="preserve">Company Name: </t>
  </si>
  <si>
    <r>
      <rPr>
        <b/>
        <sz val="10"/>
        <rFont val="宋体"/>
        <charset val="134"/>
      </rPr>
      <t xml:space="preserve">Shimal Service CJSC
</t>
    </r>
    <r>
      <rPr>
        <b/>
        <sz val="10"/>
        <rFont val="Arial"/>
        <charset val="134"/>
      </rPr>
      <t xml:space="preserve">
</t>
    </r>
  </si>
  <si>
    <t>Address:</t>
  </si>
  <si>
    <r>
      <rPr>
        <b/>
        <sz val="10"/>
        <rFont val="Arial"/>
      </rPr>
      <t xml:space="preserve">Azerbaijan, Baku city, Xatai district, Central Boulevard street 5, office N1 </t>
    </r>
    <r>
      <rPr>
        <b/>
        <sz val="10"/>
        <rFont val="宋体"/>
      </rPr>
      <t>，</t>
    </r>
    <r>
      <rPr>
        <b/>
        <sz val="10"/>
        <rFont val="Arial"/>
      </rPr>
      <t xml:space="preserve"> Shimal Service CJSC</t>
    </r>
  </si>
  <si>
    <t xml:space="preserve">City: </t>
  </si>
  <si>
    <t>Baku</t>
  </si>
  <si>
    <t>Tel:</t>
  </si>
  <si>
    <t>+994502107747</t>
  </si>
  <si>
    <t>Post code:</t>
  </si>
  <si>
    <t>VAT</t>
  </si>
  <si>
    <t>email</t>
  </si>
  <si>
    <t xml:space="preserve"> fuad@shimal.az</t>
  </si>
  <si>
    <t>Invoice No.</t>
  </si>
  <si>
    <t>CN250314</t>
  </si>
  <si>
    <t xml:space="preserve">Trade Terms: </t>
  </si>
  <si>
    <t>FCA Price</t>
  </si>
  <si>
    <t>Date</t>
  </si>
  <si>
    <t>No.</t>
  </si>
  <si>
    <t>SKU</t>
  </si>
  <si>
    <t>Picture</t>
  </si>
  <si>
    <t>Name</t>
  </si>
  <si>
    <t>specification</t>
  </si>
  <si>
    <t>Quantity    
(PCS)</t>
  </si>
  <si>
    <t>Unit Price (USD)</t>
  </si>
  <si>
    <t>Amount</t>
  </si>
  <si>
    <t xml:space="preserve">weight </t>
  </si>
  <si>
    <t>RF001BX</t>
  </si>
  <si>
    <t xml:space="preserve">0-32% brix refractometer </t>
  </si>
  <si>
    <t>0-32</t>
  </si>
  <si>
    <t>RF004BX</t>
  </si>
  <si>
    <t xml:space="preserve">0-80% alcohol refractometer </t>
  </si>
  <si>
    <t>0-80%</t>
  </si>
  <si>
    <t xml:space="preserve">RF005BX </t>
  </si>
  <si>
    <t>Handheld -50-0 antifreeze 1-1.4 battery fluid specific gravity refractometer</t>
  </si>
  <si>
    <t>RF006BX</t>
  </si>
  <si>
    <t xml:space="preserve"> </t>
  </si>
  <si>
    <t xml:space="preserve">0-10% salinity refractometer </t>
  </si>
  <si>
    <t>RF007BX</t>
  </si>
  <si>
    <t xml:space="preserve">0-90% Brix refractometer </t>
  </si>
  <si>
    <t xml:space="preserve">    RF008BX</t>
  </si>
  <si>
    <t xml:space="preserve">58-92%Brix refractometer  </t>
  </si>
  <si>
    <t xml:space="preserve">58-92%Brix refractometer </t>
  </si>
  <si>
    <t>RF009BX</t>
  </si>
  <si>
    <t>40% brix 25% alcohol</t>
  </si>
  <si>
    <t xml:space="preserve">40% brix 25% alcohol </t>
  </si>
  <si>
    <t>RF010BX </t>
  </si>
  <si>
    <t>4 in 1 urea concentration meter</t>
  </si>
  <si>
    <t>RF060BX</t>
  </si>
  <si>
    <t xml:space="preserve">0-20% MILK  refractometer  </t>
  </si>
  <si>
    <t xml:space="preserve">0-20% MILK  refractometer </t>
  </si>
  <si>
    <t>RF033BX</t>
  </si>
  <si>
    <t xml:space="preserve">Sugar 10/ salt 100
refractometer    </t>
  </si>
  <si>
    <t xml:space="preserve">Sugar 10/ salt 100
refractometer </t>
  </si>
  <si>
    <r>
      <rPr>
        <b/>
        <sz val="12"/>
        <rFont val="Arial"/>
      </rPr>
      <t>the amount does not include the paypal, TT ,Western union</t>
    </r>
    <r>
      <rPr>
        <b/>
        <sz val="12"/>
        <rFont val="宋体"/>
      </rPr>
      <t>，</t>
    </r>
    <r>
      <rPr>
        <b/>
        <sz val="12"/>
        <rFont val="Arial"/>
      </rPr>
      <t xml:space="preserve"> bank Service Charge. You need to pay an extra handling fee</t>
    </r>
  </si>
  <si>
    <t>Freight</t>
  </si>
  <si>
    <t>To Yiwu</t>
  </si>
  <si>
    <t>Total</t>
  </si>
  <si>
    <t>SAY TOTAL US DOLLAR ONE THOUSAND AND ONE HUNDRED AND TWENTY ONE POINT SIX TWO ONLY</t>
  </si>
  <si>
    <t>we could ship it out the good in 5 days after you pay</t>
  </si>
  <si>
    <t>Payment : 100% Payment IN ADVANCE</t>
  </si>
  <si>
    <t>RMB BANK DETAILS:</t>
  </si>
  <si>
    <t>Company ADD:</t>
  </si>
  <si>
    <t>Bank Name:</t>
  </si>
  <si>
    <t>China Construction Bank Guangzhou Jiahe Branch</t>
  </si>
  <si>
    <t>Bank ADD :</t>
  </si>
  <si>
    <t>1st Floor, South Tower, Guangdong Communication Technology Building, 983 Helong 1st Road, 
Baiyun District, Guangzhou City, Guangdong Province.</t>
  </si>
  <si>
    <t>Account :</t>
  </si>
  <si>
    <t xml:space="preserve">  6217003320063177391  </t>
  </si>
  <si>
    <t>SWIFT CODE:</t>
  </si>
  <si>
    <t xml:space="preserve">  PCBCCNBJGDX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</si>
</sst>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_ "/>
    <numFmt numFmtId="169" formatCode="&quot;US$&quot;#,##0.00;\-&quot;US$&quot;#,##0.00"/>
    <numFmt numFmtId="170" formatCode="&quot;US$&quot;#,##0.00_);[Red]\(&quot;US$&quot;#,##0.00\)"/>
  </numFmts>
  <fonts count="23">
    <font>
      <sz val="11"/>
      <color theme="1"/>
      <name val="Calibri"/>
      <charset val="134"/>
      <scheme val="minor"/>
    </font>
    <font>
      <sz val="12"/>
      <name val="宋体"/>
      <charset val="134"/>
    </font>
    <font>
      <sz val="10"/>
      <name val="Arial"/>
    </font>
    <font>
      <b/>
      <sz val="12"/>
      <name val="Arial"/>
    </font>
    <font>
      <sz val="12"/>
      <name val="Arial"/>
    </font>
    <font>
      <b/>
      <sz val="20"/>
      <name val="Times New Roman"/>
      <charset val="134"/>
    </font>
    <font>
      <sz val="11"/>
      <name val="Arial "/>
      <charset val="134"/>
    </font>
    <font>
      <sz val="11"/>
      <name val="Times New Roman"/>
      <charset val="134"/>
    </font>
    <font>
      <b/>
      <sz val="16"/>
      <name val="Arial"/>
    </font>
    <font>
      <b/>
      <sz val="10"/>
      <name val="Arial"/>
    </font>
    <font>
      <b/>
      <sz val="10"/>
      <name val="宋体"/>
      <charset val="134"/>
    </font>
    <font>
      <b/>
      <sz val="9"/>
      <color rgb="FF333333"/>
      <name val="Tahoma"/>
      <charset val="134"/>
    </font>
    <font>
      <u/>
      <sz val="13.8"/>
      <color rgb="FF800080"/>
      <name val="宋体"/>
      <charset val="134"/>
    </font>
    <font>
      <b/>
      <sz val="11"/>
      <name val="Arial"/>
    </font>
    <font>
      <b/>
      <sz val="12"/>
      <color rgb="FFFF0000"/>
      <name val="Arial"/>
    </font>
    <font>
      <sz val="11"/>
      <name val="Arial Black"/>
    </font>
    <font>
      <sz val="11"/>
      <color rgb="FFFF0000"/>
      <name val="Arial Black"/>
    </font>
    <font>
      <sz val="11"/>
      <name val="Arial"/>
    </font>
    <font>
      <u/>
      <sz val="11"/>
      <color rgb="FF0000FF"/>
      <name val="Calibri"/>
      <scheme val="minor"/>
    </font>
    <font>
      <sz val="10"/>
      <name val="Helv"/>
      <charset val="134"/>
    </font>
    <font>
      <b/>
      <sz val="10"/>
      <name val="Arial"/>
      <charset val="134"/>
    </font>
    <font>
      <b/>
      <sz val="12"/>
      <name val="宋体"/>
    </font>
    <font>
      <b/>
      <sz val="10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/>
  </cellStyleXfs>
  <cellXfs count="9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8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center" vertical="center"/>
    </xf>
    <xf numFmtId="16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8" fontId="9" fillId="0" borderId="4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horizontal="center" vertical="center"/>
    </xf>
    <xf numFmtId="169" fontId="9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right" vertical="center"/>
    </xf>
    <xf numFmtId="168" fontId="9" fillId="0" borderId="7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3" xfId="0" applyNumberFormat="1" applyFont="1" applyFill="1" applyBorder="1" applyAlignment="1">
      <alignment vertical="center"/>
    </xf>
    <xf numFmtId="169" fontId="9" fillId="0" borderId="7" xfId="0" applyNumberFormat="1" applyFont="1" applyFill="1" applyBorder="1" applyAlignment="1">
      <alignment vertical="center" wrapText="1"/>
    </xf>
    <xf numFmtId="169" fontId="9" fillId="0" borderId="7" xfId="0" applyNumberFormat="1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169" fontId="9" fillId="0" borderId="7" xfId="0" applyNumberFormat="1" applyFont="1" applyFill="1" applyBorder="1" applyAlignment="1">
      <alignment horizontal="center" vertical="center"/>
    </xf>
    <xf numFmtId="168" fontId="3" fillId="2" borderId="11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NumberFormat="1" applyFont="1" applyFill="1" applyBorder="1" applyAlignment="1">
      <alignment horizontal="center" vertical="center" wrapText="1"/>
    </xf>
    <xf numFmtId="169" fontId="3" fillId="2" borderId="11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170" fontId="3" fillId="2" borderId="7" xfId="0" applyNumberFormat="1" applyFont="1" applyFill="1" applyBorder="1" applyAlignment="1">
      <alignment horizontal="center" vertical="center" wrapText="1"/>
    </xf>
    <xf numFmtId="169" fontId="3" fillId="2" borderId="7" xfId="0" applyNumberFormat="1" applyFont="1" applyFill="1" applyBorder="1" applyAlignment="1">
      <alignment horizontal="center" vertical="center" wrapText="1"/>
    </xf>
    <xf numFmtId="169" fontId="14" fillId="0" borderId="11" xfId="0" applyNumberFormat="1" applyFont="1" applyFill="1" applyBorder="1" applyAlignment="1">
      <alignment horizontal="center" vertical="center"/>
    </xf>
    <xf numFmtId="170" fontId="14" fillId="0" borderId="11" xfId="0" applyNumberFormat="1" applyFont="1" applyFill="1" applyBorder="1" applyAlignment="1">
      <alignment horizontal="center" vertical="center"/>
    </xf>
    <xf numFmtId="168" fontId="16" fillId="0" borderId="4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168" fontId="17" fillId="0" borderId="4" xfId="0" applyNumberFormat="1" applyFont="1" applyFill="1" applyBorder="1" applyAlignment="1">
      <alignment vertical="center"/>
    </xf>
    <xf numFmtId="49" fontId="17" fillId="0" borderId="0" xfId="0" applyNumberFormat="1" applyFont="1" applyFill="1" applyAlignment="1">
      <alignment vertical="center"/>
    </xf>
    <xf numFmtId="169" fontId="4" fillId="0" borderId="0" xfId="0" applyNumberFormat="1" applyFont="1" applyFill="1" applyBorder="1" applyAlignment="1">
      <alignment vertical="center"/>
    </xf>
    <xf numFmtId="168" fontId="17" fillId="0" borderId="0" xfId="0" applyNumberFormat="1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168" fontId="17" fillId="0" borderId="12" xfId="0" applyNumberFormat="1" applyFont="1" applyFill="1" applyBorder="1" applyAlignment="1">
      <alignment vertical="center"/>
    </xf>
    <xf numFmtId="49" fontId="17" fillId="0" borderId="13" xfId="0" applyNumberFormat="1" applyFont="1" applyFill="1" applyBorder="1" applyAlignment="1">
      <alignment vertical="center"/>
    </xf>
    <xf numFmtId="168" fontId="17" fillId="0" borderId="13" xfId="0" applyNumberFormat="1" applyFont="1" applyFill="1" applyBorder="1" applyAlignment="1">
      <alignment vertical="center"/>
    </xf>
    <xf numFmtId="0" fontId="17" fillId="0" borderId="13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3" xfId="0" applyNumberFormat="1" applyFont="1" applyFill="1" applyBorder="1" applyAlignment="1">
      <alignment horizontal="center" vertical="center"/>
    </xf>
    <xf numFmtId="169" fontId="4" fillId="0" borderId="13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top" wrapText="1"/>
    </xf>
    <xf numFmtId="0" fontId="7" fillId="2" borderId="0" xfId="2" applyFont="1" applyFill="1" applyBorder="1" applyAlignment="1">
      <alignment horizontal="center" vertical="top" wrapText="1"/>
    </xf>
    <xf numFmtId="0" fontId="7" fillId="2" borderId="5" xfId="2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68" fontId="8" fillId="0" borderId="4" xfId="0" applyNumberFormat="1" applyFont="1" applyFill="1" applyBorder="1" applyAlignment="1">
      <alignment horizontal="center" vertical="center" wrapText="1"/>
    </xf>
    <xf numFmtId="168" fontId="2" fillId="0" borderId="0" xfId="0" applyNumberFormat="1" applyFont="1" applyFill="1" applyAlignment="1">
      <alignment horizontal="center" vertical="center" wrapText="1"/>
    </xf>
    <xf numFmtId="168" fontId="2" fillId="0" borderId="5" xfId="0" applyNumberFormat="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vertical="center" wrapText="1"/>
    </xf>
    <xf numFmtId="0" fontId="9" fillId="0" borderId="7" xfId="0" applyFont="1" applyFill="1" applyBorder="1" applyAlignment="1">
      <alignment vertical="center" wrapText="1"/>
    </xf>
    <xf numFmtId="0" fontId="9" fillId="0" borderId="7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NumberFormat="1" applyFont="1" applyFill="1" applyBorder="1" applyAlignment="1">
      <alignment horizontal="left" vertical="center"/>
    </xf>
    <xf numFmtId="49" fontId="9" fillId="0" borderId="8" xfId="0" applyNumberFormat="1" applyFont="1" applyFill="1" applyBorder="1" applyAlignment="1">
      <alignment horizontal="left" vertical="center"/>
    </xf>
    <xf numFmtId="49" fontId="9" fillId="0" borderId="9" xfId="0" applyNumberFormat="1" applyFont="1" applyFill="1" applyBorder="1" applyAlignment="1">
      <alignment horizontal="left" vertical="center"/>
    </xf>
    <xf numFmtId="49" fontId="9" fillId="0" borderId="10" xfId="0" applyNumberFormat="1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11" fillId="0" borderId="10" xfId="0" applyNumberFormat="1" applyFont="1" applyFill="1" applyBorder="1" applyAlignment="1">
      <alignment horizontal="left" vertical="center"/>
    </xf>
    <xf numFmtId="49" fontId="12" fillId="0" borderId="8" xfId="1" applyNumberFormat="1" applyFont="1" applyBorder="1" applyAlignment="1">
      <alignment horizontal="left" vertical="center" wrapText="1"/>
    </xf>
    <xf numFmtId="49" fontId="9" fillId="0" borderId="9" xfId="0" applyNumberFormat="1" applyFont="1" applyFill="1" applyBorder="1" applyAlignment="1">
      <alignment horizontal="left" vertical="center" wrapText="1"/>
    </xf>
    <xf numFmtId="0" fontId="9" fillId="0" borderId="10" xfId="0" applyNumberFormat="1" applyFont="1" applyFill="1" applyBorder="1" applyAlignment="1">
      <alignment horizontal="left" vertical="center" wrapText="1"/>
    </xf>
    <xf numFmtId="49" fontId="13" fillId="0" borderId="8" xfId="0" applyNumberFormat="1" applyFont="1" applyFill="1" applyBorder="1" applyAlignment="1">
      <alignment horizontal="left" vertical="center" wrapText="1"/>
    </xf>
    <xf numFmtId="49" fontId="13" fillId="0" borderId="9" xfId="0" applyNumberFormat="1" applyFont="1" applyFill="1" applyBorder="1" applyAlignment="1">
      <alignment horizontal="left" vertical="center" wrapText="1"/>
    </xf>
    <xf numFmtId="0" fontId="13" fillId="0" borderId="10" xfId="0" applyNumberFormat="1" applyFont="1" applyFill="1" applyBorder="1" applyAlignment="1">
      <alignment horizontal="left" vertical="center" wrapText="1"/>
    </xf>
    <xf numFmtId="168" fontId="3" fillId="0" borderId="7" xfId="0" applyNumberFormat="1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7" xfId="0" applyNumberFormat="1" applyFont="1" applyFill="1" applyBorder="1" applyAlignment="1">
      <alignment horizontal="left" vertical="center"/>
    </xf>
    <xf numFmtId="169" fontId="3" fillId="0" borderId="7" xfId="0" applyNumberFormat="1" applyFont="1" applyFill="1" applyBorder="1" applyAlignment="1">
      <alignment horizontal="left" vertical="center"/>
    </xf>
    <xf numFmtId="168" fontId="13" fillId="0" borderId="4" xfId="0" applyNumberFormat="1" applyFont="1" applyFill="1" applyBorder="1" applyAlignment="1">
      <alignment horizontal="left" vertical="center"/>
    </xf>
    <xf numFmtId="168" fontId="13" fillId="0" borderId="0" xfId="0" applyNumberFormat="1" applyFont="1" applyFill="1" applyAlignment="1">
      <alignment horizontal="left" vertical="center"/>
    </xf>
    <xf numFmtId="168" fontId="13" fillId="0" borderId="5" xfId="0" applyNumberFormat="1" applyFont="1" applyFill="1" applyBorder="1" applyAlignment="1">
      <alignment horizontal="left" vertical="center"/>
    </xf>
    <xf numFmtId="168" fontId="15" fillId="0" borderId="4" xfId="0" applyNumberFormat="1" applyFont="1" applyFill="1" applyBorder="1" applyAlignment="1">
      <alignment horizontal="left" vertical="center"/>
    </xf>
    <xf numFmtId="168" fontId="15" fillId="0" borderId="0" xfId="0" applyNumberFormat="1" applyFont="1" applyFill="1" applyAlignment="1">
      <alignment horizontal="left" vertical="center"/>
    </xf>
    <xf numFmtId="168" fontId="15" fillId="0" borderId="5" xfId="0" applyNumberFormat="1" applyFont="1" applyFill="1" applyBorder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 wrapText="1"/>
    </xf>
    <xf numFmtId="49" fontId="17" fillId="0" borderId="5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常规_US$_1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15</xdr:row>
      <xdr:rowOff>57150</xdr:rowOff>
    </xdr:from>
    <xdr:to>
      <xdr:col>2</xdr:col>
      <xdr:colOff>1122680</xdr:colOff>
      <xdr:row>15</xdr:row>
      <xdr:rowOff>932180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2780" y="4438015"/>
          <a:ext cx="817880" cy="875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304800</xdr:colOff>
      <xdr:row>16</xdr:row>
      <xdr:rowOff>76200</xdr:rowOff>
    </xdr:from>
    <xdr:to>
      <xdr:col>2</xdr:col>
      <xdr:colOff>1162050</xdr:colOff>
      <xdr:row>16</xdr:row>
      <xdr:rowOff>852805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2780" y="5447665"/>
          <a:ext cx="857250" cy="776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333375</xdr:colOff>
      <xdr:row>17</xdr:row>
      <xdr:rowOff>47625</xdr:rowOff>
    </xdr:from>
    <xdr:to>
      <xdr:col>2</xdr:col>
      <xdr:colOff>1263015</xdr:colOff>
      <xdr:row>17</xdr:row>
      <xdr:rowOff>959485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21355" y="6409690"/>
          <a:ext cx="929640" cy="911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333375</xdr:colOff>
      <xdr:row>18</xdr:row>
      <xdr:rowOff>57150</xdr:rowOff>
    </xdr:from>
    <xdr:to>
      <xdr:col>2</xdr:col>
      <xdr:colOff>1238250</xdr:colOff>
      <xdr:row>18</xdr:row>
      <xdr:rowOff>925195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21355" y="7409815"/>
          <a:ext cx="904875" cy="868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381000</xdr:colOff>
      <xdr:row>19</xdr:row>
      <xdr:rowOff>152400</xdr:rowOff>
    </xdr:from>
    <xdr:to>
      <xdr:col>2</xdr:col>
      <xdr:colOff>1216025</xdr:colOff>
      <xdr:row>19</xdr:row>
      <xdr:rowOff>953770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68980" y="8495665"/>
          <a:ext cx="835025" cy="801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285750</xdr:colOff>
      <xdr:row>20</xdr:row>
      <xdr:rowOff>66675</xdr:rowOff>
    </xdr:from>
    <xdr:to>
      <xdr:col>2</xdr:col>
      <xdr:colOff>1166495</xdr:colOff>
      <xdr:row>20</xdr:row>
      <xdr:rowOff>930910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73730" y="9400540"/>
          <a:ext cx="880745" cy="864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352425</xdr:colOff>
      <xdr:row>21</xdr:row>
      <xdr:rowOff>66675</xdr:rowOff>
    </xdr:from>
    <xdr:to>
      <xdr:col>2</xdr:col>
      <xdr:colOff>1148080</xdr:colOff>
      <xdr:row>21</xdr:row>
      <xdr:rowOff>847090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40405" y="10391140"/>
          <a:ext cx="795655" cy="780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314325</xdr:colOff>
      <xdr:row>22</xdr:row>
      <xdr:rowOff>104775</xdr:rowOff>
    </xdr:from>
    <xdr:to>
      <xdr:col>2</xdr:col>
      <xdr:colOff>1195070</xdr:colOff>
      <xdr:row>22</xdr:row>
      <xdr:rowOff>969010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02305" y="11419840"/>
          <a:ext cx="880745" cy="864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381000</xdr:colOff>
      <xdr:row>23</xdr:row>
      <xdr:rowOff>76200</xdr:rowOff>
    </xdr:from>
    <xdr:to>
      <xdr:col>2</xdr:col>
      <xdr:colOff>996315</xdr:colOff>
      <xdr:row>23</xdr:row>
      <xdr:rowOff>962025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68980" y="12381865"/>
          <a:ext cx="615315" cy="885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352425</xdr:colOff>
      <xdr:row>24</xdr:row>
      <xdr:rowOff>57150</xdr:rowOff>
    </xdr:from>
    <xdr:to>
      <xdr:col>2</xdr:col>
      <xdr:colOff>1221105</xdr:colOff>
      <xdr:row>24</xdr:row>
      <xdr:rowOff>969645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40405" y="13353415"/>
          <a:ext cx="868680" cy="9124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49530</xdr:colOff>
      <xdr:row>31</xdr:row>
      <xdr:rowOff>95250</xdr:rowOff>
    </xdr:from>
    <xdr:to>
      <xdr:col>7</xdr:col>
      <xdr:colOff>1249680</xdr:colOff>
      <xdr:row>36</xdr:row>
      <xdr:rowOff>57785</xdr:rowOff>
    </xdr:to>
    <xdr:pic>
      <xdr:nvPicPr>
        <xdr:cNvPr id="3" name="图片 2" descr="涓涓电子章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-960000">
          <a:off x="9011285" y="15893415"/>
          <a:ext cx="1200150" cy="12007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"/>
  <sheetViews>
    <sheetView tabSelected="1" view="pageBreakPreview" topLeftCell="A7" zoomScaleNormal="100" workbookViewId="0">
      <selection activeCell="M28" sqref="M28"/>
    </sheetView>
  </sheetViews>
  <sheetFormatPr defaultColWidth="9" defaultRowHeight="15.6"/>
  <cols>
    <col min="1" max="1" width="21.21875" style="4" customWidth="1"/>
    <col min="2" max="2" width="16.6640625" style="5" customWidth="1"/>
    <col min="3" max="3" width="21.6640625" style="5" customWidth="1"/>
    <col min="4" max="4" width="17.6640625" style="5" customWidth="1"/>
    <col min="5" max="5" width="16" style="5" customWidth="1"/>
    <col min="6" max="6" width="13.109375" style="6" customWidth="1"/>
    <col min="7" max="7" width="11.33203125" style="7" customWidth="1"/>
    <col min="8" max="8" width="22.109375" style="8" customWidth="1"/>
    <col min="9" max="247" width="9.21875" style="1" customWidth="1"/>
    <col min="248" max="248" width="9.21875" style="1"/>
    <col min="249" max="16384" width="9" style="1"/>
  </cols>
  <sheetData>
    <row r="1" spans="1:40" ht="30" customHeight="1">
      <c r="A1" s="51" t="s">
        <v>0</v>
      </c>
      <c r="B1" s="52"/>
      <c r="C1" s="52"/>
      <c r="D1" s="52"/>
      <c r="E1" s="52"/>
      <c r="F1" s="52"/>
      <c r="G1" s="52"/>
      <c r="H1" s="53"/>
    </row>
    <row r="2" spans="1:40" ht="19.05" customHeight="1">
      <c r="A2" s="54" t="s">
        <v>1</v>
      </c>
      <c r="B2" s="55"/>
      <c r="C2" s="55"/>
      <c r="D2" s="55"/>
      <c r="E2" s="55"/>
      <c r="F2" s="55"/>
      <c r="G2" s="55"/>
      <c r="H2" s="56"/>
    </row>
    <row r="3" spans="1:40" ht="31.95" customHeight="1">
      <c r="A3" s="57" t="s">
        <v>2</v>
      </c>
      <c r="B3" s="58"/>
      <c r="C3" s="58"/>
      <c r="D3" s="58"/>
      <c r="E3" s="58"/>
      <c r="F3" s="58"/>
      <c r="G3" s="58"/>
      <c r="H3" s="59"/>
    </row>
    <row r="4" spans="1:40" ht="31.05" customHeight="1">
      <c r="A4" s="60" t="s">
        <v>3</v>
      </c>
      <c r="B4" s="61"/>
      <c r="C4" s="61"/>
      <c r="D4" s="61"/>
      <c r="E4" s="61"/>
      <c r="F4" s="61"/>
      <c r="G4" s="61"/>
      <c r="H4" s="62"/>
    </row>
    <row r="5" spans="1:40" s="2" customFormat="1" ht="16.95" customHeight="1">
      <c r="A5" s="9" t="s">
        <v>4</v>
      </c>
      <c r="B5" s="10"/>
      <c r="C5" s="11"/>
      <c r="D5" s="11"/>
      <c r="E5" s="11"/>
      <c r="F5" s="12"/>
      <c r="G5" s="13"/>
      <c r="H5" s="14"/>
    </row>
    <row r="6" spans="1:40" s="2" customFormat="1" ht="14.1" customHeight="1">
      <c r="A6" s="15" t="s">
        <v>5</v>
      </c>
      <c r="B6" s="16" t="s">
        <v>6</v>
      </c>
      <c r="C6" s="17"/>
      <c r="D6" s="17"/>
      <c r="E6" s="17"/>
      <c r="F6" s="18"/>
      <c r="G6" s="19"/>
      <c r="H6" s="19"/>
    </row>
    <row r="7" spans="1:40" s="2" customFormat="1" ht="14.1" customHeight="1">
      <c r="A7" s="15" t="s">
        <v>7</v>
      </c>
      <c r="B7" s="63" t="s">
        <v>8</v>
      </c>
      <c r="C7" s="64"/>
      <c r="D7" s="64"/>
      <c r="E7" s="64"/>
      <c r="F7" s="65"/>
      <c r="G7" s="19"/>
      <c r="H7" s="19"/>
    </row>
    <row r="8" spans="1:40" s="2" customFormat="1" ht="66" customHeight="1">
      <c r="A8" s="15" t="s">
        <v>9</v>
      </c>
      <c r="B8" s="64" t="s">
        <v>10</v>
      </c>
      <c r="C8" s="64"/>
      <c r="D8" s="64"/>
      <c r="E8" s="64"/>
      <c r="F8" s="65"/>
      <c r="G8" s="19"/>
      <c r="H8" s="19"/>
    </row>
    <row r="9" spans="1:40" s="2" customFormat="1" ht="14.1" customHeight="1">
      <c r="A9" s="15" t="s">
        <v>11</v>
      </c>
      <c r="B9" s="66" t="s">
        <v>12</v>
      </c>
      <c r="C9" s="67"/>
      <c r="D9" s="67"/>
      <c r="E9" s="67"/>
      <c r="F9" s="68"/>
      <c r="G9" s="19"/>
      <c r="H9" s="19"/>
    </row>
    <row r="10" spans="1:40" s="2" customFormat="1" ht="14.1" customHeight="1">
      <c r="A10" s="15" t="s">
        <v>13</v>
      </c>
      <c r="B10" s="69" t="s">
        <v>14</v>
      </c>
      <c r="C10" s="70"/>
      <c r="D10" s="70"/>
      <c r="E10" s="70"/>
      <c r="F10" s="71"/>
      <c r="G10" s="19"/>
      <c r="H10" s="19"/>
    </row>
    <row r="11" spans="1:40" s="2" customFormat="1" ht="14.1" customHeight="1">
      <c r="A11" s="15" t="s">
        <v>15</v>
      </c>
      <c r="B11" s="72"/>
      <c r="C11" s="73"/>
      <c r="D11" s="73"/>
      <c r="E11" s="73"/>
      <c r="F11" s="74"/>
      <c r="G11" s="19"/>
      <c r="H11" s="19"/>
    </row>
    <row r="12" spans="1:40" s="2" customFormat="1" ht="14.1" customHeight="1">
      <c r="A12" s="15" t="s">
        <v>16</v>
      </c>
      <c r="B12" s="72">
        <v>1304582641</v>
      </c>
      <c r="C12" s="73"/>
      <c r="D12" s="73"/>
      <c r="E12" s="73"/>
      <c r="F12" s="74"/>
      <c r="G12" s="20"/>
      <c r="H12" s="21"/>
    </row>
    <row r="13" spans="1:40" s="2" customFormat="1" ht="14.1" customHeight="1">
      <c r="A13" s="15" t="s">
        <v>17</v>
      </c>
      <c r="B13" s="75" t="s">
        <v>18</v>
      </c>
      <c r="C13" s="76"/>
      <c r="D13" s="76"/>
      <c r="E13" s="76"/>
      <c r="F13" s="77"/>
      <c r="G13" s="22" t="s">
        <v>19</v>
      </c>
      <c r="H13" s="21" t="s">
        <v>20</v>
      </c>
    </row>
    <row r="14" spans="1:40" s="2" customFormat="1" ht="14.1" customHeight="1">
      <c r="A14" s="15" t="s">
        <v>21</v>
      </c>
      <c r="B14" s="78" t="s">
        <v>22</v>
      </c>
      <c r="C14" s="79"/>
      <c r="D14" s="79"/>
      <c r="E14" s="79"/>
      <c r="F14" s="80"/>
      <c r="G14" s="22" t="s">
        <v>23</v>
      </c>
      <c r="H14" s="21">
        <v>20250314</v>
      </c>
    </row>
    <row r="15" spans="1:40" s="3" customFormat="1" ht="36.75" customHeight="1">
      <c r="A15" s="23" t="s">
        <v>24</v>
      </c>
      <c r="B15" s="24" t="s">
        <v>25</v>
      </c>
      <c r="C15" s="25" t="s">
        <v>26</v>
      </c>
      <c r="D15" s="26" t="s">
        <v>27</v>
      </c>
      <c r="E15" s="26" t="s">
        <v>28</v>
      </c>
      <c r="F15" s="27" t="s">
        <v>29</v>
      </c>
      <c r="G15" s="28" t="s">
        <v>30</v>
      </c>
      <c r="H15" s="29" t="s">
        <v>31</v>
      </c>
      <c r="I15" s="3" t="s">
        <v>32</v>
      </c>
    </row>
    <row r="16" spans="1:40" s="3" customFormat="1" ht="78" customHeight="1">
      <c r="A16" s="23">
        <v>1</v>
      </c>
      <c r="B16" s="24" t="s">
        <v>33</v>
      </c>
      <c r="C16" s="25"/>
      <c r="D16" s="26" t="s">
        <v>34</v>
      </c>
      <c r="E16" s="26" t="s">
        <v>35</v>
      </c>
      <c r="F16" s="27">
        <v>20</v>
      </c>
      <c r="G16" s="28">
        <v>4.8499999999999996</v>
      </c>
      <c r="H16" s="30">
        <f>F16*G16</f>
        <v>97</v>
      </c>
      <c r="I16" s="50">
        <f>0.25*F16</f>
        <v>5</v>
      </c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</row>
    <row r="17" spans="1:40" s="3" customFormat="1" ht="78" customHeight="1">
      <c r="A17" s="23">
        <v>2</v>
      </c>
      <c r="B17" s="24" t="s">
        <v>36</v>
      </c>
      <c r="C17" s="25"/>
      <c r="D17" s="26" t="s">
        <v>37</v>
      </c>
      <c r="E17" s="26" t="s">
        <v>38</v>
      </c>
      <c r="F17" s="27">
        <v>20</v>
      </c>
      <c r="G17" s="28">
        <v>4.9000000000000004</v>
      </c>
      <c r="H17" s="30">
        <f t="shared" ref="H17:H25" si="0">F17*G17</f>
        <v>98</v>
      </c>
      <c r="I17" s="50">
        <f>0.26*F17</f>
        <v>5.2</v>
      </c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</row>
    <row r="18" spans="1:40" s="3" customFormat="1" ht="78" customHeight="1">
      <c r="A18" s="23">
        <v>3</v>
      </c>
      <c r="B18" s="24" t="s">
        <v>39</v>
      </c>
      <c r="C18" s="25"/>
      <c r="D18" s="26" t="s">
        <v>40</v>
      </c>
      <c r="E18" s="26" t="s">
        <v>40</v>
      </c>
      <c r="F18" s="27">
        <v>20</v>
      </c>
      <c r="G18" s="28">
        <v>5.2</v>
      </c>
      <c r="H18" s="30">
        <f t="shared" si="0"/>
        <v>104</v>
      </c>
      <c r="I18" s="50">
        <f>0.26*F18</f>
        <v>5.2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</row>
    <row r="19" spans="1:40" s="3" customFormat="1" ht="78" customHeight="1">
      <c r="A19" s="23">
        <v>4</v>
      </c>
      <c r="B19" s="24" t="s">
        <v>41</v>
      </c>
      <c r="C19" s="25" t="s">
        <v>42</v>
      </c>
      <c r="D19" s="26" t="s">
        <v>43</v>
      </c>
      <c r="E19" s="26" t="s">
        <v>43</v>
      </c>
      <c r="F19" s="27">
        <v>20</v>
      </c>
      <c r="G19" s="28">
        <v>5.2</v>
      </c>
      <c r="H19" s="30">
        <f t="shared" si="0"/>
        <v>104</v>
      </c>
      <c r="I19" s="50">
        <f>0.27*F19</f>
        <v>5.4</v>
      </c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</row>
    <row r="20" spans="1:40" s="3" customFormat="1" ht="78" customHeight="1">
      <c r="A20" s="23">
        <v>5</v>
      </c>
      <c r="B20" s="24" t="s">
        <v>44</v>
      </c>
      <c r="C20" s="25"/>
      <c r="D20" s="26" t="s">
        <v>45</v>
      </c>
      <c r="E20" s="26" t="s">
        <v>45</v>
      </c>
      <c r="F20" s="27">
        <v>20</v>
      </c>
      <c r="G20" s="28">
        <v>7.2</v>
      </c>
      <c r="H20" s="30">
        <f t="shared" si="0"/>
        <v>144</v>
      </c>
      <c r="I20" s="50">
        <f>0.24*F20</f>
        <v>4.8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</row>
    <row r="21" spans="1:40" s="3" customFormat="1" ht="78" customHeight="1">
      <c r="A21" s="23">
        <v>6</v>
      </c>
      <c r="B21" s="24" t="s">
        <v>46</v>
      </c>
      <c r="C21" s="25"/>
      <c r="D21" s="26" t="s">
        <v>47</v>
      </c>
      <c r="E21" s="26" t="s">
        <v>48</v>
      </c>
      <c r="F21" s="27">
        <v>20</v>
      </c>
      <c r="G21" s="28">
        <v>6.28</v>
      </c>
      <c r="H21" s="30">
        <f t="shared" si="0"/>
        <v>125.6</v>
      </c>
      <c r="I21" s="50">
        <f>0.24*F21</f>
        <v>4.8</v>
      </c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</row>
    <row r="22" spans="1:40" s="3" customFormat="1" ht="78" customHeight="1">
      <c r="A22" s="23">
        <v>7</v>
      </c>
      <c r="B22" s="24" t="s">
        <v>49</v>
      </c>
      <c r="C22" s="25"/>
      <c r="D22" s="26" t="s">
        <v>50</v>
      </c>
      <c r="E22" s="26" t="s">
        <v>51</v>
      </c>
      <c r="F22" s="27">
        <v>20</v>
      </c>
      <c r="G22" s="28">
        <v>5.34</v>
      </c>
      <c r="H22" s="30">
        <f t="shared" si="0"/>
        <v>106.8</v>
      </c>
      <c r="I22" s="50">
        <f>0.24*F22</f>
        <v>4.8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</row>
    <row r="23" spans="1:40" s="3" customFormat="1" ht="78" customHeight="1">
      <c r="A23" s="23">
        <v>8</v>
      </c>
      <c r="B23" s="24" t="s">
        <v>52</v>
      </c>
      <c r="C23" s="25"/>
      <c r="D23" s="26" t="s">
        <v>53</v>
      </c>
      <c r="E23" s="26" t="s">
        <v>53</v>
      </c>
      <c r="F23" s="27">
        <v>20</v>
      </c>
      <c r="G23" s="28">
        <f>4.5*1.15</f>
        <v>5.1749999999999998</v>
      </c>
      <c r="H23" s="30">
        <f t="shared" si="0"/>
        <v>103.5</v>
      </c>
      <c r="I23" s="50">
        <f>0.26*F23</f>
        <v>5.2</v>
      </c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</row>
    <row r="24" spans="1:40" s="3" customFormat="1" ht="78" customHeight="1">
      <c r="A24" s="23">
        <v>9</v>
      </c>
      <c r="B24" s="24" t="s">
        <v>54</v>
      </c>
      <c r="C24" s="25"/>
      <c r="D24" s="26" t="s">
        <v>55</v>
      </c>
      <c r="E24" s="26" t="s">
        <v>56</v>
      </c>
      <c r="F24" s="27">
        <v>20</v>
      </c>
      <c r="G24" s="28">
        <v>5.35</v>
      </c>
      <c r="H24" s="30">
        <f t="shared" si="0"/>
        <v>107</v>
      </c>
      <c r="I24" s="50">
        <f>0.3*F24</f>
        <v>6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</row>
    <row r="25" spans="1:40" s="3" customFormat="1" ht="78" customHeight="1">
      <c r="A25" s="23">
        <v>10</v>
      </c>
      <c r="B25" s="24" t="s">
        <v>57</v>
      </c>
      <c r="C25" s="25"/>
      <c r="D25" s="26" t="s">
        <v>58</v>
      </c>
      <c r="E25" s="26" t="s">
        <v>59</v>
      </c>
      <c r="F25" s="27">
        <v>20</v>
      </c>
      <c r="G25" s="28">
        <f>4.64*1.15</f>
        <v>5.3360000000000003</v>
      </c>
      <c r="H25" s="30">
        <f t="shared" si="0"/>
        <v>106.72</v>
      </c>
      <c r="I25" s="50">
        <f>0.26*F25</f>
        <v>5.2</v>
      </c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</row>
    <row r="26" spans="1:40" s="3" customFormat="1" ht="25.95" customHeight="1">
      <c r="A26" s="94" t="s">
        <v>60</v>
      </c>
      <c r="B26" s="95"/>
      <c r="C26" s="95"/>
      <c r="D26" s="95"/>
      <c r="E26" s="95"/>
      <c r="F26" s="95"/>
      <c r="G26" s="31" t="s">
        <v>61</v>
      </c>
      <c r="H26" s="30">
        <v>25</v>
      </c>
      <c r="I26" s="2" t="s">
        <v>62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 s="3" customFormat="1" ht="24.75" customHeight="1">
      <c r="A27" s="96"/>
      <c r="B27" s="97"/>
      <c r="C27" s="97"/>
      <c r="D27" s="97"/>
      <c r="E27" s="97"/>
      <c r="F27" s="97"/>
      <c r="G27" s="32" t="s">
        <v>63</v>
      </c>
      <c r="H27" s="33">
        <f>SUM(H16:H26)</f>
        <v>1121.6199999999999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 s="3" customFormat="1">
      <c r="A28" s="81" t="s">
        <v>64</v>
      </c>
      <c r="B28" s="82"/>
      <c r="C28" s="82"/>
      <c r="D28" s="82"/>
      <c r="E28" s="82"/>
      <c r="F28" s="83"/>
      <c r="G28" s="84"/>
      <c r="H28" s="82"/>
    </row>
    <row r="29" spans="1:40">
      <c r="A29" s="85" t="s">
        <v>65</v>
      </c>
      <c r="B29" s="86"/>
      <c r="C29" s="86"/>
      <c r="D29" s="86"/>
      <c r="E29" s="86"/>
      <c r="F29" s="86"/>
      <c r="G29" s="86"/>
      <c r="H29" s="87"/>
    </row>
    <row r="30" spans="1:40" ht="17.399999999999999">
      <c r="A30" s="88" t="s">
        <v>66</v>
      </c>
      <c r="B30" s="89"/>
      <c r="C30" s="89"/>
      <c r="D30" s="89"/>
      <c r="E30" s="89"/>
      <c r="F30" s="89"/>
      <c r="G30" s="89"/>
      <c r="H30" s="90"/>
    </row>
    <row r="31" spans="1:40" ht="17.399999999999999">
      <c r="A31" s="34" t="s">
        <v>67</v>
      </c>
      <c r="B31" s="35"/>
      <c r="C31" s="35"/>
      <c r="D31" s="35"/>
      <c r="H31" s="36"/>
    </row>
    <row r="32" spans="1:40">
      <c r="A32" s="37" t="s">
        <v>7</v>
      </c>
      <c r="B32" s="91" t="s">
        <v>0</v>
      </c>
      <c r="C32" s="91"/>
      <c r="D32" s="91"/>
      <c r="E32" s="91"/>
      <c r="F32" s="91"/>
      <c r="H32" s="36"/>
    </row>
    <row r="33" spans="1:8" ht="19.5" customHeight="1">
      <c r="A33" s="37" t="s">
        <v>68</v>
      </c>
      <c r="B33" s="38" t="s">
        <v>1</v>
      </c>
      <c r="C33" s="38"/>
      <c r="D33" s="38"/>
      <c r="E33" s="38"/>
      <c r="F33" s="38"/>
      <c r="G33" s="39"/>
    </row>
    <row r="34" spans="1:8">
      <c r="A34" s="37" t="s">
        <v>69</v>
      </c>
      <c r="B34" s="91" t="s">
        <v>70</v>
      </c>
      <c r="C34" s="91"/>
      <c r="D34" s="91"/>
      <c r="E34" s="91"/>
      <c r="F34" s="91"/>
      <c r="H34" s="36"/>
    </row>
    <row r="35" spans="1:8" ht="33" customHeight="1">
      <c r="A35" s="37" t="s">
        <v>71</v>
      </c>
      <c r="B35" s="92" t="s">
        <v>72</v>
      </c>
      <c r="C35" s="91"/>
      <c r="D35" s="91"/>
      <c r="E35" s="91"/>
      <c r="F35" s="91"/>
      <c r="G35" s="91"/>
      <c r="H35" s="93"/>
    </row>
    <row r="36" spans="1:8">
      <c r="A36" s="37" t="s">
        <v>73</v>
      </c>
      <c r="B36" s="91" t="s">
        <v>74</v>
      </c>
      <c r="C36" s="91"/>
      <c r="D36" s="91"/>
      <c r="E36" s="91"/>
      <c r="F36" s="91"/>
      <c r="H36" s="36"/>
    </row>
    <row r="37" spans="1:8">
      <c r="A37" s="37" t="s">
        <v>75</v>
      </c>
      <c r="B37" s="91" t="s">
        <v>76</v>
      </c>
      <c r="C37" s="91"/>
      <c r="D37" s="91"/>
      <c r="E37" s="91"/>
      <c r="F37" s="91"/>
      <c r="H37" s="36"/>
    </row>
    <row r="38" spans="1:8">
      <c r="A38" s="37"/>
      <c r="B38" s="40"/>
      <c r="C38" s="35"/>
      <c r="D38" s="35"/>
      <c r="H38" s="36"/>
    </row>
    <row r="39" spans="1:8">
      <c r="A39" s="37"/>
      <c r="B39" s="41"/>
      <c r="C39" s="35"/>
      <c r="D39" s="35"/>
      <c r="H39" s="36"/>
    </row>
    <row r="40" spans="1:8">
      <c r="A40" s="42"/>
      <c r="B40" s="43"/>
      <c r="C40" s="44"/>
      <c r="D40" s="45"/>
      <c r="E40" s="46"/>
      <c r="F40" s="47"/>
      <c r="G40" s="48"/>
      <c r="H40" s="49"/>
    </row>
  </sheetData>
  <mergeCells count="21">
    <mergeCell ref="B32:F32"/>
    <mergeCell ref="B34:F34"/>
    <mergeCell ref="B35:H35"/>
    <mergeCell ref="B36:F36"/>
    <mergeCell ref="B37:F37"/>
    <mergeCell ref="B13:F13"/>
    <mergeCell ref="B14:F14"/>
    <mergeCell ref="A28:H28"/>
    <mergeCell ref="A29:H29"/>
    <mergeCell ref="A30:H30"/>
    <mergeCell ref="A26:F27"/>
    <mergeCell ref="B8:F8"/>
    <mergeCell ref="B9:F9"/>
    <mergeCell ref="B10:F10"/>
    <mergeCell ref="B11:F11"/>
    <mergeCell ref="B12:F12"/>
    <mergeCell ref="A1:H1"/>
    <mergeCell ref="A2:H2"/>
    <mergeCell ref="A3:H3"/>
    <mergeCell ref="A4:H4"/>
    <mergeCell ref="B7:F7"/>
  </mergeCells>
  <pageMargins left="0.7" right="0.7" top="0.75" bottom="0.75" header="0.3" footer="0.3"/>
  <pageSetup paperSize="9"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Nigar Tagiyeva</dc:creator>
  <cp:lastModifiedBy>Nezrin Xankishiyeva</cp:lastModifiedBy>
  <dcterms:created xsi:type="dcterms:W3CDTF">2022-08-17T03:42:00Z</dcterms:created>
  <dcterms:modified xsi:type="dcterms:W3CDTF">2025-09-10T08:14:07Z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40E5F54232C44431AE9C750C89768953</vt:lpwstr>
  </property>
  <property fmtid="{D5CDD505-2E9C-101B-9397-08002B2CF9AE}" pid="3" name="KSOProductBuildVer">
    <vt:lpwstr>2052-12.1.0.21915</vt:lpwstr>
  </property>
</Properties>
</file>