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esktop\مجلد جديد\elham\IEEE\Excel\"/>
    </mc:Choice>
  </mc:AlternateContent>
  <xr:revisionPtr revIDLastSave="0" documentId="13_ncr:1_{DE715C53-C063-434D-90EA-36DA2D72A131}" xr6:coauthVersionLast="47" xr6:coauthVersionMax="47" xr10:uidLastSave="{00000000-0000-0000-0000-000000000000}"/>
  <bookViews>
    <workbookView xWindow="-108" yWindow="-108" windowWidth="23256" windowHeight="12456" xr2:uid="{F633D0D6-AC2F-412B-9CFB-3A4CCB9F32CB}"/>
  </bookViews>
  <sheets>
    <sheet name="PivotTable" sheetId="2" r:id="rId1"/>
    <sheet name="PivotTable2" sheetId="3" r:id="rId2"/>
    <sheet name="Sheet1" sheetId="1" r:id="rId3"/>
  </sheets>
  <definedNames>
    <definedName name="_xlnm._FilterDatabase" localSheetId="2" hidden="1">Sheet1!$E$2:$E$16</definedName>
    <definedName name="flag">Sheet1!#REF!</definedName>
    <definedName name="rate">Sheet1!$K$1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M2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H16" i="1"/>
  <c r="I16" i="1" s="1"/>
  <c r="I15" i="1"/>
  <c r="M3" i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244507-A2AA-4C3E-9DFE-5E49734A4A3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<sst xmlns="http://schemas.openxmlformats.org/spreadsheetml/2006/main" count="110" uniqueCount="72">
  <si>
    <t>Product</t>
  </si>
  <si>
    <t>Smartphone</t>
  </si>
  <si>
    <t>Laptop</t>
  </si>
  <si>
    <t>Taplet</t>
  </si>
  <si>
    <t>Desktop Computer</t>
  </si>
  <si>
    <t>Smartwatch</t>
  </si>
  <si>
    <t>Headphones</t>
  </si>
  <si>
    <t>Smart TV</t>
  </si>
  <si>
    <t>Printer</t>
  </si>
  <si>
    <t>Smart Door Look</t>
  </si>
  <si>
    <t>Security Camera</t>
  </si>
  <si>
    <t>Microphone</t>
  </si>
  <si>
    <t>Speaker</t>
  </si>
  <si>
    <t>Flash Drive</t>
  </si>
  <si>
    <t xml:space="preserve">Video Game </t>
  </si>
  <si>
    <t>Quantity</t>
  </si>
  <si>
    <t>Price</t>
  </si>
  <si>
    <t>Wireless Charger</t>
  </si>
  <si>
    <t>Date</t>
  </si>
  <si>
    <t>Region</t>
  </si>
  <si>
    <t>South</t>
  </si>
  <si>
    <t>East</t>
  </si>
  <si>
    <t>North</t>
  </si>
  <si>
    <t>West</t>
  </si>
  <si>
    <t>Profit</t>
  </si>
  <si>
    <t>Salesperson</t>
  </si>
  <si>
    <t>Sara</t>
  </si>
  <si>
    <t>Ahmed</t>
  </si>
  <si>
    <t>Mohamed</t>
  </si>
  <si>
    <t>Asmaa</t>
  </si>
  <si>
    <t>Amr</t>
  </si>
  <si>
    <t>Sama</t>
  </si>
  <si>
    <t>Yasein</t>
  </si>
  <si>
    <t>Esraa</t>
  </si>
  <si>
    <t>Hamza</t>
  </si>
  <si>
    <t>Bonus Rate</t>
  </si>
  <si>
    <t>Abdelrahman</t>
  </si>
  <si>
    <t>Profit Flag</t>
  </si>
  <si>
    <t>Row Labels</t>
  </si>
  <si>
    <t>Grand Total</t>
  </si>
  <si>
    <t>Sum of Profit</t>
  </si>
  <si>
    <t>Column Labels</t>
  </si>
  <si>
    <t>Bouns Amount</t>
  </si>
  <si>
    <t>Abdelrahman Total</t>
  </si>
  <si>
    <t>Ahmed Total</t>
  </si>
  <si>
    <t>Amr Total</t>
  </si>
  <si>
    <t>Asmaa Total</t>
  </si>
  <si>
    <t>Esraa Total</t>
  </si>
  <si>
    <t>Hamza Total</t>
  </si>
  <si>
    <t>Mohamed Total</t>
  </si>
  <si>
    <t>Sama Total</t>
  </si>
  <si>
    <t>Sara Total</t>
  </si>
  <si>
    <t>Yasein Total</t>
  </si>
  <si>
    <t>يناير</t>
  </si>
  <si>
    <t>فبراير</t>
  </si>
  <si>
    <t>مارس</t>
  </si>
  <si>
    <t>06-يناير</t>
  </si>
  <si>
    <t>17-يناير</t>
  </si>
  <si>
    <t>Sum of Quantity</t>
  </si>
  <si>
    <t>03-فبراير</t>
  </si>
  <si>
    <t>05-فبراير</t>
  </si>
  <si>
    <t>09-فبراير</t>
  </si>
  <si>
    <t>14-فبراير</t>
  </si>
  <si>
    <t>15-فبراير</t>
  </si>
  <si>
    <t>16-فبراير</t>
  </si>
  <si>
    <t>28-فبراير</t>
  </si>
  <si>
    <t>01-مارس</t>
  </si>
  <si>
    <t>03-مارس</t>
  </si>
  <si>
    <t>10-مارس</t>
  </si>
  <si>
    <t>12-مارس</t>
  </si>
  <si>
    <t>18-مارس</t>
  </si>
  <si>
    <t>22-مارس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</si>
</sst>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10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4" formatCode="0.00%"/>
    </dxf>
    <dxf>
      <numFmt numFmtId="19" formatCode="dd/mm/yyyy"/>
    </dxf>
    <dxf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[‏‏Sales_Data3.xlsx]PivotTable!PivotTable1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PivotTable!$B$3:$B$5</c:f>
              <c:strCache>
                <c:ptCount val="1"/>
                <c:pt idx="0">
                  <c:v>Abdelrahman - 5.6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PivotTable!$B$6:$B$10</c:f>
              <c:numCache>
                <c:formatCode>General</c:formatCode>
                <c:ptCount val="4"/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7-4999-8F45-E24B39666C93}"/>
            </c:ext>
          </c:extLst>
        </c:ser>
        <c:ser>
          <c:idx val="1"/>
          <c:order val="1"/>
          <c:tx>
            <c:strRef>
              <c:f>PivotTable!$D$3:$D$5</c:f>
              <c:strCache>
                <c:ptCount val="1"/>
                <c:pt idx="0">
                  <c:v>Ahmed - 144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PivotTable!$D$6:$D$10</c:f>
              <c:numCache>
                <c:formatCode>General</c:formatCode>
                <c:ptCount val="4"/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7-4999-8F45-E24B39666C93}"/>
            </c:ext>
          </c:extLst>
        </c:ser>
        <c:ser>
          <c:idx val="2"/>
          <c:order val="2"/>
          <c:tx>
            <c:strRef>
              <c:f>PivotTable!$F$3:$F$5</c:f>
              <c:strCache>
                <c:ptCount val="1"/>
                <c:pt idx="0">
                  <c:v>Amr - 3.6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PivotTable!$F$6:$F$10</c:f>
              <c:numCache>
                <c:formatCode>General</c:formatCode>
                <c:ptCount val="4"/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7-4999-8F45-E24B39666C93}"/>
            </c:ext>
          </c:extLst>
        </c:ser>
        <c:ser>
          <c:idx val="3"/>
          <c:order val="3"/>
          <c:tx>
            <c:strRef>
              <c:f>PivotTable!$G$3:$G$5</c:f>
              <c:strCache>
                <c:ptCount val="1"/>
                <c:pt idx="0">
                  <c:v>Amr - 12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PivotTable!$G$6:$G$10</c:f>
              <c:numCache>
                <c:formatCode>General</c:formatCode>
                <c:ptCount val="4"/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7-4999-8F45-E24B39666C93}"/>
            </c:ext>
          </c:extLst>
        </c:ser>
        <c:ser>
          <c:idx val="4"/>
          <c:order val="4"/>
          <c:tx>
            <c:strRef>
              <c:f>PivotTable!$I$3:$I$5</c:f>
              <c:strCache>
                <c:ptCount val="1"/>
                <c:pt idx="0">
                  <c:v>Asmaa - 1.2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PivotTable!$I$6:$I$10</c:f>
              <c:numCache>
                <c:formatCode>General</c:formatCode>
                <c:ptCount val="4"/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7-4999-8F45-E24B39666C93}"/>
            </c:ext>
          </c:extLst>
        </c:ser>
        <c:ser>
          <c:idx val="5"/>
          <c:order val="5"/>
          <c:tx>
            <c:strRef>
              <c:f>PivotTable!$J$3:$J$5</c:f>
              <c:strCache>
                <c:ptCount val="1"/>
                <c:pt idx="0">
                  <c:v>Asmaa - 12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PivotTable!$J$6:$J$10</c:f>
              <c:numCache>
                <c:formatCode>General</c:formatCode>
                <c:ptCount val="4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7-4999-8F45-E24B39666C93}"/>
            </c:ext>
          </c:extLst>
        </c:ser>
        <c:ser>
          <c:idx val="6"/>
          <c:order val="6"/>
          <c:tx>
            <c:strRef>
              <c:f>PivotTable!$K$3:$K$5</c:f>
              <c:strCache>
                <c:ptCount val="1"/>
                <c:pt idx="0">
                  <c:v>Asmaa - 16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PivotTable!$K$6:$K$10</c:f>
              <c:numCache>
                <c:formatCode>General</c:formatCode>
                <c:ptCount val="4"/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7-4999-8F45-E24B39666C93}"/>
            </c:ext>
          </c:extLst>
        </c:ser>
        <c:ser>
          <c:idx val="7"/>
          <c:order val="7"/>
          <c:tx>
            <c:strRef>
              <c:f>PivotTable!$M$3:$M$5</c:f>
              <c:strCache>
                <c:ptCount val="1"/>
                <c:pt idx="0">
                  <c:v>Esraa - 0.8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PivotTable!$M$6:$M$10</c:f>
              <c:numCache>
                <c:formatCode>General</c:formatCode>
                <c:ptCount val="4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7-4999-8F45-E24B39666C93}"/>
            </c:ext>
          </c:extLst>
        </c:ser>
        <c:ser>
          <c:idx val="8"/>
          <c:order val="8"/>
          <c:tx>
            <c:strRef>
              <c:f>PivotTable!$O$3:$O$5</c:f>
              <c:strCache>
                <c:ptCount val="1"/>
                <c:pt idx="0">
                  <c:v>Hamza - 0.6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PivotTable!$O$6:$O$10</c:f>
              <c:numCache>
                <c:formatCode>General</c:formatCode>
                <c:ptCount val="4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7-4999-8F45-E24B39666C93}"/>
            </c:ext>
          </c:extLst>
        </c:ser>
        <c:ser>
          <c:idx val="9"/>
          <c:order val="9"/>
          <c:tx>
            <c:strRef>
              <c:f>PivotTable!$Q$3:$Q$5</c:f>
              <c:strCache>
                <c:ptCount val="1"/>
                <c:pt idx="0">
                  <c:v>Mohamed - 5.2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PivotTable!$Q$6:$Q$10</c:f>
              <c:numCache>
                <c:formatCode>General</c:formatCode>
                <c:ptCount val="4"/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17-4999-8F45-E24B39666C93}"/>
            </c:ext>
          </c:extLst>
        </c:ser>
        <c:ser>
          <c:idx val="10"/>
          <c:order val="10"/>
          <c:tx>
            <c:strRef>
              <c:f>PivotTable!$R$3:$R$5</c:f>
              <c:strCache>
                <c:ptCount val="1"/>
                <c:pt idx="0">
                  <c:v>Mohamed - 60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PivotTable!$R$6:$R$10</c:f>
              <c:numCache>
                <c:formatCode>General</c:formatCode>
                <c:ptCount val="4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17-4999-8F45-E24B39666C93}"/>
            </c:ext>
          </c:extLst>
        </c:ser>
        <c:ser>
          <c:idx val="11"/>
          <c:order val="11"/>
          <c:tx>
            <c:strRef>
              <c:f>PivotTable!$T$3:$T$5</c:f>
              <c:strCache>
                <c:ptCount val="1"/>
                <c:pt idx="0">
                  <c:v>Sama - 2.88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PivotTable!$T$6:$T$10</c:f>
              <c:numCache>
                <c:formatCode>General</c:formatCode>
                <c:ptCount val="4"/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17-4999-8F45-E24B39666C93}"/>
            </c:ext>
          </c:extLst>
        </c:ser>
        <c:ser>
          <c:idx val="12"/>
          <c:order val="12"/>
          <c:tx>
            <c:strRef>
              <c:f>PivotTable!$V$3:$V$5</c:f>
              <c:strCache>
                <c:ptCount val="1"/>
                <c:pt idx="0">
                  <c:v>Sara - 8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PivotTable!$V$6:$V$10</c:f>
              <c:numCache>
                <c:formatCode>General</c:formatCode>
                <c:ptCount val="4"/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17-4999-8F45-E24B39666C93}"/>
            </c:ext>
          </c:extLst>
        </c:ser>
        <c:ser>
          <c:idx val="13"/>
          <c:order val="13"/>
          <c:tx>
            <c:strRef>
              <c:f>PivotTable!$W$3:$W$5</c:f>
              <c:strCache>
                <c:ptCount val="1"/>
                <c:pt idx="0">
                  <c:v>Sara - 120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PivotTable!$W$6:$W$10</c:f>
              <c:numCache>
                <c:formatCode>General</c:formatCode>
                <c:ptCount val="4"/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17-4999-8F45-E24B39666C93}"/>
            </c:ext>
          </c:extLst>
        </c:ser>
        <c:ser>
          <c:idx val="14"/>
          <c:order val="14"/>
          <c:tx>
            <c:strRef>
              <c:f>PivotTable!$Y$3:$Y$5</c:f>
              <c:strCache>
                <c:ptCount val="1"/>
                <c:pt idx="0">
                  <c:v>Yasein - 40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PivotTable!$Y$6:$Y$10</c:f>
              <c:numCache>
                <c:formatCode>General</c:formatCode>
                <c:ptCount val="4"/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17-4999-8F45-E24B3966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263280"/>
        <c:axId val="1496261840"/>
      </c:barChart>
      <c:catAx>
        <c:axId val="1496263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496261840"/>
        <c:crosses val="autoZero"/>
        <c:auto val="1"/>
        <c:lblAlgn val="ctr"/>
        <c:lblOffset val="100"/>
        <c:noMultiLvlLbl val="0"/>
      </c:catAx>
      <c:valAx>
        <c:axId val="149626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4962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[‏‏Sales_Data3.xlsx]PivotTable2!PivotTable2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PivotTable2!$A$4:$A$22</c:f>
              <c:multiLvlStrCache>
                <c:ptCount val="15"/>
                <c:lvl>
                  <c:pt idx="0">
                    <c:v>06-يناير</c:v>
                  </c:pt>
                  <c:pt idx="1">
                    <c:v>17-يناير</c:v>
                  </c:pt>
                  <c:pt idx="2">
                    <c:v>03-فبراير</c:v>
                  </c:pt>
                  <c:pt idx="3">
                    <c:v>05-فبراير</c:v>
                  </c:pt>
                  <c:pt idx="4">
                    <c:v>09-فبراير</c:v>
                  </c:pt>
                  <c:pt idx="5">
                    <c:v>14-فبراير</c:v>
                  </c:pt>
                  <c:pt idx="6">
                    <c:v>15-فبراير</c:v>
                  </c:pt>
                  <c:pt idx="7">
                    <c:v>16-فبراير</c:v>
                  </c:pt>
                  <c:pt idx="8">
                    <c:v>28-فبراير</c:v>
                  </c:pt>
                  <c:pt idx="9">
                    <c:v>01-مارس</c:v>
                  </c:pt>
                  <c:pt idx="10">
                    <c:v>03-مارس</c:v>
                  </c:pt>
                  <c:pt idx="11">
                    <c:v>10-مارس</c:v>
                  </c:pt>
                  <c:pt idx="12">
                    <c:v>12-مارس</c:v>
                  </c:pt>
                  <c:pt idx="13">
                    <c:v>18-مارس</c:v>
                  </c:pt>
                  <c:pt idx="14">
                    <c:v>22-مارس</c:v>
                  </c:pt>
                </c:lvl>
                <c:lvl>
                  <c:pt idx="0">
                    <c:v>يناير</c:v>
                  </c:pt>
                  <c:pt idx="2">
                    <c:v>فبراير</c:v>
                  </c:pt>
                  <c:pt idx="9">
                    <c:v>مارس</c:v>
                  </c:pt>
                </c:lvl>
              </c:multiLvlStrCache>
            </c:multiLvlStrRef>
          </c:cat>
          <c:val>
            <c:numRef>
              <c:f>PivotTable2!$B$4:$B$22</c:f>
              <c:numCache>
                <c:formatCode>General</c:formatCode>
                <c:ptCount val="15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17</c:v>
                </c:pt>
                <c:pt idx="4">
                  <c:v>14</c:v>
                </c:pt>
                <c:pt idx="5">
                  <c:v>3</c:v>
                </c:pt>
                <c:pt idx="6">
                  <c:v>50</c:v>
                </c:pt>
                <c:pt idx="7">
                  <c:v>20</c:v>
                </c:pt>
                <c:pt idx="8">
                  <c:v>27</c:v>
                </c:pt>
                <c:pt idx="9">
                  <c:v>33</c:v>
                </c:pt>
                <c:pt idx="10">
                  <c:v>22</c:v>
                </c:pt>
                <c:pt idx="11">
                  <c:v>21</c:v>
                </c:pt>
                <c:pt idx="12">
                  <c:v>30</c:v>
                </c:pt>
                <c:pt idx="13">
                  <c:v>25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7-4D0B-8718-792606AE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80272"/>
        <c:axId val="1496677872"/>
      </c:areaChart>
      <c:catAx>
        <c:axId val="14966802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496677872"/>
        <c:crosses val="autoZero"/>
        <c:auto val="1"/>
        <c:lblAlgn val="ctr"/>
        <c:lblOffset val="100"/>
        <c:noMultiLvlLbl val="0"/>
      </c:catAx>
      <c:valAx>
        <c:axId val="1496677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49668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896605253037338E-2"/>
          <c:y val="5.4951693434121374E-2"/>
          <c:w val="0.88112188734416286"/>
          <c:h val="0.858485576595038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Sheet1!$G$2:$G$16</c:f>
              <c:strCache>
                <c:ptCount val="15"/>
                <c:pt idx="0">
                  <c:v>North</c:v>
                </c:pt>
                <c:pt idx="1">
                  <c:v>West</c:v>
                </c:pt>
                <c:pt idx="2">
                  <c:v>East</c:v>
                </c:pt>
                <c:pt idx="3">
                  <c:v>South</c:v>
                </c:pt>
                <c:pt idx="4">
                  <c:v>East</c:v>
                </c:pt>
                <c:pt idx="5">
                  <c:v>South</c:v>
                </c:pt>
                <c:pt idx="6">
                  <c:v>South</c:v>
                </c:pt>
                <c:pt idx="7">
                  <c:v>North</c:v>
                </c:pt>
                <c:pt idx="8">
                  <c:v>South</c:v>
                </c:pt>
                <c:pt idx="9">
                  <c:v>West</c:v>
                </c:pt>
                <c:pt idx="10">
                  <c:v>West</c:v>
                </c:pt>
                <c:pt idx="11">
                  <c:v>North</c:v>
                </c:pt>
                <c:pt idx="12">
                  <c:v>East</c:v>
                </c:pt>
                <c:pt idx="13">
                  <c:v>North</c:v>
                </c:pt>
                <c:pt idx="14">
                  <c:v>East</c:v>
                </c:pt>
              </c:strCache>
            </c:str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800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104</c:v>
                </c:pt>
                <c:pt idx="9">
                  <c:v>96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24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2-4FB6-B4DB-31C1C816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433696"/>
        <c:axId val="1648431776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</c:f>
              <c:numCache>
                <c:formatCode>General</c:formatCode>
                <c:ptCount val="16"/>
                <c:pt idx="0">
                  <c:v>0</c:v>
                </c:pt>
                <c:pt idx="1">
                  <c:v>21</c:v>
                </c:pt>
                <c:pt idx="2">
                  <c:v>33</c:v>
                </c:pt>
                <c:pt idx="3">
                  <c:v>17</c:v>
                </c:pt>
                <c:pt idx="4">
                  <c:v>50</c:v>
                </c:pt>
                <c:pt idx="5">
                  <c:v>14</c:v>
                </c:pt>
                <c:pt idx="6">
                  <c:v>4</c:v>
                </c:pt>
                <c:pt idx="7">
                  <c:v>25</c:v>
                </c:pt>
                <c:pt idx="8">
                  <c:v>30</c:v>
                </c:pt>
                <c:pt idx="9">
                  <c:v>22</c:v>
                </c:pt>
                <c:pt idx="10">
                  <c:v>6</c:v>
                </c:pt>
                <c:pt idx="11">
                  <c:v>65</c:v>
                </c:pt>
                <c:pt idx="12">
                  <c:v>20</c:v>
                </c:pt>
                <c:pt idx="13">
                  <c:v>3</c:v>
                </c:pt>
                <c:pt idx="14">
                  <c:v>27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2-4FB6-B4DB-31C1C816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224160"/>
        <c:axId val="1706222720"/>
      </c:lineChart>
      <c:catAx>
        <c:axId val="16484336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648431776"/>
        <c:crosses val="autoZero"/>
        <c:auto val="1"/>
        <c:lblAlgn val="ctr"/>
        <c:lblOffset val="100"/>
        <c:noMultiLvlLbl val="0"/>
      </c:catAx>
      <c:valAx>
        <c:axId val="164843177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648433696"/>
        <c:crosses val="autoZero"/>
        <c:crossBetween val="between"/>
      </c:valAx>
      <c:valAx>
        <c:axId val="1706222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06224160"/>
        <c:crossBetween val="between"/>
      </c:valAx>
      <c:catAx>
        <c:axId val="170622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222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873760</xdr:colOff>
      <xdr:row>10</xdr:row>
      <xdr:rowOff>86360</xdr:rowOff>
    </xdr:from>
    <xdr:to>
      <xdr:col>15</xdr:col>
      <xdr:colOff>568960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00CFE-1A00-E937-A324-97DEEB8A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5</xdr:row>
      <xdr:rowOff>121920</xdr:rowOff>
    </xdr:from>
    <xdr:to>
      <xdr:col>12</xdr:col>
      <xdr:colOff>495300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C5A3D-5EA1-554E-46DF-18EC20DCD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152311</xdr:colOff>
      <xdr:row>8</xdr:row>
      <xdr:rowOff>62863</xdr:rowOff>
    </xdr:from>
    <xdr:to>
      <xdr:col>19</xdr:col>
      <xdr:colOff>532356</xdr:colOff>
      <xdr:row>29</xdr:row>
      <xdr:rowOff>10438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DB627-2C8B-2DE0-EE31-BA284710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med akram" refreshedDate="45740.750972916663" createdVersion="8" refreshedVersion="8" minRefreshableVersion="3" recordCount="15" xr:uid="{F615C2BC-091D-4C8A-AE44-C470844C2398}">
  <cacheSource type="worksheet">
    <worksheetSource name="Table1"/>
  </cacheSource>
  <cacheFields count="12">
    <cacheField name="Product" numFmtId="0">
      <sharedItems/>
    </cacheField>
    <cacheField name="Price" numFmtId="0">
      <sharedItems containsSemiMixedTypes="0" containsString="0" containsNumber="1" containsInteger="1" minValue="50" maxValue="2000"/>
    </cacheField>
    <cacheField name="Salesperson" numFmtId="0">
      <sharedItems count="10">
        <s v="Sara"/>
        <s v="Ahmed"/>
        <s v="Mohamed"/>
        <s v="Yasein"/>
        <s v="Asmaa"/>
        <s v="Amr"/>
        <s v="Sama"/>
        <s v="Abdelrahman"/>
        <s v="Esraa"/>
        <s v="Hamza"/>
      </sharedItems>
    </cacheField>
    <cacheField name="Bonus Rate" numFmtId="10">
      <sharedItems containsSemiMixedTypes="0" containsString="0" containsNumber="1" minValue="0.02" maxValue="0.18"/>
    </cacheField>
    <cacheField name="Quantity" numFmtId="0">
      <sharedItems containsSemiMixedTypes="0" containsString="0" containsNumber="1" containsInteger="1" minValue="3" maxValue="65"/>
    </cacheField>
    <cacheField name="Date" numFmtId="14">
      <sharedItems containsSemiMixedTypes="0" containsNonDate="0" containsDate="1" containsString="0" minDate="2025-01-06T00:00:00" maxDate="2025-03-23T00:00:00" count="15">
        <d v="2025-03-10T00:00:00"/>
        <d v="2025-03-01T00:00:00"/>
        <d v="2025-02-05T00:00:00"/>
        <d v="2025-02-15T00:00:00"/>
        <d v="2025-02-09T00:00:00"/>
        <d v="2025-02-03T00:00:00"/>
        <d v="2025-03-18T00:00:00"/>
        <d v="2025-03-12T00:00:00"/>
        <d v="2025-03-03T00:00:00"/>
        <d v="2025-01-17T00:00:00"/>
        <d v="2025-03-22T00:00:00"/>
        <d v="2025-02-16T00:00:00"/>
        <d v="2025-02-14T00:00:00"/>
        <d v="2025-02-28T00:00:00"/>
        <d v="2025-01-06T00:00:00"/>
      </sharedItems>
      <fieldGroup par="11"/>
    </cacheField>
    <cacheField name="Region" numFmtId="0">
      <sharedItems count="4">
        <s v="North"/>
        <s v="West"/>
        <s v="East"/>
        <s v="South"/>
      </sharedItems>
    </cacheField>
    <cacheField name="Profit" numFmtId="0">
      <sharedItems containsSemiMixedTypes="0" containsString="0" containsNumber="1" containsInteger="1" minValue="20" maxValue="800"/>
    </cacheField>
    <cacheField name="Profit Flag" numFmtId="0">
      <sharedItems/>
    </cacheField>
    <cacheField name="Bouns Amount" numFmtId="0">
      <sharedItems containsSemiMixedTypes="0" containsString="0" containsNumber="1" minValue="0.6" maxValue="144" count="14">
        <n v="120"/>
        <n v="144"/>
        <n v="60"/>
        <n v="40"/>
        <n v="12"/>
        <n v="8"/>
        <n v="16"/>
        <n v="5.2"/>
        <n v="2.88"/>
        <n v="5.6000000000000005"/>
        <n v="3.5999999999999996"/>
        <n v="0.8"/>
        <n v="1.2000000000000002"/>
        <n v="0.6"/>
      </sharedItems>
    </cacheField>
    <cacheField name="Days (Date)" numFmtId="0" databaseField="0">
      <fieldGroup base="5">
        <rangePr groupBy="days" startDate="2025-01-06T00:00:00" endDate="2025-03-23T00:00:00"/>
        <groupItems count="368">
          <s v="&lt;06/01/2025"/>
          <s v="01-يناير"/>
          <s v="02-يناير"/>
          <s v="03-يناير"/>
          <s v="04-يناير"/>
          <s v="05-يناير"/>
          <s v="06-يناير"/>
          <s v="07-يناير"/>
          <s v="08-يناير"/>
          <s v="09-يناير"/>
          <s v="10-يناير"/>
          <s v="11-يناير"/>
          <s v="12-يناير"/>
          <s v="13-يناير"/>
          <s v="14-يناير"/>
          <s v="15-يناير"/>
          <s v="16-يناير"/>
          <s v="17-يناير"/>
          <s v="18-يناير"/>
          <s v="19-يناير"/>
          <s v="20-يناير"/>
          <s v="21-يناير"/>
          <s v="22-يناير"/>
          <s v="23-يناير"/>
          <s v="24-يناير"/>
          <s v="25-يناير"/>
          <s v="26-يناير"/>
          <s v="27-يناير"/>
          <s v="28-يناير"/>
          <s v="29-يناير"/>
          <s v="30-يناير"/>
          <s v="31-يناير"/>
          <s v="01-فبراير"/>
          <s v="02-فبراير"/>
          <s v="03-فبراير"/>
          <s v="04-فبراير"/>
          <s v="05-فبراير"/>
          <s v="06-فبراير"/>
          <s v="07-فبراير"/>
          <s v="08-فبراير"/>
          <s v="09-فبراير"/>
          <s v="10-فبراير"/>
          <s v="11-فبراير"/>
          <s v="12-فبراير"/>
          <s v="13-فبراير"/>
          <s v="14-فبراير"/>
          <s v="15-فبراير"/>
          <s v="16-فبراير"/>
          <s v="17-فبراير"/>
          <s v="18-فبراير"/>
          <s v="19-فبراير"/>
          <s v="20-فبراير"/>
          <s v="21-فبراير"/>
          <s v="22-فبراير"/>
          <s v="23-فبراير"/>
          <s v="24-فبراير"/>
          <s v="25-فبراير"/>
          <s v="26-فبراير"/>
          <s v="27-فبراير"/>
          <s v="28-فبراير"/>
          <s v="29-فبراير"/>
          <s v="01-مارس"/>
          <s v="02-مارس"/>
          <s v="03-مارس"/>
          <s v="04-مارس"/>
          <s v="05-مارس"/>
          <s v="06-مارس"/>
          <s v="07-مارس"/>
          <s v="08-مارس"/>
          <s v="09-مارس"/>
          <s v="10-مارس"/>
          <s v="11-مارس"/>
          <s v="12-مارس"/>
          <s v="13-مارس"/>
          <s v="14-مارس"/>
          <s v="15-مارس"/>
          <s v="16-مارس"/>
          <s v="17-مارس"/>
          <s v="18-مارس"/>
          <s v="19-مارس"/>
          <s v="20-مارس"/>
          <s v="21-مارس"/>
          <s v="22-مارس"/>
          <s v="23-مارس"/>
          <s v="24-مارس"/>
          <s v="25-مارس"/>
          <s v="26-مارس"/>
          <s v="27-مارس"/>
          <s v="28-مارس"/>
          <s v="29-مارس"/>
          <s v="30-مارس"/>
          <s v="31-مارس"/>
          <s v="01-أبريل"/>
          <s v="02-أبريل"/>
          <s v="03-أبريل"/>
          <s v="04-أبريل"/>
          <s v="05-أبريل"/>
          <s v="06-أبريل"/>
          <s v="07-أبريل"/>
          <s v="08-أبريل"/>
          <s v="09-أبريل"/>
          <s v="10-أبريل"/>
          <s v="11-أبريل"/>
          <s v="12-أبريل"/>
          <s v="13-أبريل"/>
          <s v="14-أبريل"/>
          <s v="15-أبريل"/>
          <s v="16-أبريل"/>
          <s v="17-أبريل"/>
          <s v="18-أبريل"/>
          <s v="19-أبريل"/>
          <s v="20-أبريل"/>
          <s v="21-أبريل"/>
          <s v="22-أبريل"/>
          <s v="23-أبريل"/>
          <s v="24-أبريل"/>
          <s v="25-أبريل"/>
          <s v="26-أبريل"/>
          <s v="27-أبريل"/>
          <s v="28-أبريل"/>
          <s v="29-أبريل"/>
          <s v="30-أبريل"/>
          <s v="01-مايو"/>
          <s v="02-مايو"/>
          <s v="03-مايو"/>
          <s v="04-مايو"/>
          <s v="05-مايو"/>
          <s v="06-مايو"/>
          <s v="07-مايو"/>
          <s v="08-مايو"/>
          <s v="09-مايو"/>
          <s v="10-مايو"/>
          <s v="11-مايو"/>
          <s v="12-مايو"/>
          <s v="13-مايو"/>
          <s v="14-مايو"/>
          <s v="15-مايو"/>
          <s v="16-مايو"/>
          <s v="17-مايو"/>
          <s v="18-مايو"/>
          <s v="19-مايو"/>
          <s v="20-مايو"/>
          <s v="21-مايو"/>
          <s v="22-مايو"/>
          <s v="23-مايو"/>
          <s v="24-مايو"/>
          <s v="25-مايو"/>
          <s v="26-مايو"/>
          <s v="27-مايو"/>
          <s v="28-مايو"/>
          <s v="29-مايو"/>
          <s v="30-مايو"/>
          <s v="31-مايو"/>
          <s v="01-يونيو"/>
          <s v="02-يونيو"/>
          <s v="03-يونيو"/>
          <s v="04-يونيو"/>
          <s v="05-يونيو"/>
          <s v="06-يونيو"/>
          <s v="07-يونيو"/>
          <s v="08-يونيو"/>
          <s v="09-يونيو"/>
          <s v="10-يونيو"/>
          <s v="11-يونيو"/>
          <s v="12-يونيو"/>
          <s v="13-يونيو"/>
          <s v="14-يونيو"/>
          <s v="15-يونيو"/>
          <s v="16-يونيو"/>
          <s v="17-يونيو"/>
          <s v="18-يونيو"/>
          <s v="19-يونيو"/>
          <s v="20-يونيو"/>
          <s v="21-يونيو"/>
          <s v="22-يونيو"/>
          <s v="23-يونيو"/>
          <s v="24-يونيو"/>
          <s v="25-يونيو"/>
          <s v="26-يونيو"/>
          <s v="27-يونيو"/>
          <s v="28-يونيو"/>
          <s v="29-يونيو"/>
          <s v="30-يونيو"/>
          <s v="01-يوليو"/>
          <s v="02-يوليو"/>
          <s v="03-يوليو"/>
          <s v="04-يوليو"/>
          <s v="05-يوليو"/>
          <s v="06-يوليو"/>
          <s v="07-يوليو"/>
          <s v="08-يوليو"/>
          <s v="09-يوليو"/>
          <s v="10-يوليو"/>
          <s v="11-يوليو"/>
          <s v="12-يوليو"/>
          <s v="13-يوليو"/>
          <s v="14-يوليو"/>
          <s v="15-يوليو"/>
          <s v="16-يوليو"/>
          <s v="17-يوليو"/>
          <s v="18-يوليو"/>
          <s v="19-يوليو"/>
          <s v="20-يوليو"/>
          <s v="21-يوليو"/>
          <s v="22-يوليو"/>
          <s v="23-يوليو"/>
          <s v="24-يوليو"/>
          <s v="25-يوليو"/>
          <s v="26-يوليو"/>
          <s v="27-يوليو"/>
          <s v="28-يوليو"/>
          <s v="29-يوليو"/>
          <s v="30-يوليو"/>
          <s v="31-يوليو"/>
          <s v="01-أغسطس"/>
          <s v="02-أغسطس"/>
          <s v="03-أغسطس"/>
          <s v="04-أغسطس"/>
          <s v="05-أغسطس"/>
          <s v="06-أغسطس"/>
          <s v="07-أغسطس"/>
          <s v="08-أغسطس"/>
          <s v="09-أغسطس"/>
          <s v="10-أغسطس"/>
          <s v="11-أغسطس"/>
          <s v="12-أغسطس"/>
          <s v="13-أغسطس"/>
          <s v="14-أغسطس"/>
          <s v="15-أغسطس"/>
          <s v="16-أغسطس"/>
          <s v="17-أغسطس"/>
          <s v="18-أغسطس"/>
          <s v="19-أغسطس"/>
          <s v="20-أغسطس"/>
          <s v="21-أغسطس"/>
          <s v="22-أغسطس"/>
          <s v="23-أغسطس"/>
          <s v="24-أغسطس"/>
          <s v="25-أغسطس"/>
          <s v="26-أغسطس"/>
          <s v="27-أغسطس"/>
          <s v="28-أغسطس"/>
          <s v="29-أغسطس"/>
          <s v="30-أغسطس"/>
          <s v="31-أغسطس"/>
          <s v="01-سبتمبر"/>
          <s v="02-سبتمبر"/>
          <s v="03-سبتمبر"/>
          <s v="04-سبتمبر"/>
          <s v="05-سبتمبر"/>
          <s v="06-سبتمبر"/>
          <s v="07-سبتمبر"/>
          <s v="08-سبتمبر"/>
          <s v="09-سبتمبر"/>
          <s v="10-سبتمبر"/>
          <s v="11-سبتمبر"/>
          <s v="12-سبتمبر"/>
          <s v="13-سبتمبر"/>
          <s v="14-سبتمبر"/>
          <s v="15-سبتمبر"/>
          <s v="16-سبتمبر"/>
          <s v="17-سبتمبر"/>
          <s v="18-سبتمبر"/>
          <s v="19-سبتمبر"/>
          <s v="20-سبتمبر"/>
          <s v="21-سبتمبر"/>
          <s v="22-سبتمبر"/>
          <s v="23-سبتمبر"/>
          <s v="24-سبتمبر"/>
          <s v="25-سبتمبر"/>
          <s v="26-سبتمبر"/>
          <s v="27-سبتمبر"/>
          <s v="28-سبتمبر"/>
          <s v="29-سبتمبر"/>
          <s v="30-سبتمبر"/>
          <s v="01-أكتوبر"/>
          <s v="02-أكتوبر"/>
          <s v="03-أكتوبر"/>
          <s v="04-أكتوبر"/>
          <s v="05-أكتوبر"/>
          <s v="06-أكتوبر"/>
          <s v="07-أكتوبر"/>
          <s v="08-أكتوبر"/>
          <s v="09-أكتوبر"/>
          <s v="10-أكتوبر"/>
          <s v="11-أكتوبر"/>
          <s v="12-أكتوبر"/>
          <s v="13-أكتوبر"/>
          <s v="14-أكتوبر"/>
          <s v="15-أكتوبر"/>
          <s v="16-أكتوبر"/>
          <s v="17-أكتوبر"/>
          <s v="18-أكتوبر"/>
          <s v="19-أكتوبر"/>
          <s v="20-أكتوبر"/>
          <s v="21-أكتوبر"/>
          <s v="22-أكتوبر"/>
          <s v="23-أكتوبر"/>
          <s v="24-أكتوبر"/>
          <s v="25-أكتوبر"/>
          <s v="26-أكتوبر"/>
          <s v="27-أكتوبر"/>
          <s v="28-أكتوبر"/>
          <s v="29-أكتوبر"/>
          <s v="30-أكتوبر"/>
          <s v="31-أكتوبر"/>
          <s v="01-نوفمبر"/>
          <s v="02-نوفمبر"/>
          <s v="03-نوفمبر"/>
          <s v="04-نوفمبر"/>
          <s v="05-نوفمبر"/>
          <s v="06-نوفمبر"/>
          <s v="07-نوفمبر"/>
          <s v="08-نوفمبر"/>
          <s v="09-نوفمبر"/>
          <s v="10-نوفمبر"/>
          <s v="11-نوفمبر"/>
          <s v="12-نوفمبر"/>
          <s v="13-نوفمبر"/>
          <s v="14-نوفمبر"/>
          <s v="15-نوفمبر"/>
          <s v="16-نوفمبر"/>
          <s v="17-نوفمبر"/>
          <s v="18-نوفمبر"/>
          <s v="19-نوفمبر"/>
          <s v="20-نوفمبر"/>
          <s v="21-نوفمبر"/>
          <s v="22-نوفمبر"/>
          <s v="23-نوفمبر"/>
          <s v="24-نوفمبر"/>
          <s v="25-نوفمبر"/>
          <s v="26-نوفمبر"/>
          <s v="27-نوفمبر"/>
          <s v="28-نوفمبر"/>
          <s v="29-نوفمبر"/>
          <s v="30-نوفمبر"/>
          <s v="01-ديسمبر"/>
          <s v="02-ديسمبر"/>
          <s v="03-ديسمبر"/>
          <s v="04-ديسمبر"/>
          <s v="05-ديسمبر"/>
          <s v="06-ديسمبر"/>
          <s v="07-ديسمبر"/>
          <s v="08-ديسمبر"/>
          <s v="09-ديسمبر"/>
          <s v="10-ديسمبر"/>
          <s v="11-ديسمبر"/>
          <s v="12-ديسمبر"/>
          <s v="13-ديسمبر"/>
          <s v="14-ديسمبر"/>
          <s v="15-ديسمبر"/>
          <s v="16-ديسمبر"/>
          <s v="17-ديسمبر"/>
          <s v="18-ديسمبر"/>
          <s v="19-ديسمبر"/>
          <s v="20-ديسمبر"/>
          <s v="21-ديسمبر"/>
          <s v="22-ديسمبر"/>
          <s v="23-ديسمبر"/>
          <s v="24-ديسمبر"/>
          <s v="25-ديسمبر"/>
          <s v="26-ديسمبر"/>
          <s v="27-ديسمبر"/>
          <s v="28-ديسمبر"/>
          <s v="29-ديسمبر"/>
          <s v="30-ديسمبر"/>
          <s v="31-ديسمبر"/>
          <s v="&gt;23/03/2025"/>
        </groupItems>
      </fieldGroup>
    </cacheField>
    <cacheField name="Months (Date)" numFmtId="0" databaseField="0">
      <fieldGroup base="5">
        <rangePr groupBy="months" startDate="2025-01-06T00:00:00" endDate="2025-03-23T00:00:00"/>
        <groupItems count="14">
          <s v="&lt;06/01/2025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23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Desktop Computer"/>
    <n v="2000"/>
    <x v="0"/>
    <n v="0.15"/>
    <n v="21"/>
    <x v="0"/>
    <x v="0"/>
    <n v="800"/>
    <s v="High"/>
    <x v="0"/>
  </r>
  <r>
    <s v="Smart TV"/>
    <n v="2000"/>
    <x v="1"/>
    <n v="0.18"/>
    <n v="33"/>
    <x v="1"/>
    <x v="1"/>
    <n v="800"/>
    <s v="High"/>
    <x v="1"/>
  </r>
  <r>
    <s v="Laptop"/>
    <n v="1500"/>
    <x v="2"/>
    <n v="0.1"/>
    <n v="17"/>
    <x v="2"/>
    <x v="2"/>
    <n v="600"/>
    <s v="High"/>
    <x v="2"/>
  </r>
  <r>
    <s v="Smartphone"/>
    <n v="1000"/>
    <x v="3"/>
    <n v="0.1"/>
    <n v="50"/>
    <x v="3"/>
    <x v="3"/>
    <n v="400"/>
    <s v="High"/>
    <x v="3"/>
  </r>
  <r>
    <s v="Printer"/>
    <n v="600"/>
    <x v="4"/>
    <n v="0.05"/>
    <n v="14"/>
    <x v="4"/>
    <x v="2"/>
    <n v="240"/>
    <s v="Low"/>
    <x v="4"/>
  </r>
  <r>
    <s v="Taplet"/>
    <n v="500"/>
    <x v="0"/>
    <n v="0.04"/>
    <n v="4"/>
    <x v="5"/>
    <x v="3"/>
    <n v="200"/>
    <s v="Low"/>
    <x v="5"/>
  </r>
  <r>
    <s v="Video Game "/>
    <n v="400"/>
    <x v="4"/>
    <n v="0.1"/>
    <n v="25"/>
    <x v="6"/>
    <x v="3"/>
    <n v="160"/>
    <s v="Low"/>
    <x v="6"/>
  </r>
  <r>
    <s v="Smartwatch"/>
    <n v="300"/>
    <x v="5"/>
    <n v="0.1"/>
    <n v="30"/>
    <x v="7"/>
    <x v="0"/>
    <n v="120"/>
    <s v="Low"/>
    <x v="4"/>
  </r>
  <r>
    <s v="Speaker"/>
    <n v="260"/>
    <x v="2"/>
    <n v="0.05"/>
    <n v="22"/>
    <x v="8"/>
    <x v="3"/>
    <n v="104"/>
    <s v="Low"/>
    <x v="7"/>
  </r>
  <r>
    <s v="Microphone"/>
    <n v="240"/>
    <x v="6"/>
    <n v="0.03"/>
    <n v="6"/>
    <x v="9"/>
    <x v="1"/>
    <n v="96"/>
    <s v="Low"/>
    <x v="8"/>
  </r>
  <r>
    <s v="Security Camera"/>
    <n v="200"/>
    <x v="7"/>
    <n v="7.0000000000000007E-2"/>
    <n v="65"/>
    <x v="10"/>
    <x v="1"/>
    <n v="80"/>
    <s v="Low"/>
    <x v="9"/>
  </r>
  <r>
    <s v="Smart Door Look"/>
    <n v="150"/>
    <x v="5"/>
    <n v="0.06"/>
    <n v="20"/>
    <x v="11"/>
    <x v="0"/>
    <n v="60"/>
    <s v="Low"/>
    <x v="10"/>
  </r>
  <r>
    <s v="Headphones"/>
    <n v="100"/>
    <x v="8"/>
    <n v="0.02"/>
    <n v="3"/>
    <x v="12"/>
    <x v="2"/>
    <n v="40"/>
    <s v="Low"/>
    <x v="11"/>
  </r>
  <r>
    <s v="Wireless Charger"/>
    <n v="60"/>
    <x v="4"/>
    <n v="0.05"/>
    <n v="27"/>
    <x v="13"/>
    <x v="0"/>
    <n v="24"/>
    <s v="Low"/>
    <x v="12"/>
  </r>
  <r>
    <s v="Flash Drive"/>
    <n v="50"/>
    <x v="9"/>
    <n v="0.03"/>
    <n v="9"/>
    <x v="14"/>
    <x v="2"/>
    <n v="20"/>
    <s v="Low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E6B57-A361-4AC3-BAAC-A3AC17C19A3B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A10" firstHeaderRow="1" firstDataRow="3" firstDataCol="1"/>
  <pivotFields count="12">
    <pivotField showAll="0"/>
    <pivotField showAll="0"/>
    <pivotField axis="axisCol" showAll="0">
      <items count="11">
        <item x="7"/>
        <item x="1"/>
        <item x="5"/>
        <item x="4"/>
        <item x="8"/>
        <item x="9"/>
        <item x="2"/>
        <item x="6"/>
        <item x="0"/>
        <item x="3"/>
        <item t="default"/>
      </items>
    </pivotField>
    <pivotField numFmtId="10" showAll="0"/>
    <pivotField showAll="0"/>
    <pivotField numFmtId="14" showAll="0">
      <items count="16">
        <item x="14"/>
        <item x="9"/>
        <item x="5"/>
        <item x="2"/>
        <item x="4"/>
        <item x="12"/>
        <item x="3"/>
        <item x="11"/>
        <item x="13"/>
        <item x="1"/>
        <item x="8"/>
        <item x="0"/>
        <item x="7"/>
        <item x="6"/>
        <item x="1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  <pivotField showAll="0"/>
    <pivotField axis="axisCol" showAll="0">
      <items count="15">
        <item x="13"/>
        <item x="11"/>
        <item x="12"/>
        <item x="8"/>
        <item x="10"/>
        <item x="7"/>
        <item x="9"/>
        <item x="5"/>
        <item x="4"/>
        <item x="6"/>
        <item x="3"/>
        <item x="2"/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9"/>
  </colFields>
  <colItems count="26">
    <i>
      <x/>
      <x v="6"/>
    </i>
    <i t="default">
      <x/>
    </i>
    <i>
      <x v="1"/>
      <x v="13"/>
    </i>
    <i t="default">
      <x v="1"/>
    </i>
    <i>
      <x v="2"/>
      <x v="4"/>
    </i>
    <i r="1">
      <x v="8"/>
    </i>
    <i t="default">
      <x v="2"/>
    </i>
    <i>
      <x v="3"/>
      <x v="2"/>
    </i>
    <i r="1">
      <x v="8"/>
    </i>
    <i r="1">
      <x v="9"/>
    </i>
    <i t="default">
      <x v="3"/>
    </i>
    <i>
      <x v="4"/>
      <x v="1"/>
    </i>
    <i t="default">
      <x v="4"/>
    </i>
    <i>
      <x v="5"/>
      <x/>
    </i>
    <i t="default">
      <x v="5"/>
    </i>
    <i>
      <x v="6"/>
      <x v="5"/>
    </i>
    <i r="1">
      <x v="11"/>
    </i>
    <i t="default">
      <x v="6"/>
    </i>
    <i>
      <x v="7"/>
      <x v="3"/>
    </i>
    <i t="default">
      <x v="7"/>
    </i>
    <i>
      <x v="8"/>
      <x v="7"/>
    </i>
    <i r="1">
      <x v="12"/>
    </i>
    <i t="default">
      <x v="8"/>
    </i>
    <i>
      <x v="9"/>
      <x v="10"/>
    </i>
    <i t="default">
      <x v="9"/>
    </i>
    <i t="grand">
      <x/>
    </i>
  </colItems>
  <dataFields count="1">
    <dataField name="Sum of Profit" fld="7" baseField="0" baseItem="0"/>
  </dataFields>
  <chartFormats count="1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6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9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9" count="1" selected="0">
            <x v="8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8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9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9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1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7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1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42E72-66FB-43F5-851C-25FCC5CAC69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12">
    <pivotField showAll="0"/>
    <pivotField showAll="0"/>
    <pivotField showAll="0"/>
    <pivotField numFmtId="10" showAll="0"/>
    <pivotField dataField="1" showAll="0"/>
    <pivotField numFmtId="14" showAll="0">
      <items count="16">
        <item x="14"/>
        <item x="9"/>
        <item x="5"/>
        <item x="2"/>
        <item x="4"/>
        <item x="12"/>
        <item x="3"/>
        <item x="11"/>
        <item x="13"/>
        <item x="1"/>
        <item x="8"/>
        <item x="0"/>
        <item x="7"/>
        <item x="6"/>
        <item x="10"/>
        <item t="default"/>
      </items>
    </pivotField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10"/>
  </rowFields>
  <rowItems count="19">
    <i>
      <x v="1"/>
    </i>
    <i r="1">
      <x v="6"/>
    </i>
    <i r="1">
      <x v="17"/>
    </i>
    <i>
      <x v="2"/>
    </i>
    <i r="1">
      <x v="34"/>
    </i>
    <i r="1">
      <x v="36"/>
    </i>
    <i r="1">
      <x v="40"/>
    </i>
    <i r="1">
      <x v="45"/>
    </i>
    <i r="1">
      <x v="46"/>
    </i>
    <i r="1">
      <x v="47"/>
    </i>
    <i r="1">
      <x v="59"/>
    </i>
    <i>
      <x v="3"/>
    </i>
    <i r="1">
      <x v="61"/>
    </i>
    <i r="1">
      <x v="63"/>
    </i>
    <i r="1">
      <x v="70"/>
    </i>
    <i r="1">
      <x v="72"/>
    </i>
    <i r="1">
      <x v="78"/>
    </i>
    <i r="1">
      <x v="82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EB2CF-E992-4B73-B48D-D64E3942BC83}" name="Table1" displayName="Table1" ref="A1:J16" totalsRowShown="0" headerRowDxfId="9">
  <autoFilter ref="A1:J16" xr:uid="{140EB2CF-E992-4B73-B48D-D64E3942BC83}"/>
  <tableColumns count="10">
    <tableColumn id="1" xr3:uid="{BACE18F3-8E82-40DB-A653-76DF44BF003E}" name="Product"/>
    <tableColumn id="2" xr3:uid="{0BEE268F-BB15-47A0-B02F-5A16BC4BDC58}" name="Price" dataDxfId="8"/>
    <tableColumn id="3" xr3:uid="{41C2706B-A880-4654-BF53-E752E3D071C9}" name="Salesperson" dataDxfId="7"/>
    <tableColumn id="4" xr3:uid="{ED2E3302-88CD-4038-AD02-AF30C9B7C7F9}" name="Bonus Rate" dataDxfId="6"/>
    <tableColumn id="5" xr3:uid="{72597C61-0104-463A-891E-B9DEC0333476}" name="Quantity" dataDxfId="5"/>
    <tableColumn id="6" xr3:uid="{CA187A37-FF98-49CF-AF1A-B306E7F07629}" name="Date" dataDxfId="4"/>
    <tableColumn id="7" xr3:uid="{6FC51612-612F-409C-A282-5BB1875CF818}" name="Region"/>
    <tableColumn id="8" xr3:uid="{A2A59011-7306-48B4-9496-F3D3EB7AE13F}" name="Profit" dataDxfId="0">
      <calculatedColumnFormula>B2*rate</calculatedColumnFormula>
    </tableColumn>
    <tableColumn id="9" xr3:uid="{066CCEBE-2F39-4909-ABE6-254777021162}" name="Profit Flag" dataDxfId="1">
      <calculatedColumnFormula>IF(Table1[[#This Row],[Profit]]&gt;300,"High","Low")</calculatedColumnFormula>
    </tableColumn>
    <tableColumn id="11" xr3:uid="{0A3DE436-9C6F-4864-8066-9A4811E67893}" name="Bouns Amount" dataDxfId="2">
      <calculatedColumnFormula>Table1[[#This Row],[Profit]]*Table1[[#This Row],[Bonus Rate]]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7FA60-A61C-4528-B831-870D1C80D546}" name="Table3" displayName="Table3" ref="L1:M4" totalsRowShown="0">
  <autoFilter ref="L1:M4" xr:uid="{6CF7FA60-A61C-4528-B831-870D1C80D546}"/>
  <tableColumns count="2">
    <tableColumn id="1" xr3:uid="{BC53B6A8-C3C3-4CB3-AE9A-2C373BCCD161}" name="Salesperson"/>
    <tableColumn id="2" xr3:uid="{24680818-4AB9-4AC2-ADC3-726A646DB653}" name="Bonus Rate" dataDxfId="3">
      <calculatedColumnFormula>VLOOKUP(L2,$C$2:$D$16,2,FALSE)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C7AE-4099-40CE-8E7C-4B1AF3157978}">
  <dimension ref="A3:AA10"/>
  <sheetViews>
    <sheetView tabSelected="1" zoomScale="75" workbookViewId="0">
      <selection activeCell="B29" sqref="B29"/>
    </sheetView>
  </sheetViews>
  <sheetFormatPr defaultRowHeight="13.8" x14ac:dyDescent="0.25"/>
  <cols>
    <col min="1" max="1" width="14.19921875" bestFit="1" customWidth="1"/>
    <col min="2" max="2" width="17.3984375" bestFit="1" customWidth="1"/>
    <col min="3" max="3" width="18.5" bestFit="1" customWidth="1"/>
    <col min="4" max="4" width="8.8984375" bestFit="1" customWidth="1"/>
    <col min="5" max="5" width="12.3984375" bestFit="1" customWidth="1"/>
    <col min="6" max="6" width="6.296875" bestFit="1" customWidth="1"/>
    <col min="7" max="7" width="4.09765625" bestFit="1" customWidth="1"/>
    <col min="8" max="8" width="9.59765625" bestFit="1" customWidth="1"/>
    <col min="9" max="9" width="8.59765625" bestFit="1" customWidth="1"/>
    <col min="10" max="11" width="4.09765625" bestFit="1" customWidth="1"/>
    <col min="12" max="12" width="12" bestFit="1" customWidth="1"/>
    <col min="13" max="13" width="7.5" bestFit="1" customWidth="1"/>
    <col min="14" max="14" width="11.19921875" bestFit="1" customWidth="1"/>
    <col min="15" max="15" width="8.5" bestFit="1" customWidth="1"/>
    <col min="16" max="16" width="12" bestFit="1" customWidth="1"/>
    <col min="17" max="17" width="11.5" bestFit="1" customWidth="1"/>
    <col min="18" max="18" width="4.09765625" bestFit="1" customWidth="1"/>
    <col min="19" max="19" width="15.296875" bestFit="1" customWidth="1"/>
    <col min="20" max="20" width="7.5" bestFit="1" customWidth="1"/>
    <col min="21" max="21" width="10.8984375" bestFit="1" customWidth="1"/>
    <col min="22" max="22" width="6.5" bestFit="1" customWidth="1"/>
    <col min="23" max="23" width="4.09765625" bestFit="1" customWidth="1"/>
    <col min="24" max="24" width="10.09765625" bestFit="1" customWidth="1"/>
    <col min="25" max="25" width="8.69921875" bestFit="1" customWidth="1"/>
    <col min="26" max="26" width="12.3984375" bestFit="1" customWidth="1"/>
    <col min="27" max="27" width="11.69921875" bestFit="1" customWidth="1"/>
  </cols>
  <sheetData>
    <row r="3" spans="1:27" x14ac:dyDescent="0.25">
      <c r="A3" s="9" t="s">
        <v>40</v>
      </c>
      <c r="B3" s="9" t="s">
        <v>41</v>
      </c>
    </row>
    <row r="4" spans="1:27" x14ac:dyDescent="0.25">
      <c r="B4" t="s">
        <v>36</v>
      </c>
      <c r="C4" t="s">
        <v>43</v>
      </c>
      <c r="D4" t="s">
        <v>27</v>
      </c>
      <c r="E4" t="s">
        <v>44</v>
      </c>
      <c r="F4" t="s">
        <v>30</v>
      </c>
      <c r="H4" t="s">
        <v>45</v>
      </c>
      <c r="I4" t="s">
        <v>29</v>
      </c>
      <c r="L4" t="s">
        <v>46</v>
      </c>
      <c r="M4" t="s">
        <v>33</v>
      </c>
      <c r="N4" t="s">
        <v>47</v>
      </c>
      <c r="O4" t="s">
        <v>34</v>
      </c>
      <c r="P4" t="s">
        <v>48</v>
      </c>
      <c r="Q4" t="s">
        <v>28</v>
      </c>
      <c r="S4" t="s">
        <v>49</v>
      </c>
      <c r="T4" t="s">
        <v>31</v>
      </c>
      <c r="U4" t="s">
        <v>50</v>
      </c>
      <c r="V4" t="s">
        <v>26</v>
      </c>
      <c r="X4" t="s">
        <v>51</v>
      </c>
      <c r="Y4" t="s">
        <v>32</v>
      </c>
      <c r="Z4" t="s">
        <v>52</v>
      </c>
      <c r="AA4" t="s">
        <v>39</v>
      </c>
    </row>
    <row r="5" spans="1:27" x14ac:dyDescent="0.25">
      <c r="A5" s="9" t="s">
        <v>38</v>
      </c>
      <c r="B5">
        <v>5.6000000000000005</v>
      </c>
      <c r="D5">
        <v>144</v>
      </c>
      <c r="F5">
        <v>3.5999999999999996</v>
      </c>
      <c r="G5">
        <v>12</v>
      </c>
      <c r="I5">
        <v>1.2000000000000002</v>
      </c>
      <c r="J5">
        <v>12</v>
      </c>
      <c r="K5">
        <v>16</v>
      </c>
      <c r="M5">
        <v>0.8</v>
      </c>
      <c r="O5">
        <v>0.6</v>
      </c>
      <c r="Q5">
        <v>5.2</v>
      </c>
      <c r="R5">
        <v>60</v>
      </c>
      <c r="T5">
        <v>2.88</v>
      </c>
      <c r="V5">
        <v>8</v>
      </c>
      <c r="W5">
        <v>120</v>
      </c>
      <c r="Y5">
        <v>40</v>
      </c>
    </row>
    <row r="6" spans="1:27" x14ac:dyDescent="0.25">
      <c r="A6" s="1" t="s">
        <v>21</v>
      </c>
      <c r="B6" s="11"/>
      <c r="C6" s="11"/>
      <c r="D6" s="11"/>
      <c r="E6" s="11"/>
      <c r="F6" s="11"/>
      <c r="G6" s="11"/>
      <c r="H6" s="11"/>
      <c r="I6" s="11"/>
      <c r="J6" s="11">
        <v>240</v>
      </c>
      <c r="K6" s="11"/>
      <c r="L6" s="11">
        <v>240</v>
      </c>
      <c r="M6" s="11">
        <v>40</v>
      </c>
      <c r="N6" s="11">
        <v>40</v>
      </c>
      <c r="O6" s="11">
        <v>20</v>
      </c>
      <c r="P6" s="11">
        <v>20</v>
      </c>
      <c r="Q6" s="11"/>
      <c r="R6" s="11">
        <v>600</v>
      </c>
      <c r="S6" s="11">
        <v>600</v>
      </c>
      <c r="T6" s="11"/>
      <c r="U6" s="11"/>
      <c r="V6" s="11"/>
      <c r="W6" s="11"/>
      <c r="X6" s="11"/>
      <c r="Y6" s="11"/>
      <c r="Z6" s="11"/>
      <c r="AA6" s="11">
        <v>900</v>
      </c>
    </row>
    <row r="7" spans="1:27" x14ac:dyDescent="0.25">
      <c r="A7" s="1" t="s">
        <v>22</v>
      </c>
      <c r="B7" s="11"/>
      <c r="C7" s="11"/>
      <c r="D7" s="11"/>
      <c r="E7" s="11"/>
      <c r="F7" s="11">
        <v>60</v>
      </c>
      <c r="G7" s="11">
        <v>120</v>
      </c>
      <c r="H7" s="11">
        <v>180</v>
      </c>
      <c r="I7" s="11">
        <v>24</v>
      </c>
      <c r="J7" s="11"/>
      <c r="K7" s="11"/>
      <c r="L7" s="11">
        <v>24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800</v>
      </c>
      <c r="X7" s="11">
        <v>800</v>
      </c>
      <c r="Y7" s="11"/>
      <c r="Z7" s="11"/>
      <c r="AA7" s="11">
        <v>1004</v>
      </c>
    </row>
    <row r="8" spans="1:27" x14ac:dyDescent="0.25">
      <c r="A8" s="1" t="s">
        <v>20</v>
      </c>
      <c r="B8" s="11"/>
      <c r="C8" s="11"/>
      <c r="D8" s="11"/>
      <c r="E8" s="11"/>
      <c r="F8" s="11"/>
      <c r="G8" s="11"/>
      <c r="H8" s="11"/>
      <c r="I8" s="11"/>
      <c r="J8" s="11"/>
      <c r="K8" s="11">
        <v>160</v>
      </c>
      <c r="L8" s="11">
        <v>160</v>
      </c>
      <c r="M8" s="11"/>
      <c r="N8" s="11"/>
      <c r="O8" s="11"/>
      <c r="P8" s="11"/>
      <c r="Q8" s="11">
        <v>104</v>
      </c>
      <c r="R8" s="11"/>
      <c r="S8" s="11">
        <v>104</v>
      </c>
      <c r="T8" s="11"/>
      <c r="U8" s="11"/>
      <c r="V8" s="11">
        <v>200</v>
      </c>
      <c r="W8" s="11"/>
      <c r="X8" s="11">
        <v>200</v>
      </c>
      <c r="Y8" s="11">
        <v>400</v>
      </c>
      <c r="Z8" s="11">
        <v>400</v>
      </c>
      <c r="AA8" s="11">
        <v>864</v>
      </c>
    </row>
    <row r="9" spans="1:27" x14ac:dyDescent="0.25">
      <c r="A9" s="1" t="s">
        <v>23</v>
      </c>
      <c r="B9" s="11">
        <v>80</v>
      </c>
      <c r="C9" s="11">
        <v>80</v>
      </c>
      <c r="D9" s="11">
        <v>800</v>
      </c>
      <c r="E9" s="11">
        <v>800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96</v>
      </c>
      <c r="U9" s="11">
        <v>96</v>
      </c>
      <c r="V9" s="11"/>
      <c r="W9" s="11"/>
      <c r="X9" s="11"/>
      <c r="Y9" s="11"/>
      <c r="Z9" s="11"/>
      <c r="AA9" s="11">
        <v>976</v>
      </c>
    </row>
    <row r="10" spans="1:27" x14ac:dyDescent="0.25">
      <c r="A10" s="10" t="s">
        <v>39</v>
      </c>
      <c r="B10" s="11">
        <v>80</v>
      </c>
      <c r="C10" s="11">
        <v>80</v>
      </c>
      <c r="D10" s="11">
        <v>800</v>
      </c>
      <c r="E10" s="11">
        <v>800</v>
      </c>
      <c r="F10" s="11">
        <v>60</v>
      </c>
      <c r="G10" s="11">
        <v>120</v>
      </c>
      <c r="H10" s="11">
        <v>180</v>
      </c>
      <c r="I10" s="11">
        <v>24</v>
      </c>
      <c r="J10" s="11">
        <v>240</v>
      </c>
      <c r="K10" s="11">
        <v>160</v>
      </c>
      <c r="L10" s="11">
        <v>424</v>
      </c>
      <c r="M10" s="11">
        <v>40</v>
      </c>
      <c r="N10" s="11">
        <v>40</v>
      </c>
      <c r="O10" s="11">
        <v>20</v>
      </c>
      <c r="P10" s="11">
        <v>20</v>
      </c>
      <c r="Q10" s="11">
        <v>104</v>
      </c>
      <c r="R10" s="11">
        <v>600</v>
      </c>
      <c r="S10" s="11">
        <v>704</v>
      </c>
      <c r="T10" s="11">
        <v>96</v>
      </c>
      <c r="U10" s="11">
        <v>96</v>
      </c>
      <c r="V10" s="11">
        <v>200</v>
      </c>
      <c r="W10" s="11">
        <v>800</v>
      </c>
      <c r="X10" s="11">
        <v>1000</v>
      </c>
      <c r="Y10" s="11">
        <v>400</v>
      </c>
      <c r="Z10" s="11">
        <v>400</v>
      </c>
      <c r="AA10" s="11">
        <v>3744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7BF6-97BE-42A2-82D6-7012FB2AA63A}">
  <dimension ref="A3:B22"/>
  <sheetViews>
    <sheetView workbookViewId="0">
      <selection activeCell="A3" sqref="A3:B22"/>
    </sheetView>
  </sheetViews>
  <sheetFormatPr defaultRowHeight="13.8" x14ac:dyDescent="0.25"/>
  <cols>
    <col min="1" max="1" width="13.09765625" bestFit="1" customWidth="1"/>
    <col min="2" max="2" width="15.09765625" bestFit="1" customWidth="1"/>
  </cols>
  <sheetData>
    <row r="3" spans="1:2" x14ac:dyDescent="0.25">
      <c r="A3" s="9" t="s">
        <v>38</v>
      </c>
      <c r="B3" t="s">
        <v>58</v>
      </c>
    </row>
    <row r="4" spans="1:2" x14ac:dyDescent="0.25">
      <c r="A4" s="1" t="s">
        <v>53</v>
      </c>
      <c r="B4" s="11">
        <v>15</v>
      </c>
    </row>
    <row r="5" spans="1:2" x14ac:dyDescent="0.25">
      <c r="A5" s="14" t="s">
        <v>56</v>
      </c>
      <c r="B5" s="11">
        <v>9</v>
      </c>
    </row>
    <row r="6" spans="1:2" x14ac:dyDescent="0.25">
      <c r="A6" s="14" t="s">
        <v>57</v>
      </c>
      <c r="B6" s="11">
        <v>6</v>
      </c>
    </row>
    <row r="7" spans="1:2" x14ac:dyDescent="0.25">
      <c r="A7" s="1" t="s">
        <v>54</v>
      </c>
      <c r="B7" s="11">
        <v>135</v>
      </c>
    </row>
    <row r="8" spans="1:2" x14ac:dyDescent="0.25">
      <c r="A8" s="14" t="s">
        <v>59</v>
      </c>
      <c r="B8" s="11">
        <v>4</v>
      </c>
    </row>
    <row r="9" spans="1:2" x14ac:dyDescent="0.25">
      <c r="A9" s="14" t="s">
        <v>60</v>
      </c>
      <c r="B9" s="11">
        <v>17</v>
      </c>
    </row>
    <row r="10" spans="1:2" x14ac:dyDescent="0.25">
      <c r="A10" s="14" t="s">
        <v>61</v>
      </c>
      <c r="B10" s="11">
        <v>14</v>
      </c>
    </row>
    <row r="11" spans="1:2" x14ac:dyDescent="0.25">
      <c r="A11" s="14" t="s">
        <v>62</v>
      </c>
      <c r="B11" s="11">
        <v>3</v>
      </c>
    </row>
    <row r="12" spans="1:2" x14ac:dyDescent="0.25">
      <c r="A12" s="14" t="s">
        <v>63</v>
      </c>
      <c r="B12" s="11">
        <v>50</v>
      </c>
    </row>
    <row r="13" spans="1:2" x14ac:dyDescent="0.25">
      <c r="A13" s="14" t="s">
        <v>64</v>
      </c>
      <c r="B13" s="11">
        <v>20</v>
      </c>
    </row>
    <row r="14" spans="1:2" x14ac:dyDescent="0.25">
      <c r="A14" s="14" t="s">
        <v>65</v>
      </c>
      <c r="B14" s="11">
        <v>27</v>
      </c>
    </row>
    <row r="15" spans="1:2" x14ac:dyDescent="0.25">
      <c r="A15" s="1" t="s">
        <v>55</v>
      </c>
      <c r="B15" s="11">
        <v>196</v>
      </c>
    </row>
    <row r="16" spans="1:2" x14ac:dyDescent="0.25">
      <c r="A16" s="14" t="s">
        <v>66</v>
      </c>
      <c r="B16" s="11">
        <v>33</v>
      </c>
    </row>
    <row r="17" spans="1:2" x14ac:dyDescent="0.25">
      <c r="A17" s="14" t="s">
        <v>67</v>
      </c>
      <c r="B17" s="11">
        <v>22</v>
      </c>
    </row>
    <row r="18" spans="1:2" x14ac:dyDescent="0.25">
      <c r="A18" s="14" t="s">
        <v>68</v>
      </c>
      <c r="B18" s="11">
        <v>21</v>
      </c>
    </row>
    <row r="19" spans="1:2" x14ac:dyDescent="0.25">
      <c r="A19" s="14" t="s">
        <v>69</v>
      </c>
      <c r="B19" s="11">
        <v>30</v>
      </c>
    </row>
    <row r="20" spans="1:2" x14ac:dyDescent="0.25">
      <c r="A20" s="14" t="s">
        <v>70</v>
      </c>
      <c r="B20" s="11">
        <v>25</v>
      </c>
    </row>
    <row r="21" spans="1:2" x14ac:dyDescent="0.25">
      <c r="A21" s="14" t="s">
        <v>71</v>
      </c>
      <c r="B21" s="11">
        <v>65</v>
      </c>
    </row>
    <row r="22" spans="1:2" x14ac:dyDescent="0.25">
      <c r="A22" s="10" t="s">
        <v>39</v>
      </c>
      <c r="B22" s="11">
        <v>346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5E25-2009-4EBB-8D53-5A5FCC3DC1BA}">
  <dimension ref="A1:M16"/>
  <sheetViews>
    <sheetView zoomScale="82" zoomScaleNormal="85" workbookViewId="0">
      <selection activeCell="I25" sqref="I25"/>
    </sheetView>
  </sheetViews>
  <sheetFormatPr defaultRowHeight="13.8" x14ac:dyDescent="0.25"/>
  <cols>
    <col min="1" max="1" width="16.3984375" bestFit="1" customWidth="1"/>
    <col min="2" max="2" width="8.796875" customWidth="1"/>
    <col min="3" max="3" width="13.796875" bestFit="1" customWidth="1"/>
    <col min="4" max="4" width="16.3984375" style="8" customWidth="1"/>
    <col min="5" max="5" width="10.3984375" style="1" bestFit="1" customWidth="1"/>
    <col min="6" max="7" width="10.09765625" bestFit="1" customWidth="1"/>
    <col min="8" max="8" width="8.296875" customWidth="1"/>
    <col min="9" max="9" width="11.3984375" customWidth="1"/>
    <col min="10" max="10" width="16" style="13" bestFit="1" customWidth="1"/>
    <col min="11" max="11" width="13" bestFit="1" customWidth="1"/>
    <col min="12" max="12" width="13.796875" bestFit="1" customWidth="1"/>
    <col min="13" max="13" width="13.09765625" style="8" bestFit="1" customWidth="1"/>
  </cols>
  <sheetData>
    <row r="1" spans="1:13" x14ac:dyDescent="0.25">
      <c r="A1" s="5" t="s">
        <v>0</v>
      </c>
      <c r="B1" s="4" t="s">
        <v>16</v>
      </c>
      <c r="C1" s="4" t="s">
        <v>25</v>
      </c>
      <c r="D1" s="6" t="s">
        <v>35</v>
      </c>
      <c r="E1" s="4" t="s">
        <v>15</v>
      </c>
      <c r="F1" s="5" t="s">
        <v>18</v>
      </c>
      <c r="G1" s="4" t="s">
        <v>19</v>
      </c>
      <c r="H1" s="4" t="s">
        <v>24</v>
      </c>
      <c r="I1" s="4" t="s">
        <v>37</v>
      </c>
      <c r="J1" s="12" t="s">
        <v>42</v>
      </c>
      <c r="K1">
        <v>0.4</v>
      </c>
      <c r="L1" s="4" t="s">
        <v>25</v>
      </c>
      <c r="M1" s="6" t="s">
        <v>35</v>
      </c>
    </row>
    <row r="2" spans="1:13" x14ac:dyDescent="0.25">
      <c r="A2" t="s">
        <v>4</v>
      </c>
      <c r="B2" s="1">
        <v>2000</v>
      </c>
      <c r="C2" s="1" t="s">
        <v>26</v>
      </c>
      <c r="D2" s="7">
        <v>0.15</v>
      </c>
      <c r="E2" s="1">
        <v>21</v>
      </c>
      <c r="F2" s="2">
        <v>45726</v>
      </c>
      <c r="G2" t="s">
        <v>22</v>
      </c>
      <c r="H2" s="10">
        <f t="shared" ref="H2:H16" si="0">B2*rate</f>
        <v>800</v>
      </c>
      <c r="I2" t="str">
        <f>IF(Table1[[#This Row],[Profit]]&gt;300,"High","Low")</f>
        <v>High</v>
      </c>
      <c r="J2" s="1">
        <f>Table1[[#This Row],[Profit]]*Table1[[#This Row],[Bonus Rate]]</f>
        <v>120</v>
      </c>
      <c r="L2" t="s">
        <v>26</v>
      </c>
      <c r="M2" s="8">
        <f>VLOOKUP(L2,$C$2:$D$16,2,FALSE)</f>
        <v>0.15</v>
      </c>
    </row>
    <row r="3" spans="1:13" x14ac:dyDescent="0.25">
      <c r="A3" t="s">
        <v>7</v>
      </c>
      <c r="B3" s="1">
        <v>2000</v>
      </c>
      <c r="C3" s="1" t="s">
        <v>27</v>
      </c>
      <c r="D3" s="7">
        <v>0.18</v>
      </c>
      <c r="E3" s="1">
        <v>33</v>
      </c>
      <c r="F3" s="2">
        <v>45717</v>
      </c>
      <c r="G3" t="s">
        <v>23</v>
      </c>
      <c r="H3" s="10">
        <f t="shared" si="0"/>
        <v>800</v>
      </c>
      <c r="I3" t="str">
        <f>IF(Table1[[#This Row],[Profit]]&gt;300,"High","Low")</f>
        <v>High</v>
      </c>
      <c r="J3" s="1">
        <f>Table1[[#This Row],[Profit]]*Table1[[#This Row],[Bonus Rate]]</f>
        <v>144</v>
      </c>
      <c r="L3" t="s">
        <v>32</v>
      </c>
      <c r="M3" s="8">
        <f t="shared" ref="M3:M4" si="1">VLOOKUP(L3,$C$2:$D$16,2,FALSE)</f>
        <v>0.1</v>
      </c>
    </row>
    <row r="4" spans="1:13" x14ac:dyDescent="0.25">
      <c r="A4" t="s">
        <v>2</v>
      </c>
      <c r="B4" s="1">
        <v>1500</v>
      </c>
      <c r="C4" s="1" t="s">
        <v>28</v>
      </c>
      <c r="D4" s="7">
        <v>0.1</v>
      </c>
      <c r="E4" s="1">
        <v>17</v>
      </c>
      <c r="F4" s="2">
        <v>45693</v>
      </c>
      <c r="G4" t="s">
        <v>21</v>
      </c>
      <c r="H4" s="10">
        <f t="shared" si="0"/>
        <v>600</v>
      </c>
      <c r="I4" t="str">
        <f>IF(Table1[[#This Row],[Profit]]&gt;300,"High","Low")</f>
        <v>High</v>
      </c>
      <c r="J4" s="1">
        <f>Table1[[#This Row],[Profit]]*Table1[[#This Row],[Bonus Rate]]</f>
        <v>60</v>
      </c>
      <c r="L4" t="s">
        <v>29</v>
      </c>
      <c r="M4" s="8">
        <f t="shared" si="1"/>
        <v>0.05</v>
      </c>
    </row>
    <row r="5" spans="1:13" x14ac:dyDescent="0.25">
      <c r="A5" t="s">
        <v>1</v>
      </c>
      <c r="B5" s="1">
        <v>1000</v>
      </c>
      <c r="C5" s="1" t="s">
        <v>32</v>
      </c>
      <c r="D5" s="7">
        <v>0.1</v>
      </c>
      <c r="E5" s="1">
        <v>50</v>
      </c>
      <c r="F5" s="2">
        <v>45703</v>
      </c>
      <c r="G5" t="s">
        <v>20</v>
      </c>
      <c r="H5" s="10">
        <f t="shared" si="0"/>
        <v>400</v>
      </c>
      <c r="I5" t="str">
        <f>IF(Table1[[#This Row],[Profit]]&gt;300,"High","Low")</f>
        <v>High</v>
      </c>
      <c r="J5" s="1">
        <f>Table1[[#This Row],[Profit]]*Table1[[#This Row],[Bonus Rate]]</f>
        <v>40</v>
      </c>
    </row>
    <row r="6" spans="1:13" x14ac:dyDescent="0.25">
      <c r="A6" t="s">
        <v>8</v>
      </c>
      <c r="B6" s="1">
        <v>600</v>
      </c>
      <c r="C6" s="1" t="s">
        <v>29</v>
      </c>
      <c r="D6" s="7">
        <v>0.05</v>
      </c>
      <c r="E6" s="1">
        <v>14</v>
      </c>
      <c r="F6" s="2">
        <v>45697</v>
      </c>
      <c r="G6" t="s">
        <v>21</v>
      </c>
      <c r="H6" s="10">
        <f t="shared" si="0"/>
        <v>240</v>
      </c>
      <c r="I6" t="str">
        <f>IF(Table1[[#This Row],[Profit]]&gt;300,"High","Low")</f>
        <v>Low</v>
      </c>
      <c r="J6" s="1">
        <f>Table1[[#This Row],[Profit]]*Table1[[#This Row],[Bonus Rate]]</f>
        <v>12</v>
      </c>
    </row>
    <row r="7" spans="1:13" x14ac:dyDescent="0.25">
      <c r="A7" t="s">
        <v>3</v>
      </c>
      <c r="B7" s="1">
        <v>500</v>
      </c>
      <c r="C7" s="1" t="s">
        <v>26</v>
      </c>
      <c r="D7" s="7">
        <v>0.04</v>
      </c>
      <c r="E7" s="1">
        <v>4</v>
      </c>
      <c r="F7" s="2">
        <v>45691</v>
      </c>
      <c r="G7" t="s">
        <v>20</v>
      </c>
      <c r="H7" s="10">
        <f t="shared" si="0"/>
        <v>200</v>
      </c>
      <c r="I7" t="str">
        <f>IF(Table1[[#This Row],[Profit]]&gt;300,"High","Low")</f>
        <v>Low</v>
      </c>
      <c r="J7" s="1">
        <f>Table1[[#This Row],[Profit]]*Table1[[#This Row],[Bonus Rate]]</f>
        <v>8</v>
      </c>
    </row>
    <row r="8" spans="1:13" x14ac:dyDescent="0.25">
      <c r="A8" t="s">
        <v>14</v>
      </c>
      <c r="B8" s="1">
        <v>400</v>
      </c>
      <c r="C8" s="1" t="s">
        <v>29</v>
      </c>
      <c r="D8" s="7">
        <v>0.1</v>
      </c>
      <c r="E8" s="1">
        <v>25</v>
      </c>
      <c r="F8" s="2">
        <v>45734</v>
      </c>
      <c r="G8" t="s">
        <v>20</v>
      </c>
      <c r="H8" s="10">
        <f t="shared" si="0"/>
        <v>160</v>
      </c>
      <c r="I8" t="str">
        <f>IF(Table1[[#This Row],[Profit]]&gt;300,"High","Low")</f>
        <v>Low</v>
      </c>
      <c r="J8" s="1">
        <f>Table1[[#This Row],[Profit]]*Table1[[#This Row],[Bonus Rate]]</f>
        <v>16</v>
      </c>
    </row>
    <row r="9" spans="1:13" x14ac:dyDescent="0.25">
      <c r="A9" t="s">
        <v>5</v>
      </c>
      <c r="B9" s="1">
        <v>300</v>
      </c>
      <c r="C9" s="1" t="s">
        <v>30</v>
      </c>
      <c r="D9" s="7">
        <v>0.1</v>
      </c>
      <c r="E9" s="1">
        <v>30</v>
      </c>
      <c r="F9" s="2">
        <v>45728</v>
      </c>
      <c r="G9" t="s">
        <v>22</v>
      </c>
      <c r="H9" s="10">
        <f t="shared" si="0"/>
        <v>120</v>
      </c>
      <c r="I9" t="str">
        <f>IF(Table1[[#This Row],[Profit]]&gt;300,"High","Low")</f>
        <v>Low</v>
      </c>
      <c r="J9" s="1">
        <f>Table1[[#This Row],[Profit]]*Table1[[#This Row],[Bonus Rate]]</f>
        <v>12</v>
      </c>
    </row>
    <row r="10" spans="1:13" x14ac:dyDescent="0.25">
      <c r="A10" t="s">
        <v>12</v>
      </c>
      <c r="B10" s="1">
        <v>260</v>
      </c>
      <c r="C10" s="1" t="s">
        <v>28</v>
      </c>
      <c r="D10" s="7">
        <v>0.05</v>
      </c>
      <c r="E10" s="1">
        <v>22</v>
      </c>
      <c r="F10" s="2">
        <v>45719</v>
      </c>
      <c r="G10" t="s">
        <v>20</v>
      </c>
      <c r="H10" s="10">
        <f t="shared" si="0"/>
        <v>104</v>
      </c>
      <c r="I10" t="str">
        <f>IF(Table1[[#This Row],[Profit]]&gt;300,"High","Low")</f>
        <v>Low</v>
      </c>
      <c r="J10" s="1">
        <f>Table1[[#This Row],[Profit]]*Table1[[#This Row],[Bonus Rate]]</f>
        <v>5.2</v>
      </c>
    </row>
    <row r="11" spans="1:13" x14ac:dyDescent="0.25">
      <c r="A11" t="s">
        <v>11</v>
      </c>
      <c r="B11" s="1">
        <v>240</v>
      </c>
      <c r="C11" s="1" t="s">
        <v>31</v>
      </c>
      <c r="D11" s="7">
        <v>0.03</v>
      </c>
      <c r="E11" s="1">
        <v>6</v>
      </c>
      <c r="F11" s="2">
        <v>45674</v>
      </c>
      <c r="G11" t="s">
        <v>23</v>
      </c>
      <c r="H11" s="10">
        <f t="shared" si="0"/>
        <v>96</v>
      </c>
      <c r="I11" t="str">
        <f>IF(Table1[[#This Row],[Profit]]&gt;300,"High","Low")</f>
        <v>Low</v>
      </c>
      <c r="J11" s="1">
        <f>Table1[[#This Row],[Profit]]*Table1[[#This Row],[Bonus Rate]]</f>
        <v>2.88</v>
      </c>
    </row>
    <row r="12" spans="1:13" x14ac:dyDescent="0.25">
      <c r="A12" t="s">
        <v>10</v>
      </c>
      <c r="B12" s="1">
        <v>200</v>
      </c>
      <c r="C12" s="1" t="s">
        <v>36</v>
      </c>
      <c r="D12" s="7">
        <v>7.0000000000000007E-2</v>
      </c>
      <c r="E12" s="1">
        <v>65</v>
      </c>
      <c r="F12" s="2">
        <v>45738</v>
      </c>
      <c r="G12" s="3" t="s">
        <v>23</v>
      </c>
      <c r="H12" s="10">
        <f t="shared" si="0"/>
        <v>80</v>
      </c>
      <c r="I12" t="str">
        <f>IF(Table1[[#This Row],[Profit]]&gt;300,"High","Low")</f>
        <v>Low</v>
      </c>
      <c r="J12" s="1">
        <f>Table1[[#This Row],[Profit]]*Table1[[#This Row],[Bonus Rate]]</f>
        <v>5.6000000000000005</v>
      </c>
    </row>
    <row r="13" spans="1:13" x14ac:dyDescent="0.25">
      <c r="A13" t="s">
        <v>9</v>
      </c>
      <c r="B13" s="1">
        <v>150</v>
      </c>
      <c r="C13" s="1" t="s">
        <v>30</v>
      </c>
      <c r="D13" s="7">
        <v>0.06</v>
      </c>
      <c r="E13" s="1">
        <v>20</v>
      </c>
      <c r="F13" s="2">
        <v>45704</v>
      </c>
      <c r="G13" t="s">
        <v>22</v>
      </c>
      <c r="H13" s="10">
        <f t="shared" si="0"/>
        <v>60</v>
      </c>
      <c r="I13" t="str">
        <f>IF(Table1[[#This Row],[Profit]]&gt;300,"High","Low")</f>
        <v>Low</v>
      </c>
      <c r="J13" s="1">
        <f>Table1[[#This Row],[Profit]]*Table1[[#This Row],[Bonus Rate]]</f>
        <v>3.5999999999999996</v>
      </c>
    </row>
    <row r="14" spans="1:13" x14ac:dyDescent="0.25">
      <c r="A14" t="s">
        <v>6</v>
      </c>
      <c r="B14" s="1">
        <v>100</v>
      </c>
      <c r="C14" s="1" t="s">
        <v>33</v>
      </c>
      <c r="D14" s="7">
        <v>0.02</v>
      </c>
      <c r="E14" s="1">
        <v>3</v>
      </c>
      <c r="F14" s="2">
        <v>45702</v>
      </c>
      <c r="G14" t="s">
        <v>21</v>
      </c>
      <c r="H14" s="10">
        <f t="shared" si="0"/>
        <v>40</v>
      </c>
      <c r="I14" t="str">
        <f>IF(Table1[[#This Row],[Profit]]&gt;300,"High","Low")</f>
        <v>Low</v>
      </c>
      <c r="J14" s="1">
        <f>Table1[[#This Row],[Profit]]*Table1[[#This Row],[Bonus Rate]]</f>
        <v>0.8</v>
      </c>
    </row>
    <row r="15" spans="1:13" x14ac:dyDescent="0.25">
      <c r="A15" t="s">
        <v>17</v>
      </c>
      <c r="B15" s="1">
        <v>60</v>
      </c>
      <c r="C15" s="1" t="s">
        <v>29</v>
      </c>
      <c r="D15" s="7">
        <v>0.05</v>
      </c>
      <c r="E15" s="1">
        <v>27</v>
      </c>
      <c r="F15" s="2">
        <v>45716</v>
      </c>
      <c r="G15" t="s">
        <v>22</v>
      </c>
      <c r="H15" s="10">
        <f t="shared" si="0"/>
        <v>24</v>
      </c>
      <c r="I15" t="str">
        <f>IF(Table1[[#This Row],[Profit]]&gt;300,"High","Low")</f>
        <v>Low</v>
      </c>
      <c r="J15" s="1">
        <f>Table1[[#This Row],[Profit]]*Table1[[#This Row],[Bonus Rate]]</f>
        <v>1.2000000000000002</v>
      </c>
    </row>
    <row r="16" spans="1:13" x14ac:dyDescent="0.25">
      <c r="A16" t="s">
        <v>13</v>
      </c>
      <c r="B16" s="1">
        <v>50</v>
      </c>
      <c r="C16" s="1" t="s">
        <v>34</v>
      </c>
      <c r="D16" s="7">
        <v>0.03</v>
      </c>
      <c r="E16" s="1">
        <v>9</v>
      </c>
      <c r="F16" s="2">
        <v>45663</v>
      </c>
      <c r="G16" t="s">
        <v>21</v>
      </c>
      <c r="H16" s="10">
        <f t="shared" si="0"/>
        <v>20</v>
      </c>
      <c r="I16" t="str">
        <f>IF(Table1[[#This Row],[Profit]]&gt;300,"High","Low")</f>
        <v>Low</v>
      </c>
      <c r="J16" s="1">
        <f>Table1[[#This Row],[Profit]]*Table1[[#This Row],[Bonus Rate]]</f>
        <v>0.6</v>
      </c>
    </row>
  </sheetData>
  <sortState xmlns:xlrd2="http://schemas.microsoft.com/office/spreadsheetml/2017/richdata2" ref="A2:I16">
    <sortCondition descending="1" ref="H2:H16"/>
    <sortCondition ref="G2:G16"/>
  </sortState>
  <conditionalFormatting sqref="H2:I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q n R 1 W n q L 9 y y m A A A A 9 g A A A B I A H A B D b 2 5 m a W c v U G F j a 2 F n Z S 5 4 b W w g o h g A K K A U A A A A A A A A A A A A A A A A A A A A A A A A A A A A h Y 8 x D o I w G I W v Q r r T F s T E k J 8 y G O M i i Y m J c W 1 K h U Y o p i 2 W u z l 4 J K 8 g R l E 3 x / e 9 b 3 j v f r 1 B P r R N c J H G q k 5 n K M I U B V K L r l S 6 y l D v j u E C 5 Q y 2 X J x 4 J Y N R 1 j Y d b J m h 2 r l z S o j 3 H v s Z 7 k x F Y k o j c i g 2 O 1 H L l q O P r P 7 L o d L W c S 0 k Y r B / j W E x j h K K E z r H F M g E o V D 6 K 8 T j 3 m f 7 A 2 H Z N 6 4 3 k n E T r t Z A p g j k / Y E 9 A F B L A w Q U A A I A C A C q d H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R 1 W p 3 s i k z v A A A A n w E A A B M A H A B G b 3 J t d W x h c y 9 T Z W N 0 a W 9 u M S 5 t I K I Y A C i g F A A A A A A A A A A A A A A A A A A A A A A A A A A A A G 2 Q s W r D M B C G d 4 P f Q a h L A s Y Q K F 1 C l r o t d C l t H O g Q M s j K x R G R 7 4 J 0 g h j j d 6 9 s U 2 h x t A i + / 7 7 / h D x o N o S i n O 7 V O k 3 S x J + V g 6 P Y q c r C S m y E B U 4 T E U 9 J w W m I 5 P W m w e Z F c A 6 Q v 8 l d K q L L Y t n t P 1 Q D G z m Z 8 t D v C 0 K O I 4 d s K n i Q x V l h P Z S 3 V 5 C x a R z N d 0 6 h P 5 F r C r K h w S H 0 i 2 l b 1 n X y 0 9 E x a J a Z 4 J g I h h v 3 m R i 4 0 R D p O / L T Y z 5 Y I y 6 V B X 8 F 5 w l n y j N h 8 G K r G H 4 j D E 0 F b g y / g k I 2 3 M 4 r X / 4 I C t u R b a E 2 d z b E x 5 4 M z y s m L t 6 s q v 8 5 / T J N D N 7 9 n / U P U E s B A i 0 A F A A C A A g A q n R 1 W n q L 9 y y m A A A A 9 g A A A B I A A A A A A A A A A A A A A A A A A A A A A E N v b m Z p Z y 9 Q Y W N r Y W d l L n h t b F B L A Q I t A B Q A A g A I A K p 0 d V o P y u m r p A A A A O k A A A A T A A A A A A A A A A A A A A A A A P I A A A B b Q 2 9 u d G V u d F 9 U e X B l c 1 0 u e G 1 s U E s B A i 0 A F A A C A A g A q n R 1 W p 3 s i k z v A A A A n w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w A A A A A A A B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G Z m Y 2 N j L T E 1 O D Q t N D E y M C 0 5 Y z k 4 L T N k N j Q 3 O T k z Y z J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F U M T I 6 M j M 6 M T Y u N T M z N D c y M 1 o i I C 8 + P E V u d H J 5 I F R 5 c G U 9 I k Z p b G x D b 2 x 1 b W 5 U e X B l c y I g V m F s d W U 9 I n N C Z 0 1 H Q l F N Q U J n T U c i I C 8 + P E V u d H J 5 I F R 5 c G U 9 I k Z p b G x D b 2 x 1 b W 5 O Y W 1 l c y I g V m F s d W U 9 I n N b J n F 1 b 3 Q 7 U H J v Z H V j d C Z x d W 9 0 O y w m c X V v d D t Q c m l j Z S Z x d W 9 0 O y w m c X V v d D t T Y W x l c 3 B l c n N v b i Z x d W 9 0 O y w m c X V v d D t C b 2 5 1 c y B S Y X R l J n F 1 b 3 Q 7 L C Z x d W 9 0 O 1 F 1 Y W 5 0 a X R 5 J n F 1 b 3 Q 7 L C Z x d W 9 0 O 0 R h d G U m c X V v d D s s J n F 1 b 3 Q 7 U m V n a W 9 u J n F 1 b 3 Q 7 L C Z x d W 9 0 O 1 B y b 2 Z p d C Z x d W 9 0 O y w m c X V v d D t Q c m 9 m a X Q g R m x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c m 9 k d W N 0 L D B 9 J n F 1 b 3 Q 7 L C Z x d W 9 0 O 1 N l Y 3 R p b 2 4 x L 1 R h Y m x l M S 9 B d X R v U m V t b 3 Z l Z E N v b H V t b n M x L n t Q c m l j Z S w x f S Z x d W 9 0 O y w m c X V v d D t T Z W N 0 a W 9 u M S 9 U Y W J s Z T E v Q X V 0 b 1 J l b W 9 2 Z W R D b 2 x 1 b W 5 z M S 5 7 U 2 F s Z X N w Z X J z b 2 4 s M n 0 m c X V v d D s s J n F 1 b 3 Q 7 U 2 V j d G l v b j E v V G F i b G U x L 0 F 1 d G 9 S Z W 1 v d m V k Q 2 9 s d W 1 u c z E u e 0 J v b n V z I F J h d G U s M 3 0 m c X V v d D s s J n F 1 b 3 Q 7 U 2 V j d G l v b j E v V G F i b G U x L 0 F 1 d G 9 S Z W 1 v d m V k Q 2 9 s d W 1 u c z E u e 1 F 1 Y W 5 0 a X R 5 L D R 9 J n F 1 b 3 Q 7 L C Z x d W 9 0 O 1 N l Y 3 R p b 2 4 x L 1 R h Y m x l M S 9 B d X R v U m V t b 3 Z l Z E N v b H V t b n M x L n t E Y X R l L D V 9 J n F 1 b 3 Q 7 L C Z x d W 9 0 O 1 N l Y 3 R p b 2 4 x L 1 R h Y m x l M S 9 B d X R v U m V t b 3 Z l Z E N v b H V t b n M x L n t S Z W d p b 2 4 s N n 0 m c X V v d D s s J n F 1 b 3 Q 7 U 2 V j d G l v b j E v V G F i b G U x L 0 F 1 d G 9 S Z W 1 v d m V k Q 2 9 s d W 1 u c z E u e 1 B y b 2 Z p d C w 3 f S Z x d W 9 0 O y w m c X V v d D t T Z W N 0 a W 9 u M S 9 U Y W J s Z T E v Q X V 0 b 1 J l b W 9 2 Z W R D b 2 x 1 b W 5 z M S 5 7 U H J v Z m l 0 I E Z s Y W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y b 2 R 1 Y 3 Q s M H 0 m c X V v d D s s J n F 1 b 3 Q 7 U 2 V j d G l v b j E v V G F i b G U x L 0 F 1 d G 9 S Z W 1 v d m V k Q 2 9 s d W 1 u c z E u e 1 B y a W N l L D F 9 J n F 1 b 3 Q 7 L C Z x d W 9 0 O 1 N l Y 3 R p b 2 4 x L 1 R h Y m x l M S 9 B d X R v U m V t b 3 Z l Z E N v b H V t b n M x L n t T Y W x l c 3 B l c n N v b i w y f S Z x d W 9 0 O y w m c X V v d D t T Z W N 0 a W 9 u M S 9 U Y W J s Z T E v Q X V 0 b 1 J l b W 9 2 Z W R D b 2 x 1 b W 5 z M S 5 7 Q m 9 u d X M g U m F 0 Z S w z f S Z x d W 9 0 O y w m c X V v d D t T Z W N 0 a W 9 u M S 9 U Y W J s Z T E v Q X V 0 b 1 J l b W 9 2 Z W R D b 2 x 1 b W 5 z M S 5 7 U X V h b n R p d H k s N H 0 m c X V v d D s s J n F 1 b 3 Q 7 U 2 V j d G l v b j E v V G F i b G U x L 0 F 1 d G 9 S Z W 1 v d m V k Q 2 9 s d W 1 u c z E u e 0 R h d G U s N X 0 m c X V v d D s s J n F 1 b 3 Q 7 U 2 V j d G l v b j E v V G F i b G U x L 0 F 1 d G 9 S Z W 1 v d m V k Q 2 9 s d W 1 u c z E u e 1 J l Z 2 l v b i w 2 f S Z x d W 9 0 O y w m c X V v d D t T Z W N 0 a W 9 u M S 9 U Y W J s Z T E v Q X V 0 b 1 J l b W 9 2 Z W R D b 2 x 1 b W 5 z M S 5 7 U H J v Z m l 0 L D d 9 J n F 1 b 3 Q 7 L C Z x d W 9 0 O 1 N l Y 3 R p b 2 4 x L 1 R h Y m x l M S 9 B d X R v U m V t b 3 Z l Z E N v b H V t b n M x L n t Q c m 9 m a X Q g R m x h Z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t e + 3 x B D u R Z i v Q E M U 0 D t 2 A A A A A A I A A A A A A B B m A A A A A Q A A I A A A A H V c H m / 4 O l r Y R d 9 w w T o + D 8 A s r Z h p J s M B N Z W b o U y O f s W N A A A A A A 6 A A A A A A g A A I A A A A D A S G 1 M D m p v z K N O N O 9 i F p b I R s w D + V 0 + b 5 7 7 F m u 1 R s n Q Z U A A A A H T j 3 P m Y U X 0 K 5 Q R c 7 i t 4 / X A q J z y M g 4 x f 2 f 0 z N g 9 z Z z G f B a b T W W 8 5 n Y r L N f J f i O R / j + y Q V t d / b E x N F R Z a 9 I n w f 0 P H 7 r n h 9 f s K + r e s j 7 w 7 e d y 3 Q A A A A J R c Z b o M A A a A u C S d w f T H k 2 l k r 0 h q 2 s H O O N i M G s J M S 4 u E H x C p R u b t h 7 E c f Q m Z A K a I d 4 b A i W M y U B M e 0 8 5 i r J q 7 3 x 0 = < / D a t a M a s h u p > 
</file>

<file path=customXml/itemProps1.xml><?xml version="1.0" encoding="utf-8"?>
<ds:datastoreItem xmlns:ds="http://schemas.openxmlformats.org/officeDocument/2006/customXml" ds:itemID="{7D540444-373B-433F-8D45-6B2CD41FB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PivotTable</vt:lpstr>
      <vt:lpstr>PivotTable2</vt:lpstr>
      <vt:lpstr>Sheet1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20412021101222</dc:creator>
  <cp:lastModifiedBy>20412021101222</cp:lastModifiedBy>
  <dcterms:created xsi:type="dcterms:W3CDTF">2025-03-20T13:03:31Z</dcterms:created>
  <dcterms:modified xsi:type="dcterms:W3CDTF">2025-03-24T20:34:13Z</dcterms:modified>
</cp:coreProperties>
</file>