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Projects\project 4\"/>
    </mc:Choice>
  </mc:AlternateContent>
  <xr:revisionPtr revIDLastSave="0" documentId="13_ncr:1_{22D8390F-83F4-4AC5-AC9B-B2329B25CCE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s" sheetId="1" r:id="rId1"/>
    <sheet name="dashbord" sheetId="2" r:id="rId2"/>
  </sheets>
  <definedNames>
    <definedName name="_xlchart.v2.0" hidden="1">tables!$AP$10:$AP$13</definedName>
    <definedName name="_xlchart.v2.1" hidden="1">tables!$AQ$10:$AQ$13</definedName>
    <definedName name="_xlchart.v2.2" hidden="1">tables!$AQ$9</definedName>
    <definedName name="_xlchart.v2.3" hidden="1">tables!$AP$10:$AP$13</definedName>
    <definedName name="_xlchart.v2.4" hidden="1">tables!$AQ$10:$AQ$13</definedName>
    <definedName name="_xlchart.v2.5" hidden="1">tables!$AQ$9</definedName>
    <definedName name="_xlchart.v2.6" hidden="1">tables!$AP$10:$AP$13</definedName>
    <definedName name="_xlchart.v2.7" hidden="1">tables!$AQ$10:$AQ$13</definedName>
    <definedName name="_xlchart.v2.8" hidden="1">tables!$AQ$9</definedName>
    <definedName name="Timeline_order_date">#N/A</definedName>
  </definedNames>
  <calcPr calcId="191029"/>
  <pivotCaches>
    <pivotCache cacheId="623" r:id="rId3"/>
    <pivotCache cacheId="626" r:id="rId4"/>
    <pivotCache cacheId="629" r:id="rId5"/>
    <pivotCache cacheId="632" r:id="rId6"/>
    <pivotCache cacheId="635" r:id="rId7"/>
    <pivotCache cacheId="638" r:id="rId8"/>
    <pivotCache cacheId="641" r:id="rId9"/>
    <pivotCache cacheId="644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5" r:id="rId11"/>
      </x15:timelineCachePivotCaches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1_6d248c62-8c74-47b7-b9e1-e966747bd2b6" name="Query1" connection="Query - Query1"/>
          <x15:modelTable id="Query2_b5deb4a2-549e-4604-89c1-ec4d105b5bf9" name="Query2" connection="Query - Query2"/>
          <x15:modelTable id="Query3_989a9203-9381-4adb-a5ca-b42247a35bc2" name="Query3" connection="Query - Query3"/>
          <x15:modelTable id="pizza_sales_857932cf-bb56-4664-8551-07de01b67eaa" name="pizza_sales" connection="Query - pizza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1" i="1" l="1"/>
  <c r="AP12" i="1"/>
  <c r="AP13" i="1"/>
  <c r="AP10" i="1"/>
  <c r="D3" i="1"/>
  <c r="B3" i="1"/>
  <c r="C3" i="1"/>
  <c r="A3" i="1"/>
  <c r="E3" i="1"/>
  <c r="AQ13" i="1"/>
  <c r="AQ12" i="1"/>
  <c r="AQ11" i="1"/>
  <c r="AQ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AE8AA-3096-48F9-A5FB-A47F3471FCBC}" name="Query - pizza_sales" description="Connection to the 'pizza_sales' query in the workbook." type="100" refreshedVersion="8" minRefreshableVersion="5">
    <extLst>
      <ext xmlns:x15="http://schemas.microsoft.com/office/spreadsheetml/2010/11/main" uri="{DE250136-89BD-433C-8126-D09CA5730AF9}">
        <x15:connection id="648941f6-d818-47d1-bf2f-065e28968bb9"/>
      </ext>
    </extLst>
  </connection>
  <connection id="2" xr16:uid="{334CDF49-0136-4F89-8937-2FED3ADE0145}" name="Query - Query1" description="Connection to the 'Query1' query in the workbook." type="100" refreshedVersion="8" minRefreshableVersion="5">
    <extLst>
      <ext xmlns:x15="http://schemas.microsoft.com/office/spreadsheetml/2010/11/main" uri="{DE250136-89BD-433C-8126-D09CA5730AF9}">
        <x15:connection id="d0a2f4db-76de-4847-a799-51727a1e1c5b">
          <x15:oledbPr connection="Provider=Microsoft.Mashup.OleDb.1;Data Source=$Workbook$;Location=Query1;Extended Properties=&quot;&quot;">
            <x15:dbTables>
              <x15:dbTable name="Query1"/>
            </x15:dbTables>
          </x15:oledbPr>
        </x15:connection>
      </ext>
    </extLst>
  </connection>
  <connection id="3" xr16:uid="{40614D4A-98C8-41C8-A5C1-287AC580662D}" name="Query - Query2" description="Connection to the 'Query2' query in the workbook." type="100" refreshedVersion="8" minRefreshableVersion="5">
    <extLst>
      <ext xmlns:x15="http://schemas.microsoft.com/office/spreadsheetml/2010/11/main" uri="{DE250136-89BD-433C-8126-D09CA5730AF9}">
        <x15:connection id="2b63765d-ac70-4b87-8ba6-44d4018e50e1">
          <x15:oledbPr connection="Provider=Microsoft.Mashup.OleDb.1;Data Source=$Workbook$;Location=Query2;Extended Properties=&quot;&quot;">
            <x15:dbTables>
              <x15:dbTable name="Query2"/>
            </x15:dbTables>
          </x15:oledbPr>
        </x15:connection>
      </ext>
    </extLst>
  </connection>
  <connection id="4" xr16:uid="{D3E160CE-3D29-49C4-A6DA-4725BE3CAA97}" name="Query - Query3" description="Connection to the 'Query3' query in the workbook." type="100" refreshedVersion="8" minRefreshableVersion="5">
    <extLst>
      <ext xmlns:x15="http://schemas.microsoft.com/office/spreadsheetml/2010/11/main" uri="{DE250136-89BD-433C-8126-D09CA5730AF9}">
        <x15:connection id="aae6e49f-861b-4394-b895-a0ef100705a3">
          <x15:oledbPr connection="Provider=Microsoft.Mashup.OleDb.1;Data Source=$Workbook$;Location=Query3;Extended Properties=&quot;&quot;">
            <x15:dbTables>
              <x15:dbTable name="Query3"/>
            </x15:dbTables>
          </x15:oledbPr>
        </x15:connection>
      </ext>
    </extLst>
  </connection>
  <connection id="5" xr16:uid="{5757C82E-12D5-4B14-B52F-5080D7D7AA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<sst xmlns="http://schemas.openxmlformats.org/spreadsheetml/2006/main" count="58" uniqueCount="40">
  <si>
    <t>Sum of Total_Revenue</t>
  </si>
  <si>
    <t>Sum of Avg_Order_Value</t>
  </si>
  <si>
    <t>Sum of Total_Pizza_Sold</t>
  </si>
  <si>
    <t>Sum of Total_Order</t>
  </si>
  <si>
    <t>Sum of Average_Pizzas_Per_Order</t>
  </si>
  <si>
    <t>Friday</t>
  </si>
  <si>
    <t>Monday</t>
  </si>
  <si>
    <t>Saturday</t>
  </si>
  <si>
    <t>Sunday</t>
  </si>
  <si>
    <t>Thursday</t>
  </si>
  <si>
    <t>Tuesday</t>
  </si>
  <si>
    <t>Wednesday</t>
  </si>
  <si>
    <t>Grand Total</t>
  </si>
  <si>
    <t>Sum of total_order</t>
  </si>
  <si>
    <t>day</t>
  </si>
  <si>
    <t>hour</t>
  </si>
  <si>
    <t>Chicken</t>
  </si>
  <si>
    <t>Classic</t>
  </si>
  <si>
    <t>Supreme</t>
  </si>
  <si>
    <t>Veggie</t>
  </si>
  <si>
    <t>Sum of total_price</t>
  </si>
  <si>
    <t>size</t>
  </si>
  <si>
    <t>category</t>
  </si>
  <si>
    <t>Sum of quantity</t>
  </si>
  <si>
    <t>The Barbecue Chicken Pizza</t>
  </si>
  <si>
    <t>The Brie Carre Pizza</t>
  </si>
  <si>
    <t>The Calabrese Pizza</t>
  </si>
  <si>
    <t>The Classic Deluxe Pizza</t>
  </si>
  <si>
    <t>The Hawaiian Pizza</t>
  </si>
  <si>
    <t>The Mediterranean Pizza</t>
  </si>
  <si>
    <t>The Pepperoni Pizza</t>
  </si>
  <si>
    <t>The Soppressata Pizza</t>
  </si>
  <si>
    <t>The Spinach Supreme Pizza</t>
  </si>
  <si>
    <t>The Thai Chicken Pizza</t>
  </si>
  <si>
    <t>pizza name</t>
  </si>
  <si>
    <t>large</t>
  </si>
  <si>
    <t>medium</t>
  </si>
  <si>
    <t>small</t>
  </si>
  <si>
    <t>x-large</t>
  </si>
  <si>
    <t>xx-large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</si>
</sst>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&quot;$&quot;#,##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166" fontId="0" fillId="0" borderId="0" xfId="1" applyNumberFormat="1" applyFont="1"/>
    <xf numFmtId="0" fontId="2" fillId="2" borderId="1" xfId="0" applyFont="1" applyFill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9">
    <dxf>
      <font>
        <b/>
        <i val="0"/>
        <sz val="12"/>
        <color theme="7" tint="0.59996337778862885"/>
        <name val="Century Gothic"/>
        <family val="2"/>
        <scheme val="none"/>
      </font>
      <fill>
        <patternFill patternType="solid">
          <fgColor auto="1"/>
          <bgColor theme="9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gradientFill>
          <stop position="0">
            <color theme="7" tint="0.59999389629810485"/>
          </stop>
          <stop position="1">
            <color theme="5" tint="-0.25098422193060094"/>
          </stop>
        </gradient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b/>
        <i val="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filteer" pivot="0" table="0" count="8" xr9:uid="{DC0DDA31-E63C-44FB-97AB-EB7FF3F7E0FB}">
      <tableStyleElement type="headerRow" dxfId="0"/>
    </tableStyle>
    <tableStyle name="filter" pivot="0" table="0" count="8" xr9:uid="{C3226737-E315-4026-89E5-351E1D5F596B}">
      <tableStyleElement type="wholeTable" dxfId="4"/>
      <tableStyleElement type="headerRow" dxfId="3"/>
    </tableStyle>
    <tableStyle name="Timeline Style 1" pivot="0" table="0" count="8" xr9:uid="{52FC1D7B-0CB9-46CC-AEB0-6F52BA976E6F}">
      <tableStyleElement type="wholeTable" dxfId="8"/>
      <tableStyleElement type="headerRow" dxfId="7"/>
    </tableStyle>
    <tableStyle name="Timeline Style 2" pivot="0" table="0" count="8" xr9:uid="{5787B6AD-1D83-4C19-99FC-EC099CD10044}">
      <tableStyleElement type="wholeTable" dxfId="6"/>
      <tableStyleElement type="headerRow" dxfId="5"/>
    </tableStyle>
    <tableStyle name="Timeline Style 3" pivot="0" table="0" count="8" xr9:uid="{DDC28A22-B178-47B0-A22E-2300793FE069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87"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ill>
            <patternFill patternType="solid">
              <fgColor theme="0" tint="-0.14996795556505021"/>
              <bgColor theme="9" tint="0.39994506668294322"/>
            </patternFill>
          </fill>
        </dxf>
        <dxf>
          <fill>
            <patternFill patternType="solid">
              <fgColor auto="1"/>
              <bgColor theme="7" tint="0.59996337778862885"/>
            </patternFill>
          </fill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ill>
            <patternFill patternType="solid">
              <fgColor theme="0" tint="-0.14996795556505021"/>
              <bgColor theme="9" tint="0.39994506668294322"/>
            </patternFill>
          </fill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ill>
            <patternFill patternType="solid">
              <fgColor theme="0" tint="-0.14996795556505021"/>
              <bgColor theme="9" tint="0.39994506668294322"/>
            </patternFill>
          </fill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patternFill patternType="solid">
              <fgColor theme="0" tint="-0.14996795556505021"/>
              <bgColor theme="9" tint="0.39994506668294322"/>
            </patternFill>
          </fill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gradientFill degree="180">
              <stop position="0">
                <color theme="7" tint="0.59999389629810485"/>
              </stop>
              <stop position="1">
                <color theme="5" tint="-0.25098422193060094"/>
              </stop>
            </gradientFill>
          </fill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7" tint="0.59996337778862885"/>
            <name val="Calibri"/>
            <family val="2"/>
            <scheme val="minor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line Style 3">
        <x15:timelineStyle name="filteer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  <x15:timelineStyle name="filter">
          <x15:timelineStyleElements>
            <x15:timelineStyleElement type="selectionLabel" dxfId="72"/>
            <x15:timelineStyleElement type="timeLevel" dxfId="71"/>
            <x15:timelineStyleElement type="periodLabel1" dxfId="70"/>
            <x15:timelineStyleElement type="periodLabel2" dxfId="69"/>
            <x15:timelineStyleElement type="selectedTimeBlock" dxfId="74"/>
            <x15:timelineStyleElement type="unselectedTimeBlock" dxfId="73"/>
          </x15:timelineStyleElements>
        </x15:timelineStyle>
        <x15:timelineStyle name="Timeline Style 1">
          <x15:timelineStyleElements>
            <x15:timelineStyleElement type="selectionLabel" dxfId="84"/>
            <x15:timelineStyleElement type="timeLevel" dxfId="83"/>
            <x15:timelineStyleElement type="periodLabel1" dxfId="82"/>
            <x15:timelineStyleElement type="periodLabel2" dxfId="81"/>
            <x15:timelineStyleElement type="selectedTimeBlock" dxfId="86"/>
            <x15:timelineStyleElement type="unselectedTimeBlock" dxfId="85"/>
          </x15:timelineStyleElements>
        </x15:timelineStyle>
        <x15:timelineStyle name="Timeline Style 2">
          <x15:timelineStyleElements>
            <x15:timelineStyleElement type="selectionLabel" dxfId="78"/>
            <x15:timelineStyleElement type="timeLevel" dxfId="77"/>
            <x15:timelineStyleElement type="periodLabel1" dxfId="76"/>
            <x15:timelineStyleElement type="periodLabel2" dxfId="75"/>
            <x15:timelineStyleElement type="selectedTimeBlock" dxfId="80"/>
            <x15:timelineStyleElement type="unselectedTimeBlock" dxfId="79"/>
          </x15:timelineStyleElements>
        </x15:timelineStyle>
        <x15:timelineStyle name="Timeline Style 3">
          <x15:timelineStyleElements>
            <x15:timelineStyleElement type="selectionLabel" dxfId="66"/>
            <x15:timelineStyleElement type="timeLevel" dxfId="65"/>
            <x15:timelineStyleElement type="periodLabel1" dxfId="64"/>
            <x15:timelineStyleElement type="periodLabel2" dxfId="63"/>
            <x15:timelineStyleElement type="selectedTimeBlock" dxfId="68"/>
            <x15:timelineStyleElement type="unselectedTimeBlock" dxfId="67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5.xml"/><Relationship Id="rId12" Type="http://schemas.microsoft.com/office/2011/relationships/timelineCache" Target="timelineCaches/timelineCach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[project.xlsx]tables!Daily Trend for Total Orders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Trend for Total Orders</a:t>
            </a:r>
          </a:p>
        </c:rich>
      </c:tx>
      <c:layout>
        <c:manualLayout>
          <c:xMode val="edge"/>
          <c:yMode val="edge"/>
          <c:x val="1.7916666666666674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tables!$J$2:$J$9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tables!$K$2:$K$9</c:f>
              <c:numCache>
                <c:formatCode>General</c:formatCode>
                <c:ptCount val="7"/>
                <c:pt idx="0">
                  <c:v>2624</c:v>
                </c:pt>
                <c:pt idx="1">
                  <c:v>2794</c:v>
                </c:pt>
                <c:pt idx="2">
                  <c:v>2973</c:v>
                </c:pt>
                <c:pt idx="3">
                  <c:v>3024</c:v>
                </c:pt>
                <c:pt idx="4">
                  <c:v>3239</c:v>
                </c:pt>
                <c:pt idx="5">
                  <c:v>3538</c:v>
                </c:pt>
                <c:pt idx="6">
                  <c:v>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C-42F4-8B55-A7C35C49E6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16986304"/>
        <c:axId val="916979104"/>
      </c:barChart>
      <c:catAx>
        <c:axId val="9169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79104"/>
        <c:crosses val="autoZero"/>
        <c:auto val="1"/>
        <c:lblAlgn val="ctr"/>
        <c:lblOffset val="100"/>
        <c:noMultiLvlLbl val="0"/>
      </c:catAx>
      <c:valAx>
        <c:axId val="916979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69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[project.xlsx]tables!Hourly Trend for Orders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 for Orders</a:t>
            </a:r>
          </a:p>
        </c:rich>
      </c:tx>
      <c:layout>
        <c:manualLayout>
          <c:xMode val="edge"/>
          <c:yMode val="edge"/>
          <c:x val="1.34096675415572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tables!$S$1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tables!$R$2:$R$17</c:f>
              <c:strCache>
                <c:ptCount val="1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</c:strCache>
            </c:strRef>
          </c:cat>
          <c:val>
            <c:numRef>
              <c:f>tables!$S$2:$S$17</c:f>
              <c:numCache>
                <c:formatCode>General</c:formatCode>
                <c:ptCount val="15"/>
                <c:pt idx="0">
                  <c:v>1</c:v>
                </c:pt>
                <c:pt idx="1">
                  <c:v>8</c:v>
                </c:pt>
                <c:pt idx="2">
                  <c:v>1231</c:v>
                </c:pt>
                <c:pt idx="3">
                  <c:v>2520</c:v>
                </c:pt>
                <c:pt idx="4">
                  <c:v>2455</c:v>
                </c:pt>
                <c:pt idx="5">
                  <c:v>1472</c:v>
                </c:pt>
                <c:pt idx="6">
                  <c:v>1468</c:v>
                </c:pt>
                <c:pt idx="7">
                  <c:v>1920</c:v>
                </c:pt>
                <c:pt idx="8">
                  <c:v>2336</c:v>
                </c:pt>
                <c:pt idx="9">
                  <c:v>2399</c:v>
                </c:pt>
                <c:pt idx="10">
                  <c:v>2009</c:v>
                </c:pt>
                <c:pt idx="11">
                  <c:v>1642</c:v>
                </c:pt>
                <c:pt idx="12">
                  <c:v>1198</c:v>
                </c:pt>
                <c:pt idx="13">
                  <c:v>663</c:v>
                </c:pt>
                <c:pt idx="1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C-4D0C-A8CE-DBA7C69BCC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608272"/>
        <c:axId val="74610792"/>
      </c:lineChart>
      <c:catAx>
        <c:axId val="7460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0792"/>
        <c:crosses val="autoZero"/>
        <c:auto val="1"/>
        <c:lblAlgn val="ctr"/>
        <c:lblOffset val="100"/>
        <c:noMultiLvlLbl val="0"/>
      </c:catAx>
      <c:valAx>
        <c:axId val="74610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6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[project.xlsx]tables!% of Sales by Pizza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40000"/>
                    <a:lumOff val="60000"/>
                  </a:schemeClr>
                </a:solidFill>
              </a:rPr>
              <a:t>% of Sales by Pizza Category</a:t>
            </a:r>
          </a:p>
        </c:rich>
      </c:tx>
      <c:layout>
        <c:manualLayout>
          <c:xMode val="edge"/>
          <c:yMode val="edge"/>
          <c:x val="1.5840113735783014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1.8518518518518563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807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3"/>
              <c:y val="-2.3148148148148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69050743657043"/>
          <c:y val="0.16184893554972296"/>
          <c:w val="0.43936461067366572"/>
          <c:h val="0.73227435112277628"/>
        </c:manualLayout>
      </c:layout>
      <c:doughnutChart>
        <c:varyColors val="1"/>
        <c:ser>
          <c:idx val="0"/>
          <c:order val="0"/>
          <c:tx>
            <c:strRef>
              <c:f>tables!$AA$1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4F-4EF2-97FB-0657528FAD17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F-4EF2-97FB-0657528FAD17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D4F-4EF2-97FB-0657528FAD17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F-4EF2-97FB-0657528FAD17}"/>
              </c:ext>
            </c:extLst>
          </c:dPt>
          <c:dLbls>
            <c:dLbl>
              <c:idx val="0"/>
              <c:layout>
                <c:manualLayout>
                  <c:x val="0.10277777777777768"/>
                  <c:y val="-1.8518518518518563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F-4EF2-97FB-0657528FAD17}"/>
                </c:ext>
              </c:extLst>
            </c:dLbl>
            <c:dLbl>
              <c:idx val="1"/>
              <c:layout>
                <c:manualLayout>
                  <c:x val="0.11666666666666657"/>
                  <c:y val="3.2407407407407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F-4EF2-97FB-0657528FAD17}"/>
                </c:ext>
              </c:extLst>
            </c:dLbl>
            <c:dLbl>
              <c:idx val="2"/>
              <c:layout>
                <c:manualLayout>
                  <c:x val="-7.7777777777777807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F-4EF2-97FB-0657528FAD17}"/>
                </c:ext>
              </c:extLst>
            </c:dLbl>
            <c:dLbl>
              <c:idx val="3"/>
              <c:layout>
                <c:manualLayout>
                  <c:x val="-0.11111111111111113"/>
                  <c:y val="-2.3148148148148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4F-4EF2-97FB-0657528FAD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 flip="none" rotWithShape="1">
                        <a:gsLst>
                          <a:gs pos="0">
                            <a:schemeClr val="accent4">
                              <a:lumMod val="0"/>
                              <a:lumOff val="100000"/>
                            </a:schemeClr>
                          </a:gs>
                          <a:gs pos="0">
                            <a:schemeClr val="accent4">
                              <a:lumMod val="0"/>
                              <a:lumOff val="100000"/>
                            </a:schemeClr>
                          </a:gs>
                          <a:gs pos="83000">
                            <a:schemeClr val="accent4">
                              <a:lumMod val="100000"/>
                            </a:schemeClr>
                          </a:gs>
                        </a:gsLst>
                        <a:path path="circle">
                          <a:fillToRect l="50000" t="-80000" r="50000" b="180000"/>
                        </a:path>
                        <a:tileRect/>
                      </a:gradFill>
                    </a:ln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tables!$Z$2:$Z$6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tables!$AA$2:$AA$6</c:f>
              <c:numCache>
                <c:formatCode>0.00%</c:formatCode>
                <c:ptCount val="4"/>
                <c:pt idx="0">
                  <c:v>0.2395513753228847</c:v>
                </c:pt>
                <c:pt idx="1">
                  <c:v>0.26905960230697634</c:v>
                </c:pt>
                <c:pt idx="2">
                  <c:v>0.25456311211146232</c:v>
                </c:pt>
                <c:pt idx="3">
                  <c:v>0.23682591025867664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F-4EF2-97FB-0657528FA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[project.xlsx]tables!% of Sales by Pizza Size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% of Sales by Pizza Size</a:t>
            </a:r>
          </a:p>
        </c:rich>
      </c:tx>
      <c:layout>
        <c:manualLayout>
          <c:xMode val="edge"/>
          <c:yMode val="edge"/>
          <c:x val="2.147900262467190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layout>
            <c:manualLayout>
              <c:x val="0.11666666666666667"/>
              <c:y val="4.6296296296296294E-3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48812335958005"/>
          <c:y val="0.25909521726450863"/>
          <c:w val="0.38065398075240592"/>
          <c:h val="0.63442330125400981"/>
        </c:manualLayout>
      </c:layout>
      <c:pieChart>
        <c:varyColors val="1"/>
        <c:ser>
          <c:idx val="0"/>
          <c:order val="0"/>
          <c:tx>
            <c:strRef>
              <c:f>tables!$AI$1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05-4DD3-AEC8-A47166D5B4FF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FD-43F7-9056-F60F2D7B3D3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FD-43F7-9056-F60F2D7B3D33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05-4DD3-AEC8-A47166D5B4FF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5-4DD3-AEC8-A47166D5B4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gradFill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79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tables!$AH$2:$AH$7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x-large</c:v>
                </c:pt>
                <c:pt idx="4">
                  <c:v>xx-large</c:v>
                </c:pt>
              </c:strCache>
            </c:strRef>
          </c:cat>
          <c:val>
            <c:numRef>
              <c:f>tables!$AI$2:$AI$7</c:f>
              <c:numCache>
                <c:formatCode>0.00%</c:formatCode>
                <c:ptCount val="5"/>
                <c:pt idx="0">
                  <c:v>0.458903330244889</c:v>
                </c:pt>
                <c:pt idx="1">
                  <c:v>0.30492044420599002</c:v>
                </c:pt>
                <c:pt idx="2">
                  <c:v>0.21773468410703731</c:v>
                </c:pt>
                <c:pt idx="3">
                  <c:v>1.7210768499536417E-2</c:v>
                </c:pt>
                <c:pt idx="4">
                  <c:v>1.2307729425472462E-3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5-4DD3-AEC8-A47166D5B4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[project.xlsx]tables!Top 5 Best Sellers by Total Pizzas Sold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Top 5 Best Sellers by Total Pizzas Sold</a:t>
            </a:r>
          </a:p>
        </c:rich>
      </c:tx>
      <c:layout>
        <c:manualLayout>
          <c:xMode val="edge"/>
          <c:yMode val="edge"/>
          <c:x val="4.3471128608923888E-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4">
                  <a:lumMod val="40000"/>
                  <a:lumOff val="6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2487379702537184"/>
          <c:y val="0.14335666375036454"/>
          <c:w val="0.65005205599300087"/>
          <c:h val="0.818688393117526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tables!$AY$1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37778">
                  <a:schemeClr val="accent4">
                    <a:lumMod val="75000"/>
                  </a:schemeClr>
                </a:gs>
                <a:gs pos="77000">
                  <a:schemeClr val="accent2">
                    <a:lumMod val="75000"/>
                  </a:schemeClr>
                </a:gs>
                <a:gs pos="91000">
                  <a:schemeClr val="accent2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tables!$AX$2:$AX$7</c:f>
              <c:strCache>
                <c:ptCount val="5"/>
                <c:pt idx="0">
                  <c:v>The Thai Chicken Pizza</c:v>
                </c:pt>
                <c:pt idx="1">
                  <c:v>The Pepperoni Pizza</c:v>
                </c:pt>
                <c:pt idx="2">
                  <c:v>The Hawaiian Pizza</c:v>
                </c:pt>
                <c:pt idx="3">
                  <c:v>The Barbecue Chicken Pizza</c:v>
                </c:pt>
                <c:pt idx="4">
                  <c:v>The Classic Deluxe Pizza</c:v>
                </c:pt>
              </c:strCache>
            </c:strRef>
          </c:cat>
          <c:val>
            <c:numRef>
              <c:f>tables!$AY$2:$AY$7</c:f>
              <c:numCache>
                <c:formatCode>General</c:formatCode>
                <c:ptCount val="5"/>
                <c:pt idx="0">
                  <c:v>2371</c:v>
                </c:pt>
                <c:pt idx="1">
                  <c:v>2418</c:v>
                </c:pt>
                <c:pt idx="2">
                  <c:v>2422</c:v>
                </c:pt>
                <c:pt idx="3">
                  <c:v>2432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8-4D02-A9BD-93B648A70B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84160512"/>
        <c:axId val="384160872"/>
      </c:barChart>
      <c:catAx>
        <c:axId val="384160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60872"/>
        <c:crosses val="autoZero"/>
        <c:auto val="1"/>
        <c:lblAlgn val="ctr"/>
        <c:lblOffset val="100"/>
        <c:noMultiLvlLbl val="0"/>
      </c:catAx>
      <c:valAx>
        <c:axId val="384160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416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accent4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[project.xlsx]tables!Bottom 5 worst  Sellers by Total Pizzas Sold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100" baseline="0">
              <a:solidFill>
                <a:schemeClr val="accent4">
                  <a:lumMod val="40000"/>
                  <a:lumOff val="6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tables!$BG$1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37778">
                  <a:schemeClr val="accent4">
                    <a:lumMod val="75000"/>
                  </a:schemeClr>
                </a:gs>
                <a:gs pos="77000">
                  <a:schemeClr val="accent2">
                    <a:lumMod val="75000"/>
                  </a:schemeClr>
                </a:gs>
                <a:gs pos="91000">
                  <a:schemeClr val="accent2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tables!$BF$2:$BF$7</c:f>
              <c:strCache>
                <c:ptCount val="5"/>
                <c:pt idx="0">
                  <c:v>The Brie Carre Pizza</c:v>
                </c:pt>
                <c:pt idx="1">
                  <c:v>The Calabrese Pizza</c:v>
                </c:pt>
                <c:pt idx="2">
                  <c:v>The Mediterranean Pizza</c:v>
                </c:pt>
                <c:pt idx="3">
                  <c:v>The Soppressata Pizza</c:v>
                </c:pt>
                <c:pt idx="4">
                  <c:v>The Spinach Supreme Pizza</c:v>
                </c:pt>
              </c:strCache>
            </c:strRef>
          </c:cat>
          <c:val>
            <c:numRef>
              <c:f>tables!$BG$2:$BG$7</c:f>
              <c:numCache>
                <c:formatCode>General</c:formatCode>
                <c:ptCount val="5"/>
                <c:pt idx="0">
                  <c:v>490</c:v>
                </c:pt>
                <c:pt idx="1">
                  <c:v>937</c:v>
                </c:pt>
                <c:pt idx="2">
                  <c:v>934</c:v>
                </c:pt>
                <c:pt idx="3">
                  <c:v>961</c:v>
                </c:pt>
                <c:pt idx="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A-4C9D-8A94-87D53964A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50659480"/>
        <c:axId val="550659840"/>
      </c:barChart>
      <c:catAx>
        <c:axId val="550659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59840"/>
        <c:crosses val="autoZero"/>
        <c:auto val="1"/>
        <c:lblAlgn val="ctr"/>
        <c:lblOffset val="100"/>
        <c:noMultiLvlLbl val="0"/>
      </c:catAx>
      <c:valAx>
        <c:axId val="55065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659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000" b="0" i="0" u="none" strike="noStrike" kern="1200" baseline="0">
          <a:solidFill>
            <a:schemeClr val="accent4">
              <a:lumMod val="40000"/>
              <a:lumOff val="60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[project.xlsx]tables!Daily Trend for Total Orders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Daily Trend for Total Orders</a:t>
            </a:r>
          </a:p>
        </c:rich>
      </c:tx>
      <c:layout>
        <c:manualLayout>
          <c:xMode val="edge"/>
          <c:yMode val="edge"/>
          <c:x val="1.7916666666666674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56000">
                <a:schemeClr val="accent4">
                  <a:lumMod val="75000"/>
                </a:schemeClr>
              </a:gs>
              <a:gs pos="82000">
                <a:schemeClr val="accent2">
                  <a:lumMod val="75000"/>
                </a:schemeClr>
              </a:gs>
              <a:gs pos="0">
                <a:schemeClr val="accent4">
                  <a:lumMod val="40000"/>
                  <a:lumOff val="60000"/>
                </a:schemeClr>
              </a:gs>
              <a:gs pos="100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tables!$K$1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6000">
                  <a:schemeClr val="accent4">
                    <a:lumMod val="75000"/>
                  </a:schemeClr>
                </a:gs>
                <a:gs pos="82000">
                  <a:schemeClr val="accent2">
                    <a:lumMod val="75000"/>
                  </a:schemeClr>
                </a:gs>
                <a:gs pos="0">
                  <a:schemeClr val="accent4">
                    <a:lumMod val="40000"/>
                    <a:lumOff val="60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tables!$J$2:$J$9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tables!$K$2:$K$9</c:f>
              <c:numCache>
                <c:formatCode>General</c:formatCode>
                <c:ptCount val="7"/>
                <c:pt idx="0">
                  <c:v>2624</c:v>
                </c:pt>
                <c:pt idx="1">
                  <c:v>2794</c:v>
                </c:pt>
                <c:pt idx="2">
                  <c:v>2973</c:v>
                </c:pt>
                <c:pt idx="3">
                  <c:v>3024</c:v>
                </c:pt>
                <c:pt idx="4">
                  <c:v>3239</c:v>
                </c:pt>
                <c:pt idx="5">
                  <c:v>3538</c:v>
                </c:pt>
                <c:pt idx="6">
                  <c:v>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C-410F-8380-BB7E5B376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16986304"/>
        <c:axId val="916979104"/>
      </c:barChart>
      <c:catAx>
        <c:axId val="9169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79104"/>
        <c:crosses val="autoZero"/>
        <c:auto val="1"/>
        <c:lblAlgn val="ctr"/>
        <c:lblOffset val="100"/>
        <c:noMultiLvlLbl val="0"/>
      </c:catAx>
      <c:valAx>
        <c:axId val="916979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69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[project.xlsx]tables!Hourly Trend for Orders</c:name>
    <c:fmtId val="5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cap="none" spc="20" baseline="0">
                <a:ln>
                  <a:noFill/>
                </a:ln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ln>
                  <a:noFill/>
                </a:ln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Hourly Trend for Orders</a:t>
            </a:r>
          </a:p>
        </c:rich>
      </c:tx>
      <c:layout>
        <c:manualLayout>
          <c:xMode val="edge"/>
          <c:yMode val="edge"/>
          <c:x val="1.34096675415572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cap="none" spc="20" baseline="0">
              <a:ln>
                <a:noFill/>
              </a:ln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gradFill>
              <a:gsLst>
                <a:gs pos="84000">
                  <a:schemeClr val="accent2">
                    <a:lumMod val="50000"/>
                  </a:schemeClr>
                </a:gs>
                <a:gs pos="0">
                  <a:schemeClr val="accent4">
                    <a:lumMod val="40000"/>
                    <a:lumOff val="60000"/>
                  </a:schemeClr>
                </a:gs>
                <a:gs pos="6100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gradFill>
              <a:gsLst>
                <a:gs pos="84000">
                  <a:schemeClr val="accent2">
                    <a:lumMod val="50000"/>
                  </a:schemeClr>
                </a:gs>
                <a:gs pos="0">
                  <a:schemeClr val="accent4">
                    <a:lumMod val="40000"/>
                    <a:lumOff val="60000"/>
                  </a:schemeClr>
                </a:gs>
                <a:gs pos="6100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tables!$S$1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gradFill>
                <a:gsLst>
                  <a:gs pos="84000">
                    <a:schemeClr val="accent2">
                      <a:lumMod val="50000"/>
                    </a:schemeClr>
                  </a:gs>
                  <a:gs pos="0">
                    <a:schemeClr val="accent4">
                      <a:lumMod val="40000"/>
                      <a:lumOff val="60000"/>
                    </a:schemeClr>
                  </a:gs>
                  <a:gs pos="61000">
                    <a:schemeClr val="accent4">
                      <a:lumMod val="60000"/>
                      <a:lumOff val="4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tables!$R$2:$R$17</c:f>
              <c:strCache>
                <c:ptCount val="1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</c:strCache>
            </c:strRef>
          </c:cat>
          <c:val>
            <c:numRef>
              <c:f>tables!$S$2:$S$17</c:f>
              <c:numCache>
                <c:formatCode>General</c:formatCode>
                <c:ptCount val="15"/>
                <c:pt idx="0">
                  <c:v>1</c:v>
                </c:pt>
                <c:pt idx="1">
                  <c:v>8</c:v>
                </c:pt>
                <c:pt idx="2">
                  <c:v>1231</c:v>
                </c:pt>
                <c:pt idx="3">
                  <c:v>2520</c:v>
                </c:pt>
                <c:pt idx="4">
                  <c:v>2455</c:v>
                </c:pt>
                <c:pt idx="5">
                  <c:v>1472</c:v>
                </c:pt>
                <c:pt idx="6">
                  <c:v>1468</c:v>
                </c:pt>
                <c:pt idx="7">
                  <c:v>1920</c:v>
                </c:pt>
                <c:pt idx="8">
                  <c:v>2336</c:v>
                </c:pt>
                <c:pt idx="9">
                  <c:v>2399</c:v>
                </c:pt>
                <c:pt idx="10">
                  <c:v>2009</c:v>
                </c:pt>
                <c:pt idx="11">
                  <c:v>1642</c:v>
                </c:pt>
                <c:pt idx="12">
                  <c:v>1198</c:v>
                </c:pt>
                <c:pt idx="13">
                  <c:v>663</c:v>
                </c:pt>
                <c:pt idx="1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4-41F4-AA1D-0D04B465AD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2">
                  <a:lumMod val="7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4608272"/>
        <c:axId val="74610792"/>
      </c:lineChart>
      <c:catAx>
        <c:axId val="7460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0792"/>
        <c:crosses val="autoZero"/>
        <c:auto val="1"/>
        <c:lblAlgn val="ctr"/>
        <c:lblOffset val="100"/>
        <c:noMultiLvlLbl val="0"/>
      </c:catAx>
      <c:valAx>
        <c:axId val="74610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6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[project.xlsx]tables!% of Sales by Pizza Category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40000"/>
                    <a:lumOff val="60000"/>
                  </a:schemeClr>
                </a:solidFill>
              </a:rPr>
              <a:t>% of Sales </a:t>
            </a:r>
            <a:r>
              <a:rPr lang="en-US" b="1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by</a:t>
            </a:r>
            <a:r>
              <a:rPr lang="en-US" b="1">
                <a:solidFill>
                  <a:schemeClr val="accent4">
                    <a:lumMod val="40000"/>
                    <a:lumOff val="60000"/>
                  </a:schemeClr>
                </a:solidFill>
              </a:rPr>
              <a:t> Pizza Category</a:t>
            </a:r>
          </a:p>
        </c:rich>
      </c:tx>
      <c:layout>
        <c:manualLayout>
          <c:xMode val="edge"/>
          <c:yMode val="edge"/>
          <c:x val="1.5840113735783014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1.8518518518518563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807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3"/>
              <c:y val="-2.3148148148148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1.8518518518518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807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3"/>
              <c:y val="-2.3148148148148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68"/>
              <c:y val="-1.8518518518518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3.240740740740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807E-2"/>
              <c:y val="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3"/>
              <c:y val="-2.3148148148148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 flip="none" rotWithShape="1"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83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  <a:tileRect/>
                    </a:gradFill>
                  </a:ln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04588093914226"/>
          <c:y val="0.21810746757921079"/>
          <c:w val="0.3687526530709857"/>
          <c:h val="0.68304816328338702"/>
        </c:manualLayout>
      </c:layout>
      <c:doughnutChart>
        <c:varyColors val="1"/>
        <c:ser>
          <c:idx val="0"/>
          <c:order val="0"/>
          <c:tx>
            <c:strRef>
              <c:f>tables!$AA$1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E-4D67-AC84-3B1046A52D8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E-4D67-AC84-3B1046A52D8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3E-4D67-AC84-3B1046A52D8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3E-4D67-AC84-3B1046A52D84}"/>
              </c:ext>
            </c:extLst>
          </c:dPt>
          <c:dLbls>
            <c:dLbl>
              <c:idx val="0"/>
              <c:layout>
                <c:manualLayout>
                  <c:x val="0.10277777777777768"/>
                  <c:y val="-1.8518518518518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3E-4D67-AC84-3B1046A52D84}"/>
                </c:ext>
              </c:extLst>
            </c:dLbl>
            <c:dLbl>
              <c:idx val="1"/>
              <c:layout>
                <c:manualLayout>
                  <c:x val="0.11666666666666657"/>
                  <c:y val="3.2407407407407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3E-4D67-AC84-3B1046A52D84}"/>
                </c:ext>
              </c:extLst>
            </c:dLbl>
            <c:dLbl>
              <c:idx val="2"/>
              <c:layout>
                <c:manualLayout>
                  <c:x val="-7.7777777777777807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3E-4D67-AC84-3B1046A52D84}"/>
                </c:ext>
              </c:extLst>
            </c:dLbl>
            <c:dLbl>
              <c:idx val="3"/>
              <c:layout>
                <c:manualLayout>
                  <c:x val="-0.11111111111111113"/>
                  <c:y val="-2.3148148148148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3E-4D67-AC84-3B1046A52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 flip="none" rotWithShape="1">
                        <a:gsLst>
                          <a:gs pos="0">
                            <a:schemeClr val="accent4">
                              <a:lumMod val="0"/>
                              <a:lumOff val="100000"/>
                            </a:schemeClr>
                          </a:gs>
                          <a:gs pos="0">
                            <a:schemeClr val="accent4">
                              <a:lumMod val="0"/>
                              <a:lumOff val="100000"/>
                            </a:schemeClr>
                          </a:gs>
                          <a:gs pos="83000">
                            <a:schemeClr val="accent4">
                              <a:lumMod val="100000"/>
                            </a:schemeClr>
                          </a:gs>
                        </a:gsLst>
                        <a:path path="circle">
                          <a:fillToRect l="50000" t="-80000" r="50000" b="180000"/>
                        </a:path>
                        <a:tileRect/>
                      </a:gradFill>
                    </a:ln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tables!$Z$2:$Z$6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tables!$AA$2:$AA$6</c:f>
              <c:numCache>
                <c:formatCode>0.00%</c:formatCode>
                <c:ptCount val="4"/>
                <c:pt idx="0">
                  <c:v>0.2395513753228847</c:v>
                </c:pt>
                <c:pt idx="1">
                  <c:v>0.26905960230697634</c:v>
                </c:pt>
                <c:pt idx="2">
                  <c:v>0.25456311211146232</c:v>
                </c:pt>
                <c:pt idx="3">
                  <c:v>0.23682591025867664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3E-4D67-AC84-3B1046A52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[project.xlsx]tables!% of Sales by Pizza Size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% of Sales by Pizza Size</a:t>
            </a:r>
          </a:p>
        </c:rich>
      </c:tx>
      <c:layout>
        <c:manualLayout>
          <c:xMode val="edge"/>
          <c:yMode val="edge"/>
          <c:x val="2.147900262467190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1703056768557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gradFill>
                    <a:gsLst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0">
                        <a:schemeClr val="accent4">
                          <a:lumMod val="0"/>
                          <a:lumOff val="100000"/>
                        </a:schemeClr>
                      </a:gs>
                      <a:gs pos="79000">
                        <a:schemeClr val="accent4">
                          <a:lumMod val="100000"/>
                        </a:schemeClr>
                      </a:gs>
                    </a:gsLst>
                    <a:path path="circle">
                      <a:fillToRect l="50000" t="-80000" r="50000" b="180000"/>
                    </a:path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901081960824766"/>
          <c:y val="0.27327972301334674"/>
          <c:w val="0.38065398075240592"/>
          <c:h val="0.63442330125400981"/>
        </c:manualLayout>
      </c:layout>
      <c:pieChart>
        <c:varyColors val="1"/>
        <c:ser>
          <c:idx val="0"/>
          <c:order val="0"/>
          <c:tx>
            <c:strRef>
              <c:f>tables!$AI$1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8-4AA1-A7F9-F42BC2856EF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98-4AA1-A7F9-F42BC2856EF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98-4AA1-A7F9-F42BC2856EF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98-4AA1-A7F9-F42BC2856EF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98-4AA1-A7F9-F42BC2856EFF}"/>
              </c:ext>
            </c:extLst>
          </c:dPt>
          <c:dLbls>
            <c:dLbl>
              <c:idx val="4"/>
              <c:layout>
                <c:manualLayout>
                  <c:x val="0.10917030567685576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98-4AA1-A7F9-F42BC2856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gradFill>
                      <a:gsLst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0">
                          <a:schemeClr val="accent4">
                            <a:lumMod val="0"/>
                            <a:lumOff val="100000"/>
                          </a:schemeClr>
                        </a:gs>
                        <a:gs pos="79000">
                          <a:schemeClr val="accent4">
                            <a:lumMod val="100000"/>
                          </a:schemeClr>
                        </a:gs>
                      </a:gsLst>
                      <a:path path="circle">
                        <a:fillToRect l="50000" t="-80000" r="50000" b="180000"/>
                      </a:path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tables!$AH$2:$AH$7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x-large</c:v>
                </c:pt>
                <c:pt idx="4">
                  <c:v>xx-large</c:v>
                </c:pt>
              </c:strCache>
            </c:strRef>
          </c:cat>
          <c:val>
            <c:numRef>
              <c:f>tables!$AI$2:$AI$7</c:f>
              <c:numCache>
                <c:formatCode>0.00%</c:formatCode>
                <c:ptCount val="5"/>
                <c:pt idx="0">
                  <c:v>0.458903330244889</c:v>
                </c:pt>
                <c:pt idx="1">
                  <c:v>0.30492044420599002</c:v>
                </c:pt>
                <c:pt idx="2">
                  <c:v>0.21773468410703731</c:v>
                </c:pt>
                <c:pt idx="3">
                  <c:v>1.7210768499536417E-2</c:v>
                </c:pt>
                <c:pt idx="4">
                  <c:v>1.2307729425472462E-3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98-4AA1-A7F9-F42BC2856E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730713245997089E-2"/>
          <c:y val="0.22265761992516891"/>
          <c:w val="0.17471460990956916"/>
          <c:h val="0.59840844362539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[project.xlsx]tables!Top 5 Best Sellers by Total Pizzas Sold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rgbClr val="FFC000">
                    <a:lumMod val="40000"/>
                    <a:lumOff val="60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>
                <a:ln>
                  <a:noFill/>
                </a:ln>
                <a:solidFill>
                  <a:srgbClr val="FFC000">
                    <a:lumMod val="40000"/>
                    <a:lumOff val="60000"/>
                  </a:srgbClr>
                </a:solidFill>
                <a:latin typeface="Century Gothic" panose="020B0502020202020204" pitchFamily="34" charset="0"/>
              </a:rPr>
              <a:t>Top 5 Best Sellers by Total Pizzas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rgbClr val="FFC000">
                  <a:lumMod val="40000"/>
                  <a:lumOff val="60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108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108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43662690258405923"/>
          <c:y val="0.31666562098064432"/>
          <c:w val="0.56337309741594088"/>
          <c:h val="0.683334379019355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tables!$AY$1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37778">
                  <a:schemeClr val="accent4">
                    <a:lumMod val="75000"/>
                  </a:schemeClr>
                </a:gs>
                <a:gs pos="77000">
                  <a:schemeClr val="accent2">
                    <a:lumMod val="75000"/>
                  </a:schemeClr>
                </a:gs>
                <a:gs pos="91000">
                  <a:schemeClr val="accent2">
                    <a:lumMod val="50000"/>
                  </a:schemeClr>
                </a:gs>
              </a:gsLst>
              <a:lin ang="108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tables!$AX$2:$AX$7</c:f>
              <c:strCache>
                <c:ptCount val="5"/>
                <c:pt idx="0">
                  <c:v>The Thai Chicken Pizza</c:v>
                </c:pt>
                <c:pt idx="1">
                  <c:v>The Pepperoni Pizza</c:v>
                </c:pt>
                <c:pt idx="2">
                  <c:v>The Hawaiian Pizza</c:v>
                </c:pt>
                <c:pt idx="3">
                  <c:v>The Barbecue Chicken Pizza</c:v>
                </c:pt>
                <c:pt idx="4">
                  <c:v>The Classic Deluxe Pizza</c:v>
                </c:pt>
              </c:strCache>
            </c:strRef>
          </c:cat>
          <c:val>
            <c:numRef>
              <c:f>tables!$AY$2:$AY$7</c:f>
              <c:numCache>
                <c:formatCode>General</c:formatCode>
                <c:ptCount val="5"/>
                <c:pt idx="0">
                  <c:v>2371</c:v>
                </c:pt>
                <c:pt idx="1">
                  <c:v>2418</c:v>
                </c:pt>
                <c:pt idx="2">
                  <c:v>2422</c:v>
                </c:pt>
                <c:pt idx="3">
                  <c:v>2432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4-4A85-A0FE-B20649519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84160512"/>
        <c:axId val="384160872"/>
      </c:barChart>
      <c:catAx>
        <c:axId val="384160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60872"/>
        <c:crosses val="autoZero"/>
        <c:auto val="1"/>
        <c:lblAlgn val="ctr"/>
        <c:lblOffset val="100"/>
        <c:noMultiLvlLbl val="0"/>
      </c:catAx>
      <c:valAx>
        <c:axId val="384160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416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>
          <a:solidFill>
            <a:schemeClr val="accent4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[project.xlsx]tables!Bottom 5 worst  Sellers by Total Pizzas Sold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100" baseline="0"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Century Gothic" panose="020B0502020202020204" pitchFamily="34" charset="0"/>
              </a:rPr>
              <a:t>Bottom 5 worst  Sellers by Total Pizzas Sold</a:t>
            </a:r>
          </a:p>
        </c:rich>
      </c:tx>
      <c:layout>
        <c:manualLayout>
          <c:xMode val="edge"/>
          <c:yMode val="edge"/>
          <c:x val="0.11934065934065932"/>
          <c:y val="3.9840637450199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100" baseline="0">
              <a:solidFill>
                <a:schemeClr val="accent4">
                  <a:lumMod val="40000"/>
                  <a:lumOff val="6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40000"/>
                  <a:lumOff val="60000"/>
                </a:schemeClr>
              </a:gs>
              <a:gs pos="37778">
                <a:schemeClr val="accent4">
                  <a:lumMod val="75000"/>
                </a:schemeClr>
              </a:gs>
              <a:gs pos="77000">
                <a:schemeClr val="accent2">
                  <a:lumMod val="75000"/>
                </a:schemeClr>
              </a:gs>
              <a:gs pos="91000">
                <a:schemeClr val="accent2">
                  <a:lumMod val="50000"/>
                </a:schemeClr>
              </a:gs>
            </a:gsLst>
            <a:lin ang="108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793573880188054"/>
          <c:y val="0.29648055628474346"/>
          <c:w val="0.53840125753511581"/>
          <c:h val="0.6769588313413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tables!$BG$1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37778">
                  <a:schemeClr val="accent4">
                    <a:lumMod val="75000"/>
                  </a:schemeClr>
                </a:gs>
                <a:gs pos="77000">
                  <a:schemeClr val="accent2">
                    <a:lumMod val="75000"/>
                  </a:schemeClr>
                </a:gs>
                <a:gs pos="91000">
                  <a:schemeClr val="accent2">
                    <a:lumMod val="50000"/>
                  </a:schemeClr>
                </a:gs>
              </a:gsLst>
              <a:lin ang="108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4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tables!$BF$2:$BF$7</c:f>
              <c:strCache>
                <c:ptCount val="5"/>
                <c:pt idx="0">
                  <c:v>The Brie Carre Pizza</c:v>
                </c:pt>
                <c:pt idx="1">
                  <c:v>The Calabrese Pizza</c:v>
                </c:pt>
                <c:pt idx="2">
                  <c:v>The Mediterranean Pizza</c:v>
                </c:pt>
                <c:pt idx="3">
                  <c:v>The Soppressata Pizza</c:v>
                </c:pt>
                <c:pt idx="4">
                  <c:v>The Spinach Supreme Pizza</c:v>
                </c:pt>
              </c:strCache>
            </c:strRef>
          </c:cat>
          <c:val>
            <c:numRef>
              <c:f>tables!$BG$2:$BG$7</c:f>
              <c:numCache>
                <c:formatCode>General</c:formatCode>
                <c:ptCount val="5"/>
                <c:pt idx="0">
                  <c:v>490</c:v>
                </c:pt>
                <c:pt idx="1">
                  <c:v>937</c:v>
                </c:pt>
                <c:pt idx="2">
                  <c:v>934</c:v>
                </c:pt>
                <c:pt idx="3">
                  <c:v>961</c:v>
                </c:pt>
                <c:pt idx="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9-4D5D-9A31-9BAC3090F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0659480"/>
        <c:axId val="550659840"/>
      </c:barChart>
      <c:catAx>
        <c:axId val="550659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59840"/>
        <c:crosses val="autoZero"/>
        <c:auto val="1"/>
        <c:lblAlgn val="ctr"/>
        <c:lblOffset val="100"/>
        <c:noMultiLvlLbl val="0"/>
      </c:catAx>
      <c:valAx>
        <c:axId val="55065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659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 lang="en-US" sz="1000" b="0" i="0" u="none" strike="noStrike" kern="1200" baseline="0">
          <a:solidFill>
            <a:schemeClr val="accent4">
              <a:lumMod val="40000"/>
              <a:lumOff val="60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Total Pizzas Sold by Pizza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4">
                  <a:lumMod val="40000"/>
                  <a:lumOff val="60000"/>
                </a:schemeClr>
              </a:solidFill>
              <a:latin typeface="Calibri" panose="020F0502020204030204"/>
            </a:rPr>
            <a:t>Total Pizzas Sold by Pizza Category</a:t>
          </a:r>
        </a:p>
      </cx:txPr>
    </cx:title>
    <cx:plotArea>
      <cx:plotAreaRegion>
        <cx:plotSurface>
          <cx:spPr>
            <a:noFill/>
          </cx:spPr>
        </cx:plotSurface>
        <cx:series layoutId="funnel" uniqueId="{EC7FE44B-6001-4CBD-A976-EB9E2D650912}">
          <cx:tx>
            <cx:txData>
              <cx:f>_xlchart.v2.2</cx:f>
              <cx:v>Sum of quantity</cx:v>
            </cx:txData>
          </cx:tx>
          <cx:spPr>
            <a:gradFill>
              <a:gsLst>
                <a:gs pos="17000">
                  <a:schemeClr val="accent4">
                    <a:lumMod val="40000"/>
                    <a:lumOff val="60000"/>
                  </a:schemeClr>
                </a:gs>
                <a:gs pos="50000">
                  <a:schemeClr val="accent4">
                    <a:lumMod val="75000"/>
                  </a:schemeClr>
                </a:gs>
                <a:gs pos="76000">
                  <a:schemeClr val="accent2">
                    <a:lumMod val="75000"/>
                  </a:schemeClr>
                </a:gs>
                <a:gs pos="96000">
                  <a:schemeClr val="accent2">
                    <a:lumMod val="50000"/>
                  </a:schemeClr>
                </a:gs>
              </a:gsLst>
              <a:lin ang="0" scaled="0"/>
            </a:gra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4">
                    <a:lumMod val="40000"/>
                    <a:lumOff val="60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accent4">
                  <a:lumMod val="40000"/>
                  <a:lumOff val="60000"/>
                </a:scheme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>
      <cx:tx>
        <cx:txData>
          <cx:v>Total Pizzas Sold by Pizza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 Pizzas Sold by Pizza Category</a:t>
          </a:r>
        </a:p>
      </cx:txPr>
    </cx:title>
    <cx:plotArea>
      <cx:plotAreaRegion>
        <cx:plotSurface>
          <cx:spPr>
            <a:noFill/>
          </cx:spPr>
        </cx:plotSurface>
        <cx:series layoutId="funnel" uniqueId="{EC7FE44B-6001-4CBD-A976-EB9E2D650912}">
          <cx:tx>
            <cx:txData>
              <cx:f>_xlchart.v2.5</cx:f>
              <cx:v>Sum of quantity</cx:v>
            </cx:txData>
          </cx:tx>
          <cx:spPr>
            <a:gradFill>
              <a:gsLst>
                <a:gs pos="17000">
                  <a:schemeClr val="accent4">
                    <a:lumMod val="40000"/>
                    <a:lumOff val="60000"/>
                  </a:schemeClr>
                </a:gs>
                <a:gs pos="50000">
                  <a:schemeClr val="accent4">
                    <a:lumMod val="75000"/>
                  </a:schemeClr>
                </a:gs>
                <a:gs pos="76000">
                  <a:schemeClr val="accent2">
                    <a:lumMod val="75000"/>
                  </a:schemeClr>
                </a:gs>
                <a:gs pos="96000">
                  <a:schemeClr val="accent2">
                    <a:lumMod val="50000"/>
                  </a:schemeClr>
                </a:gs>
              </a:gsLst>
              <a:lin ang="10800000" scaled="0"/>
            </a:gra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4">
                    <a:lumMod val="40000"/>
                    <a:lumOff val="60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accent4">
                  <a:lumMod val="40000"/>
                  <a:lumOff val="60000"/>
                </a:scheme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jp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10</xdr:row>
      <xdr:rowOff>60960</xdr:rowOff>
    </xdr:from>
    <xdr:to>
      <xdr:col>11</xdr:col>
      <xdr:colOff>312420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A5095-736B-5A9F-3940-CE91138FC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541020</xdr:colOff>
      <xdr:row>17</xdr:row>
      <xdr:rowOff>34290</xdr:rowOff>
    </xdr:from>
    <xdr:to>
      <xdr:col>22</xdr:col>
      <xdr:colOff>38100</xdr:colOff>
      <xdr:row>32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6A089-D007-2E57-168E-E8261560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137160</xdr:colOff>
      <xdr:row>6</xdr:row>
      <xdr:rowOff>83820</xdr:rowOff>
    </xdr:from>
    <xdr:to>
      <xdr:col>28</xdr:col>
      <xdr:colOff>274320</xdr:colOff>
      <xdr:row>21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5D9A47-1519-70C2-D6A6-4B347CB66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441960</xdr:colOff>
      <xdr:row>9</xdr:row>
      <xdr:rowOff>129540</xdr:rowOff>
    </xdr:from>
    <xdr:to>
      <xdr:col>37</xdr:col>
      <xdr:colOff>91440</xdr:colOff>
      <xdr:row>24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A7939-E392-2024-A2AB-8BD5773BA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274320</xdr:colOff>
      <xdr:row>8</xdr:row>
      <xdr:rowOff>45720</xdr:rowOff>
    </xdr:from>
    <xdr:to>
      <xdr:col>52</xdr:col>
      <xdr:colOff>388620</xdr:colOff>
      <xdr:row>23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C1BC42-ED56-AC46-44D4-66F2C3E5F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83820</xdr:colOff>
      <xdr:row>8</xdr:row>
      <xdr:rowOff>121920</xdr:rowOff>
    </xdr:from>
    <xdr:to>
      <xdr:col>58</xdr:col>
      <xdr:colOff>640080</xdr:colOff>
      <xdr:row>23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90C9CF-6A08-EBAD-34A2-2B10B921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259080</xdr:colOff>
      <xdr:row>20</xdr:row>
      <xdr:rowOff>133350</xdr:rowOff>
    </xdr:from>
    <xdr:to>
      <xdr:col>45</xdr:col>
      <xdr:colOff>38100</xdr:colOff>
      <xdr:row>35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72B3EA6-3DC1-1EED-0D3C-CC2C8E6227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99100" y="379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83820</xdr:colOff>
      <xdr:row>5</xdr:row>
      <xdr:rowOff>175260</xdr:rowOff>
    </xdr:from>
    <xdr:to>
      <xdr:col>49</xdr:col>
      <xdr:colOff>982980</xdr:colOff>
      <xdr:row>13</xdr:row>
      <xdr:rowOff>83820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order_date">
              <a:extLst>
                <a:ext uri="{FF2B5EF4-FFF2-40B4-BE49-F238E27FC236}">
                  <a16:creationId xmlns:a16="http://schemas.microsoft.com/office/drawing/2014/main" id="{57C1F8E0-B008-C4AE-303B-D7DC49832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4900" y="10896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175260</xdr:rowOff>
    </xdr:from>
    <xdr:to>
      <xdr:col>21</xdr:col>
      <xdr:colOff>426720</xdr:colOff>
      <xdr:row>5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330E1BB-1637-A750-E9CD-F9DE0C873715}"/>
            </a:ext>
          </a:extLst>
        </xdr:cNvPr>
        <xdr:cNvSpPr/>
      </xdr:nvSpPr>
      <xdr:spPr>
        <a:xfrm>
          <a:off x="2842260" y="175260"/>
          <a:ext cx="10386060" cy="8915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175390</xdr:colOff>
      <xdr:row>39</xdr:row>
      <xdr:rowOff>56198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845ACFE4-2170-CF8A-F24D-F2E57D4223CE}"/>
            </a:ext>
          </a:extLst>
        </xdr:cNvPr>
        <xdr:cNvGrpSpPr/>
      </xdr:nvGrpSpPr>
      <xdr:grpSpPr>
        <a:xfrm>
          <a:off x="0" y="0"/>
          <a:ext cx="12976990" cy="7320598"/>
          <a:chOff x="0" y="7620"/>
          <a:chExt cx="12976990" cy="71885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81453AE-CA47-654A-DD99-F4D0102B37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20"/>
            <a:ext cx="12793133" cy="7188518"/>
          </a:xfrm>
          <a:prstGeom prst="rect">
            <a:avLst/>
          </a:prstGeom>
        </xdr:spPr>
      </xdr:pic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7B43F15-33CD-BFF6-41DC-455AB56D94D4}"/>
              </a:ext>
            </a:extLst>
          </xdr:cNvPr>
          <xdr:cNvGrpSpPr/>
        </xdr:nvGrpSpPr>
        <xdr:grpSpPr>
          <a:xfrm>
            <a:off x="2674620" y="489204"/>
            <a:ext cx="9642303" cy="701040"/>
            <a:chOff x="3215640" y="542544"/>
            <a:chExt cx="9642303" cy="701040"/>
          </a:xfrm>
        </xdr:grpSpPr>
        <xdr:sp macro="" textlink="tables!A3">
          <xdr:nvSpPr>
            <xdr:cNvPr id="4" name="TextBox 3">
              <a:extLst>
                <a:ext uri="{FF2B5EF4-FFF2-40B4-BE49-F238E27FC236}">
                  <a16:creationId xmlns:a16="http://schemas.microsoft.com/office/drawing/2014/main" id="{F2AFDB6F-F2D7-1536-DA7A-3F832542EF2F}"/>
                </a:ext>
              </a:extLst>
            </xdr:cNvPr>
            <xdr:cNvSpPr txBox="1"/>
          </xdr:nvSpPr>
          <xdr:spPr>
            <a:xfrm>
              <a:off x="3215640" y="542544"/>
              <a:ext cx="1767840" cy="70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DF890BA9-88E1-40E4-A3C5-E2CDDE547027}" type="TxLink">
                <a:rPr lang="en-US" sz="2800" b="1" i="0" u="none" strike="noStrike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Calibri"/>
                  <a:cs typeface="Calibri"/>
                </a:rPr>
                <a:pPr/>
                <a:t>$817,860</a:t>
              </a:fld>
              <a:endParaRPr lang="en-US" sz="4000" b="1">
                <a:solidFill>
                  <a:schemeClr val="accent4">
                    <a:lumMod val="40000"/>
                    <a:lumOff val="60000"/>
                  </a:schemeClr>
                </a:solidFill>
              </a:endParaRPr>
            </a:p>
          </xdr:txBody>
        </xdr:sp>
        <xdr:sp macro="" textlink="tables!B3">
          <xdr:nvSpPr>
            <xdr:cNvPr id="5" name="TextBox 4">
              <a:extLst>
                <a:ext uri="{FF2B5EF4-FFF2-40B4-BE49-F238E27FC236}">
                  <a16:creationId xmlns:a16="http://schemas.microsoft.com/office/drawing/2014/main" id="{BF9EE8B9-D8CF-4B09-844B-027ABA8E0FBB}"/>
                </a:ext>
              </a:extLst>
            </xdr:cNvPr>
            <xdr:cNvSpPr txBox="1"/>
          </xdr:nvSpPr>
          <xdr:spPr>
            <a:xfrm>
              <a:off x="5705356" y="542544"/>
              <a:ext cx="999173" cy="70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F4225BD4-080E-40ED-AFFE-54DEA77C7E31}" type="TxLink">
                <a:rPr lang="en-US" sz="2800" b="1" i="0" u="none" strike="noStrike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Calibri"/>
                  <a:cs typeface="Calibri"/>
                </a:rPr>
                <a:pPr/>
                <a:t>38.3</a:t>
              </a:fld>
              <a:endParaRPr lang="en-US" sz="4000" b="1">
                <a:solidFill>
                  <a:schemeClr val="accent4">
                    <a:lumMod val="40000"/>
                    <a:lumOff val="60000"/>
                  </a:schemeClr>
                </a:solidFill>
              </a:endParaRPr>
            </a:p>
          </xdr:txBody>
        </xdr:sp>
        <xdr:sp macro="" textlink="tables!C3">
          <xdr:nvSpPr>
            <xdr:cNvPr id="6" name="TextBox 5">
              <a:extLst>
                <a:ext uri="{FF2B5EF4-FFF2-40B4-BE49-F238E27FC236}">
                  <a16:creationId xmlns:a16="http://schemas.microsoft.com/office/drawing/2014/main" id="{1A5F2147-055E-41A0-B3F9-C3EACBF737F2}"/>
                </a:ext>
              </a:extLst>
            </xdr:cNvPr>
            <xdr:cNvSpPr txBox="1"/>
          </xdr:nvSpPr>
          <xdr:spPr>
            <a:xfrm>
              <a:off x="7426405" y="542544"/>
              <a:ext cx="1445895" cy="70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F951964B-75F5-4346-BA8E-0AD48B1D64FF}" type="TxLink">
                <a:rPr lang="en-US" sz="2800" b="1" i="0" u="none" strike="noStrike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Calibri"/>
                  <a:cs typeface="Calibri"/>
                </a:rPr>
                <a:pPr/>
                <a:t> 49,574 </a:t>
              </a:fld>
              <a:endParaRPr lang="en-US" sz="4000" b="1">
                <a:solidFill>
                  <a:schemeClr val="accent4">
                    <a:lumMod val="40000"/>
                    <a:lumOff val="60000"/>
                  </a:schemeClr>
                </a:solidFill>
              </a:endParaRPr>
            </a:p>
          </xdr:txBody>
        </xdr:sp>
        <xdr:sp macro="" textlink="tables!D3">
          <xdr:nvSpPr>
            <xdr:cNvPr id="7" name="TextBox 6">
              <a:extLst>
                <a:ext uri="{FF2B5EF4-FFF2-40B4-BE49-F238E27FC236}">
                  <a16:creationId xmlns:a16="http://schemas.microsoft.com/office/drawing/2014/main" id="{5318AB6A-27E2-476D-B414-00D8D1EBC02E}"/>
                </a:ext>
              </a:extLst>
            </xdr:cNvPr>
            <xdr:cNvSpPr txBox="1"/>
          </xdr:nvSpPr>
          <xdr:spPr>
            <a:xfrm>
              <a:off x="9594176" y="542544"/>
              <a:ext cx="1426369" cy="70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B563BDD3-F814-44E2-826A-8EAA7E42A8A6}" type="TxLink">
                <a:rPr lang="en-US" sz="2800" b="1" i="0" u="none" strike="noStrike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Calibri"/>
                  <a:cs typeface="Calibri"/>
                </a:rPr>
                <a:pPr/>
                <a:t> 21,350 </a:t>
              </a:fld>
              <a:endParaRPr lang="en-US" sz="4000" b="1">
                <a:solidFill>
                  <a:schemeClr val="accent4">
                    <a:lumMod val="40000"/>
                    <a:lumOff val="60000"/>
                  </a:schemeClr>
                </a:solidFill>
              </a:endParaRPr>
            </a:p>
          </xdr:txBody>
        </xdr:sp>
        <xdr:sp macro="" textlink="tables!E3">
          <xdr:nvSpPr>
            <xdr:cNvPr id="8" name="TextBox 7">
              <a:extLst>
                <a:ext uri="{FF2B5EF4-FFF2-40B4-BE49-F238E27FC236}">
                  <a16:creationId xmlns:a16="http://schemas.microsoft.com/office/drawing/2014/main" id="{3240AC9D-94DD-4B59-A11A-FCA17932D3D9}"/>
                </a:ext>
              </a:extLst>
            </xdr:cNvPr>
            <xdr:cNvSpPr txBox="1"/>
          </xdr:nvSpPr>
          <xdr:spPr>
            <a:xfrm>
              <a:off x="11742420" y="542544"/>
              <a:ext cx="1115523" cy="70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F88CBEB8-F70C-4A61-92EA-C176B70ADF79}" type="TxLink">
                <a:rPr lang="en-US" sz="2800" b="1" i="0" u="none" strike="noStrike">
                  <a:solidFill>
                    <a:schemeClr val="accent4">
                      <a:lumMod val="40000"/>
                      <a:lumOff val="60000"/>
                    </a:schemeClr>
                  </a:solidFill>
                  <a:latin typeface="Calibri"/>
                  <a:cs typeface="Calibri"/>
                </a:rPr>
                <a:pPr/>
                <a:t> 2.32 </a:t>
              </a:fld>
              <a:endParaRPr lang="en-US" sz="4000" b="1">
                <a:solidFill>
                  <a:schemeClr val="accent4">
                    <a:lumMod val="40000"/>
                    <a:lumOff val="60000"/>
                  </a:schemeClr>
                </a:solidFill>
              </a:endParaRPr>
            </a:p>
          </xdr:txBody>
        </xdr:sp>
      </xdr:grpSp>
      <xdr:sp macro="" textlink="tables!A3">
        <xdr:nvSpPr>
          <xdr:cNvPr id="14" name="TextBox 13">
            <a:extLst>
              <a:ext uri="{FF2B5EF4-FFF2-40B4-BE49-F238E27FC236}">
                <a16:creationId xmlns:a16="http://schemas.microsoft.com/office/drawing/2014/main" id="{333F8B7C-0918-43A2-8CBF-50735863FB95}"/>
              </a:ext>
            </a:extLst>
          </xdr:cNvPr>
          <xdr:cNvSpPr txBox="1"/>
        </xdr:nvSpPr>
        <xdr:spPr>
          <a:xfrm>
            <a:off x="2926769" y="205740"/>
            <a:ext cx="1401391" cy="4267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Total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Revenue</a:t>
            </a:r>
            <a:endParaRPr lang="en-US" sz="18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tables!A3">
        <xdr:nvSpPr>
          <xdr:cNvPr id="15" name="TextBox 14">
            <a:extLst>
              <a:ext uri="{FF2B5EF4-FFF2-40B4-BE49-F238E27FC236}">
                <a16:creationId xmlns:a16="http://schemas.microsoft.com/office/drawing/2014/main" id="{8D549C32-C708-4DE2-BE7D-941FFC7C32F1}"/>
              </a:ext>
            </a:extLst>
          </xdr:cNvPr>
          <xdr:cNvSpPr txBox="1"/>
        </xdr:nvSpPr>
        <xdr:spPr>
          <a:xfrm>
            <a:off x="4888556" y="209550"/>
            <a:ext cx="1681892" cy="4191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Avg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Order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Value</a:t>
            </a:r>
            <a:endParaRPr lang="en-US" sz="18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tables!A3">
        <xdr:nvSpPr>
          <xdr:cNvPr id="16" name="TextBox 15">
            <a:extLst>
              <a:ext uri="{FF2B5EF4-FFF2-40B4-BE49-F238E27FC236}">
                <a16:creationId xmlns:a16="http://schemas.microsoft.com/office/drawing/2014/main" id="{76A7B73D-5574-4D38-8821-8D10C2ED1039}"/>
              </a:ext>
            </a:extLst>
          </xdr:cNvPr>
          <xdr:cNvSpPr txBox="1"/>
        </xdr:nvSpPr>
        <xdr:spPr>
          <a:xfrm>
            <a:off x="6947964" y="205740"/>
            <a:ext cx="1516594" cy="4267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Total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Pizza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Sold</a:t>
            </a:r>
            <a:endParaRPr lang="en-US" sz="18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tables!A3">
        <xdr:nvSpPr>
          <xdr:cNvPr id="17" name="TextBox 16">
            <a:extLst>
              <a:ext uri="{FF2B5EF4-FFF2-40B4-BE49-F238E27FC236}">
                <a16:creationId xmlns:a16="http://schemas.microsoft.com/office/drawing/2014/main" id="{737C7EA1-A378-4D23-AE90-2FC2C79B3BB0}"/>
              </a:ext>
            </a:extLst>
          </xdr:cNvPr>
          <xdr:cNvSpPr txBox="1"/>
        </xdr:nvSpPr>
        <xdr:spPr>
          <a:xfrm>
            <a:off x="9253554" y="205740"/>
            <a:ext cx="1135989" cy="4267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Total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Order</a:t>
            </a:r>
            <a:endParaRPr lang="en-US" sz="18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tables!A3">
        <xdr:nvSpPr>
          <xdr:cNvPr id="18" name="TextBox 17">
            <a:extLst>
              <a:ext uri="{FF2B5EF4-FFF2-40B4-BE49-F238E27FC236}">
                <a16:creationId xmlns:a16="http://schemas.microsoft.com/office/drawing/2014/main" id="{9241BA63-4FCD-44E0-8707-4C16FC8A8366}"/>
              </a:ext>
            </a:extLst>
          </xdr:cNvPr>
          <xdr:cNvSpPr txBox="1"/>
        </xdr:nvSpPr>
        <xdr:spPr>
          <a:xfrm>
            <a:off x="10561319" y="205740"/>
            <a:ext cx="2415671" cy="4267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Average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Pizzas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Per</a:t>
            </a:r>
            <a:r>
              <a:rPr lang="en-US" sz="1200" b="1" i="0" u="none" strike="noStrike" baseline="0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 </a:t>
            </a:r>
            <a:r>
              <a:rPr lang="en-US" sz="1200" b="1" i="0" u="none" strike="noStrike">
                <a:solidFill>
                  <a:schemeClr val="accent4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cs typeface="Calibri"/>
              </a:rPr>
              <a:t>Order</a:t>
            </a:r>
            <a:endParaRPr lang="en-US" sz="18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3</xdr:col>
      <xdr:colOff>480060</xdr:colOff>
      <xdr:row>6</xdr:row>
      <xdr:rowOff>53340</xdr:rowOff>
    </xdr:from>
    <xdr:to>
      <xdr:col>12</xdr:col>
      <xdr:colOff>99060</xdr:colOff>
      <xdr:row>16</xdr:row>
      <xdr:rowOff>68580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E605FE9-E85C-4F75-82F2-8B702B910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6</xdr:row>
      <xdr:rowOff>68580</xdr:rowOff>
    </xdr:from>
    <xdr:to>
      <xdr:col>20</xdr:col>
      <xdr:colOff>472440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0B9C5-7D69-4EB4-B3E5-857546EEB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449580</xdr:colOff>
      <xdr:row>17</xdr:row>
      <xdr:rowOff>53340</xdr:rowOff>
    </xdr:from>
    <xdr:to>
      <xdr:col>9</xdr:col>
      <xdr:colOff>137160</xdr:colOff>
      <xdr:row>27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E05264-071C-4BFF-84C8-252B90AA8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289560</xdr:colOff>
      <xdr:row>17</xdr:row>
      <xdr:rowOff>60960</xdr:rowOff>
    </xdr:from>
    <xdr:to>
      <xdr:col>15</xdr:col>
      <xdr:colOff>121920</xdr:colOff>
      <xdr:row>27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B2B8CC-B914-49C9-BD0D-1ACA536AF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472440</xdr:colOff>
      <xdr:row>27</xdr:row>
      <xdr:rowOff>175260</xdr:rowOff>
    </xdr:from>
    <xdr:to>
      <xdr:col>9</xdr:col>
      <xdr:colOff>114300</xdr:colOff>
      <xdr:row>38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DB407C-F3C3-4427-A9C0-7E26D17CD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312420</xdr:colOff>
      <xdr:row>28</xdr:row>
      <xdr:rowOff>0</xdr:rowOff>
    </xdr:from>
    <xdr:to>
      <xdr:col>15</xdr:col>
      <xdr:colOff>121920</xdr:colOff>
      <xdr:row>38</xdr:row>
      <xdr:rowOff>83820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D5CDAB5-41F0-4968-92A9-AF125CB23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221673</xdr:colOff>
      <xdr:row>0</xdr:row>
      <xdr:rowOff>69271</xdr:rowOff>
    </xdr:from>
    <xdr:ext cx="1794163" cy="99059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C597139-06FF-A16E-C317-BB03FC713696}"/>
            </a:ext>
          </a:extLst>
        </xdr:cNvPr>
        <xdr:cNvSpPr txBox="1"/>
      </xdr:nvSpPr>
      <xdr:spPr>
        <a:xfrm>
          <a:off x="221673" y="69271"/>
          <a:ext cx="1794163" cy="990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800" b="1">
              <a:solidFill>
                <a:schemeClr val="accent4">
                  <a:lumMod val="40000"/>
                  <a:lumOff val="60000"/>
                </a:schemeClr>
              </a:solidFill>
              <a:latin typeface="+mn-lt"/>
            </a:rPr>
            <a:t>PIZZA</a:t>
          </a:r>
          <a:br>
            <a:rPr lang="en-US" sz="2800" b="1">
              <a:solidFill>
                <a:schemeClr val="accent4">
                  <a:lumMod val="40000"/>
                  <a:lumOff val="60000"/>
                </a:schemeClr>
              </a:solidFill>
              <a:latin typeface="+mn-lt"/>
            </a:rPr>
          </a:br>
          <a:r>
            <a:rPr lang="en-US" sz="2800" b="1">
              <a:solidFill>
                <a:schemeClr val="accent4">
                  <a:lumMod val="40000"/>
                  <a:lumOff val="60000"/>
                </a:schemeClr>
              </a:solidFill>
              <a:latin typeface="+mn-lt"/>
            </a:rPr>
            <a:t>SALES</a:t>
          </a:r>
        </a:p>
      </xdr:txBody>
    </xdr:sp>
    <xdr:clientData/>
  </xdr:oneCellAnchor>
  <xdr:twoCellAnchor>
    <xdr:from>
      <xdr:col>0</xdr:col>
      <xdr:colOff>138545</xdr:colOff>
      <xdr:row>6</xdr:row>
      <xdr:rowOff>62345</xdr:rowOff>
    </xdr:from>
    <xdr:to>
      <xdr:col>3</xdr:col>
      <xdr:colOff>325582</xdr:colOff>
      <xdr:row>8</xdr:row>
      <xdr:rowOff>27709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8012CFF-C815-9EED-CC4B-F51B3D8CFD7E}"/>
            </a:ext>
          </a:extLst>
        </xdr:cNvPr>
        <xdr:cNvSpPr/>
      </xdr:nvSpPr>
      <xdr:spPr>
        <a:xfrm>
          <a:off x="138545" y="1143000"/>
          <a:ext cx="2015837" cy="325582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Days&amp;Times</a:t>
          </a:r>
        </a:p>
      </xdr:txBody>
    </xdr:sp>
    <xdr:clientData/>
  </xdr:twoCellAnchor>
  <xdr:oneCellAnchor>
    <xdr:from>
      <xdr:col>0</xdr:col>
      <xdr:colOff>145473</xdr:colOff>
      <xdr:row>8</xdr:row>
      <xdr:rowOff>41563</xdr:rowOff>
    </xdr:from>
    <xdr:ext cx="2001981" cy="741219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2999393-4C87-91DB-FE55-C2C4DF6FF70C}"/>
            </a:ext>
          </a:extLst>
        </xdr:cNvPr>
        <xdr:cNvSpPr txBox="1"/>
      </xdr:nvSpPr>
      <xdr:spPr>
        <a:xfrm>
          <a:off x="145473" y="1482436"/>
          <a:ext cx="2001981" cy="741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DAYES</a:t>
          </a:r>
          <a:br>
            <a:rPr lang="en-US" sz="1200" b="1">
              <a:solidFill>
                <a:schemeClr val="bg1">
                  <a:lumMod val="85000"/>
                </a:schemeClr>
              </a:solidFill>
            </a:rPr>
          </a:br>
          <a:r>
            <a:rPr lang="en-US" sz="1200" b="1">
              <a:solidFill>
                <a:schemeClr val="bg1">
                  <a:lumMod val="85000"/>
                </a:schemeClr>
              </a:solidFill>
            </a:rPr>
            <a:t>Order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are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highest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on weekend,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Friday/Satyrday 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evening</a:t>
          </a:r>
          <a:endParaRPr lang="en-U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oneCellAnchor>
    <xdr:from>
      <xdr:col>0</xdr:col>
      <xdr:colOff>152401</xdr:colOff>
      <xdr:row>12</xdr:row>
      <xdr:rowOff>55418</xdr:rowOff>
    </xdr:from>
    <xdr:ext cx="2001981" cy="74122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8BE91A7-9EC5-4692-ACD7-DD67FBEE8F7F}"/>
            </a:ext>
          </a:extLst>
        </xdr:cNvPr>
        <xdr:cNvSpPr txBox="1"/>
      </xdr:nvSpPr>
      <xdr:spPr>
        <a:xfrm>
          <a:off x="152401" y="2216727"/>
          <a:ext cx="2001981" cy="741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TIMES</a:t>
          </a:r>
          <a:br>
            <a:rPr lang="en-US" sz="1200" b="1">
              <a:solidFill>
                <a:schemeClr val="bg2">
                  <a:lumMod val="75000"/>
                </a:schemeClr>
              </a:solidFill>
            </a:rPr>
          </a:br>
          <a:r>
            <a:rPr lang="en-US" sz="1200" b="1">
              <a:solidFill>
                <a:schemeClr val="bg1">
                  <a:lumMod val="85000"/>
                </a:schemeClr>
              </a:solidFill>
            </a:rPr>
            <a:t>There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are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maximum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orders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from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12-1pm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&amp;after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4-8pm</a:t>
          </a:r>
          <a:endParaRPr lang="en-US" sz="1200" b="1">
            <a:solidFill>
              <a:schemeClr val="accent4">
                <a:lumMod val="40000"/>
                <a:lumOff val="60000"/>
              </a:schemeClr>
            </a:solidFill>
          </a:endParaRPr>
        </a:p>
      </xdr:txBody>
    </xdr:sp>
    <xdr:clientData/>
  </xdr:oneCellAnchor>
  <xdr:twoCellAnchor>
    <xdr:from>
      <xdr:col>0</xdr:col>
      <xdr:colOff>145476</xdr:colOff>
      <xdr:row>17</xdr:row>
      <xdr:rowOff>55421</xdr:rowOff>
    </xdr:from>
    <xdr:to>
      <xdr:col>3</xdr:col>
      <xdr:colOff>332513</xdr:colOff>
      <xdr:row>19</xdr:row>
      <xdr:rowOff>20785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5AB2575-6050-BD62-E3F6-10688EB5B945}"/>
            </a:ext>
          </a:extLst>
        </xdr:cNvPr>
        <xdr:cNvSpPr/>
      </xdr:nvSpPr>
      <xdr:spPr>
        <a:xfrm>
          <a:off x="145476" y="3117276"/>
          <a:ext cx="2015837" cy="325582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Sales by Category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&amp; Size</a:t>
          </a:r>
          <a:endParaRPr lang="en-US" sz="1200" b="1">
            <a:solidFill>
              <a:schemeClr val="accent4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0</xdr:col>
      <xdr:colOff>152404</xdr:colOff>
      <xdr:row>19</xdr:row>
      <xdr:rowOff>34639</xdr:rowOff>
    </xdr:from>
    <xdr:ext cx="2001981" cy="741219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AE38DEC-C183-DC49-CB3A-3D3989979884}"/>
            </a:ext>
          </a:extLst>
        </xdr:cNvPr>
        <xdr:cNvSpPr txBox="1"/>
      </xdr:nvSpPr>
      <xdr:spPr>
        <a:xfrm>
          <a:off x="152404" y="3456712"/>
          <a:ext cx="2001981" cy="741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50" b="1">
              <a:solidFill>
                <a:schemeClr val="accent4">
                  <a:lumMod val="40000"/>
                  <a:lumOff val="60000"/>
                </a:schemeClr>
              </a:solidFill>
            </a:rPr>
            <a:t>CATEGORY</a:t>
          </a:r>
          <a:br>
            <a:rPr lang="en-US" sz="1150" b="1">
              <a:solidFill>
                <a:schemeClr val="bg1">
                  <a:lumMod val="85000"/>
                </a:schemeClr>
              </a:solidFill>
            </a:rPr>
          </a:br>
          <a:r>
            <a:rPr lang="en-US" sz="1150" b="1">
              <a:solidFill>
                <a:schemeClr val="accent4">
                  <a:lumMod val="40000"/>
                  <a:lumOff val="60000"/>
                </a:schemeClr>
              </a:solidFill>
            </a:rPr>
            <a:t>Classic</a:t>
          </a:r>
          <a:r>
            <a:rPr lang="en-US" sz="1150" b="1">
              <a:solidFill>
                <a:schemeClr val="bg1">
                  <a:lumMod val="85000"/>
                </a:schemeClr>
              </a:solidFill>
            </a:rPr>
            <a:t> c</a:t>
          </a:r>
          <a:r>
            <a:rPr lang="en-US" sz="1150" b="1" baseline="0">
              <a:solidFill>
                <a:schemeClr val="bg1">
                  <a:lumMod val="85000"/>
                </a:schemeClr>
              </a:solidFill>
            </a:rPr>
            <a:t>ategory contribute to </a:t>
          </a:r>
          <a:r>
            <a:rPr lang="en-US" sz="1150" b="1" baseline="0">
              <a:solidFill>
                <a:schemeClr val="accent4">
                  <a:lumMod val="40000"/>
                  <a:lumOff val="60000"/>
                </a:schemeClr>
              </a:solidFill>
            </a:rPr>
            <a:t>maximum</a:t>
          </a:r>
          <a:r>
            <a:rPr lang="en-US" sz="1150" b="1" baseline="0">
              <a:solidFill>
                <a:schemeClr val="bg1">
                  <a:lumMod val="85000"/>
                </a:schemeClr>
              </a:solidFill>
            </a:rPr>
            <a:t> sales &amp; total order</a:t>
          </a:r>
          <a:endParaRPr lang="en-US" sz="1150" b="1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oneCellAnchor>
    <xdr:from>
      <xdr:col>0</xdr:col>
      <xdr:colOff>159332</xdr:colOff>
      <xdr:row>23</xdr:row>
      <xdr:rowOff>48494</xdr:rowOff>
    </xdr:from>
    <xdr:ext cx="2001981" cy="74122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9E9C0FF-6EB5-784E-A302-490A3F8301E4}"/>
            </a:ext>
          </a:extLst>
        </xdr:cNvPr>
        <xdr:cNvSpPr txBox="1"/>
      </xdr:nvSpPr>
      <xdr:spPr>
        <a:xfrm>
          <a:off x="159332" y="4191003"/>
          <a:ext cx="2001981" cy="741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SIZE</a:t>
          </a:r>
          <a:br>
            <a:rPr lang="en-US" sz="1200" b="1">
              <a:solidFill>
                <a:schemeClr val="bg1">
                  <a:lumMod val="85000"/>
                </a:schemeClr>
              </a:solidFill>
            </a:rPr>
          </a:br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Large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size pizza contribute to 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maximum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sales</a:t>
          </a:r>
          <a:endParaRPr lang="en-U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twoCellAnchor>
    <xdr:from>
      <xdr:col>0</xdr:col>
      <xdr:colOff>145472</xdr:colOff>
      <xdr:row>28</xdr:row>
      <xdr:rowOff>6941</xdr:rowOff>
    </xdr:from>
    <xdr:to>
      <xdr:col>3</xdr:col>
      <xdr:colOff>332509</xdr:colOff>
      <xdr:row>29</xdr:row>
      <xdr:rowOff>152414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8CAC5E2-1326-2BD4-7DF8-A6439A19F7CA}"/>
            </a:ext>
          </a:extLst>
        </xdr:cNvPr>
        <xdr:cNvSpPr/>
      </xdr:nvSpPr>
      <xdr:spPr>
        <a:xfrm>
          <a:off x="145472" y="5049996"/>
          <a:ext cx="2015837" cy="325582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Best &amp; Worst Seller</a:t>
          </a:r>
        </a:p>
      </xdr:txBody>
    </xdr:sp>
    <xdr:clientData/>
  </xdr:twoCellAnchor>
  <xdr:oneCellAnchor>
    <xdr:from>
      <xdr:col>0</xdr:col>
      <xdr:colOff>152400</xdr:colOff>
      <xdr:row>29</xdr:row>
      <xdr:rowOff>166268</xdr:rowOff>
    </xdr:from>
    <xdr:ext cx="2001981" cy="741219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767A52B-8E2B-2417-FCEB-C5FFB4071FED}"/>
            </a:ext>
          </a:extLst>
        </xdr:cNvPr>
        <xdr:cNvSpPr txBox="1"/>
      </xdr:nvSpPr>
      <xdr:spPr>
        <a:xfrm>
          <a:off x="152400" y="5389432"/>
          <a:ext cx="2001981" cy="741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BEST</a:t>
          </a:r>
          <a:br>
            <a:rPr lang="en-US" sz="1200" b="1">
              <a:solidFill>
                <a:schemeClr val="bg1">
                  <a:lumMod val="85000"/>
                </a:schemeClr>
              </a:solidFill>
            </a:rPr>
          </a:br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Classic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 Deluxe &amp; Chhicken 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pizza are the sellers and revenue generators</a:t>
          </a:r>
          <a:endParaRPr lang="en-U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oneCellAnchor>
    <xdr:from>
      <xdr:col>0</xdr:col>
      <xdr:colOff>159328</xdr:colOff>
      <xdr:row>34</xdr:row>
      <xdr:rowOff>14</xdr:rowOff>
    </xdr:from>
    <xdr:ext cx="2001981" cy="74122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011A7B1-6186-6E7A-F2B6-25174A8193FF}"/>
            </a:ext>
          </a:extLst>
        </xdr:cNvPr>
        <xdr:cNvSpPr txBox="1"/>
      </xdr:nvSpPr>
      <xdr:spPr>
        <a:xfrm>
          <a:off x="159328" y="6123723"/>
          <a:ext cx="2001981" cy="741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WOREST</a:t>
          </a:r>
          <a:b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</a:br>
          <a:r>
            <a:rPr lang="en-US" sz="1200" b="1">
              <a:solidFill>
                <a:schemeClr val="accent4">
                  <a:lumMod val="40000"/>
                  <a:lumOff val="60000"/>
                </a:schemeClr>
              </a:solidFill>
            </a:rPr>
            <a:t>The</a:t>
          </a:r>
          <a:r>
            <a:rPr lang="en-US" sz="1200" b="1" baseline="0">
              <a:solidFill>
                <a:schemeClr val="accent4">
                  <a:lumMod val="40000"/>
                  <a:lumOff val="60000"/>
                </a:schemeClr>
              </a:solidFill>
            </a:rPr>
            <a:t> Bire Carre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is at the bottom in both orders and revenue</a:t>
          </a:r>
          <a:endParaRPr lang="en-U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twoCellAnchor>
    <xdr:from>
      <xdr:col>15</xdr:col>
      <xdr:colOff>281940</xdr:colOff>
      <xdr:row>17</xdr:row>
      <xdr:rowOff>76200</xdr:rowOff>
    </xdr:from>
    <xdr:to>
      <xdr:col>20</xdr:col>
      <xdr:colOff>457200</xdr:colOff>
      <xdr:row>27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0307249-0D7C-43EF-B2B6-EB7094682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5940" y="3185160"/>
              <a:ext cx="3223260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279918</xdr:colOff>
      <xdr:row>30</xdr:row>
      <xdr:rowOff>119743</xdr:rowOff>
    </xdr:from>
    <xdr:to>
      <xdr:col>20</xdr:col>
      <xdr:colOff>458755</xdr:colOff>
      <xdr:row>38</xdr:row>
      <xdr:rowOff>80865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0" name="order_date 1">
              <a:extLst>
                <a:ext uri="{FF2B5EF4-FFF2-40B4-BE49-F238E27FC236}">
                  <a16:creationId xmlns:a16="http://schemas.microsoft.com/office/drawing/2014/main" id="{F850C598-9C1F-4B6F-8030-9CE46C5E08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3918" y="5707743"/>
              <a:ext cx="3226837" cy="1451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oneCellAnchor>
    <xdr:from>
      <xdr:col>15</xdr:col>
      <xdr:colOff>279918</xdr:colOff>
      <xdr:row>28</xdr:row>
      <xdr:rowOff>15551</xdr:rowOff>
    </xdr:from>
    <xdr:ext cx="3211286" cy="312458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CB24FA1-8E0E-119B-795C-14028F6A770A}"/>
            </a:ext>
          </a:extLst>
        </xdr:cNvPr>
        <xdr:cNvSpPr txBox="1"/>
      </xdr:nvSpPr>
      <xdr:spPr>
        <a:xfrm>
          <a:off x="9377265" y="5240694"/>
          <a:ext cx="3211286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TimeLine</a:t>
          </a:r>
          <a:r>
            <a:rPr lang="en-US" sz="1400" b="1" baseline="0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Slicer/Filter</a:t>
          </a:r>
          <a:endParaRPr lang="en-US" sz="1400" b="1">
            <a:solidFill>
              <a:schemeClr val="accent4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5671298" backgroundQuery="1" createdVersion="8" refreshedVersion="8" minRefreshableVersion="3" recordCount="0" supportSubquery="1" supportAdvancedDrill="1" xr:uid="{5FC9A3E6-6CC3-4540-9F4A-EF5FF019A03D}">
  <cacheSource type="external" connectionId="5"/>
  <cacheFields count="2">
    <cacheField name="[pizza_sales].[pizza_name].[pizza_name]" caption="pizza_name" numFmtId="0" hierarchy="11" level="1">
      <sharedItems count="5">
        <s v="The Barbecue Chicken Pizza"/>
        <s v="The Classic Deluxe Pizza"/>
        <s v="The Hawaiian Pizza"/>
        <s v="The Pepperoni Pizza"/>
        <s v="The Thai Chicken Pizza"/>
      </sharedItems>
    </cacheField>
    <cacheField name="[Measures].[Sum of quantity]" caption="Sum of quantity" numFmtId="0" hierarchy="34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2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2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2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2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2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2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2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2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2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2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2" memberValueDatatype="130" unbalanced="0">
      <fieldsUsage count="2">
        <fieldUsage x="-1"/>
        <fieldUsage x="0"/>
      </fieldsUsage>
    </cacheHierarchy>
    <cacheHierarchy uniqueName="[Query1].[Total_Revenue]" caption="Total_Revenue" attribute="1" defaultMemberUniqueName="[Query1].[Total_Revenue].[All]" allUniqueName="[Query1].[Total_Revenue].[All]" dimensionUniqueName="[Query1]" displayFolder="" count="2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2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2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2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2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2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2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2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2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5902775" backgroundQuery="1" createdVersion="8" refreshedVersion="8" minRefreshableVersion="3" recordCount="0" supportSubquery="1" supportAdvancedDrill="1" xr:uid="{D7FA7CF4-00A9-44A2-834F-F3350544DD35}">
  <cacheSource type="external" connectionId="5"/>
  <cacheFields count="5">
    <cacheField name="[Measures].[Sum of Total_Revenue]" caption="Sum of Total_Revenue" numFmtId="0" hierarchy="26" level="32767"/>
    <cacheField name="[Measures].[Sum of Avg_Order_Value]" caption="Sum of Avg_Order_Value" numFmtId="0" hierarchy="27" level="32767"/>
    <cacheField name="[Measures].[Sum of Total_Pizza_Sold]" caption="Sum of Total_Pizza_Sold" numFmtId="0" hierarchy="28" level="32767"/>
    <cacheField name="[Measures].[Sum of Total_Order]" caption="Sum of Total_Order" numFmtId="0" hierarchy="29" level="32767"/>
    <cacheField name="[Measures].[Sum of Average_Pizzas_Per_Order]" caption="Sum of Average_Pizzas_Per_Order" numFmtId="0" hierarchy="30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613426" backgroundQuery="1" createdVersion="8" refreshedVersion="8" minRefreshableVersion="3" recordCount="0" supportSubquery="1" supportAdvancedDrill="1" xr:uid="{9BE3CED9-0BF9-4A5F-93AC-AFD84A5B2325}">
  <cacheSource type="external" connectionId="5"/>
  <cacheFields count="2">
    <cacheField name="[pizza_sales].[pizza_category].[pizza_category]" caption="pizza_category" numFmtId="0" hierarchy="9" level="1">
      <sharedItems count="4">
        <s v="Chicken"/>
        <s v="Classic"/>
        <s v="Supreme"/>
        <s v="Veggie"/>
      </sharedItems>
    </cacheField>
    <cacheField name="[Measures].[Sum of total_price]" caption="Sum of total_price" numFmtId="0" hierarchy="33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2" memberValueDatatype="130" unbalanced="0">
      <fieldsUsage count="2">
        <fieldUsage x="-1"/>
        <fieldUsage x="0"/>
      </fieldsUsage>
    </cacheHierarchy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6481483" backgroundQuery="1" createdVersion="8" refreshedVersion="8" minRefreshableVersion="3" recordCount="0" supportSubquery="1" supportAdvancedDrill="1" xr:uid="{34FEBCDF-F91D-4C4F-8EEE-D4F3DA7F8EA2}">
  <cacheSource type="external" connectionId="5"/>
  <cacheFields count="2">
    <cacheField name="[Measures].[Sum of total_price]" caption="Sum of total_price" numFmtId="0" hierarchy="33" level="32767"/>
    <cacheField name="[pizza_sales].[pizza_size].[pizza_size]" caption="pizza_size" numFmtId="0" hierarchy="8" level="1">
      <sharedItems count="5">
        <s v="large"/>
        <s v="medium"/>
        <s v="small"/>
        <s v="x-large"/>
        <s v="xx-large"/>
      </sharedItems>
    </cacheField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2" memberValueDatatype="130" unbalanced="0">
      <fieldsUsage count="2">
        <fieldUsage x="-1"/>
        <fieldUsage x="1"/>
      </fieldsUsage>
    </cacheHierarchy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671296" backgroundQuery="1" createdVersion="8" refreshedVersion="8" minRefreshableVersion="3" recordCount="0" supportSubquery="1" supportAdvancedDrill="1" xr:uid="{9727E401-203E-4A5C-B7F5-BA78156536F1}">
  <cacheSource type="external" connectionId="5"/>
  <cacheFields count="2">
    <cacheField name="[pizza_sales].[pizza_name].[pizza_name]" caption="pizza_name" numFmtId="0" hierarchy="11" level="1">
      <sharedItems count="5">
        <s v="The Brie Carre Pizza"/>
        <s v="The Calabrese Pizza"/>
        <s v="The Mediterranean Pizza"/>
        <s v="The Soppressata Pizza"/>
        <s v="The Spinach Supreme Pizza"/>
      </sharedItems>
    </cacheField>
    <cacheField name="[Measures].[Sum of quantity]" caption="Sum of quantity" numFmtId="0" hierarchy="34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2" memberValueDatatype="130" unbalanced="0">
      <fieldsUsage count="2">
        <fieldUsage x="-1"/>
        <fieldUsage x="0"/>
      </fieldsUsage>
    </cacheHierarchy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6944445" backgroundQuery="1" createdVersion="8" refreshedVersion="8" minRefreshableVersion="3" recordCount="0" supportSubquery="1" supportAdvancedDrill="1" xr:uid="{18E5D5B3-24E6-4272-9D67-15AC3BFC00B4}">
  <cacheSource type="external" connectionId="5"/>
  <cacheFields count="2">
    <cacheField name="[Query2].[day_of_week].[day_of_week]" caption="day_of_week" numFmtId="0" hierarchy="17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total_order 2]" caption="Sum of total_order 2" numFmtId="0" hierarchy="31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2" memberValueDatatype="130" unbalanced="0">
      <fieldsUsage count="2">
        <fieldUsage x="-1"/>
        <fieldUsage x="0"/>
      </fieldsUsage>
    </cacheHierarchy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7291668" backgroundQuery="1" createdVersion="8" refreshedVersion="8" minRefreshableVersion="3" recordCount="0" supportSubquery="1" supportAdvancedDrill="1" xr:uid="{8C28D4C4-0812-4005-A3AD-85F47C2CEB52}">
  <cacheSource type="external" connectionId="5"/>
  <cacheFields count="2">
    <cacheField name="[Query3].[time_order].[time_order]" caption="time_order" numFmtId="0" hierarchy="19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Query3].[time_order].&amp;[9]"/>
            <x15:cachedUniqueName index="1" name="[Query3].[time_order].&amp;[10]"/>
            <x15:cachedUniqueName index="2" name="[Query3].[time_order].&amp;[11]"/>
            <x15:cachedUniqueName index="3" name="[Query3].[time_order].&amp;[12]"/>
            <x15:cachedUniqueName index="4" name="[Query3].[time_order].&amp;[13]"/>
            <x15:cachedUniqueName index="5" name="[Query3].[time_order].&amp;[14]"/>
            <x15:cachedUniqueName index="6" name="[Query3].[time_order].&amp;[15]"/>
            <x15:cachedUniqueName index="7" name="[Query3].[time_order].&amp;[16]"/>
            <x15:cachedUniqueName index="8" name="[Query3].[time_order].&amp;[17]"/>
            <x15:cachedUniqueName index="9" name="[Query3].[time_order].&amp;[18]"/>
            <x15:cachedUniqueName index="10" name="[Query3].[time_order].&amp;[19]"/>
            <x15:cachedUniqueName index="11" name="[Query3].[time_order].&amp;[20]"/>
            <x15:cachedUniqueName index="12" name="[Query3].[time_order].&amp;[21]"/>
            <x15:cachedUniqueName index="13" name="[Query3].[time_order].&amp;[22]"/>
            <x15:cachedUniqueName index="14" name="[Query3].[time_order].&amp;[23]"/>
          </x15:cachedUniqueNames>
        </ext>
      </extLst>
    </cacheField>
    <cacheField name="[Measures].[Sum of total_order 3]" caption="Sum of total_order 3" numFmtId="0" hierarchy="32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2" memberValueDatatype="20" unbalanced="0">
      <fieldsUsage count="2">
        <fieldUsage x="-1"/>
        <fieldUsage x="0"/>
      </fieldsUsage>
    </cacheHierarchy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77557638891" backgroundQuery="1" createdVersion="8" refreshedVersion="8" minRefreshableVersion="3" recordCount="0" supportSubquery="1" supportAdvancedDrill="1" xr:uid="{DBB68357-8E6F-45F2-BC38-23F84B64241B}">
  <cacheSource type="external" connectionId="5"/>
  <cacheFields count="2">
    <cacheField name="[pizza_sales].[pizza_category].[pizza_category]" caption="pizza_category" numFmtId="0" hierarchy="9" level="1">
      <sharedItems count="4">
        <s v="Chicken"/>
        <s v="Classic"/>
        <s v="Supreme"/>
        <s v="Veggie"/>
      </sharedItems>
    </cacheField>
    <cacheField name="[Measures].[Sum of quantity]" caption="Sum of quantity" numFmtId="0" hierarchy="34" level="32767"/>
  </cacheFields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2" memberValueDatatype="130" unbalanced="0">
      <fieldsUsage count="2">
        <fieldUsage x="-1"/>
        <fieldUsage x="0"/>
      </fieldsUsage>
    </cacheHierarchy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izza_sales" uniqueName="[pizza_sales]" caption="pizza_sales"/>
    <dimension name="Query1" uniqueName="[Query1]" caption="Query1"/>
    <dimension name="Query2" uniqueName="[Query2]" caption="Query2"/>
    <dimension name="Query3" uniqueName="[Query3]" caption="Query3"/>
  </dimensions>
  <measureGroups count="4">
    <measureGroup name="pizza_sales" caption="pizza_sales"/>
    <measureGroup name="Query1" caption="Query1"/>
    <measureGroup name="Query2" caption="Query2"/>
    <measureGroup name="Query3" caption="Query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c" refreshedDate="45905.069349537036" backgroundQuery="1" createdVersion="3" refreshedVersion="8" minRefreshableVersion="3" recordCount="0" supportSubquery="1" supportAdvancedDrill="1" xr:uid="{FC17C259-AA44-441A-83F4-B40CB2404F6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pizza_sales].[pizza_id]" caption="pizza_id" attribute="1" defaultMemberUniqueName="[pizza_sales].[pizza_id].[All]" allUniqueName="[pizza_sales].[pizza_id].[All]" dimensionUniqueName="[pizza_sales]" displayFolder="" count="0" memberValueDatatype="20" unbalanced="0"/>
    <cacheHierarchy uniqueName="[pizza_sales].[order_id]" caption="order_id" attribute="1" defaultMemberUniqueName="[pizza_sales].[order_id].[All]" allUniqueName="[pizza_sales].[order_id].[All]" dimensionUniqueName="[pizza_sales]" displayFolder="" count="0" memberValueDatatype="20" unbalanced="0"/>
    <cacheHierarchy uniqueName="[pizza_sales].[pizza_name_id]" caption="pizza_name_id" attribute="1" defaultMemberUniqueName="[pizza_sales].[pizza_name_id].[All]" allUniqueName="[pizza_sales].[pizza_name_id].[All]" dimensionUniqueName="[pizza_sales]" displayFolder="" count="0" memberValueDatatype="130" unbalanced="0"/>
    <cacheHierarchy uniqueName="[pizza_sales].[quantity]" caption="quantity" attribute="1" defaultMemberUniqueName="[pizza_sales].[quantity].[All]" allUniqueName="[pizza_sales].[quantity].[All]" dimensionUniqueName="[pizza_sales]" displayFolder="" count="0" memberValueDatatype="20" unbalanced="0"/>
    <cacheHierarchy uniqueName="[pizza_sales].[order_date]" caption="order_date" attribute="1" time="1" defaultMemberUniqueName="[pizza_sales].[order_date].[All]" allUniqueName="[pizza_sales].[order_date].[All]" dimensionUniqueName="[pizza_sales]" displayFolder="" count="2" memberValueDatatype="7" unbalanced="0"/>
    <cacheHierarchy uniqueName="[pizza_sales].[order_time]" caption="order_time" attribute="1" time="1" defaultMemberUniqueName="[pizza_sales].[order_time].[All]" allUniqueName="[pizza_sales].[order_time].[All]" dimensionUniqueName="[pizza_sales]" displayFolder="" count="0" memberValueDatatype="7" unbalanced="0"/>
    <cacheHierarchy uniqueName="[pizza_sales].[unit_price]" caption="unit_price" attribute="1" defaultMemberUniqueName="[pizza_sales].[unit_price].[All]" allUniqueName="[pizza_sales].[unit_price].[All]" dimensionUniqueName="[pizza_sales]" displayFolder="" count="0" memberValueDatatype="5" unbalanced="0"/>
    <cacheHierarchy uniqueName="[pizza_sales].[total_price]" caption="total_price" attribute="1" defaultMemberUniqueName="[pizza_sales].[total_price].[All]" allUniqueName="[pizza_sales].[total_price].[All]" dimensionUniqueName="[pizza_sales]" displayFolder="" count="0" memberValueDatatype="5" unbalanced="0"/>
    <cacheHierarchy uniqueName="[pizza_sales].[pizza_size]" caption="pizza_size" attribute="1" defaultMemberUniqueName="[pizza_sales].[pizza_size].[All]" allUniqueName="[pizza_sales].[pizza_size].[All]" dimensionUniqueName="[pizza_sales]" displayFolder="" count="0" memberValueDatatype="130" unbalanced="0"/>
    <cacheHierarchy uniqueName="[pizza_sales].[pizza_category]" caption="pizza_category" attribute="1" defaultMemberUniqueName="[pizza_sales].[pizza_category].[All]" allUniqueName="[pizza_sales].[pizza_category].[All]" dimensionUniqueName="[pizza_sales]" displayFolder="" count="0" memberValueDatatype="130" unbalanced="0"/>
    <cacheHierarchy uniqueName="[pizza_sales].[pizza_ingredients]" caption="pizza_ingredients" attribute="1" defaultMemberUniqueName="[pizza_sales].[pizza_ingredients].[All]" allUniqueName="[pizza_sales].[pizza_ingredients].[All]" dimensionUniqueName="[pizza_sales]" displayFolder="" count="0" memberValueDatatype="130" unbalanced="0"/>
    <cacheHierarchy uniqueName="[pizza_sales].[pizza_name]" caption="pizza_name" attribute="1" defaultMemberUniqueName="[pizza_sales].[pizza_name].[All]" allUniqueName="[pizza_sales].[pizza_name].[All]" dimensionUniqueName="[pizza_sales]" displayFolder="" count="0" memberValueDatatype="130" unbalanced="0"/>
    <cacheHierarchy uniqueName="[Query1].[Total_Revenue]" caption="Total_Revenue" attribute="1" defaultMemberUniqueName="[Query1].[Total_Revenue].[All]" allUniqueName="[Query1].[Total_Revenue].[All]" dimensionUniqueName="[Query1]" displayFolder="" count="0" memberValueDatatype="5" unbalanced="0"/>
    <cacheHierarchy uniqueName="[Query1].[Avg_Order_Value]" caption="Avg_Order_Value" attribute="1" defaultMemberUniqueName="[Query1].[Avg_Order_Value].[All]" allUniqueName="[Query1].[Avg_Order_Value].[All]" dimensionUniqueName="[Query1]" displayFolder="" count="0" memberValueDatatype="5" unbalanced="0"/>
    <cacheHierarchy uniqueName="[Query1].[Total_Pizza_Sold]" caption="Total_Pizza_Sold" attribute="1" defaultMemberUniqueName="[Query1].[Total_Pizza_Sold].[All]" allUniqueName="[Query1].[Total_Pizza_Sold].[All]" dimensionUniqueName="[Query1]" displayFolder="" count="0" memberValueDatatype="20" unbalanced="0"/>
    <cacheHierarchy uniqueName="[Query1].[Total_Order]" caption="Total_Order" attribute="1" defaultMemberUniqueName="[Query1].[Total_Order].[All]" allUniqueName="[Query1].[Total_Order].[All]" dimensionUniqueName="[Query1]" displayFolder="" count="0" memberValueDatatype="20" unbalanced="0"/>
    <cacheHierarchy uniqueName="[Query1].[Average_Pizzas_Per_Order]" caption="Average_Pizzas_Per_Order" attribute="1" defaultMemberUniqueName="[Query1].[Average_Pizzas_Per_Order].[All]" allUniqueName="[Query1].[Average_Pizzas_Per_Order].[All]" dimensionUniqueName="[Query1]" displayFolder="" count="0" memberValueDatatype="5" unbalanced="0"/>
    <cacheHierarchy uniqueName="[Query2].[day_of_week]" caption="day_of_week" attribute="1" defaultMemberUniqueName="[Query2].[day_of_week].[All]" allUniqueName="[Query2].[day_of_week].[All]" dimensionUniqueName="[Query2]" displayFolder="" count="0" memberValueDatatype="130" unbalanced="0"/>
    <cacheHierarchy uniqueName="[Query2].[total_order]" caption="total_order" attribute="1" defaultMemberUniqueName="[Query2].[total_order].[All]" allUniqueName="[Query2].[total_order].[All]" dimensionUniqueName="[Query2]" displayFolder="" count="0" memberValueDatatype="20" unbalanced="0"/>
    <cacheHierarchy uniqueName="[Query3].[time_order]" caption="time_order" attribute="1" defaultMemberUniqueName="[Query3].[time_order].[All]" allUniqueName="[Query3].[time_order].[All]" dimensionUniqueName="[Query3]" displayFolder="" count="0" memberValueDatatype="20" unbalanced="0"/>
    <cacheHierarchy uniqueName="[Query3].[total_order]" caption="total_order" attribute="1" defaultMemberUniqueName="[Query3].[total_order].[All]" allUniqueName="[Query3].[total_order].[All]" dimensionUniqueName="[Query3]" displayFolder="" count="0" memberValueDatatype="20" unbalanced="0"/>
    <cacheHierarchy uniqueName="[Measures].[__XL_Count Query1]" caption="__XL_Count Query1" measure="1" displayFolder="" measureGroup="Query1" count="0" hidden="1"/>
    <cacheHierarchy uniqueName="[Measures].[__XL_Count Query2]" caption="__XL_Count Query2" measure="1" displayFolder="" measureGroup="Query2" count="0" hidden="1"/>
    <cacheHierarchy uniqueName="[Measures].[__XL_Count Query3]" caption="__XL_Count Query3" measure="1" displayFolder="" measureGroup="Query3" count="0" hidden="1"/>
    <cacheHierarchy uniqueName="[Measures].[__XL_Count pizza_sales]" caption="__XL_Count pizza_sales" measure="1" displayFolder="" measureGroup="pizza_sales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Query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vg_Order_Value]" caption="Sum of Avg_Order_Valu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Pizza_Sold]" caption="Sum of Total_Pizza_Sold" measure="1" displayFolder="" measureGroup="Query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]" caption="Sum of Total_Order" measure="1" displayFolder="" measureGroup="Query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verage_Pizzas_Per_Order]" caption="Sum of Average_Pizzas_Per_Order" measure="1" displayFolder="" measureGroup="Query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order 2]" caption="Sum of total_order 2" measure="1" displayFolder="" measureGroup="Query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order 3]" caption="Sum of total_order 3" measure="1" displayFolder="" measureGroup="Query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price]" caption="Sum of total_price" measure="1" displayFolder="" measureGroup="pizza_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pizza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11713116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11793-1B71-42C7-B196-08CBC55DB43F}" name="Daily Trend for Total Orders" cacheId="638" applyNumberFormats="0" applyBorderFormats="0" applyFontFormats="0" applyPatternFormats="0" applyAlignmentFormats="0" applyWidthHeightFormats="1" dataCaption="Values" tag="f38ad108-2d7b-4ae3-8944-c85b265c677b" updatedVersion="8" minRefreshableVersion="5" useAutoFormatting="1" itemPrintTitles="1" createdVersion="8" indent="0" outline="1" outlineData="1" multipleFieldFilters="0" chartFormat="12" rowHeaderCaption="day">
  <location ref="J1:K9" firstHeaderRow="1" firstDataRow="1" firstDataCol="1"/>
  <pivotFields count="2"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uery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A36A3-2846-4EA4-BD8C-0E247DE2306D}" name="Total Pizzas Sold by Pizza Category" cacheId="644" applyNumberFormats="0" applyBorderFormats="0" applyFontFormats="0" applyPatternFormats="0" applyAlignmentFormats="0" applyWidthHeightFormats="1" dataCaption="Values" tag="680409b6-ed05-4a23-9dff-bedfb7fb3d9a" updatedVersion="8" minRefreshableVersion="5" useAutoFormatting="1" subtotalHiddenItems="1" itemPrintTitles="1" createdVersion="8" indent="0" outline="1" outlineData="1" multipleFieldFilters="0" rowHeaderCaption="category">
  <location ref="AP1:AQ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1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40D3A-96F5-4856-9179-3ACFDFCADF8A}" name="% of Sales by Pizza Category" cacheId="629" applyNumberFormats="0" applyBorderFormats="0" applyFontFormats="0" applyPatternFormats="0" applyAlignmentFormats="0" applyWidthHeightFormats="1" dataCaption="Values" tag="e792bf58-1351-4335-bb7d-36a7f9b68fb8" updatedVersion="8" minRefreshableVersion="5" useAutoFormatting="1" itemPrintTitles="1" createdVersion="8" indent="0" outline="1" outlineData="1" multipleFieldFilters="0" chartFormat="16" rowHeaderCaption="category">
  <location ref="Z1:AA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1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E7F80-722E-4D2C-994B-60A6F45DC9A9}" name=" A. KPI’s" cacheId="626" applyNumberFormats="0" applyBorderFormats="0" applyFontFormats="0" applyPatternFormats="0" applyAlignmentFormats="0" applyWidthHeightFormats="1" dataCaption="Values" tag="26e52a11-845b-47d9-98e7-2abadf9db561" updatedVersion="8" minRefreshableVersion="5" useAutoFormatting="1" itemPrintTitles="1" createdVersion="8" indent="0" outline="1" outlineData="1" multipleFieldFilters="0">
  <location ref="A1:E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_Revenue" fld="0" baseField="0" baseItem="0"/>
    <dataField name="Sum of Avg_Order_Value" fld="1" baseField="0" baseItem="1" numFmtId="2"/>
    <dataField name="Sum of Total_Pizza_Sold" fld="2" baseField="0" baseItem="2"/>
    <dataField name="Sum of Total_Order" fld="3" baseField="0" baseItem="3"/>
    <dataField name="Sum of Average_Pizzas_Per_Order" fld="4" baseField="0" baseItem="4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uery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B938E-ED12-4FD7-8D2A-5E17E5A5FF09}" name="Top 5 Best Sellers by Total Pizzas Sold" cacheId="623" applyNumberFormats="0" applyBorderFormats="0" applyFontFormats="0" applyPatternFormats="0" applyAlignmentFormats="0" applyWidthHeightFormats="1" dataCaption="Values" tag="db74a732-0309-43df-b6bc-b9f980007e79" updatedVersion="8" minRefreshableVersion="5" useAutoFormatting="1" itemPrintTitles="1" createdVersion="8" indent="0" outline="1" outlineData="1" multipleFieldFilters="0" chartFormat="10" rowHeaderCaption="pizza name">
  <location ref="AX1:AY7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quantity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4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B0660-34CF-4CD0-955E-5605098DC9C3}" name="Bottom 5 worst  Sellers by Total Pizzas Sold" cacheId="635" applyNumberFormats="0" applyBorderFormats="0" applyFontFormats="0" applyPatternFormats="0" applyAlignmentFormats="0" applyWidthHeightFormats="1" dataCaption="Values" tag="b139520d-bd91-446d-a4af-193e12b972af" updatedVersion="8" minRefreshableVersion="5" useAutoFormatting="1" itemPrintTitles="1" createdVersion="8" indent="0" outline="1" outlineData="1" multipleFieldFilters="0" chartFormat="10" rowHeaderCaption="pizza name">
  <location ref="BF1:BG7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4">
      <autoFilter ref="A1">
        <filterColumn colId="0">
          <top10 top="0"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3D30D-AE45-4F95-84BA-B18F6B0A2214}" name="% of Sales by Pizza Size" cacheId="632" applyNumberFormats="0" applyBorderFormats="0" applyFontFormats="0" applyPatternFormats="0" applyAlignmentFormats="0" applyWidthHeightFormats="1" dataCaption="Values" tag="c94652ef-82c2-4352-8334-9010083a7268" updatedVersion="8" minRefreshableVersion="5" useAutoFormatting="1" subtotalHiddenItems="1" itemPrintTitles="1" createdVersion="8" indent="0" outline="1" outlineData="1" multipleFieldFilters="0" chartFormat="15" rowHeaderCaption="size">
  <location ref="AH1:AI7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0" showDataAs="percentOfTotal" baseField="0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5CA45-11F0-4574-9E3A-68C09A462A51}" name="Hourly Trend for Orders" cacheId="641" applyNumberFormats="0" applyBorderFormats="0" applyFontFormats="0" applyPatternFormats="0" applyAlignmentFormats="0" applyWidthHeightFormats="1" dataCaption="Values" tag="bc9922ec-d009-4e5d-b1c8-9503fd055e06" updatedVersion="8" minRefreshableVersion="5" useAutoFormatting="1" itemPrintTitles="1" createdVersion="8" indent="0" outline="1" outlineData="1" multipleFieldFilters="0" chartFormat="8" rowHeaderCaption="hour">
  <location ref="R1:S17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order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uery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928CD7F2-FCB0-47FE-89F6-235EB26539A3}" sourceName="[pizza_sales].[order_date]">
  <pivotTables>
    <pivotTable tabId="1" name="Top 5 Best Sellers by Total Pizzas Sold"/>
    <pivotTable tabId="1" name=" A. KPI’s"/>
    <pivotTable tabId="1" name="% of Sales by Pizza Category"/>
    <pivotTable tabId="1" name="% of Sales by Pizza Size"/>
    <pivotTable tabId="1" name="Bottom 5 worst  Sellers by Total Pizzas Sold"/>
    <pivotTable tabId="1" name="Daily Trend for Total Orders"/>
    <pivotTable tabId="1" name="Hourly Trend for Orders"/>
    <pivotTable tabId="1" name="Total Pizzas Sold by Pizza Category"/>
  </pivotTables>
  <state minimalRefreshVersion="6" lastRefreshVersion="6" pivotCacheId="1117131163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30E2FD7-EBE9-4CE7-B3CD-C00F648B9A71}" cache="Timeline_order_date" caption="order_date" level="2" selectionLevel="2" scrollPosition="2015-01-01T00:00:00" style="TimeSlicerStyleLight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56103B58-4C9F-48AE-92EF-4E915A1EDF68}" cache="Timeline_order_date" caption="order_date" level="2" selectionLevel="2" scrollPosition="2015-01-01T00:00:00" style="filteer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11/relationships/timeline" Target="../timelines/timeline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7"/>
  <sheetViews>
    <sheetView topLeftCell="AQ1" zoomScaleNormal="100" workbookViewId="0">
      <selection activeCell="AX4" sqref="AX4"/>
    </sheetView>
  </sheetViews>
  <sheetFormatPr defaultRowHeight="14.4" x14ac:dyDescent="0.3"/>
  <cols>
    <col min="1" max="1" width="20.21875" bestFit="1" customWidth="1"/>
    <col min="2" max="2" width="22.5546875" bestFit="1" customWidth="1"/>
    <col min="3" max="3" width="21.77734375" bestFit="1" customWidth="1"/>
    <col min="4" max="4" width="17.6640625" bestFit="1" customWidth="1"/>
    <col min="5" max="5" width="30.33203125" bestFit="1" customWidth="1"/>
    <col min="10" max="10" width="10.77734375" bestFit="1" customWidth="1"/>
    <col min="11" max="11" width="17" bestFit="1" customWidth="1"/>
    <col min="18" max="18" width="10.77734375" bestFit="1" customWidth="1"/>
    <col min="19" max="19" width="17" bestFit="1" customWidth="1"/>
    <col min="26" max="26" width="10.77734375" bestFit="1" customWidth="1"/>
    <col min="27" max="27" width="16.5546875" bestFit="1" customWidth="1"/>
    <col min="34" max="34" width="10.77734375" bestFit="1" customWidth="1"/>
    <col min="35" max="35" width="16.5546875" bestFit="1" customWidth="1"/>
    <col min="42" max="42" width="10.77734375" bestFit="1" customWidth="1"/>
    <col min="43" max="43" width="14.6640625" bestFit="1" customWidth="1"/>
    <col min="50" max="50" width="23.6640625" bestFit="1" customWidth="1"/>
    <col min="51" max="51" width="14.6640625" bestFit="1" customWidth="1"/>
    <col min="58" max="58" width="23" bestFit="1" customWidth="1"/>
    <col min="59" max="59" width="14.664062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s="1" t="s">
        <v>14</v>
      </c>
      <c r="K1" t="s">
        <v>13</v>
      </c>
      <c r="R1" s="1" t="s">
        <v>15</v>
      </c>
      <c r="S1" t="s">
        <v>13</v>
      </c>
      <c r="Z1" s="1" t="s">
        <v>22</v>
      </c>
      <c r="AA1" t="s">
        <v>20</v>
      </c>
      <c r="AH1" s="1" t="s">
        <v>21</v>
      </c>
      <c r="AI1" t="s">
        <v>20</v>
      </c>
      <c r="AP1" s="1" t="s">
        <v>22</v>
      </c>
      <c r="AQ1" t="s">
        <v>23</v>
      </c>
      <c r="AX1" s="1" t="s">
        <v>34</v>
      </c>
      <c r="AY1" t="s">
        <v>23</v>
      </c>
      <c r="BF1" s="1" t="s">
        <v>34</v>
      </c>
      <c r="BG1" t="s">
        <v>23</v>
      </c>
    </row>
    <row r="2" spans="1:59" x14ac:dyDescent="0.3">
      <c r="A2" s="10">
        <v>817860</v>
      </c>
      <c r="B2" s="4">
        <v>38.30726233435459</v>
      </c>
      <c r="C2" s="10">
        <v>49574</v>
      </c>
      <c r="D2" s="10">
        <v>21350</v>
      </c>
      <c r="E2" s="10">
        <v>2.3199999999999998</v>
      </c>
      <c r="J2" s="2" t="s">
        <v>8</v>
      </c>
      <c r="K2" s="10">
        <v>2624</v>
      </c>
      <c r="R2" s="2">
        <v>9</v>
      </c>
      <c r="S2" s="10">
        <v>1</v>
      </c>
      <c r="Z2" s="2" t="s">
        <v>16</v>
      </c>
      <c r="AA2" s="3">
        <v>0.2395513753228847</v>
      </c>
      <c r="AH2" s="2" t="s">
        <v>35</v>
      </c>
      <c r="AI2" s="3">
        <v>0.458903330244889</v>
      </c>
      <c r="AP2" s="2" t="s">
        <v>17</v>
      </c>
      <c r="AQ2" s="10">
        <v>14888</v>
      </c>
      <c r="AX2" s="2" t="s">
        <v>33</v>
      </c>
      <c r="AY2" s="10">
        <v>2371</v>
      </c>
      <c r="BF2" s="2" t="s">
        <v>25</v>
      </c>
      <c r="BG2" s="10">
        <v>490</v>
      </c>
    </row>
    <row r="3" spans="1:59" x14ac:dyDescent="0.3">
      <c r="A3" s="6">
        <f>GETPIVOTDATA("[Measures].[Sum of Total_Revenue]",$A$1)</f>
        <v>817860</v>
      </c>
      <c r="B3" s="5">
        <f>GETPIVOTDATA("[Measures].[Sum of Avg_Order_Value]",$A$1)</f>
        <v>38.30726233435459</v>
      </c>
      <c r="C3" s="8">
        <f>GETPIVOTDATA("[Measures].[Sum of Total_Pizza_Sold]",$A$1)</f>
        <v>49574</v>
      </c>
      <c r="D3" s="8">
        <f>GETPIVOTDATA("[Measures].[Sum of Total_Order]",$A$1)</f>
        <v>21350</v>
      </c>
      <c r="E3" s="7">
        <f>GETPIVOTDATA("[Measures].[Sum of Average_Pizzas_Per_Order]",$A$1)</f>
        <v>2.3199999999999998</v>
      </c>
      <c r="J3" s="2" t="s">
        <v>6</v>
      </c>
      <c r="K3" s="10">
        <v>2794</v>
      </c>
      <c r="R3" s="2">
        <v>10</v>
      </c>
      <c r="S3" s="10">
        <v>8</v>
      </c>
      <c r="Z3" s="2" t="s">
        <v>17</v>
      </c>
      <c r="AA3" s="3">
        <v>0.26905960230697634</v>
      </c>
      <c r="AH3" s="2" t="s">
        <v>36</v>
      </c>
      <c r="AI3" s="3">
        <v>0.30492044420599002</v>
      </c>
      <c r="AP3" s="2" t="s">
        <v>18</v>
      </c>
      <c r="AQ3" s="10">
        <v>11987</v>
      </c>
      <c r="AX3" s="2" t="s">
        <v>30</v>
      </c>
      <c r="AY3" s="10">
        <v>2418</v>
      </c>
      <c r="BF3" s="2" t="s">
        <v>26</v>
      </c>
      <c r="BG3" s="10">
        <v>937</v>
      </c>
    </row>
    <row r="4" spans="1:59" x14ac:dyDescent="0.3">
      <c r="B4" s="4"/>
      <c r="J4" s="2" t="s">
        <v>10</v>
      </c>
      <c r="K4" s="10">
        <v>2973</v>
      </c>
      <c r="R4" s="2">
        <v>11</v>
      </c>
      <c r="S4" s="10">
        <v>1231</v>
      </c>
      <c r="Z4" s="2" t="s">
        <v>18</v>
      </c>
      <c r="AA4" s="3">
        <v>0.25456311211146232</v>
      </c>
      <c r="AH4" s="2" t="s">
        <v>37</v>
      </c>
      <c r="AI4" s="3">
        <v>0.21773468410703731</v>
      </c>
      <c r="AP4" s="2" t="s">
        <v>19</v>
      </c>
      <c r="AQ4" s="10">
        <v>11649</v>
      </c>
      <c r="AX4" s="2" t="s">
        <v>28</v>
      </c>
      <c r="AY4" s="10">
        <v>2422</v>
      </c>
      <c r="BF4" s="2" t="s">
        <v>29</v>
      </c>
      <c r="BG4" s="10">
        <v>934</v>
      </c>
    </row>
    <row r="5" spans="1:59" x14ac:dyDescent="0.3">
      <c r="J5" s="2" t="s">
        <v>11</v>
      </c>
      <c r="K5" s="10">
        <v>3024</v>
      </c>
      <c r="R5" s="2">
        <v>12</v>
      </c>
      <c r="S5" s="10">
        <v>2520</v>
      </c>
      <c r="Z5" s="2" t="s">
        <v>19</v>
      </c>
      <c r="AA5" s="3">
        <v>0.23682591025867664</v>
      </c>
      <c r="AH5" s="2" t="s">
        <v>38</v>
      </c>
      <c r="AI5" s="3">
        <v>1.7210768499536417E-2</v>
      </c>
      <c r="AP5" s="2" t="s">
        <v>16</v>
      </c>
      <c r="AQ5" s="10">
        <v>11050</v>
      </c>
      <c r="AX5" s="2" t="s">
        <v>24</v>
      </c>
      <c r="AY5" s="10">
        <v>2432</v>
      </c>
      <c r="BF5" s="2" t="s">
        <v>31</v>
      </c>
      <c r="BG5" s="10">
        <v>961</v>
      </c>
    </row>
    <row r="6" spans="1:59" x14ac:dyDescent="0.3">
      <c r="J6" s="2" t="s">
        <v>9</v>
      </c>
      <c r="K6" s="10">
        <v>3239</v>
      </c>
      <c r="R6" s="2">
        <v>13</v>
      </c>
      <c r="S6" s="10">
        <v>2455</v>
      </c>
      <c r="Z6" s="2" t="s">
        <v>12</v>
      </c>
      <c r="AA6" s="3">
        <v>1</v>
      </c>
      <c r="AH6" s="2" t="s">
        <v>39</v>
      </c>
      <c r="AI6" s="3">
        <v>1.2307729425472462E-3</v>
      </c>
      <c r="AP6" s="2" t="s">
        <v>12</v>
      </c>
      <c r="AQ6" s="10">
        <v>49574</v>
      </c>
      <c r="AX6" s="2" t="s">
        <v>27</v>
      </c>
      <c r="AY6" s="10">
        <v>2453</v>
      </c>
      <c r="BF6" s="2" t="s">
        <v>32</v>
      </c>
      <c r="BG6" s="10">
        <v>950</v>
      </c>
    </row>
    <row r="7" spans="1:59" x14ac:dyDescent="0.3">
      <c r="J7" s="2" t="s">
        <v>5</v>
      </c>
      <c r="K7" s="10">
        <v>3538</v>
      </c>
      <c r="R7" s="2">
        <v>14</v>
      </c>
      <c r="S7" s="10">
        <v>1472</v>
      </c>
      <c r="AH7" s="2" t="s">
        <v>12</v>
      </c>
      <c r="AI7" s="3">
        <v>1</v>
      </c>
      <c r="AX7" s="2" t="s">
        <v>12</v>
      </c>
      <c r="AY7" s="10">
        <v>12096</v>
      </c>
      <c r="BF7" s="2" t="s">
        <v>12</v>
      </c>
      <c r="BG7" s="10">
        <v>4272</v>
      </c>
    </row>
    <row r="8" spans="1:59" x14ac:dyDescent="0.3">
      <c r="J8" s="2" t="s">
        <v>7</v>
      </c>
      <c r="K8" s="10">
        <v>3158</v>
      </c>
      <c r="R8" s="2">
        <v>15</v>
      </c>
      <c r="S8" s="10">
        <v>1468</v>
      </c>
    </row>
    <row r="9" spans="1:59" x14ac:dyDescent="0.3">
      <c r="J9" s="2" t="s">
        <v>12</v>
      </c>
      <c r="K9" s="10">
        <v>21350</v>
      </c>
      <c r="R9" s="2">
        <v>16</v>
      </c>
      <c r="S9" s="10">
        <v>1920</v>
      </c>
      <c r="AP9" s="9" t="s">
        <v>22</v>
      </c>
      <c r="AQ9" s="9" t="s">
        <v>23</v>
      </c>
    </row>
    <row r="10" spans="1:59" x14ac:dyDescent="0.3">
      <c r="R10" s="2">
        <v>17</v>
      </c>
      <c r="S10" s="10">
        <v>2336</v>
      </c>
      <c r="AP10" t="str">
        <f>AP2</f>
        <v>Classic</v>
      </c>
      <c r="AQ10">
        <f>GETPIVOTDATA("[Measures].[Sum of quantity]",$AP$1,"[pizza_sales].[pizza_category]","[pizza_sales].[pizza_category].&amp;[Classic]")</f>
        <v>14888</v>
      </c>
    </row>
    <row r="11" spans="1:59" x14ac:dyDescent="0.3">
      <c r="R11" s="2">
        <v>18</v>
      </c>
      <c r="S11" s="10">
        <v>2399</v>
      </c>
      <c r="AP11" t="str">
        <f t="shared" ref="AP11:AP13" si="0">AP3</f>
        <v>Supreme</v>
      </c>
      <c r="AQ11">
        <f>GETPIVOTDATA("[Measures].[Sum of quantity]",$AP$1,"[pizza_sales].[pizza_category]","[pizza_sales].[pizza_category].&amp;[Supreme]")</f>
        <v>11987</v>
      </c>
    </row>
    <row r="12" spans="1:59" x14ac:dyDescent="0.3">
      <c r="R12" s="2">
        <v>19</v>
      </c>
      <c r="S12" s="10">
        <v>2009</v>
      </c>
      <c r="AP12" t="str">
        <f t="shared" si="0"/>
        <v>Veggie</v>
      </c>
      <c r="AQ12">
        <f>GETPIVOTDATA("[Measures].[Sum of quantity]",$AP$1,"[pizza_sales].[pizza_category]","[pizza_sales].[pizza_category].&amp;[Veggie]")</f>
        <v>11649</v>
      </c>
    </row>
    <row r="13" spans="1:59" x14ac:dyDescent="0.3">
      <c r="R13" s="2">
        <v>20</v>
      </c>
      <c r="S13" s="10">
        <v>1642</v>
      </c>
      <c r="AP13" t="str">
        <f t="shared" si="0"/>
        <v>Chicken</v>
      </c>
      <c r="AQ13">
        <f>GETPIVOTDATA("[Measures].[Sum of quantity]",$AP$1,"[pizza_sales].[pizza_category]","[pizza_sales].[pizza_category].&amp;[Chicken]")</f>
        <v>11050</v>
      </c>
    </row>
    <row r="14" spans="1:59" x14ac:dyDescent="0.3">
      <c r="R14" s="2">
        <v>21</v>
      </c>
      <c r="S14" s="10">
        <v>1198</v>
      </c>
    </row>
    <row r="15" spans="1:59" x14ac:dyDescent="0.3">
      <c r="R15" s="2">
        <v>22</v>
      </c>
      <c r="S15" s="10">
        <v>663</v>
      </c>
    </row>
    <row r="16" spans="1:59" x14ac:dyDescent="0.3">
      <c r="R16" s="2">
        <v>23</v>
      </c>
      <c r="S16" s="10">
        <v>28</v>
      </c>
    </row>
    <row r="17" spans="18:19" x14ac:dyDescent="0.3">
      <c r="R17" s="2" t="s">
        <v>12</v>
      </c>
      <c r="S17" s="10">
        <v>21350</v>
      </c>
    </row>
  </sheetData>
  <pageMargins left="0.7" right="0.7" top="0.75" bottom="0.75" header="0.3" footer="0.3"/>
  <pageSetup orientation="portrait" r:id="rId9"/>
  <drawing r:id="rId10"/>
  <extLst>
    <ext xmlns:x15="http://schemas.microsoft.com/office/spreadsheetml/2010/11/main" uri="{7E03D99C-DC04-49d9-9315-930204A7B6E9}">
      <x15:timelineRefs>
        <x15:timelineRef r:id="rId11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1AFD-28DB-4D9C-A2D0-A4BF97B61C9E}">
  <dimension ref="A1"/>
  <sheetViews>
    <sheetView showGridLines="0" tabSelected="1" zoomScale="90" zoomScaleNormal="90" workbookViewId="0">
      <selection activeCell="V18" sqref="V18"/>
    </sheetView>
  </sheetViews>
  <sheetFormatPr defaultRowHeight="14.4" x14ac:dyDescent="0.3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369EA6C-5A3B-4C12-9517-0BE8C3966920}">
  <ds:schemaRefs/>
</ds:datastoreItem>
</file>

<file path=customXml/itemProps2.xml><?xml version="1.0" encoding="utf-8"?>
<ds:datastoreItem xmlns:ds="http://schemas.openxmlformats.org/officeDocument/2006/customXml" ds:itemID="{480B10E0-DFDC-4931-A5F4-4FDD80B8D65F}">
  <ds:schemaRefs/>
</ds:datastoreItem>
</file>

<file path=customXml/itemProps3.xml><?xml version="1.0" encoding="utf-8"?>
<ds:datastoreItem xmlns:ds="http://schemas.openxmlformats.org/officeDocument/2006/customXml" ds:itemID="{3062A034-FE4C-4F4A-92C8-8AEA276A6BC7}">
  <ds:schemaRefs/>
</ds:datastoreItem>
</file>

<file path=customXml/itemProps4.xml><?xml version="1.0" encoding="utf-8"?>
<ds:datastoreItem xmlns:ds="http://schemas.openxmlformats.org/officeDocument/2006/customXml" ds:itemID="{E0D35CF6-E1D4-4ADE-BC27-7DF183CD85C8}">
  <ds:schemaRefs/>
</ds:datastoreItem>
</file>

<file path=customXml/itemProps5.xml><?xml version="1.0" encoding="utf-8"?>
<ds:datastoreItem xmlns:ds="http://schemas.openxmlformats.org/officeDocument/2006/customXml" ds:itemID="{32D5698D-A9B9-4D03-BB7F-4BE1DEA7B635}">
  <ds:schemaRefs/>
</ds:datastoreItem>
</file>

<file path=customXml/itemProps6.xml><?xml version="1.0" encoding="utf-8"?>
<ds:datastoreItem xmlns:ds="http://schemas.openxmlformats.org/officeDocument/2006/customXml" ds:itemID="{616B456F-7453-45EB-BEEB-C6A4C69467B8}">
  <ds:schemaRefs/>
</ds:datastoreItem>
</file>

<file path=customXml/itemProps7.xml><?xml version="1.0" encoding="utf-8"?>
<ds:datastoreItem xmlns:ds="http://schemas.openxmlformats.org/officeDocument/2006/customXml" ds:itemID="{F47FFBB9-1545-4EA7-A8EA-960855766A83}">
  <ds:schemaRefs/>
</ds:datastoreItem>
</file>

<file path=customXml/itemProps8.xml><?xml version="1.0" encoding="utf-8"?>
<ds:datastoreItem xmlns:ds="http://schemas.openxmlformats.org/officeDocument/2006/customXml" ds:itemID="{6E277DD6-E3D3-49CA-9D74-A7F833385A6E}">
  <ds:schemaRefs/>
</ds:datastoreItem>
</file>

<file path=customXml/itemProps9.xml><?xml version="1.0" encoding="utf-8"?>
<ds:datastoreItem xmlns:ds="http://schemas.openxmlformats.org/officeDocument/2006/customXml" ds:itemID="{152A7F10-F031-4166-8640-105FA51744A1}">
  <ds:schemaRefs/>
</ds:datastoreItem>
</file>

<file path=customXml/itemProps10.xml><?xml version="1.0" encoding="utf-8"?>
<ds:datastoreItem xmlns:ds="http://schemas.openxmlformats.org/officeDocument/2006/customXml" ds:itemID="{00622163-F565-471B-9B02-ED682E6A31AE}">
  <ds:schemaRefs/>
</ds:datastoreItem>
</file>

<file path=customXml/itemProps11.xml><?xml version="1.0" encoding="utf-8"?>
<ds:datastoreItem xmlns:ds="http://schemas.openxmlformats.org/officeDocument/2006/customXml" ds:itemID="{01C60520-5819-4D7F-8C2D-685F2F02EBF4}">
  <ds:schemaRefs/>
</ds:datastoreItem>
</file>

<file path=customXml/itemProps12.xml><?xml version="1.0" encoding="utf-8"?>
<ds:datastoreItem xmlns:ds="http://schemas.openxmlformats.org/officeDocument/2006/customXml" ds:itemID="{F9C35F18-FF19-4F2F-BC0B-116EEBD661BD}">
  <ds:schemaRefs/>
</ds:datastoreItem>
</file>

<file path=customXml/itemProps13.xml><?xml version="1.0" encoding="utf-8"?>
<ds:datastoreItem xmlns:ds="http://schemas.openxmlformats.org/officeDocument/2006/customXml" ds:itemID="{DCBD2AFE-602E-4E6D-9AA7-96DBE6C02D84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B9B056AD-0E93-4096-BB8A-2FF5D2208164}">
  <ds:schemaRefs/>
</ds:datastoreItem>
</file>

<file path=customXml/itemProps15.xml><?xml version="1.0" encoding="utf-8"?>
<ds:datastoreItem xmlns:ds="http://schemas.openxmlformats.org/officeDocument/2006/customXml" ds:itemID="{2CB28F4B-552F-4FC8-9329-D221214D3118}">
  <ds:schemaRefs/>
</ds:datastoreItem>
</file>

<file path=customXml/itemProps16.xml><?xml version="1.0" encoding="utf-8"?>
<ds:datastoreItem xmlns:ds="http://schemas.openxmlformats.org/officeDocument/2006/customXml" ds:itemID="{6ABF4FFA-01B3-40EE-B588-AABC06091EF1}">
  <ds:schemaRefs/>
</ds:datastoreItem>
</file>

<file path=customXml/itemProps17.xml><?xml version="1.0" encoding="utf-8"?>
<ds:datastoreItem xmlns:ds="http://schemas.openxmlformats.org/officeDocument/2006/customXml" ds:itemID="{5E40495B-83C8-45DB-85C9-DCC7E777C3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mohanned mansour</cp:lastModifiedBy>
  <dcterms:created xsi:type="dcterms:W3CDTF">2015-06-05T18:17:20Z</dcterms:created>
  <dcterms:modified xsi:type="dcterms:W3CDTF">2025-09-04T22:54:57Z</dcterms:modified>
</cp:coreProperties>
</file>