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lije/desktop/software-development/chaz-project/auto-ace/"/>
    </mc:Choice>
  </mc:AlternateContent>
  <xr:revisionPtr revIDLastSave="0" documentId="13_ncr:1_{382C7598-5D7B-BA49-9CCC-517861B0DA26}" xr6:coauthVersionLast="47" xr6:coauthVersionMax="47" xr10:uidLastSave="{00000000-0000-0000-0000-000000000000}"/>
  <bookViews>
    <workbookView xWindow="0" yWindow="500" windowWidth="18160" windowHeight="16420" firstSheet="1" activeTab="3" xr2:uid="{00000000-000D-0000-FFFF-FFFF00000000}"/>
  </bookViews>
  <sheets>
    <sheet name="Weekly Time Reporting Template" sheetId="1" r:id="rId1"/>
    <sheet name="Weekly Time Reporting Oct 10." sheetId="2" r:id="rId2"/>
    <sheet name="Weekly Time Reporting Oct. 17" sheetId="3" r:id="rId3"/>
    <sheet name="Weekly Time Reporting Oct 24." sheetId="4" r:id="rId4"/>
    <sheet name="1" sheetId="5" r:id="rId5"/>
    <sheet name="Sheet1" sheetId="6" r:id="rId6"/>
  </sheets>
  <definedNames>
    <definedName name="_xlnm.Print_Area" localSheetId="4">'1'!$A$1:$Z$45</definedName>
    <definedName name="start_day">'1'!$AD$24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5" l="1"/>
  <c r="X2" i="5"/>
  <c r="W2" i="5"/>
  <c r="V2" i="5"/>
  <c r="U2" i="5"/>
  <c r="T2" i="5"/>
  <c r="S2" i="5"/>
  <c r="Q2" i="5"/>
  <c r="P2" i="5"/>
  <c r="O2" i="5"/>
  <c r="N2" i="5"/>
  <c r="M2" i="5"/>
  <c r="L2" i="5"/>
  <c r="K2" i="5"/>
  <c r="A1" i="5"/>
  <c r="A10" i="5" s="1"/>
  <c r="T52" i="4"/>
  <c r="P52" i="4"/>
  <c r="L52" i="4"/>
  <c r="H52" i="4"/>
  <c r="T53" i="4" s="1"/>
  <c r="D52" i="4"/>
  <c r="I43" i="4"/>
  <c r="M43" i="4" s="1"/>
  <c r="Q43" i="4" s="1"/>
  <c r="E43" i="4"/>
  <c r="I35" i="4"/>
  <c r="M35" i="4" s="1"/>
  <c r="Q35" i="4" s="1"/>
  <c r="E35" i="4"/>
  <c r="I27" i="4"/>
  <c r="M27" i="4" s="1"/>
  <c r="Q27" i="4" s="1"/>
  <c r="E27" i="4"/>
  <c r="I19" i="4"/>
  <c r="M19" i="4" s="1"/>
  <c r="Q19" i="4" s="1"/>
  <c r="E19" i="4"/>
  <c r="T16" i="4"/>
  <c r="P16" i="4"/>
  <c r="L16" i="4"/>
  <c r="H16" i="4"/>
  <c r="D16" i="4"/>
  <c r="T17" i="4" s="1"/>
  <c r="E8" i="4"/>
  <c r="I8" i="4" s="1"/>
  <c r="M8" i="4" s="1"/>
  <c r="Q8" i="4" s="1"/>
  <c r="H5" i="4"/>
  <c r="D3" i="4"/>
  <c r="T52" i="3"/>
  <c r="P52" i="3"/>
  <c r="L52" i="3"/>
  <c r="H52" i="3"/>
  <c r="D52" i="3"/>
  <c r="T53" i="3" s="1"/>
  <c r="C4" i="3" s="1"/>
  <c r="E43" i="3"/>
  <c r="I43" i="3" s="1"/>
  <c r="M43" i="3" s="1"/>
  <c r="Q43" i="3" s="1"/>
  <c r="E35" i="3"/>
  <c r="I35" i="3" s="1"/>
  <c r="M35" i="3" s="1"/>
  <c r="Q35" i="3" s="1"/>
  <c r="E27" i="3"/>
  <c r="I27" i="3" s="1"/>
  <c r="M27" i="3" s="1"/>
  <c r="Q27" i="3" s="1"/>
  <c r="E19" i="3"/>
  <c r="I19" i="3" s="1"/>
  <c r="M19" i="3" s="1"/>
  <c r="Q19" i="3" s="1"/>
  <c r="T16" i="3"/>
  <c r="P16" i="3"/>
  <c r="L16" i="3"/>
  <c r="H16" i="3"/>
  <c r="D16" i="3"/>
  <c r="T17" i="3" s="1"/>
  <c r="E8" i="3"/>
  <c r="I8" i="3" s="1"/>
  <c r="M8" i="3" s="1"/>
  <c r="Q8" i="3" s="1"/>
  <c r="H4" i="3"/>
  <c r="D3" i="3"/>
  <c r="T46" i="2"/>
  <c r="P46" i="2"/>
  <c r="L46" i="2"/>
  <c r="H46" i="2"/>
  <c r="C52" i="2" s="1"/>
  <c r="D4" i="1" s="1"/>
  <c r="D46" i="2"/>
  <c r="I37" i="2"/>
  <c r="M37" i="2" s="1"/>
  <c r="Q37" i="2" s="1"/>
  <c r="E37" i="2"/>
  <c r="I29" i="2"/>
  <c r="M29" i="2" s="1"/>
  <c r="Q29" i="2" s="1"/>
  <c r="E29" i="2"/>
  <c r="I21" i="2"/>
  <c r="M21" i="2" s="1"/>
  <c r="Q21" i="2" s="1"/>
  <c r="E21" i="2"/>
  <c r="I13" i="2"/>
  <c r="M13" i="2" s="1"/>
  <c r="Q13" i="2" s="1"/>
  <c r="E13" i="2"/>
  <c r="T10" i="2"/>
  <c r="P10" i="2"/>
  <c r="L10" i="2"/>
  <c r="H10" i="2"/>
  <c r="D10" i="2"/>
  <c r="C53" i="2" s="1"/>
  <c r="D5" i="1" s="1"/>
  <c r="E4" i="2"/>
  <c r="I4" i="2" s="1"/>
  <c r="M4" i="2" s="1"/>
  <c r="Q4" i="2" s="1"/>
  <c r="T52" i="1"/>
  <c r="P52" i="1"/>
  <c r="L52" i="1"/>
  <c r="H52" i="1"/>
  <c r="D52" i="1"/>
  <c r="T53" i="1" s="1"/>
  <c r="E43" i="1"/>
  <c r="I43" i="1" s="1"/>
  <c r="M43" i="1" s="1"/>
  <c r="Q43" i="1" s="1"/>
  <c r="E35" i="1"/>
  <c r="I35" i="1" s="1"/>
  <c r="M35" i="1" s="1"/>
  <c r="Q35" i="1" s="1"/>
  <c r="E27" i="1"/>
  <c r="I27" i="1" s="1"/>
  <c r="M27" i="1" s="1"/>
  <c r="Q27" i="1" s="1"/>
  <c r="E19" i="1"/>
  <c r="I19" i="1" s="1"/>
  <c r="M19" i="1" s="1"/>
  <c r="Q19" i="1" s="1"/>
  <c r="T16" i="1"/>
  <c r="P16" i="1"/>
  <c r="L16" i="1"/>
  <c r="H16" i="1"/>
  <c r="D16" i="1"/>
  <c r="T17" i="1" s="1"/>
  <c r="E8" i="1"/>
  <c r="I8" i="1" s="1"/>
  <c r="M8" i="1" s="1"/>
  <c r="Q8" i="1" s="1"/>
  <c r="D3" i="1"/>
  <c r="C10" i="5" l="1"/>
  <c r="A9" i="5"/>
  <c r="D4" i="4"/>
  <c r="D4" i="3"/>
  <c r="T11" i="2"/>
  <c r="C5" i="3"/>
  <c r="D5" i="3" s="1"/>
  <c r="C5" i="4"/>
  <c r="K1" i="5"/>
  <c r="S1" i="5"/>
  <c r="P8" i="5" l="1"/>
  <c r="L8" i="5"/>
  <c r="N7" i="5"/>
  <c r="P6" i="5"/>
  <c r="L6" i="5"/>
  <c r="N5" i="5"/>
  <c r="P4" i="5"/>
  <c r="L4" i="5"/>
  <c r="N3" i="5"/>
  <c r="O8" i="5"/>
  <c r="K8" i="5"/>
  <c r="Q7" i="5"/>
  <c r="M7" i="5"/>
  <c r="O6" i="5"/>
  <c r="K6" i="5"/>
  <c r="Q5" i="5"/>
  <c r="M5" i="5"/>
  <c r="O4" i="5"/>
  <c r="K4" i="5"/>
  <c r="Q3" i="5"/>
  <c r="M3" i="5"/>
  <c r="N8" i="5"/>
  <c r="P7" i="5"/>
  <c r="L7" i="5"/>
  <c r="N6" i="5"/>
  <c r="P5" i="5"/>
  <c r="L5" i="5"/>
  <c r="N4" i="5"/>
  <c r="P3" i="5"/>
  <c r="L3" i="5"/>
  <c r="Q8" i="5"/>
  <c r="M8" i="5"/>
  <c r="O7" i="5"/>
  <c r="K7" i="5"/>
  <c r="Q6" i="5"/>
  <c r="M6" i="5"/>
  <c r="O5" i="5"/>
  <c r="K5" i="5"/>
  <c r="Q4" i="5"/>
  <c r="M4" i="5"/>
  <c r="O3" i="5"/>
  <c r="K3" i="5"/>
  <c r="D5" i="4"/>
  <c r="Y8" i="5"/>
  <c r="U8" i="5"/>
  <c r="W7" i="5"/>
  <c r="S7" i="5"/>
  <c r="Y6" i="5"/>
  <c r="U6" i="5"/>
  <c r="W5" i="5"/>
  <c r="S5" i="5"/>
  <c r="Y4" i="5"/>
  <c r="U4" i="5"/>
  <c r="W3" i="5"/>
  <c r="S3" i="5"/>
  <c r="X8" i="5"/>
  <c r="T8" i="5"/>
  <c r="V7" i="5"/>
  <c r="X6" i="5"/>
  <c r="T6" i="5"/>
  <c r="V5" i="5"/>
  <c r="X4" i="5"/>
  <c r="T4" i="5"/>
  <c r="V3" i="5"/>
  <c r="W8" i="5"/>
  <c r="S8" i="5"/>
  <c r="Y7" i="5"/>
  <c r="U7" i="5"/>
  <c r="W6" i="5"/>
  <c r="S6" i="5"/>
  <c r="Y5" i="5"/>
  <c r="U5" i="5"/>
  <c r="W4" i="5"/>
  <c r="S4" i="5"/>
  <c r="Y3" i="5"/>
  <c r="U3" i="5"/>
  <c r="V8" i="5"/>
  <c r="X7" i="5"/>
  <c r="T7" i="5"/>
  <c r="V6" i="5"/>
  <c r="X5" i="5"/>
  <c r="T5" i="5"/>
  <c r="V4" i="5"/>
  <c r="X3" i="5"/>
  <c r="T3" i="5"/>
  <c r="E10" i="5"/>
  <c r="C9" i="5"/>
  <c r="G10" i="5" l="1"/>
  <c r="E9" i="5"/>
  <c r="I10" i="5" l="1"/>
  <c r="G9" i="5"/>
  <c r="K10" i="5" l="1"/>
  <c r="I9" i="5"/>
  <c r="S10" i="5" l="1"/>
  <c r="K9" i="5"/>
  <c r="A16" i="5" l="1"/>
  <c r="C16" i="5" s="1"/>
  <c r="E16" i="5" s="1"/>
  <c r="G16" i="5" s="1"/>
  <c r="I16" i="5" s="1"/>
  <c r="K16" i="5" s="1"/>
  <c r="S16" i="5" s="1"/>
  <c r="A22" i="5" s="1"/>
  <c r="C22" i="5" s="1"/>
  <c r="E22" i="5" s="1"/>
  <c r="G22" i="5" s="1"/>
  <c r="I22" i="5" s="1"/>
  <c r="K22" i="5" s="1"/>
  <c r="S22" i="5" s="1"/>
  <c r="A28" i="5" s="1"/>
  <c r="C28" i="5" s="1"/>
  <c r="E28" i="5" s="1"/>
  <c r="G28" i="5" s="1"/>
  <c r="I28" i="5" s="1"/>
  <c r="K28" i="5" s="1"/>
  <c r="S28" i="5" s="1"/>
  <c r="A34" i="5" s="1"/>
  <c r="C34" i="5" s="1"/>
  <c r="E34" i="5" s="1"/>
  <c r="G34" i="5" s="1"/>
  <c r="I34" i="5" s="1"/>
  <c r="K34" i="5" s="1"/>
  <c r="S34" i="5" s="1"/>
  <c r="A40" i="5" s="1"/>
  <c r="C40" i="5" s="1"/>
  <c r="S9" i="5"/>
</calcChain>
</file>

<file path=xl/sharedStrings.xml><?xml version="1.0" encoding="utf-8"?>
<sst xmlns="http://schemas.openxmlformats.org/spreadsheetml/2006/main" count="464" uniqueCount="90">
  <si>
    <t>Weekly Totals</t>
  </si>
  <si>
    <t>Time Reporting Summary Template</t>
  </si>
  <si>
    <t>(hrs)</t>
  </si>
  <si>
    <t>% C</t>
  </si>
  <si>
    <t xml:space="preserve">Total </t>
  </si>
  <si>
    <t>Overtime Paid out</t>
  </si>
  <si>
    <t>Missing Clock outs</t>
  </si>
  <si>
    <t>Additional Hours</t>
  </si>
  <si>
    <t xml:space="preserve">Missing Clock ins </t>
  </si>
  <si>
    <t>Early Arrival</t>
  </si>
  <si>
    <t xml:space="preserve">Absences </t>
  </si>
  <si>
    <t xml:space="preserve">Early Arrivals: </t>
  </si>
  <si>
    <t>Early arrivals are instances in which employees clock in prior to 8:00AM. The start time is flagged and the option is presented to managers to either round up the difference, or approve the early arrival depending on workload.</t>
  </si>
  <si>
    <t xml:space="preserve">In </t>
  </si>
  <si>
    <t>hrs</t>
  </si>
  <si>
    <t>No Early Clock ins</t>
  </si>
  <si>
    <t>Total Rounded</t>
  </si>
  <si>
    <t>Earnings Saved:</t>
  </si>
  <si>
    <t>Missing Clock Ins</t>
  </si>
  <si>
    <t xml:space="preserve">Timesheets with recorded clock outs, but missing clock ins will be flagged and reported to managers. If no response is received, employees' scheduled clock in time will be manually entered. </t>
  </si>
  <si>
    <t xml:space="preserve">in </t>
  </si>
  <si>
    <t>out</t>
  </si>
  <si>
    <t xml:space="preserve">No Missing Clock Ins </t>
  </si>
  <si>
    <t>Missing Clock Outs</t>
  </si>
  <si>
    <t>Timesheets with recorded Clock Ins but missing clock outs will be flagged and reported to managers. If no response is received, employees' scheduled clock-out  will be manually eneterd.</t>
  </si>
  <si>
    <t>No Missing Clock Outs</t>
  </si>
  <si>
    <t>Absences</t>
  </si>
  <si>
    <t xml:space="preserve">Absences will be reported to managers when an employee with a fixed schedule fails to clock in or out during their scheudled shift.  </t>
  </si>
  <si>
    <t>In</t>
  </si>
  <si>
    <t>Out</t>
  </si>
  <si>
    <t>No Absences</t>
  </si>
  <si>
    <t>Additional Hours Worked</t>
  </si>
  <si>
    <t xml:space="preserve">Timesheets with clock-outs that exceed 2+ hours of scheduled clock-out time will flagged by HomeBase and reported to managers. If no response is received, administrative action will not be taken and clock out time will be left as is. </t>
  </si>
  <si>
    <t>Hrs</t>
  </si>
  <si>
    <t>No Additional Hours</t>
  </si>
  <si>
    <t>Total hours exceeded</t>
  </si>
  <si>
    <t>Weekly Time Reporting Summary (10/10-10/14):</t>
  </si>
  <si>
    <t>Freddy Lujano</t>
  </si>
  <si>
    <t>No Early Clock Ins</t>
  </si>
  <si>
    <t>Diego Cristovao</t>
  </si>
  <si>
    <t>Roland Quevado</t>
  </si>
  <si>
    <t xml:space="preserve">Leroy Engle </t>
  </si>
  <si>
    <t>Josh Monday</t>
  </si>
  <si>
    <t>Joshua Shafer</t>
  </si>
  <si>
    <t>Juliana Sanchez</t>
  </si>
  <si>
    <t>Total</t>
  </si>
  <si>
    <t>Earnings Saved</t>
  </si>
  <si>
    <t>Anya Blaylock</t>
  </si>
  <si>
    <t>Austin Dill</t>
  </si>
  <si>
    <t>Virginia Russell</t>
  </si>
  <si>
    <t>Marleigh Clements</t>
  </si>
  <si>
    <t>Shery MCCabe</t>
  </si>
  <si>
    <t>s</t>
  </si>
  <si>
    <t xml:space="preserve">Patrick Stafford </t>
  </si>
  <si>
    <t xml:space="preserve">No Additionl Hours </t>
  </si>
  <si>
    <t>Austin Eversole</t>
  </si>
  <si>
    <t>Tyler Rutherford</t>
  </si>
  <si>
    <t>Diego Cristavao</t>
  </si>
  <si>
    <t>Roland Quevedo</t>
  </si>
  <si>
    <t>Josh Shafer</t>
  </si>
  <si>
    <t>Mariela Sanchez</t>
  </si>
  <si>
    <t>hello world</t>
  </si>
  <si>
    <t>Time Reporting Summary (10/17-10/21):</t>
  </si>
  <si>
    <t>Missing Clock ins</t>
  </si>
  <si>
    <t>Debra Hanke</t>
  </si>
  <si>
    <t>Michael Griffie</t>
  </si>
  <si>
    <t>Marleigha Clements</t>
  </si>
  <si>
    <t>Michael Griffe</t>
  </si>
  <si>
    <t>Jacob Birge</t>
  </si>
  <si>
    <t>Gurnur Kaur</t>
  </si>
  <si>
    <t>Patrick Stafford</t>
  </si>
  <si>
    <t>Time Reporting Summary (10/24-10/28):</t>
  </si>
  <si>
    <t>CALENDAR TEMPLATES by Vertex42.com</t>
  </si>
  <si>
    <t>https://www.vertex42.com/calendars/?utm_source=ms&amp;utm_medium=file&amp;utm_campaign=office&amp;utm_term=monthly&amp;utm_content=text</t>
  </si>
  <si>
    <t>https://www.vertex42.com/calendars/</t>
  </si>
  <si>
    <t>https://www.vertex42.com/calendars/?utm_source=ms&amp;utm_medium=file&amp;utm_campaign=office&amp;utm_term=monthly&amp;utm_content=text&amp;utm_content=url</t>
  </si>
  <si>
    <t>Step 1: Enter the Year and Start Month</t>
  </si>
  <si>
    <t>Year</t>
  </si>
  <si>
    <t xml:space="preserve"> </t>
  </si>
  <si>
    <t>Start Month</t>
  </si>
  <si>
    <t>Step 2: Choose the Start Day</t>
  </si>
  <si>
    <t>Start Day of Week</t>
  </si>
  <si>
    <t>Step 3: Customize the Theme Colors / Fonts</t>
  </si>
  <si>
    <t>Go to Page Layout &gt; Themes to choose</t>
  </si>
  <si>
    <t>different colors and fonts.</t>
  </si>
  <si>
    <t>Step 4: Print to Paper or PDF</t>
  </si>
  <si>
    <t>Print the entire workbook, or print</t>
  </si>
  <si>
    <t>only the selected worksheets.</t>
  </si>
  <si>
    <t>Notes</t>
  </si>
  <si>
    <t>Calendar Templates by Vertex42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</si>
</sst>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mmmm\ yyyy"/>
    <numFmt numFmtId="165" formatCode="dddd"/>
    <numFmt numFmtId="166" formatCode="d"/>
    <numFmt numFmtId="167" formatCode="&quot;$&quot;#,##0.00"/>
    <numFmt numFmtId="168" formatCode="mmmm\ \'yy"/>
  </numFmts>
  <fonts count="60" x14ac:knownFonts="1">
    <font>
      <sz val="10"/>
      <name val="Arial"/>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2"/>
      <color rgb="FFFF0000"/>
      <name val="Calibri"/>
      <family val="2"/>
      <scheme val="minor"/>
    </font>
    <font>
      <b/>
      <sz val="12"/>
      <color theme="1"/>
      <name val="Calibri"/>
      <family val="2"/>
      <scheme val="minor"/>
    </font>
    <font>
      <u/>
      <sz val="12"/>
      <color rgb="FFFF0000"/>
      <name val="Calibri"/>
      <family val="2"/>
      <scheme val="minor"/>
    </font>
    <font>
      <sz val="16"/>
      <color theme="1"/>
      <name val="Calibri"/>
      <family val="2"/>
      <scheme val="major"/>
    </font>
    <font>
      <sz val="16"/>
      <color theme="4" tint="-0.249977111117893"/>
      <name val="Calibri"/>
      <family val="2"/>
      <scheme val="major"/>
    </font>
    <font>
      <b/>
      <sz val="18"/>
      <name val="Arial"/>
      <family val="2"/>
    </font>
    <font>
      <b/>
      <sz val="18"/>
      <color rgb="FF0070C0"/>
      <name val="Arial"/>
      <family val="2"/>
    </font>
    <font>
      <b/>
      <sz val="10"/>
      <name val="Arial"/>
      <family val="2"/>
    </font>
    <font>
      <sz val="12"/>
      <name val="Calibri"/>
      <family val="2"/>
      <scheme val="minor"/>
    </font>
    <font>
      <b/>
      <sz val="14"/>
      <color rgb="FF0070C0"/>
      <name val="Arial"/>
      <family val="2"/>
    </font>
    <font>
      <sz val="14"/>
      <color theme="4" tint="-0.249977111117893"/>
      <name val="Calibri"/>
      <family val="2"/>
      <scheme val="major"/>
    </font>
    <font>
      <b/>
      <sz val="38"/>
      <color theme="4" tint="-0.499984740745262"/>
      <name val="Calibri"/>
      <family val="2"/>
      <scheme val="major"/>
    </font>
    <font>
      <b/>
      <u/>
      <sz val="12"/>
      <color rgb="FFFF0000"/>
      <name val="Calibri"/>
      <family val="2"/>
      <scheme val="minor"/>
    </font>
    <font>
      <b/>
      <u/>
      <sz val="12"/>
      <color theme="1"/>
      <name val="Calibri"/>
      <family val="2"/>
      <scheme val="minor"/>
    </font>
    <font>
      <u/>
      <sz val="12"/>
      <color rgb="FFD5090A"/>
      <name val="Calibri"/>
      <family val="2"/>
      <scheme val="minor"/>
    </font>
    <font>
      <sz val="16"/>
      <color rgb="FF000000"/>
      <name val="Calibri"/>
      <family val="2"/>
    </font>
    <font>
      <b/>
      <sz val="14"/>
      <color theme="1"/>
      <name val="Calibri"/>
      <family val="2"/>
      <scheme val="minor"/>
    </font>
    <font>
      <b/>
      <sz val="12"/>
      <color theme="4" tint="-0.499984740745262"/>
      <name val="Calibri"/>
      <family val="2"/>
      <scheme val="major"/>
    </font>
    <font>
      <b/>
      <sz val="14"/>
      <color theme="1"/>
      <name val="Calibri"/>
      <family val="2"/>
      <scheme val="major"/>
    </font>
    <font>
      <b/>
      <sz val="14"/>
      <color theme="1"/>
      <name val="Arial"/>
      <family val="2"/>
    </font>
    <font>
      <b/>
      <sz val="10"/>
      <color theme="1"/>
      <name val="Arial"/>
      <family val="2"/>
    </font>
    <font>
      <b/>
      <sz val="12"/>
      <color theme="1"/>
      <name val="Arial"/>
      <family val="2"/>
    </font>
    <font>
      <b/>
      <sz val="12"/>
      <color theme="1"/>
      <name val="Calibri"/>
      <family val="2"/>
      <scheme val="major"/>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7"/>
        <bgColor indexed="64"/>
      </patternFill>
    </fill>
    <fill>
      <patternFill patternType="solid">
        <fgColor theme="9" tint="0.39997558519241921"/>
        <bgColor indexed="64"/>
      </patternFill>
    </fill>
    <fill>
      <patternFill patternType="solid">
        <fgColor rgb="FFD9D9D9"/>
        <bgColor rgb="FF000000"/>
      </patternFill>
    </fill>
    <fill>
      <patternFill patternType="solid">
        <fgColor rgb="FFFFFF00"/>
        <bgColor indexed="64"/>
      </patternFill>
    </fill>
  </fills>
  <borders count="49">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s>
  <cellStyleXfs count="4">
    <xf numFmtId="0" fontId="0" fillId="0" borderId="0"/>
    <xf numFmtId="0" fontId="17" fillId="0" borderId="0">
      <alignment vertical="top"/>
      <protection locked="0"/>
    </xf>
    <xf numFmtId="43" fontId="20" fillId="0" borderId="0"/>
    <xf numFmtId="0" fontId="10" fillId="0" borderId="0"/>
  </cellStyleXfs>
  <cellXfs count="213">
    <xf numFmtId="0" fontId="0" fillId="0" borderId="0" xfId="0"/>
    <xf numFmtId="0" fontId="0" fillId="0" borderId="0" xfId="0" applyAlignment="1">
      <alignment vertical="center"/>
    </xf>
    <xf numFmtId="0" fontId="11" fillId="0" borderId="0" xfId="0" applyFont="1" applyAlignment="1">
      <alignment vertical="center"/>
    </xf>
    <xf numFmtId="0" fontId="11" fillId="0" borderId="0" xfId="0" applyFont="1"/>
    <xf numFmtId="0" fontId="12" fillId="0" borderId="0" xfId="0" applyFont="1"/>
    <xf numFmtId="0" fontId="12" fillId="0" borderId="0" xfId="0" applyFont="1" applyAlignment="1">
      <alignment vertical="center"/>
    </xf>
    <xf numFmtId="0" fontId="15" fillId="0" borderId="0" xfId="0" applyFont="1" applyAlignment="1">
      <alignment vertical="center"/>
    </xf>
    <xf numFmtId="0" fontId="19" fillId="0" borderId="4" xfId="0" applyFont="1" applyBorder="1" applyAlignment="1">
      <alignment vertical="center"/>
    </xf>
    <xf numFmtId="0" fontId="0" fillId="0" borderId="4" xfId="0" applyBorder="1"/>
    <xf numFmtId="0" fontId="18" fillId="0" borderId="2" xfId="0" applyFont="1" applyBorder="1"/>
    <xf numFmtId="0" fontId="21" fillId="0" borderId="0" xfId="0" applyFont="1"/>
    <xf numFmtId="0" fontId="16" fillId="0" borderId="1" xfId="0" applyFont="1" applyBorder="1" applyAlignment="1">
      <alignment horizontal="left" vertical="center" indent="1"/>
    </xf>
    <xf numFmtId="0" fontId="15" fillId="0" borderId="7" xfId="0" applyFont="1" applyBorder="1"/>
    <xf numFmtId="0" fontId="15" fillId="0" borderId="3" xfId="0" applyFont="1" applyBorder="1" applyAlignment="1">
      <alignment horizontal="left" vertical="center"/>
    </xf>
    <xf numFmtId="0" fontId="15" fillId="0" borderId="5" xfId="1" applyFont="1" applyBorder="1" applyAlignment="1" applyProtection="1">
      <alignment horizontal="left" vertical="center"/>
    </xf>
    <xf numFmtId="0" fontId="15" fillId="0" borderId="8" xfId="1" applyFont="1" applyBorder="1" applyAlignment="1" applyProtection="1">
      <alignment vertical="center"/>
    </xf>
    <xf numFmtId="0" fontId="25" fillId="0" borderId="0" xfId="0" applyFont="1" applyAlignment="1">
      <alignment horizontal="center" shrinkToFit="1"/>
    </xf>
    <xf numFmtId="0" fontId="27" fillId="0" borderId="0" xfId="0" applyFont="1"/>
    <xf numFmtId="0" fontId="28" fillId="0" borderId="0" xfId="0" applyFont="1" applyAlignment="1">
      <alignment vertical="center"/>
    </xf>
    <xf numFmtId="0" fontId="33" fillId="2" borderId="0" xfId="0" applyFont="1" applyFill="1" applyAlignment="1">
      <alignment horizontal="left" vertical="center"/>
    </xf>
    <xf numFmtId="0" fontId="34" fillId="4" borderId="12" xfId="0" applyFont="1" applyFill="1" applyBorder="1" applyAlignment="1">
      <alignment horizontal="center" vertical="center"/>
    </xf>
    <xf numFmtId="0" fontId="35" fillId="2" borderId="13" xfId="0" applyFont="1" applyFill="1" applyBorder="1" applyAlignment="1">
      <alignment horizontal="center" vertical="center"/>
    </xf>
    <xf numFmtId="0" fontId="36" fillId="0" borderId="0" xfId="0" applyFont="1" applyAlignment="1">
      <alignment vertical="center"/>
    </xf>
    <xf numFmtId="0" fontId="29" fillId="0" borderId="0" xfId="2" applyNumberFormat="1" applyFont="1" applyAlignment="1">
      <alignment horizontal="left"/>
    </xf>
    <xf numFmtId="0" fontId="31" fillId="0" borderId="0" xfId="1" applyFont="1" applyAlignment="1" applyProtection="1">
      <alignment horizontal="left"/>
    </xf>
    <xf numFmtId="0" fontId="15" fillId="0" borderId="14" xfId="0" applyFont="1" applyBorder="1" applyAlignment="1">
      <alignment vertical="center"/>
    </xf>
    <xf numFmtId="0" fontId="14" fillId="0" borderId="14" xfId="0" applyFont="1" applyBorder="1" applyAlignment="1">
      <alignment vertical="center" shrinkToFit="1"/>
    </xf>
    <xf numFmtId="0" fontId="39" fillId="0" borderId="14" xfId="0" applyFont="1" applyBorder="1" applyAlignment="1">
      <alignment horizontal="left" vertical="center"/>
    </xf>
    <xf numFmtId="20" fontId="37" fillId="0" borderId="14" xfId="0" applyNumberFormat="1" applyFont="1" applyBorder="1" applyAlignment="1">
      <alignment horizontal="left" vertical="center"/>
    </xf>
    <xf numFmtId="20" fontId="9" fillId="0" borderId="14" xfId="0" applyNumberFormat="1" applyFont="1" applyBorder="1" applyAlignment="1">
      <alignment horizontal="left" vertical="center"/>
    </xf>
    <xf numFmtId="0" fontId="14" fillId="6" borderId="0" xfId="0" applyFont="1" applyFill="1" applyAlignment="1">
      <alignment horizontal="left" vertical="center" shrinkToFit="1"/>
    </xf>
    <xf numFmtId="0" fontId="39" fillId="7" borderId="14" xfId="0" applyFont="1" applyFill="1" applyBorder="1" applyAlignment="1">
      <alignment horizontal="left" vertical="center"/>
    </xf>
    <xf numFmtId="0" fontId="0" fillId="0" borderId="14" xfId="0" applyBorder="1"/>
    <xf numFmtId="0" fontId="38" fillId="0" borderId="17" xfId="0" applyFont="1" applyBorder="1" applyAlignment="1">
      <alignment vertical="center"/>
    </xf>
    <xf numFmtId="0" fontId="38" fillId="0" borderId="16" xfId="0" applyFont="1" applyBorder="1" applyAlignment="1">
      <alignment vertical="center"/>
    </xf>
    <xf numFmtId="0" fontId="15" fillId="0" borderId="30" xfId="0" applyFont="1" applyBorder="1" applyAlignment="1">
      <alignment horizontal="center" vertical="center"/>
    </xf>
    <xf numFmtId="0" fontId="8" fillId="0" borderId="30" xfId="0" applyFont="1" applyBorder="1" applyAlignment="1">
      <alignment vertical="center"/>
    </xf>
    <xf numFmtId="0" fontId="15" fillId="0" borderId="30" xfId="0" applyFont="1" applyBorder="1" applyAlignment="1">
      <alignment vertical="center"/>
    </xf>
    <xf numFmtId="0" fontId="39" fillId="7" borderId="30" xfId="0" applyFont="1" applyFill="1" applyBorder="1" applyAlignment="1">
      <alignment horizontal="left" vertical="center"/>
    </xf>
    <xf numFmtId="0" fontId="44" fillId="0" borderId="0" xfId="0" applyFont="1" applyAlignment="1">
      <alignment vertical="center"/>
    </xf>
    <xf numFmtId="0" fontId="45" fillId="8" borderId="16" xfId="0" applyFont="1" applyFill="1" applyBorder="1" applyAlignment="1">
      <alignment vertical="center"/>
    </xf>
    <xf numFmtId="20" fontId="0" fillId="0" borderId="14" xfId="0" applyNumberFormat="1" applyBorder="1"/>
    <xf numFmtId="20" fontId="9" fillId="0" borderId="14" xfId="0" applyNumberFormat="1" applyFont="1" applyBorder="1" applyAlignment="1">
      <alignment horizontal="right" vertical="center"/>
    </xf>
    <xf numFmtId="0" fontId="49" fillId="0" borderId="14" xfId="0" applyFont="1" applyBorder="1" applyAlignment="1">
      <alignment horizontal="left" vertical="center"/>
    </xf>
    <xf numFmtId="0" fontId="49" fillId="0" borderId="30" xfId="0" applyFont="1" applyBorder="1" applyAlignment="1">
      <alignment horizontal="left" vertical="center"/>
    </xf>
    <xf numFmtId="0" fontId="0" fillId="0" borderId="30" xfId="0" applyBorder="1"/>
    <xf numFmtId="2" fontId="37" fillId="0" borderId="14" xfId="0" applyNumberFormat="1" applyFont="1" applyBorder="1" applyAlignment="1">
      <alignment horizontal="left" vertical="center"/>
    </xf>
    <xf numFmtId="2" fontId="15" fillId="0" borderId="14" xfId="0" applyNumberFormat="1" applyFont="1" applyBorder="1" applyAlignment="1">
      <alignment horizontal="center" vertical="center"/>
    </xf>
    <xf numFmtId="20" fontId="6" fillId="0" borderId="14" xfId="0" applyNumberFormat="1" applyFont="1" applyBorder="1" applyAlignment="1">
      <alignment horizontal="left" vertical="center"/>
    </xf>
    <xf numFmtId="0" fontId="0" fillId="0" borderId="16" xfId="0" applyBorder="1"/>
    <xf numFmtId="2" fontId="5" fillId="11" borderId="14" xfId="0" applyNumberFormat="1" applyFont="1" applyFill="1" applyBorder="1" applyAlignment="1">
      <alignment horizontal="left" vertical="center"/>
    </xf>
    <xf numFmtId="0" fontId="51" fillId="7" borderId="14" xfId="0" applyFont="1" applyFill="1" applyBorder="1" applyAlignment="1">
      <alignment horizontal="left" vertical="center"/>
    </xf>
    <xf numFmtId="0" fontId="50" fillId="11" borderId="14" xfId="0" applyFont="1" applyFill="1" applyBorder="1" applyAlignment="1">
      <alignment horizontal="left" vertical="center"/>
    </xf>
    <xf numFmtId="2" fontId="37" fillId="0" borderId="30" xfId="0" applyNumberFormat="1" applyFont="1" applyBorder="1" applyAlignment="1">
      <alignment horizontal="left" vertical="center"/>
    </xf>
    <xf numFmtId="0" fontId="37" fillId="0" borderId="30" xfId="0" applyFont="1" applyBorder="1" applyAlignment="1">
      <alignment horizontal="left" vertical="center"/>
    </xf>
    <xf numFmtId="0" fontId="4" fillId="10" borderId="14" xfId="0" applyFont="1" applyFill="1" applyBorder="1" applyAlignment="1">
      <alignment horizontal="left" vertical="center"/>
    </xf>
    <xf numFmtId="0" fontId="50" fillId="11" borderId="30" xfId="0" applyFont="1" applyFill="1" applyBorder="1" applyAlignment="1">
      <alignment horizontal="left" vertical="center"/>
    </xf>
    <xf numFmtId="0" fontId="38" fillId="0" borderId="26" xfId="0" applyFont="1" applyBorder="1" applyAlignment="1">
      <alignment vertical="center"/>
    </xf>
    <xf numFmtId="0" fontId="44" fillId="0" borderId="0" xfId="0" applyFont="1"/>
    <xf numFmtId="2" fontId="5" fillId="11" borderId="30" xfId="0" applyNumberFormat="1" applyFont="1" applyFill="1" applyBorder="1" applyAlignment="1">
      <alignment horizontal="left" vertical="center"/>
    </xf>
    <xf numFmtId="0" fontId="58" fillId="0" borderId="14" xfId="0" applyFont="1" applyBorder="1" applyAlignment="1">
      <alignment vertical="top" wrapText="1"/>
    </xf>
    <xf numFmtId="0" fontId="57" fillId="0" borderId="14" xfId="0" applyFont="1" applyBorder="1" applyAlignment="1">
      <alignment horizontal="left" vertical="top" wrapText="1"/>
    </xf>
    <xf numFmtId="10" fontId="58" fillId="0" borderId="14" xfId="0" applyNumberFormat="1" applyFont="1" applyBorder="1" applyAlignment="1">
      <alignment vertical="top" wrapText="1"/>
    </xf>
    <xf numFmtId="10" fontId="58" fillId="0" borderId="14" xfId="0" applyNumberFormat="1" applyFont="1" applyBorder="1" applyAlignment="1">
      <alignment horizontal="center" vertical="center" wrapText="1"/>
    </xf>
    <xf numFmtId="10" fontId="58" fillId="0" borderId="14" xfId="0" applyNumberFormat="1" applyFont="1" applyBorder="1" applyAlignment="1">
      <alignment horizontal="left" vertical="top" wrapText="1"/>
    </xf>
    <xf numFmtId="0" fontId="58" fillId="0" borderId="14" xfId="0" applyFont="1" applyBorder="1" applyAlignment="1">
      <alignment horizontal="left" wrapText="1"/>
    </xf>
    <xf numFmtId="2" fontId="50" fillId="13" borderId="40" xfId="0" applyNumberFormat="1" applyFont="1" applyFill="1" applyBorder="1" applyAlignment="1">
      <alignment horizontal="left" vertical="center"/>
    </xf>
    <xf numFmtId="0" fontId="15" fillId="11" borderId="14" xfId="0" applyFont="1" applyFill="1" applyBorder="1" applyAlignment="1">
      <alignment horizontal="center" vertical="center"/>
    </xf>
    <xf numFmtId="0" fontId="0" fillId="8" borderId="0" xfId="0" applyFill="1"/>
    <xf numFmtId="0" fontId="50" fillId="11" borderId="14" xfId="0" applyFont="1" applyFill="1" applyBorder="1" applyAlignment="1">
      <alignment horizontal="right" vertical="center"/>
    </xf>
    <xf numFmtId="20" fontId="37" fillId="0" borderId="14" xfId="0" applyNumberFormat="1" applyFont="1" applyBorder="1" applyAlignment="1">
      <alignment horizontal="right" vertical="center"/>
    </xf>
    <xf numFmtId="10" fontId="58" fillId="0" borderId="14" xfId="0" applyNumberFormat="1" applyFont="1" applyBorder="1" applyAlignment="1">
      <alignment horizontal="right" vertical="top" wrapText="1"/>
    </xf>
    <xf numFmtId="10" fontId="58" fillId="0" borderId="14" xfId="0" applyNumberFormat="1" applyFont="1" applyBorder="1" applyAlignment="1">
      <alignment horizontal="right" vertical="center" wrapText="1"/>
    </xf>
    <xf numFmtId="20" fontId="37" fillId="7" borderId="14" xfId="0" applyNumberFormat="1" applyFont="1" applyFill="1" applyBorder="1" applyAlignment="1">
      <alignment horizontal="left" vertical="center"/>
    </xf>
    <xf numFmtId="2" fontId="50" fillId="13" borderId="40" xfId="0" applyNumberFormat="1" applyFont="1" applyFill="1" applyBorder="1" applyAlignment="1">
      <alignment horizontal="right" vertical="center"/>
    </xf>
    <xf numFmtId="0" fontId="38" fillId="0" borderId="16" xfId="0" applyFont="1" applyBorder="1" applyAlignment="1">
      <alignment horizontal="left" vertical="center"/>
    </xf>
    <xf numFmtId="0" fontId="38" fillId="0" borderId="15" xfId="0" applyFont="1" applyBorder="1" applyAlignment="1">
      <alignment horizontal="left" vertical="center"/>
    </xf>
    <xf numFmtId="0" fontId="38" fillId="0" borderId="14" xfId="0" applyFont="1" applyBorder="1" applyAlignment="1">
      <alignment horizontal="left" vertical="center"/>
    </xf>
    <xf numFmtId="0" fontId="9" fillId="0" borderId="14" xfId="0" applyFont="1" applyBorder="1" applyAlignment="1">
      <alignment horizontal="left" vertical="center"/>
    </xf>
    <xf numFmtId="0" fontId="15" fillId="0" borderId="14" xfId="0" applyFont="1" applyBorder="1" applyAlignment="1">
      <alignment horizontal="center" vertical="center"/>
    </xf>
    <xf numFmtId="0" fontId="37" fillId="0" borderId="14" xfId="0" applyFont="1" applyBorder="1" applyAlignment="1">
      <alignment horizontal="left" vertical="center"/>
    </xf>
    <xf numFmtId="0" fontId="58" fillId="0" borderId="14" xfId="0" applyFont="1" applyBorder="1" applyAlignment="1">
      <alignment horizontal="left" vertical="top" wrapText="1"/>
    </xf>
    <xf numFmtId="0" fontId="14" fillId="0" borderId="2" xfId="0" applyFont="1" applyBorder="1" applyAlignment="1">
      <alignment horizontal="left" vertical="center" shrinkToFit="1"/>
    </xf>
    <xf numFmtId="0" fontId="14" fillId="3" borderId="7" xfId="0" applyFont="1" applyFill="1" applyBorder="1" applyAlignment="1">
      <alignment horizontal="left" vertical="center" shrinkToFit="1"/>
    </xf>
    <xf numFmtId="164" fontId="55" fillId="2" borderId="14" xfId="0" applyNumberFormat="1" applyFont="1" applyFill="1" applyBorder="1" applyAlignment="1">
      <alignment vertical="top" wrapText="1"/>
    </xf>
    <xf numFmtId="164" fontId="55" fillId="2" borderId="14" xfId="0" applyNumberFormat="1" applyFont="1" applyFill="1" applyBorder="1" applyAlignment="1">
      <alignment horizontal="left" vertical="top" wrapText="1"/>
    </xf>
    <xf numFmtId="165" fontId="40" fillId="6" borderId="14" xfId="0" applyNumberFormat="1" applyFont="1" applyFill="1" applyBorder="1" applyAlignment="1">
      <alignment horizontal="center" vertical="center" shrinkToFit="1"/>
    </xf>
    <xf numFmtId="166" fontId="13" fillId="6" borderId="0" xfId="0" applyNumberFormat="1" applyFont="1" applyFill="1" applyAlignment="1">
      <alignment horizontal="left" vertical="center" shrinkToFit="1"/>
    </xf>
    <xf numFmtId="166" fontId="13" fillId="6" borderId="0" xfId="0" applyNumberFormat="1" applyFont="1" applyFill="1" applyAlignment="1">
      <alignment horizontal="center" vertical="center" shrinkToFit="1"/>
    </xf>
    <xf numFmtId="165" fontId="40" fillId="6" borderId="30" xfId="0" applyNumberFormat="1" applyFont="1" applyFill="1" applyBorder="1" applyAlignment="1">
      <alignment horizontal="center" vertical="center" shrinkToFit="1"/>
    </xf>
    <xf numFmtId="44" fontId="50" fillId="13" borderId="30" xfId="0" applyNumberFormat="1" applyFont="1" applyFill="1" applyBorder="1" applyAlignment="1">
      <alignment vertical="center"/>
    </xf>
    <xf numFmtId="166" fontId="13" fillId="6" borderId="29" xfId="0" applyNumberFormat="1" applyFont="1" applyFill="1" applyBorder="1" applyAlignment="1">
      <alignment horizontal="left" vertical="center" shrinkToFit="1"/>
    </xf>
    <xf numFmtId="166" fontId="13" fillId="6" borderId="0" xfId="0" applyNumberFormat="1" applyFont="1" applyFill="1" applyAlignment="1">
      <alignment vertical="center" shrinkToFit="1"/>
    </xf>
    <xf numFmtId="166" fontId="13" fillId="6" borderId="19" xfId="0" applyNumberFormat="1" applyFont="1" applyFill="1" applyBorder="1" applyAlignment="1">
      <alignment vertical="center" shrinkToFit="1"/>
    </xf>
    <xf numFmtId="166" fontId="13" fillId="6" borderId="20" xfId="0" applyNumberFormat="1" applyFont="1" applyFill="1" applyBorder="1" applyAlignment="1">
      <alignment vertical="center" shrinkToFit="1"/>
    </xf>
    <xf numFmtId="165" fontId="40" fillId="2" borderId="14" xfId="0" applyNumberFormat="1" applyFont="1" applyFill="1" applyBorder="1" applyAlignment="1">
      <alignment vertical="center" shrinkToFit="1"/>
    </xf>
    <xf numFmtId="165" fontId="40" fillId="2" borderId="30" xfId="0" applyNumberFormat="1" applyFont="1" applyFill="1" applyBorder="1" applyAlignment="1">
      <alignment vertical="center" shrinkToFit="1"/>
    </xf>
    <xf numFmtId="166" fontId="13" fillId="6" borderId="26" xfId="0" applyNumberFormat="1" applyFont="1" applyFill="1" applyBorder="1" applyAlignment="1">
      <alignment horizontal="left" vertical="center" shrinkToFit="1"/>
    </xf>
    <xf numFmtId="166" fontId="13" fillId="6" borderId="15" xfId="0" applyNumberFormat="1" applyFont="1" applyFill="1" applyBorder="1" applyAlignment="1">
      <alignment vertical="center" shrinkToFit="1"/>
    </xf>
    <xf numFmtId="165" fontId="40" fillId="6" borderId="14" xfId="0" applyNumberFormat="1" applyFont="1" applyFill="1" applyBorder="1" applyAlignment="1">
      <alignment vertical="center" shrinkToFit="1"/>
    </xf>
    <xf numFmtId="165" fontId="40" fillId="6" borderId="30" xfId="0" applyNumberFormat="1" applyFont="1" applyFill="1" applyBorder="1" applyAlignment="1">
      <alignment vertical="center" shrinkToFit="1"/>
    </xf>
    <xf numFmtId="165" fontId="40" fillId="2" borderId="16" xfId="0" applyNumberFormat="1" applyFont="1" applyFill="1" applyBorder="1" applyAlignment="1">
      <alignment vertical="center" shrinkToFit="1"/>
    </xf>
    <xf numFmtId="167" fontId="38" fillId="0" borderId="27" xfId="0" applyNumberFormat="1" applyFont="1" applyBorder="1" applyAlignment="1">
      <alignment vertical="center"/>
    </xf>
    <xf numFmtId="166" fontId="13" fillId="6" borderId="19" xfId="0" applyNumberFormat="1" applyFont="1" applyFill="1" applyBorder="1" applyAlignment="1">
      <alignment horizontal="left" vertical="center" shrinkToFit="1"/>
    </xf>
    <xf numFmtId="166" fontId="13" fillId="6" borderId="20" xfId="0" applyNumberFormat="1" applyFont="1" applyFill="1" applyBorder="1" applyAlignment="1">
      <alignment horizontal="left" vertical="center" shrinkToFit="1"/>
    </xf>
    <xf numFmtId="165" fontId="40" fillId="6" borderId="21" xfId="0" applyNumberFormat="1" applyFont="1" applyFill="1" applyBorder="1" applyAlignment="1">
      <alignment vertical="center" shrinkToFit="1"/>
    </xf>
    <xf numFmtId="165" fontId="52" fillId="12" borderId="14" xfId="0" applyNumberFormat="1" applyFont="1" applyFill="1" applyBorder="1" applyAlignment="1">
      <alignment vertical="center" shrinkToFit="1"/>
    </xf>
    <xf numFmtId="165" fontId="52" fillId="12" borderId="15" xfId="0" applyNumberFormat="1" applyFont="1" applyFill="1" applyBorder="1" applyAlignment="1">
      <alignment vertical="center" shrinkToFit="1"/>
    </xf>
    <xf numFmtId="164" fontId="59" fillId="2" borderId="14" xfId="0" applyNumberFormat="1" applyFont="1" applyFill="1" applyBorder="1" applyAlignment="1">
      <alignment vertical="top" wrapText="1"/>
    </xf>
    <xf numFmtId="164" fontId="22" fillId="0" borderId="0" xfId="0" applyNumberFormat="1" applyFont="1" applyAlignment="1">
      <alignment horizontal="left" vertical="top"/>
    </xf>
    <xf numFmtId="166" fontId="26" fillId="0" borderId="0" xfId="0" applyNumberFormat="1" applyFont="1" applyAlignment="1">
      <alignment horizontal="center" vertical="center" shrinkToFit="1"/>
    </xf>
    <xf numFmtId="164" fontId="30" fillId="0" borderId="0" xfId="0" applyNumberFormat="1" applyFont="1" applyAlignment="1">
      <alignment vertical="top"/>
    </xf>
    <xf numFmtId="164" fontId="30" fillId="0" borderId="0" xfId="0" applyNumberFormat="1" applyFont="1" applyAlignment="1">
      <alignment horizontal="left" vertical="top"/>
    </xf>
    <xf numFmtId="166" fontId="13" fillId="3" borderId="1" xfId="0" applyNumberFormat="1" applyFont="1" applyFill="1" applyBorder="1" applyAlignment="1">
      <alignment horizontal="center" vertical="center" shrinkToFit="1"/>
    </xf>
    <xf numFmtId="166" fontId="13" fillId="0" borderId="1" xfId="0" applyNumberFormat="1" applyFont="1" applyBorder="1" applyAlignment="1">
      <alignment horizontal="center" vertical="center" shrinkToFit="1"/>
    </xf>
    <xf numFmtId="0" fontId="0" fillId="0" borderId="15" xfId="0" applyBorder="1" applyAlignment="1">
      <alignment horizontal="center"/>
    </xf>
    <xf numFmtId="0" fontId="0" fillId="0" borderId="15" xfId="0" applyBorder="1"/>
    <xf numFmtId="0" fontId="38" fillId="0" borderId="14" xfId="0" applyFont="1" applyBorder="1" applyAlignment="1">
      <alignment horizontal="left" vertical="center"/>
    </xf>
    <xf numFmtId="0" fontId="0" fillId="0" borderId="28" xfId="0" applyBorder="1" applyAlignment="1">
      <alignment horizontal="center"/>
    </xf>
    <xf numFmtId="0" fontId="38" fillId="0" borderId="28" xfId="0" applyFont="1" applyBorder="1" applyAlignment="1">
      <alignment horizontal="left" vertical="center"/>
    </xf>
    <xf numFmtId="0" fontId="9" fillId="0" borderId="15" xfId="0" applyFont="1" applyBorder="1" applyAlignment="1">
      <alignment horizontal="left" vertical="center"/>
    </xf>
    <xf numFmtId="0" fontId="7" fillId="0" borderId="15" xfId="0" applyFont="1" applyBorder="1" applyAlignment="1">
      <alignment horizontal="center" vertical="center"/>
    </xf>
    <xf numFmtId="0" fontId="38" fillId="0" borderId="15" xfId="0" applyFont="1" applyBorder="1" applyAlignment="1">
      <alignment horizontal="left" vertical="center"/>
    </xf>
    <xf numFmtId="0" fontId="0" fillId="0" borderId="44" xfId="0" applyBorder="1" applyAlignment="1">
      <alignment horizontal="center"/>
    </xf>
    <xf numFmtId="0" fontId="0" fillId="0" borderId="38" xfId="0" applyBorder="1"/>
    <xf numFmtId="0" fontId="0" fillId="0" borderId="39" xfId="0" applyBorder="1"/>
    <xf numFmtId="0" fontId="38" fillId="13" borderId="45" xfId="0" applyFont="1" applyFill="1" applyBorder="1" applyAlignment="1">
      <alignment horizontal="left" vertical="center"/>
    </xf>
    <xf numFmtId="0" fontId="4" fillId="0" borderId="28" xfId="0" applyFont="1" applyBorder="1" applyAlignment="1">
      <alignment horizontal="left" vertical="center"/>
    </xf>
    <xf numFmtId="0" fontId="6" fillId="0" borderId="28" xfId="0" applyFont="1" applyBorder="1" applyAlignment="1">
      <alignment horizontal="left" vertical="center"/>
    </xf>
    <xf numFmtId="0" fontId="0" fillId="0" borderId="42" xfId="0" applyBorder="1" applyAlignment="1">
      <alignment horizontal="center"/>
    </xf>
    <xf numFmtId="0" fontId="0" fillId="0" borderId="17" xfId="0" applyBorder="1"/>
    <xf numFmtId="0" fontId="0" fillId="0" borderId="27" xfId="0" applyBorder="1"/>
    <xf numFmtId="0" fontId="46" fillId="0" borderId="28" xfId="0" applyFont="1" applyBorder="1" applyAlignment="1">
      <alignment horizontal="left" vertical="top" wrapText="1"/>
    </xf>
    <xf numFmtId="164" fontId="41" fillId="0" borderId="30" xfId="0" applyNumberFormat="1" applyFont="1" applyBorder="1" applyAlignment="1">
      <alignment horizontal="left" vertical="top" wrapText="1"/>
    </xf>
    <xf numFmtId="0" fontId="15" fillId="0" borderId="28" xfId="0" applyFont="1" applyBorder="1" applyAlignment="1">
      <alignment horizontal="center" vertical="center"/>
    </xf>
    <xf numFmtId="0" fontId="15" fillId="0" borderId="14" xfId="0" applyFont="1" applyBorder="1" applyAlignment="1">
      <alignment horizontal="center" vertical="center"/>
    </xf>
    <xf numFmtId="0" fontId="7" fillId="0" borderId="14" xfId="0" applyFont="1" applyBorder="1" applyAlignment="1">
      <alignment horizontal="center" vertical="center"/>
    </xf>
    <xf numFmtId="0" fontId="0" fillId="0" borderId="14" xfId="0" applyBorder="1" applyAlignment="1">
      <alignment horizontal="center"/>
    </xf>
    <xf numFmtId="0" fontId="43" fillId="0" borderId="28" xfId="0" applyFont="1" applyBorder="1" applyAlignment="1">
      <alignment horizontal="left" vertical="top" wrapText="1"/>
    </xf>
    <xf numFmtId="164" fontId="47" fillId="0" borderId="30" xfId="0" applyNumberFormat="1" applyFont="1" applyBorder="1" applyAlignment="1">
      <alignment horizontal="left" vertical="top" wrapText="1"/>
    </xf>
    <xf numFmtId="0" fontId="3" fillId="0" borderId="28" xfId="0" applyFont="1" applyBorder="1" applyAlignment="1">
      <alignment horizontal="left" vertical="center"/>
    </xf>
    <xf numFmtId="0" fontId="7" fillId="0" borderId="28" xfId="0" applyFont="1" applyBorder="1" applyAlignment="1">
      <alignment horizontal="left" vertical="center"/>
    </xf>
    <xf numFmtId="0" fontId="43" fillId="0" borderId="28" xfId="0" applyFont="1" applyBorder="1" applyAlignment="1">
      <alignment horizontal="left" wrapText="1"/>
    </xf>
    <xf numFmtId="0" fontId="3" fillId="0" borderId="15" xfId="0" applyFont="1" applyBorder="1" applyAlignment="1">
      <alignment horizontal="left" vertical="center"/>
    </xf>
    <xf numFmtId="0" fontId="9" fillId="0" borderId="28" xfId="0" applyFont="1" applyBorder="1" applyAlignment="1">
      <alignment horizontal="left" vertical="center"/>
    </xf>
    <xf numFmtId="167" fontId="38" fillId="0" borderId="28" xfId="0" applyNumberFormat="1" applyFont="1" applyBorder="1" applyAlignment="1">
      <alignment horizontal="center" vertical="center"/>
    </xf>
    <xf numFmtId="0" fontId="53" fillId="13" borderId="14" xfId="0" applyFont="1" applyFill="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left" vertical="center"/>
    </xf>
    <xf numFmtId="0" fontId="42" fillId="9" borderId="42" xfId="0" applyFont="1" applyFill="1" applyBorder="1" applyAlignment="1">
      <alignment horizontal="center"/>
    </xf>
    <xf numFmtId="166" fontId="13" fillId="6" borderId="43" xfId="0" applyNumberFormat="1" applyFont="1" applyFill="1" applyBorder="1" applyAlignment="1">
      <alignment horizontal="center" vertical="center" shrinkToFit="1"/>
    </xf>
    <xf numFmtId="0" fontId="0" fillId="0" borderId="24" xfId="0" applyBorder="1"/>
    <xf numFmtId="164" fontId="55" fillId="6" borderId="34" xfId="0" applyNumberFormat="1" applyFont="1" applyFill="1" applyBorder="1" applyAlignment="1">
      <alignment horizontal="center" vertical="top" wrapText="1"/>
    </xf>
    <xf numFmtId="0" fontId="0" fillId="0" borderId="35" xfId="0" applyBorder="1"/>
    <xf numFmtId="164" fontId="48" fillId="0" borderId="41" xfId="0" applyNumberFormat="1" applyFont="1" applyBorder="1" applyAlignment="1">
      <alignment horizontal="center" vertical="top" wrapText="1"/>
    </xf>
    <xf numFmtId="0" fontId="0" fillId="0" borderId="36" xfId="0" applyBorder="1"/>
    <xf numFmtId="0" fontId="0" fillId="0" borderId="37" xfId="0" applyBorder="1"/>
    <xf numFmtId="0" fontId="0" fillId="0" borderId="0" xfId="0"/>
    <xf numFmtId="0" fontId="0" fillId="0" borderId="32" xfId="0" applyBorder="1"/>
    <xf numFmtId="0" fontId="0" fillId="0" borderId="20" xfId="0" applyBorder="1"/>
    <xf numFmtId="0" fontId="0" fillId="0" borderId="33" xfId="0" applyBorder="1"/>
    <xf numFmtId="164" fontId="55" fillId="2" borderId="28" xfId="0" applyNumberFormat="1" applyFont="1" applyFill="1" applyBorder="1" applyAlignment="1">
      <alignment horizontal="center" vertical="top" wrapText="1"/>
    </xf>
    <xf numFmtId="164" fontId="48" fillId="0" borderId="16" xfId="0" applyNumberFormat="1" applyFont="1" applyBorder="1" applyAlignment="1">
      <alignment horizontal="center" vertical="top"/>
    </xf>
    <xf numFmtId="0" fontId="56" fillId="0" borderId="28" xfId="0" applyFont="1" applyBorder="1" applyAlignment="1">
      <alignment horizontal="left" vertical="top" wrapText="1"/>
    </xf>
    <xf numFmtId="0" fontId="56" fillId="0" borderId="14" xfId="0" applyFont="1" applyBorder="1" applyAlignment="1">
      <alignment horizontal="left" vertical="top" wrapText="1"/>
    </xf>
    <xf numFmtId="165" fontId="40" fillId="6" borderId="14" xfId="0" applyNumberFormat="1" applyFont="1" applyFill="1" applyBorder="1" applyAlignment="1">
      <alignment horizontal="center" vertical="center" shrinkToFit="1"/>
    </xf>
    <xf numFmtId="0" fontId="0" fillId="0" borderId="22" xfId="0" applyBorder="1"/>
    <xf numFmtId="0" fontId="0" fillId="0" borderId="23" xfId="0" applyBorder="1"/>
    <xf numFmtId="0" fontId="0" fillId="0" borderId="18" xfId="0" applyBorder="1"/>
    <xf numFmtId="0" fontId="0" fillId="0" borderId="19" xfId="0" applyBorder="1"/>
    <xf numFmtId="0" fontId="9" fillId="0" borderId="14" xfId="0" applyFont="1" applyBorder="1" applyAlignment="1">
      <alignment horizontal="left" vertical="center"/>
    </xf>
    <xf numFmtId="165" fontId="40" fillId="6" borderId="30" xfId="0" applyNumberFormat="1" applyFont="1" applyFill="1" applyBorder="1" applyAlignment="1">
      <alignment horizontal="center" vertical="center" shrinkToFit="1"/>
    </xf>
    <xf numFmtId="0" fontId="0" fillId="0" borderId="31" xfId="0" applyBorder="1"/>
    <xf numFmtId="164" fontId="48" fillId="0" borderId="25" xfId="0" applyNumberFormat="1" applyFont="1" applyBorder="1" applyAlignment="1">
      <alignment horizontal="left" vertical="top"/>
    </xf>
    <xf numFmtId="0" fontId="0" fillId="0" borderId="46" xfId="0" applyBorder="1"/>
    <xf numFmtId="0" fontId="38" fillId="0" borderId="17" xfId="0" applyFont="1" applyBorder="1" applyAlignment="1">
      <alignment horizontal="center" vertical="center"/>
    </xf>
    <xf numFmtId="0" fontId="37" fillId="0" borderId="14" xfId="0" applyFont="1" applyBorder="1" applyAlignment="1">
      <alignment horizontal="left" vertical="center"/>
    </xf>
    <xf numFmtId="0" fontId="58" fillId="0" borderId="14" xfId="0" applyFont="1" applyBorder="1" applyAlignment="1">
      <alignment horizontal="left" vertical="top" wrapText="1"/>
    </xf>
    <xf numFmtId="166" fontId="13" fillId="6" borderId="14" xfId="0" applyNumberFormat="1" applyFont="1" applyFill="1" applyBorder="1" applyAlignment="1">
      <alignment horizontal="left" vertical="center" shrinkToFit="1"/>
    </xf>
    <xf numFmtId="164" fontId="59" fillId="6" borderId="16" xfId="0" applyNumberFormat="1" applyFont="1" applyFill="1" applyBorder="1" applyAlignment="1">
      <alignment horizontal="center" vertical="top" wrapText="1"/>
    </xf>
    <xf numFmtId="164" fontId="59" fillId="2" borderId="14" xfId="0" applyNumberFormat="1" applyFont="1" applyFill="1" applyBorder="1" applyAlignment="1">
      <alignment horizontal="center" vertical="top" wrapText="1"/>
    </xf>
    <xf numFmtId="164" fontId="54" fillId="0" borderId="16" xfId="0" applyNumberFormat="1" applyFont="1" applyBorder="1" applyAlignment="1">
      <alignment horizontal="center" vertical="top"/>
    </xf>
    <xf numFmtId="0" fontId="3" fillId="0" borderId="14" xfId="0" applyFont="1" applyBorder="1" applyAlignment="1">
      <alignment horizontal="left" vertical="center"/>
    </xf>
    <xf numFmtId="0" fontId="2" fillId="0" borderId="28" xfId="0" applyFont="1" applyBorder="1" applyAlignment="1">
      <alignment horizontal="left" vertical="center"/>
    </xf>
    <xf numFmtId="0" fontId="1" fillId="0" borderId="28" xfId="0" applyFont="1" applyBorder="1" applyAlignment="1">
      <alignment horizontal="left" vertical="center"/>
    </xf>
    <xf numFmtId="164" fontId="48" fillId="0" borderId="41" xfId="0" applyNumberFormat="1" applyFont="1" applyBorder="1" applyAlignment="1">
      <alignment horizontal="left" vertical="top" wrapText="1"/>
    </xf>
    <xf numFmtId="0" fontId="15" fillId="3" borderId="48" xfId="0" applyFont="1" applyFill="1" applyBorder="1" applyAlignment="1">
      <alignment horizontal="center" vertical="center"/>
    </xf>
    <xf numFmtId="0" fontId="0" fillId="0" borderId="8" xfId="0" applyBorder="1"/>
    <xf numFmtId="0" fontId="0" fillId="0" borderId="6" xfId="0" applyBorder="1"/>
    <xf numFmtId="0" fontId="15" fillId="3" borderId="47" xfId="0" applyFont="1" applyFill="1" applyBorder="1" applyAlignment="1">
      <alignment horizontal="center" vertical="center"/>
    </xf>
    <xf numFmtId="0" fontId="0" fillId="0" borderId="0" xfId="0" applyAlignment="1">
      <alignment vertical="center"/>
    </xf>
    <xf numFmtId="0" fontId="0" fillId="0" borderId="4" xfId="0" applyBorder="1"/>
    <xf numFmtId="166" fontId="13" fillId="0" borderId="1" xfId="0" applyNumberFormat="1" applyFont="1" applyBorder="1" applyAlignment="1">
      <alignment horizontal="center" vertical="center" shrinkToFit="1"/>
    </xf>
    <xf numFmtId="0" fontId="0" fillId="0" borderId="7" xfId="0" applyBorder="1"/>
    <xf numFmtId="0" fontId="14" fillId="0" borderId="2" xfId="0" applyFont="1" applyBorder="1" applyAlignment="1">
      <alignment horizontal="left" vertical="center" shrinkToFit="1"/>
    </xf>
    <xf numFmtId="0" fontId="0" fillId="0" borderId="2" xfId="0" applyBorder="1"/>
    <xf numFmtId="166" fontId="13" fillId="3" borderId="1" xfId="0" applyNumberFormat="1" applyFont="1" applyFill="1" applyBorder="1" applyAlignment="1">
      <alignment horizontal="center" vertical="center" shrinkToFit="1"/>
    </xf>
    <xf numFmtId="0" fontId="14" fillId="3" borderId="2" xfId="0" applyFont="1" applyFill="1" applyBorder="1" applyAlignment="1">
      <alignment horizontal="left" vertical="center" shrinkToFit="1"/>
    </xf>
    <xf numFmtId="0" fontId="15" fillId="0" borderId="48" xfId="0" applyFont="1" applyBorder="1" applyAlignment="1">
      <alignment horizontal="center" vertical="center"/>
    </xf>
    <xf numFmtId="0" fontId="15" fillId="0" borderId="47" xfId="0" applyFont="1" applyBorder="1" applyAlignment="1">
      <alignment horizontal="center" vertical="center"/>
    </xf>
    <xf numFmtId="0" fontId="15" fillId="3" borderId="5" xfId="0" applyFont="1" applyFill="1" applyBorder="1" applyAlignment="1">
      <alignment horizontal="center" vertical="center"/>
    </xf>
    <xf numFmtId="0" fontId="15" fillId="3" borderId="3" xfId="0" applyFont="1" applyFill="1" applyBorder="1" applyAlignment="1">
      <alignment horizontal="center" vertical="center"/>
    </xf>
    <xf numFmtId="164" fontId="22" fillId="0" borderId="0" xfId="0" applyNumberFormat="1" applyFont="1" applyAlignment="1">
      <alignment horizontal="left" vertical="top"/>
    </xf>
    <xf numFmtId="0" fontId="11" fillId="0" borderId="0" xfId="0" applyFont="1"/>
    <xf numFmtId="0" fontId="12" fillId="0" borderId="0" xfId="0" applyFont="1"/>
    <xf numFmtId="165" fontId="23" fillId="4" borderId="9" xfId="0" applyNumberFormat="1" applyFont="1" applyFill="1" applyBorder="1" applyAlignment="1">
      <alignment horizontal="center" vertical="center" shrinkToFit="1"/>
    </xf>
    <xf numFmtId="0" fontId="0" fillId="0" borderId="10" xfId="0" applyBorder="1"/>
    <xf numFmtId="165" fontId="23" fillId="4" borderId="10" xfId="0" applyNumberFormat="1" applyFont="1" applyFill="1" applyBorder="1" applyAlignment="1">
      <alignment horizontal="center" vertical="center" shrinkToFit="1"/>
    </xf>
    <xf numFmtId="168" fontId="24" fillId="5" borderId="0" xfId="0" applyNumberFormat="1" applyFont="1" applyFill="1" applyAlignment="1">
      <alignment horizontal="center" vertical="center"/>
    </xf>
    <xf numFmtId="165" fontId="23" fillId="4" borderId="11" xfId="0" applyNumberFormat="1" applyFont="1" applyFill="1" applyBorder="1" applyAlignment="1">
      <alignment horizontal="center" vertical="center" shrinkToFit="1"/>
    </xf>
    <xf numFmtId="0" fontId="0" fillId="0" borderId="11" xfId="0" applyBorder="1"/>
    <xf numFmtId="0" fontId="32" fillId="0" borderId="6" xfId="1" applyFont="1" applyBorder="1" applyAlignment="1" applyProtection="1">
      <alignment horizontal="right" vertical="center"/>
    </xf>
    <xf numFmtId="0" fontId="32" fillId="0" borderId="4" xfId="1" applyFont="1" applyBorder="1" applyAlignment="1" applyProtection="1">
      <alignment horizontal="right" vertical="center"/>
    </xf>
  </cellXfs>
  <cellStyles count="4">
    <cellStyle name="Comma" xfId="2" builtinId="3"/>
    <cellStyle name="Hyperlink" xfId="1" builtinId="8"/>
    <cellStyle name="Normal" xfId="0" builtinId="0"/>
    <cellStyle name="Normal 2" xfId="3" xr:uid="{00000000-0005-0000-0000-000003000000}"/>
  </cellStyles>
  <dxfs count="97">
    <dxf>
      <font>
        <color theme="4" tint="-0.24994659260841701"/>
      </font>
    </dxf>
    <dxf>
      <font>
        <color theme="0" tint="-0.34998626667073579"/>
      </font>
    </dxf>
    <dxf>
      <font>
        <color theme="4" tint="-0.24994659260841701"/>
      </font>
    </dxf>
    <dxf>
      <font>
        <color theme="0" tint="-0.34998626667073579"/>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None</a:t>
            </a:r>
          </a:p>
        </c:rich>
      </c:tx>
      <c:overlay val="0"/>
      <c:spPr>
        <a:noFill/>
        <a:ln>
          <a:noFill/>
          <a:prstDash val="solid"/>
        </a:ln>
      </c:spPr>
    </c:title>
    <c:autoTitleDeleted val="0"/>
    <c:plotArea>
      <c:layout/>
      <c:barChart>
        <c:barDir val="col"/>
        <c:grouping val="stacked"/>
        <c:varyColors val="0"/>
        <c:dLbls>
          <c:showLegendKey val="0"/>
          <c:showVal val="0"/>
          <c:showCatName val="0"/>
          <c:showSerName val="0"/>
          <c:showPercent val="0"/>
          <c:showBubbleSize val="0"/>
        </c:dLbls>
        <c:gapWidth val="219"/>
        <c:overlap val="100"/>
        <c:axId val="48828847"/>
        <c:axId val="395429359"/>
      </c:barChart>
      <c:catAx>
        <c:axId val="48828847"/>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95429359"/>
        <c:crosses val="autoZero"/>
        <c:auto val="1"/>
        <c:lblAlgn val="ctr"/>
        <c:lblOffset val="100"/>
        <c:noMultiLvlLbl val="0"/>
      </c:catAx>
      <c:valAx>
        <c:axId val="395429359"/>
        <c:scaling>
          <c:orientation val="minMax"/>
        </c:scaling>
        <c:delete val="0"/>
        <c:axPos val="l"/>
        <c:majorGridlines>
          <c:spPr>
            <a:ln w="9525" cap="flat" cmpd="sng" algn="ctr">
              <a:solidFill>
                <a:schemeClr val="tx1">
                  <a:lumMod val="15000"/>
                  <a:lumOff val="85000"/>
                </a:schemeClr>
              </a:solidFill>
              <a:prstDash val="solid"/>
              <a:round/>
            </a:ln>
          </c:spPr>
        </c:majorGridlines>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8828847"/>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806450</xdr:colOff>
      <xdr:row>22</xdr:row>
      <xdr:rowOff>120650</xdr:rowOff>
    </xdr:from>
    <xdr:to>
      <xdr:col>15</xdr:col>
      <xdr:colOff>425450</xdr:colOff>
      <xdr:row>39</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www.vertex42.com/calendars/?utm_source=ms&amp;utm_medium=file&amp;utm_campaign=office&amp;utm_term=monthly&amp;utm_content=text&amp;utm_content=url" TargetMode="External"/><Relationship Id="rId3" Type="http://schemas.openxmlformats.org/officeDocument/2006/relationships/hyperlink" Target="https://www.vertex42.com/calendars/?utm_source=ms&amp;utm_medium=file&amp;utm_campaign=office&amp;utm_term=monthly&amp;utm_content=text" TargetMode="External"/><Relationship Id="rId7" Type="http://schemas.openxmlformats.org/officeDocument/2006/relationships/hyperlink" Target="https://www.vertex42.com/calendars/?utm_source=ms&amp;utm_medium=file&amp;utm_campaign=office&amp;utm_term=monthly&amp;utm_content=text&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text" TargetMode="External"/><Relationship Id="rId6" Type="http://schemas.openxmlformats.org/officeDocument/2006/relationships/hyperlink" Target="https://www.vertex42.com/calendars/?utm_source=ms&amp;utm_medium=file&amp;utm_campaign=office&amp;utm_term=monthly&amp;utm_content=text&amp;utm_content=url" TargetMode="External"/><Relationship Id="rId5" Type="http://schemas.openxmlformats.org/officeDocument/2006/relationships/hyperlink" Target="https://www.vertex42.com/calendars/?utm_source=ms&amp;utm_medium=file&amp;utm_campaign=office&amp;utm_term=monthly&amp;utm_content=text&amp;utm_content=url" TargetMode="External"/><Relationship Id="rId10" Type="http://schemas.openxmlformats.org/officeDocument/2006/relationships/hyperlink" Target="https://www.vertex42.com/calendars/?utm_source=ms&amp;utm_medium=file&amp;utm_campaign=office&amp;utm_content=url" TargetMode="External"/><Relationship Id="rId4" Type="http://schemas.openxmlformats.org/officeDocument/2006/relationships/hyperlink" Target="https://www.vertex42.com/calendars/?utm_source=ms&amp;utm_medium=file&amp;utm_campaign=office&amp;utm_term=monthly&amp;utm_content=text" TargetMode="External"/><Relationship Id="rId9" Type="http://schemas.openxmlformats.org/officeDocument/2006/relationships/hyperlink" Target="https://www.vertex42.com/calendars/?utm_source=ms&amp;utm_medium=file&amp;utm_campaign=office&amp;utm_content=tex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
  <sheetViews>
    <sheetView zoomScale="67" zoomScaleNormal="110" workbookViewId="0">
      <selection activeCell="C34" sqref="C34:T34"/>
    </sheetView>
  </sheetViews>
  <sheetFormatPr baseColWidth="10" defaultColWidth="11.5" defaultRowHeight="13" x14ac:dyDescent="0.15"/>
  <cols>
    <col min="1" max="1" width="11.5" customWidth="1"/>
    <col min="2" max="2" width="10.1640625" customWidth="1"/>
    <col min="3" max="3" width="6.83203125" customWidth="1"/>
    <col min="4" max="4" width="8.33203125" customWidth="1"/>
    <col min="5" max="5" width="11.5" customWidth="1"/>
    <col min="6" max="6" width="9.83203125" customWidth="1"/>
    <col min="7" max="7" width="6" customWidth="1"/>
    <col min="8" max="8" width="8.1640625" customWidth="1"/>
    <col min="9" max="10" width="11.5" customWidth="1"/>
    <col min="11" max="11" width="7.5" customWidth="1"/>
    <col min="12" max="12" width="7.6640625" customWidth="1"/>
    <col min="15" max="15" width="7.33203125" customWidth="1"/>
    <col min="16" max="16" width="7.5" customWidth="1"/>
    <col min="17" max="17" width="6.5" customWidth="1"/>
    <col min="18" max="18" width="15.1640625" customWidth="1"/>
    <col min="19" max="19" width="5.6640625" customWidth="1"/>
    <col min="20" max="20" width="8.33203125" customWidth="1"/>
  </cols>
  <sheetData>
    <row r="1" spans="1:21" ht="20" customHeight="1" x14ac:dyDescent="0.15">
      <c r="A1" s="152" t="s">
        <v>0</v>
      </c>
      <c r="B1" s="153"/>
      <c r="C1" s="153"/>
      <c r="D1" s="153"/>
      <c r="E1" s="153"/>
      <c r="F1" s="153"/>
      <c r="G1" s="153"/>
      <c r="H1" s="153"/>
      <c r="I1" s="154" t="s">
        <v>1</v>
      </c>
      <c r="J1" s="155"/>
      <c r="K1" s="155"/>
      <c r="L1" s="155"/>
      <c r="M1" s="155"/>
      <c r="N1" s="155"/>
      <c r="O1" s="155"/>
      <c r="P1" s="155"/>
      <c r="Q1" s="155"/>
      <c r="R1" s="155"/>
      <c r="S1" s="155"/>
      <c r="T1" s="156"/>
    </row>
    <row r="2" spans="1:21" ht="20" customHeight="1" x14ac:dyDescent="0.15">
      <c r="A2" s="161"/>
      <c r="B2" s="116"/>
      <c r="C2" s="84" t="s">
        <v>2</v>
      </c>
      <c r="D2" s="84" t="s">
        <v>3</v>
      </c>
      <c r="E2" s="162"/>
      <c r="F2" s="130"/>
      <c r="G2" s="85" t="s">
        <v>4</v>
      </c>
      <c r="H2" s="84" t="s">
        <v>3</v>
      </c>
      <c r="I2" s="157"/>
      <c r="J2" s="157"/>
      <c r="K2" s="157"/>
      <c r="L2" s="157"/>
      <c r="M2" s="157"/>
      <c r="N2" s="157"/>
      <c r="O2" s="157"/>
      <c r="P2" s="157"/>
      <c r="Q2" s="157"/>
      <c r="R2" s="157"/>
      <c r="S2" s="157"/>
      <c r="T2" s="158"/>
    </row>
    <row r="3" spans="1:21" ht="19" customHeight="1" x14ac:dyDescent="0.2">
      <c r="A3" s="163" t="s">
        <v>5</v>
      </c>
      <c r="B3" s="116"/>
      <c r="C3" s="81"/>
      <c r="D3" s="62">
        <f>((C3-'Weekly Time Reporting Oct 10.'!C51)/'Weekly Time Reporting Oct 10.'!C51)</f>
        <v>-1</v>
      </c>
      <c r="E3" s="164" t="s">
        <v>6</v>
      </c>
      <c r="F3" s="116"/>
      <c r="G3" s="65"/>
      <c r="H3" s="64">
        <v>0</v>
      </c>
      <c r="I3" s="157"/>
      <c r="J3" s="157"/>
      <c r="K3" s="157"/>
      <c r="L3" s="157"/>
      <c r="M3" s="157"/>
      <c r="N3" s="157"/>
      <c r="O3" s="157"/>
      <c r="P3" s="157"/>
      <c r="Q3" s="157"/>
      <c r="R3" s="157"/>
      <c r="S3" s="157"/>
      <c r="T3" s="158"/>
    </row>
    <row r="4" spans="1:21" ht="20" customHeight="1" x14ac:dyDescent="0.15">
      <c r="A4" s="163" t="s">
        <v>7</v>
      </c>
      <c r="B4" s="116"/>
      <c r="C4" s="81"/>
      <c r="D4" s="63">
        <f>(('Weekly Time Reporting Template'!C4-'Weekly Time Reporting Oct 10.'!C52)/'Weekly Time Reporting Oct 10.'!C52)</f>
        <v>-1</v>
      </c>
      <c r="E4" s="164" t="s">
        <v>8</v>
      </c>
      <c r="F4" s="116"/>
      <c r="G4" s="81"/>
      <c r="H4" s="64">
        <v>0</v>
      </c>
      <c r="I4" s="157"/>
      <c r="J4" s="157"/>
      <c r="K4" s="157"/>
      <c r="L4" s="157"/>
      <c r="M4" s="157"/>
      <c r="N4" s="157"/>
      <c r="O4" s="157"/>
      <c r="P4" s="157"/>
      <c r="Q4" s="157"/>
      <c r="R4" s="157"/>
      <c r="S4" s="157"/>
      <c r="T4" s="158"/>
    </row>
    <row r="5" spans="1:21" ht="20" customHeight="1" x14ac:dyDescent="0.15">
      <c r="A5" s="163" t="s">
        <v>9</v>
      </c>
      <c r="B5" s="116"/>
      <c r="C5" s="81"/>
      <c r="D5" s="62">
        <f>((C5-'Weekly Time Reporting Oct 10.'!C53)/'Weekly Time Reporting Oct 10.'!C53)</f>
        <v>-1</v>
      </c>
      <c r="E5" s="164" t="s">
        <v>10</v>
      </c>
      <c r="F5" s="116"/>
      <c r="G5" s="81"/>
      <c r="H5" s="64">
        <v>0</v>
      </c>
      <c r="I5" s="159"/>
      <c r="J5" s="159"/>
      <c r="K5" s="159"/>
      <c r="L5" s="159"/>
      <c r="M5" s="159"/>
      <c r="N5" s="159"/>
      <c r="O5" s="159"/>
      <c r="P5" s="159"/>
      <c r="Q5" s="159"/>
      <c r="R5" s="159"/>
      <c r="S5" s="159"/>
      <c r="T5" s="160"/>
    </row>
    <row r="6" spans="1:21" ht="27" customHeight="1" x14ac:dyDescent="0.25">
      <c r="A6" s="149"/>
      <c r="B6" s="130"/>
      <c r="C6" s="130"/>
      <c r="D6" s="130"/>
      <c r="E6" s="130"/>
      <c r="F6" s="130"/>
      <c r="G6" s="130"/>
      <c r="H6" s="130"/>
      <c r="I6" s="130"/>
      <c r="J6" s="130"/>
      <c r="K6" s="130"/>
      <c r="L6" s="130"/>
      <c r="M6" s="130"/>
      <c r="N6" s="130"/>
      <c r="O6" s="130"/>
      <c r="P6" s="130"/>
      <c r="Q6" s="130"/>
      <c r="R6" s="130"/>
      <c r="S6" s="130"/>
      <c r="T6" s="131"/>
    </row>
    <row r="7" spans="1:21" ht="45" customHeight="1" x14ac:dyDescent="0.15">
      <c r="A7" s="138" t="s">
        <v>11</v>
      </c>
      <c r="B7" s="116"/>
      <c r="C7" s="133" t="s">
        <v>12</v>
      </c>
      <c r="D7" s="130"/>
      <c r="E7" s="130"/>
      <c r="F7" s="130"/>
      <c r="G7" s="130"/>
      <c r="H7" s="130"/>
      <c r="I7" s="130"/>
      <c r="J7" s="130"/>
      <c r="K7" s="130"/>
      <c r="L7" s="130"/>
      <c r="M7" s="130"/>
      <c r="N7" s="130"/>
      <c r="O7" s="130"/>
      <c r="P7" s="130"/>
      <c r="Q7" s="130"/>
      <c r="R7" s="130"/>
      <c r="S7" s="130"/>
      <c r="T7" s="131"/>
    </row>
    <row r="8" spans="1:21" ht="21" customHeight="1" x14ac:dyDescent="0.15">
      <c r="A8" s="150">
        <v>17</v>
      </c>
      <c r="B8" s="151"/>
      <c r="C8" s="86" t="s">
        <v>13</v>
      </c>
      <c r="D8" s="86" t="s">
        <v>14</v>
      </c>
      <c r="E8" s="87">
        <f>A8+1</f>
        <v>18</v>
      </c>
      <c r="F8" s="30"/>
      <c r="G8" s="86" t="s">
        <v>13</v>
      </c>
      <c r="H8" s="86" t="s">
        <v>14</v>
      </c>
      <c r="I8" s="87">
        <f>E8+1</f>
        <v>19</v>
      </c>
      <c r="J8" s="30"/>
      <c r="K8" s="86" t="s">
        <v>13</v>
      </c>
      <c r="L8" s="86" t="s">
        <v>14</v>
      </c>
      <c r="M8" s="88">
        <f>I8+1</f>
        <v>20</v>
      </c>
      <c r="N8" s="30"/>
      <c r="O8" s="86" t="s">
        <v>13</v>
      </c>
      <c r="P8" s="86" t="s">
        <v>14</v>
      </c>
      <c r="Q8" s="88">
        <f>M8+1</f>
        <v>21</v>
      </c>
      <c r="R8" s="30"/>
      <c r="S8" s="86" t="s">
        <v>13</v>
      </c>
      <c r="T8" s="89" t="s">
        <v>14</v>
      </c>
    </row>
    <row r="9" spans="1:21" ht="16" customHeight="1" x14ac:dyDescent="0.15">
      <c r="A9" s="140" t="s">
        <v>15</v>
      </c>
      <c r="B9" s="116"/>
      <c r="C9" s="28"/>
      <c r="D9" s="67"/>
      <c r="E9" s="148"/>
      <c r="F9" s="116"/>
      <c r="G9" s="28"/>
      <c r="H9" s="79"/>
      <c r="I9" s="148"/>
      <c r="J9" s="116"/>
      <c r="K9" s="28"/>
      <c r="L9" s="79"/>
      <c r="M9" s="148"/>
      <c r="N9" s="116"/>
      <c r="O9" s="28"/>
      <c r="P9" s="79"/>
      <c r="Q9" s="148"/>
      <c r="R9" s="116"/>
      <c r="S9" s="28"/>
      <c r="T9" s="79"/>
    </row>
    <row r="10" spans="1:21" ht="16" customHeight="1" x14ac:dyDescent="0.15">
      <c r="A10" s="148"/>
      <c r="B10" s="116"/>
      <c r="C10" s="28"/>
      <c r="D10" s="46"/>
      <c r="E10" s="148"/>
      <c r="F10" s="116"/>
      <c r="G10" s="28"/>
      <c r="H10" s="46"/>
      <c r="I10" s="148"/>
      <c r="J10" s="116"/>
      <c r="K10" s="28"/>
      <c r="L10" s="46"/>
      <c r="M10" s="148"/>
      <c r="N10" s="116"/>
      <c r="O10" s="28"/>
      <c r="P10" s="46"/>
      <c r="Q10" s="148"/>
      <c r="R10" s="116"/>
      <c r="S10" s="28"/>
      <c r="T10" s="46"/>
    </row>
    <row r="11" spans="1:21" ht="16" customHeight="1" x14ac:dyDescent="0.15">
      <c r="A11" s="148"/>
      <c r="B11" s="116"/>
      <c r="C11" s="28"/>
      <c r="D11" s="47"/>
      <c r="E11" s="148"/>
      <c r="F11" s="116"/>
      <c r="G11" s="28"/>
      <c r="H11" s="47"/>
      <c r="I11" s="148"/>
      <c r="J11" s="116"/>
      <c r="K11" s="28"/>
      <c r="L11" s="47"/>
      <c r="M11" s="148"/>
      <c r="N11" s="116"/>
      <c r="O11" s="28"/>
      <c r="P11" s="47"/>
      <c r="Q11" s="148"/>
      <c r="R11" s="116"/>
      <c r="S11" s="28"/>
      <c r="T11" s="47"/>
    </row>
    <row r="12" spans="1:21" ht="16" customHeight="1" x14ac:dyDescent="0.15">
      <c r="A12" s="147"/>
      <c r="B12" s="116"/>
      <c r="C12" s="28"/>
      <c r="D12" s="46"/>
      <c r="E12" s="148"/>
      <c r="F12" s="116"/>
      <c r="G12" s="28"/>
      <c r="H12" s="46"/>
      <c r="I12" s="147"/>
      <c r="J12" s="116"/>
      <c r="K12" s="28"/>
      <c r="L12" s="46"/>
      <c r="M12" s="147"/>
      <c r="N12" s="116"/>
      <c r="O12" s="28"/>
      <c r="P12" s="46"/>
      <c r="Q12" s="147"/>
      <c r="R12" s="116"/>
      <c r="S12" s="28"/>
      <c r="T12" s="46"/>
    </row>
    <row r="13" spans="1:21" ht="16" customHeight="1" x14ac:dyDescent="0.15">
      <c r="A13" s="148"/>
      <c r="B13" s="116"/>
      <c r="C13" s="28"/>
      <c r="D13" s="46"/>
      <c r="E13" s="147"/>
      <c r="F13" s="116"/>
      <c r="G13" s="28"/>
      <c r="H13" s="46"/>
      <c r="I13" s="148"/>
      <c r="J13" s="116"/>
      <c r="K13" s="28"/>
      <c r="L13" s="46"/>
      <c r="M13" s="148"/>
      <c r="N13" s="116"/>
      <c r="O13" s="28"/>
      <c r="P13" s="46"/>
      <c r="Q13" s="148"/>
      <c r="R13" s="116"/>
      <c r="S13" s="28"/>
      <c r="T13" s="46"/>
    </row>
    <row r="14" spans="1:21" ht="16" customHeight="1" x14ac:dyDescent="0.15">
      <c r="A14" s="147"/>
      <c r="B14" s="116"/>
      <c r="C14" s="28"/>
      <c r="D14" s="46"/>
      <c r="E14" s="148"/>
      <c r="F14" s="116"/>
      <c r="G14" s="28"/>
      <c r="H14" s="46"/>
      <c r="I14" s="147"/>
      <c r="J14" s="116"/>
      <c r="K14" s="28"/>
      <c r="L14" s="46"/>
      <c r="M14" s="147"/>
      <c r="N14" s="116"/>
      <c r="O14" s="28"/>
      <c r="P14" s="46"/>
      <c r="Q14" s="147"/>
      <c r="R14" s="116"/>
      <c r="S14" s="28"/>
      <c r="T14" s="46"/>
    </row>
    <row r="15" spans="1:21" ht="16" customHeight="1" x14ac:dyDescent="0.15">
      <c r="A15" s="134"/>
      <c r="B15" s="116"/>
      <c r="C15" s="28"/>
      <c r="D15" s="46"/>
      <c r="E15" s="147"/>
      <c r="F15" s="116"/>
      <c r="G15" s="28"/>
      <c r="H15" s="46"/>
      <c r="I15" s="147"/>
      <c r="J15" s="116"/>
      <c r="K15" s="28"/>
      <c r="L15" s="46"/>
      <c r="M15" s="148"/>
      <c r="N15" s="116"/>
      <c r="O15" s="28"/>
      <c r="P15" s="46"/>
      <c r="Q15" s="147"/>
      <c r="R15" s="116"/>
      <c r="S15" s="28"/>
      <c r="T15" s="46"/>
    </row>
    <row r="16" spans="1:21" ht="16" customHeight="1" x14ac:dyDescent="0.15">
      <c r="A16" s="119" t="s">
        <v>16</v>
      </c>
      <c r="B16" s="116"/>
      <c r="C16" s="79"/>
      <c r="D16" s="52">
        <f>SUM(D9:D14)</f>
        <v>0</v>
      </c>
      <c r="E16" s="119" t="s">
        <v>16</v>
      </c>
      <c r="F16" s="116"/>
      <c r="G16" s="79"/>
      <c r="H16" s="52">
        <f>SUM(H9:H12)</f>
        <v>0</v>
      </c>
      <c r="I16" s="119" t="s">
        <v>16</v>
      </c>
      <c r="J16" s="116"/>
      <c r="K16" s="79"/>
      <c r="L16" s="52">
        <f>SUM(L9:L12)</f>
        <v>0</v>
      </c>
      <c r="M16" s="119" t="s">
        <v>16</v>
      </c>
      <c r="N16" s="116"/>
      <c r="O16" s="79"/>
      <c r="P16" s="52">
        <f>SUM(P9:P13)</f>
        <v>0</v>
      </c>
      <c r="Q16" s="77" t="s">
        <v>16</v>
      </c>
      <c r="R16" s="79"/>
      <c r="S16" s="79"/>
      <c r="T16" s="56">
        <f>SUM(T9:T12)</f>
        <v>0</v>
      </c>
      <c r="U16" s="58"/>
    </row>
    <row r="17" spans="1:20" ht="18" customHeight="1" x14ac:dyDescent="0.15">
      <c r="A17" s="145"/>
      <c r="B17" s="130"/>
      <c r="C17" s="130"/>
      <c r="D17" s="130"/>
      <c r="E17" s="130"/>
      <c r="F17" s="130"/>
      <c r="G17" s="130"/>
      <c r="H17" s="130"/>
      <c r="I17" s="130"/>
      <c r="J17" s="130"/>
      <c r="K17" s="130"/>
      <c r="L17" s="130"/>
      <c r="M17" s="130"/>
      <c r="N17" s="130"/>
      <c r="O17" s="130"/>
      <c r="P17" s="130"/>
      <c r="Q17" s="116"/>
      <c r="R17" s="146" t="s">
        <v>17</v>
      </c>
      <c r="S17" s="116"/>
      <c r="T17" s="90">
        <f>SUM(D16,H16,L16,P16,T16)*20</f>
        <v>0</v>
      </c>
    </row>
    <row r="18" spans="1:20" ht="47" customHeight="1" x14ac:dyDescent="0.25">
      <c r="A18" s="142" t="s">
        <v>18</v>
      </c>
      <c r="B18" s="116"/>
      <c r="C18" s="133" t="s">
        <v>19</v>
      </c>
      <c r="D18" s="130"/>
      <c r="E18" s="130"/>
      <c r="F18" s="130"/>
      <c r="G18" s="130"/>
      <c r="H18" s="130"/>
      <c r="I18" s="130"/>
      <c r="J18" s="130"/>
      <c r="K18" s="130"/>
      <c r="L18" s="130"/>
      <c r="M18" s="130"/>
      <c r="N18" s="130"/>
      <c r="O18" s="130"/>
      <c r="P18" s="130"/>
      <c r="Q18" s="130"/>
      <c r="R18" s="130"/>
      <c r="S18" s="130"/>
      <c r="T18" s="131"/>
    </row>
    <row r="19" spans="1:20" ht="21" customHeight="1" x14ac:dyDescent="0.15">
      <c r="A19" s="91">
        <v>17</v>
      </c>
      <c r="B19" s="30"/>
      <c r="C19" s="86" t="s">
        <v>20</v>
      </c>
      <c r="D19" s="86" t="s">
        <v>21</v>
      </c>
      <c r="E19" s="88">
        <f>A19+1</f>
        <v>18</v>
      </c>
      <c r="F19" s="30"/>
      <c r="G19" s="86" t="s">
        <v>20</v>
      </c>
      <c r="H19" s="86" t="s">
        <v>21</v>
      </c>
      <c r="I19" s="88">
        <f>E19+1</f>
        <v>19</v>
      </c>
      <c r="J19" s="30"/>
      <c r="K19" s="86" t="s">
        <v>20</v>
      </c>
      <c r="L19" s="86" t="s">
        <v>21</v>
      </c>
      <c r="M19" s="88">
        <f>I19+1</f>
        <v>20</v>
      </c>
      <c r="N19" s="30"/>
      <c r="O19" s="86" t="s">
        <v>20</v>
      </c>
      <c r="P19" s="86" t="s">
        <v>21</v>
      </c>
      <c r="Q19" s="92">
        <f>M19+1</f>
        <v>21</v>
      </c>
      <c r="R19" s="92"/>
      <c r="S19" s="86" t="s">
        <v>20</v>
      </c>
      <c r="T19" s="89" t="s">
        <v>21</v>
      </c>
    </row>
    <row r="20" spans="1:20" ht="16" customHeight="1" x14ac:dyDescent="0.15">
      <c r="A20" s="140" t="s">
        <v>22</v>
      </c>
      <c r="B20" s="116"/>
      <c r="C20" s="79"/>
      <c r="D20" s="27"/>
      <c r="E20" s="120"/>
      <c r="F20" s="116"/>
      <c r="G20" s="79"/>
      <c r="H20" s="27"/>
      <c r="I20" s="120"/>
      <c r="J20" s="116"/>
      <c r="K20" s="79"/>
      <c r="L20" s="80"/>
      <c r="M20" s="120"/>
      <c r="N20" s="116"/>
      <c r="O20" s="28"/>
      <c r="P20" s="80"/>
      <c r="Q20" s="120"/>
      <c r="R20" s="116"/>
      <c r="S20" s="28"/>
      <c r="T20" s="54"/>
    </row>
    <row r="21" spans="1:20" ht="16" customHeight="1" x14ac:dyDescent="0.15">
      <c r="A21" s="144"/>
      <c r="B21" s="116"/>
      <c r="C21" s="28"/>
      <c r="D21" s="80"/>
      <c r="E21" s="120"/>
      <c r="F21" s="116"/>
      <c r="G21" s="28"/>
      <c r="H21" s="80"/>
      <c r="I21" s="135"/>
      <c r="J21" s="116"/>
      <c r="K21" s="79"/>
      <c r="L21" s="79"/>
      <c r="M21" s="135"/>
      <c r="N21" s="116"/>
      <c r="O21" s="79"/>
      <c r="P21" s="79"/>
      <c r="Q21" s="135"/>
      <c r="R21" s="116"/>
      <c r="S21" s="25"/>
      <c r="T21" s="37"/>
    </row>
    <row r="22" spans="1:20" ht="16" customHeight="1" x14ac:dyDescent="0.15">
      <c r="A22" s="134"/>
      <c r="B22" s="116"/>
      <c r="C22" s="79"/>
      <c r="D22" s="79"/>
      <c r="E22" s="120"/>
      <c r="F22" s="116"/>
      <c r="G22" s="28"/>
      <c r="H22" s="28"/>
      <c r="I22" s="135"/>
      <c r="J22" s="116"/>
      <c r="K22" s="79"/>
      <c r="L22" s="79"/>
      <c r="M22" s="135"/>
      <c r="N22" s="116"/>
      <c r="O22" s="79"/>
      <c r="P22" s="79"/>
      <c r="Q22" s="135"/>
      <c r="R22" s="116"/>
      <c r="S22" s="25"/>
      <c r="T22" s="37"/>
    </row>
    <row r="23" spans="1:20" ht="16" customHeight="1" x14ac:dyDescent="0.15">
      <c r="A23" s="134"/>
      <c r="B23" s="116"/>
      <c r="C23" s="79"/>
      <c r="D23" s="79"/>
      <c r="E23" s="120"/>
      <c r="F23" s="116"/>
      <c r="G23" s="28"/>
      <c r="H23" s="28"/>
      <c r="I23" s="135"/>
      <c r="J23" s="116"/>
      <c r="K23" s="79"/>
      <c r="L23" s="79"/>
      <c r="M23" s="135"/>
      <c r="N23" s="116"/>
      <c r="O23" s="79"/>
      <c r="P23" s="79"/>
      <c r="Q23" s="135"/>
      <c r="R23" s="116"/>
      <c r="S23" s="25"/>
      <c r="T23" s="37"/>
    </row>
    <row r="24" spans="1:20" ht="16" customHeight="1" x14ac:dyDescent="0.15">
      <c r="A24" s="134"/>
      <c r="B24" s="116"/>
      <c r="C24" s="79"/>
      <c r="D24" s="79"/>
      <c r="E24" s="120"/>
      <c r="F24" s="116"/>
      <c r="G24" s="28"/>
      <c r="H24" s="79"/>
      <c r="I24" s="135"/>
      <c r="J24" s="116"/>
      <c r="K24" s="79"/>
      <c r="L24" s="79"/>
      <c r="M24" s="135"/>
      <c r="N24" s="116"/>
      <c r="O24" s="79"/>
      <c r="P24" s="79"/>
      <c r="Q24" s="135"/>
      <c r="R24" s="116"/>
      <c r="S24" s="25"/>
      <c r="T24" s="37"/>
    </row>
    <row r="25" spans="1:20" ht="17" customHeight="1" x14ac:dyDescent="0.15">
      <c r="A25" s="129"/>
      <c r="B25" s="130"/>
      <c r="C25" s="130"/>
      <c r="D25" s="130"/>
      <c r="E25" s="130"/>
      <c r="F25" s="130"/>
      <c r="G25" s="130"/>
      <c r="H25" s="130"/>
      <c r="I25" s="130"/>
      <c r="J25" s="130"/>
      <c r="K25" s="130"/>
      <c r="L25" s="130"/>
      <c r="M25" s="130"/>
      <c r="N25" s="130"/>
      <c r="O25" s="130"/>
      <c r="P25" s="130"/>
      <c r="Q25" s="130"/>
      <c r="R25" s="130"/>
      <c r="S25" s="130"/>
      <c r="T25" s="131"/>
    </row>
    <row r="26" spans="1:20" ht="44" customHeight="1" x14ac:dyDescent="0.25">
      <c r="A26" s="142" t="s">
        <v>23</v>
      </c>
      <c r="B26" s="116"/>
      <c r="C26" s="133" t="s">
        <v>24</v>
      </c>
      <c r="D26" s="130"/>
      <c r="E26" s="130"/>
      <c r="F26" s="130"/>
      <c r="G26" s="130"/>
      <c r="H26" s="130"/>
      <c r="I26" s="130"/>
      <c r="J26" s="130"/>
      <c r="K26" s="130"/>
      <c r="L26" s="130"/>
      <c r="M26" s="130"/>
      <c r="N26" s="130"/>
      <c r="O26" s="130"/>
      <c r="P26" s="130"/>
      <c r="Q26" s="130"/>
      <c r="R26" s="130"/>
      <c r="S26" s="130"/>
      <c r="T26" s="131"/>
    </row>
    <row r="27" spans="1:20" ht="21" customHeight="1" x14ac:dyDescent="0.15">
      <c r="A27" s="91">
        <v>17</v>
      </c>
      <c r="B27" s="30"/>
      <c r="C27" s="86" t="s">
        <v>20</v>
      </c>
      <c r="D27" s="86" t="s">
        <v>21</v>
      </c>
      <c r="E27" s="88">
        <f>A27+1</f>
        <v>18</v>
      </c>
      <c r="F27" s="30"/>
      <c r="G27" s="86" t="s">
        <v>20</v>
      </c>
      <c r="H27" s="86" t="s">
        <v>21</v>
      </c>
      <c r="I27" s="88">
        <f>E27+1</f>
        <v>19</v>
      </c>
      <c r="J27" s="30"/>
      <c r="K27" s="86" t="s">
        <v>20</v>
      </c>
      <c r="L27" s="86" t="s">
        <v>21</v>
      </c>
      <c r="M27" s="88">
        <f>I27+1</f>
        <v>20</v>
      </c>
      <c r="N27" s="30"/>
      <c r="O27" s="86" t="s">
        <v>20</v>
      </c>
      <c r="P27" s="86" t="s">
        <v>21</v>
      </c>
      <c r="Q27" s="93">
        <f>M27+1</f>
        <v>21</v>
      </c>
      <c r="R27" s="94"/>
      <c r="S27" s="86" t="s">
        <v>20</v>
      </c>
      <c r="T27" s="89" t="s">
        <v>21</v>
      </c>
    </row>
    <row r="28" spans="1:20" ht="16" customHeight="1" x14ac:dyDescent="0.15">
      <c r="A28" s="143" t="s">
        <v>25</v>
      </c>
      <c r="B28" s="116"/>
      <c r="C28" s="28"/>
      <c r="D28" s="51"/>
      <c r="E28" s="141"/>
      <c r="F28" s="116"/>
      <c r="G28" s="28"/>
      <c r="H28" s="28"/>
      <c r="I28" s="141"/>
      <c r="J28" s="116"/>
      <c r="K28" s="28"/>
      <c r="L28" s="79"/>
      <c r="M28" s="141"/>
      <c r="N28" s="116"/>
      <c r="O28" s="28"/>
      <c r="P28" s="28"/>
      <c r="Q28" s="143"/>
      <c r="R28" s="116"/>
      <c r="S28" s="28"/>
      <c r="T28" s="54"/>
    </row>
    <row r="29" spans="1:20" ht="16" customHeight="1" x14ac:dyDescent="0.15">
      <c r="A29" s="141"/>
      <c r="B29" s="116"/>
      <c r="C29" s="28"/>
      <c r="D29" s="79"/>
      <c r="E29" s="141"/>
      <c r="F29" s="116"/>
      <c r="G29" s="28"/>
      <c r="H29" s="28"/>
      <c r="I29" s="135"/>
      <c r="J29" s="116"/>
      <c r="K29" s="79"/>
      <c r="L29" s="79"/>
      <c r="M29" s="122"/>
      <c r="N29" s="116"/>
      <c r="O29" s="79"/>
      <c r="P29" s="79"/>
      <c r="Q29" s="135"/>
      <c r="R29" s="116"/>
      <c r="S29" s="28"/>
      <c r="T29" s="35"/>
    </row>
    <row r="30" spans="1:20" ht="16" customHeight="1" x14ac:dyDescent="0.15">
      <c r="A30" s="134"/>
      <c r="B30" s="116"/>
      <c r="C30" s="79"/>
      <c r="D30" s="79"/>
      <c r="E30" s="120"/>
      <c r="F30" s="116"/>
      <c r="G30" s="28"/>
      <c r="H30" s="28"/>
      <c r="I30" s="135"/>
      <c r="J30" s="116"/>
      <c r="K30" s="79"/>
      <c r="L30" s="79"/>
      <c r="M30" s="136"/>
      <c r="N30" s="116"/>
      <c r="O30" s="28"/>
      <c r="P30" s="79"/>
      <c r="Q30" s="135"/>
      <c r="R30" s="116"/>
      <c r="S30" s="79"/>
      <c r="T30" s="35"/>
    </row>
    <row r="31" spans="1:20" ht="16" customHeight="1" x14ac:dyDescent="0.15">
      <c r="A31" s="134"/>
      <c r="B31" s="116"/>
      <c r="C31" s="79"/>
      <c r="D31" s="79"/>
      <c r="E31" s="120"/>
      <c r="F31" s="116"/>
      <c r="G31" s="28"/>
      <c r="H31" s="28"/>
      <c r="I31" s="135"/>
      <c r="J31" s="116"/>
      <c r="K31" s="79"/>
      <c r="L31" s="79"/>
      <c r="M31" s="136"/>
      <c r="N31" s="116"/>
      <c r="O31" s="28"/>
      <c r="P31" s="79"/>
      <c r="Q31" s="135"/>
      <c r="R31" s="116"/>
      <c r="S31" s="79"/>
      <c r="T31" s="35"/>
    </row>
    <row r="32" spans="1:20" ht="16" customHeight="1" x14ac:dyDescent="0.15">
      <c r="A32" s="134"/>
      <c r="B32" s="116"/>
      <c r="C32" s="79"/>
      <c r="D32" s="79"/>
      <c r="E32" s="120"/>
      <c r="F32" s="116"/>
      <c r="G32" s="28"/>
      <c r="H32" s="79"/>
      <c r="I32" s="135"/>
      <c r="J32" s="116"/>
      <c r="K32" s="79"/>
      <c r="L32" s="79"/>
      <c r="M32" s="136"/>
      <c r="N32" s="116"/>
      <c r="O32" s="28"/>
      <c r="P32" s="79"/>
      <c r="Q32" s="135"/>
      <c r="R32" s="116"/>
      <c r="S32" s="79"/>
      <c r="T32" s="35"/>
    </row>
    <row r="33" spans="1:20" ht="19" customHeight="1" x14ac:dyDescent="0.15">
      <c r="A33" s="129"/>
      <c r="B33" s="130"/>
      <c r="C33" s="130"/>
      <c r="D33" s="130"/>
      <c r="E33" s="130"/>
      <c r="F33" s="130"/>
      <c r="G33" s="130"/>
      <c r="H33" s="130"/>
      <c r="I33" s="130"/>
      <c r="J33" s="130"/>
      <c r="K33" s="130"/>
      <c r="L33" s="130"/>
      <c r="M33" s="130"/>
      <c r="N33" s="130"/>
      <c r="O33" s="130"/>
      <c r="P33" s="130"/>
      <c r="Q33" s="130"/>
      <c r="R33" s="130"/>
      <c r="S33" s="130"/>
      <c r="T33" s="131"/>
    </row>
    <row r="34" spans="1:20" ht="23.25" customHeight="1" x14ac:dyDescent="0.15">
      <c r="A34" s="138" t="s">
        <v>26</v>
      </c>
      <c r="B34" s="116"/>
      <c r="C34" s="139" t="s">
        <v>27</v>
      </c>
      <c r="D34" s="130"/>
      <c r="E34" s="130"/>
      <c r="F34" s="130"/>
      <c r="G34" s="130"/>
      <c r="H34" s="130"/>
      <c r="I34" s="130"/>
      <c r="J34" s="130"/>
      <c r="K34" s="130"/>
      <c r="L34" s="130"/>
      <c r="M34" s="130"/>
      <c r="N34" s="130"/>
      <c r="O34" s="130"/>
      <c r="P34" s="130"/>
      <c r="Q34" s="130"/>
      <c r="R34" s="130"/>
      <c r="S34" s="130"/>
      <c r="T34" s="131"/>
    </row>
    <row r="35" spans="1:20" ht="18.75" customHeight="1" x14ac:dyDescent="0.15">
      <c r="A35" s="91">
        <v>17</v>
      </c>
      <c r="B35" s="30"/>
      <c r="C35" s="86" t="s">
        <v>28</v>
      </c>
      <c r="D35" s="86" t="s">
        <v>29</v>
      </c>
      <c r="E35" s="88">
        <f>A35+1</f>
        <v>18</v>
      </c>
      <c r="F35" s="30"/>
      <c r="G35" s="86" t="s">
        <v>28</v>
      </c>
      <c r="H35" s="86" t="s">
        <v>29</v>
      </c>
      <c r="I35" s="88">
        <f>E35+1</f>
        <v>19</v>
      </c>
      <c r="J35" s="30"/>
      <c r="K35" s="86" t="s">
        <v>28</v>
      </c>
      <c r="L35" s="86" t="s">
        <v>29</v>
      </c>
      <c r="M35" s="88">
        <f>I35+1</f>
        <v>20</v>
      </c>
      <c r="N35" s="30"/>
      <c r="O35" s="86" t="s">
        <v>28</v>
      </c>
      <c r="P35" s="86" t="s">
        <v>29</v>
      </c>
      <c r="Q35" s="93">
        <f>M35+1</f>
        <v>21</v>
      </c>
      <c r="R35" s="94"/>
      <c r="S35" s="86" t="s">
        <v>28</v>
      </c>
      <c r="T35" s="89" t="s">
        <v>29</v>
      </c>
    </row>
    <row r="36" spans="1:20" ht="15.75" customHeight="1" x14ac:dyDescent="0.15">
      <c r="A36" s="140" t="s">
        <v>30</v>
      </c>
      <c r="B36" s="116"/>
      <c r="C36" s="95"/>
      <c r="D36" s="95"/>
      <c r="E36" s="120"/>
      <c r="F36" s="116"/>
      <c r="G36" s="95"/>
      <c r="H36" s="95"/>
      <c r="I36" s="120"/>
      <c r="J36" s="116"/>
      <c r="K36" s="95"/>
      <c r="L36" s="95"/>
      <c r="M36" s="120"/>
      <c r="N36" s="116"/>
      <c r="O36" s="95"/>
      <c r="P36" s="95"/>
      <c r="Q36" s="120"/>
      <c r="R36" s="116"/>
      <c r="S36" s="95"/>
      <c r="T36" s="96"/>
    </row>
    <row r="37" spans="1:20" ht="15.75" customHeight="1" x14ac:dyDescent="0.15">
      <c r="A37" s="134"/>
      <c r="B37" s="116"/>
      <c r="C37" s="95"/>
      <c r="D37" s="95"/>
      <c r="E37" s="120"/>
      <c r="F37" s="116"/>
      <c r="G37" s="95"/>
      <c r="H37" s="95"/>
      <c r="I37" s="135"/>
      <c r="J37" s="116"/>
      <c r="K37" s="95"/>
      <c r="L37" s="95"/>
      <c r="M37" s="136"/>
      <c r="N37" s="116"/>
      <c r="O37" s="95"/>
      <c r="P37" s="95"/>
      <c r="Q37" s="136"/>
      <c r="R37" s="116"/>
      <c r="S37" s="95"/>
      <c r="T37" s="96"/>
    </row>
    <row r="38" spans="1:20" ht="15.75" customHeight="1" x14ac:dyDescent="0.15">
      <c r="A38" s="134"/>
      <c r="B38" s="116"/>
      <c r="C38" s="95"/>
      <c r="D38" s="95"/>
      <c r="E38" s="120"/>
      <c r="F38" s="116"/>
      <c r="G38" s="95"/>
      <c r="H38" s="95"/>
      <c r="I38" s="135"/>
      <c r="J38" s="116"/>
      <c r="K38" s="95"/>
      <c r="L38" s="95"/>
      <c r="M38" s="136"/>
      <c r="N38" s="116"/>
      <c r="O38" s="95"/>
      <c r="P38" s="95"/>
      <c r="Q38" s="136"/>
      <c r="R38" s="116"/>
      <c r="S38" s="95"/>
      <c r="T38" s="96"/>
    </row>
    <row r="39" spans="1:20" ht="15.75" customHeight="1" x14ac:dyDescent="0.15">
      <c r="A39" s="134"/>
      <c r="B39" s="116"/>
      <c r="C39" s="95"/>
      <c r="D39" s="95"/>
      <c r="E39" s="120"/>
      <c r="F39" s="116"/>
      <c r="G39" s="95"/>
      <c r="H39" s="95"/>
      <c r="I39" s="135"/>
      <c r="J39" s="116"/>
      <c r="K39" s="95"/>
      <c r="L39" s="95"/>
      <c r="M39" s="136"/>
      <c r="N39" s="116"/>
      <c r="O39" s="95"/>
      <c r="P39" s="95"/>
      <c r="Q39" s="136"/>
      <c r="R39" s="116"/>
      <c r="S39" s="95"/>
      <c r="T39" s="96"/>
    </row>
    <row r="40" spans="1:20" ht="15.75" customHeight="1" x14ac:dyDescent="0.15">
      <c r="A40" s="134"/>
      <c r="B40" s="116"/>
      <c r="C40" s="95"/>
      <c r="D40" s="95"/>
      <c r="E40" s="120"/>
      <c r="F40" s="116"/>
      <c r="G40" s="95"/>
      <c r="H40" s="95"/>
      <c r="I40" s="135"/>
      <c r="J40" s="116"/>
      <c r="K40" s="95"/>
      <c r="L40" s="95"/>
      <c r="M40" s="136"/>
      <c r="N40" s="116"/>
      <c r="O40" s="95"/>
      <c r="P40" s="95"/>
      <c r="Q40" s="136"/>
      <c r="R40" s="116"/>
      <c r="S40" s="95"/>
      <c r="T40" s="96"/>
    </row>
    <row r="41" spans="1:20" ht="17" customHeight="1" x14ac:dyDescent="0.15">
      <c r="A41" s="129"/>
      <c r="B41" s="130"/>
      <c r="C41" s="130"/>
      <c r="D41" s="130"/>
      <c r="E41" s="130"/>
      <c r="F41" s="130"/>
      <c r="G41" s="130"/>
      <c r="H41" s="130"/>
      <c r="I41" s="130"/>
      <c r="J41" s="130"/>
      <c r="K41" s="130"/>
      <c r="L41" s="130"/>
      <c r="M41" s="130"/>
      <c r="N41" s="130"/>
      <c r="O41" s="130"/>
      <c r="P41" s="130"/>
      <c r="Q41" s="130"/>
      <c r="R41" s="130"/>
      <c r="S41" s="130"/>
      <c r="T41" s="131"/>
    </row>
    <row r="42" spans="1:20" ht="43.5" customHeight="1" x14ac:dyDescent="0.15">
      <c r="A42" s="132" t="s">
        <v>31</v>
      </c>
      <c r="B42" s="116"/>
      <c r="C42" s="133" t="s">
        <v>32</v>
      </c>
      <c r="D42" s="130"/>
      <c r="E42" s="130"/>
      <c r="F42" s="130"/>
      <c r="G42" s="130"/>
      <c r="H42" s="130"/>
      <c r="I42" s="130"/>
      <c r="J42" s="130"/>
      <c r="K42" s="130"/>
      <c r="L42" s="130"/>
      <c r="M42" s="130"/>
      <c r="N42" s="130"/>
      <c r="O42" s="130"/>
      <c r="P42" s="130"/>
      <c r="Q42" s="130"/>
      <c r="R42" s="130"/>
      <c r="S42" s="130"/>
      <c r="T42" s="131"/>
    </row>
    <row r="43" spans="1:20" ht="21" customHeight="1" x14ac:dyDescent="0.15">
      <c r="A43" s="97">
        <v>17</v>
      </c>
      <c r="B43" s="98"/>
      <c r="C43" s="99" t="s">
        <v>29</v>
      </c>
      <c r="D43" s="99" t="s">
        <v>33</v>
      </c>
      <c r="E43" s="88">
        <f>A43+1</f>
        <v>18</v>
      </c>
      <c r="F43" s="30"/>
      <c r="G43" s="99" t="s">
        <v>29</v>
      </c>
      <c r="H43" s="99" t="s">
        <v>33</v>
      </c>
      <c r="I43" s="88">
        <f>E43+1</f>
        <v>19</v>
      </c>
      <c r="J43" s="30"/>
      <c r="K43" s="99" t="s">
        <v>29</v>
      </c>
      <c r="L43" s="99" t="s">
        <v>33</v>
      </c>
      <c r="M43" s="88">
        <f>I43+1</f>
        <v>20</v>
      </c>
      <c r="N43" s="30"/>
      <c r="O43" s="99" t="s">
        <v>29</v>
      </c>
      <c r="P43" s="99" t="s">
        <v>33</v>
      </c>
      <c r="Q43" s="93">
        <f>M43+1</f>
        <v>21</v>
      </c>
      <c r="R43" s="94"/>
      <c r="S43" s="99" t="s">
        <v>29</v>
      </c>
      <c r="T43" s="100" t="s">
        <v>33</v>
      </c>
    </row>
    <row r="44" spans="1:20" ht="15.75" customHeight="1" x14ac:dyDescent="0.15">
      <c r="A44" s="127" t="s">
        <v>34</v>
      </c>
      <c r="B44" s="116"/>
      <c r="C44" s="95"/>
      <c r="D44" s="68"/>
      <c r="E44" s="127"/>
      <c r="F44" s="116"/>
      <c r="G44" s="95"/>
      <c r="H44" s="79"/>
      <c r="I44" s="117"/>
      <c r="J44" s="116"/>
      <c r="K44" s="95"/>
      <c r="L44" s="95"/>
      <c r="M44" s="117"/>
      <c r="N44" s="116"/>
      <c r="O44" s="95"/>
      <c r="P44" s="95"/>
      <c r="Q44" s="117"/>
      <c r="R44" s="116"/>
      <c r="S44" s="28"/>
      <c r="T44" s="54"/>
    </row>
    <row r="45" spans="1:20" ht="15.75" customHeight="1" x14ac:dyDescent="0.15">
      <c r="A45" s="118"/>
      <c r="B45" s="116"/>
      <c r="C45" s="101"/>
      <c r="D45" s="79"/>
      <c r="E45" s="127"/>
      <c r="F45" s="116"/>
      <c r="G45" s="95"/>
      <c r="H45" s="95"/>
      <c r="I45" s="117"/>
      <c r="J45" s="116"/>
      <c r="K45" s="95"/>
      <c r="L45" s="95"/>
      <c r="M45" s="137"/>
      <c r="N45" s="116"/>
      <c r="O45" s="95"/>
      <c r="P45" s="95"/>
      <c r="Q45" s="115"/>
      <c r="R45" s="116"/>
      <c r="S45" s="95"/>
      <c r="T45" s="96"/>
    </row>
    <row r="46" spans="1:20" ht="15.75" customHeight="1" x14ac:dyDescent="0.15">
      <c r="A46" s="118"/>
      <c r="B46" s="116"/>
      <c r="C46" s="101"/>
      <c r="D46" s="95"/>
      <c r="E46" s="115"/>
      <c r="F46" s="116"/>
      <c r="G46" s="95"/>
      <c r="H46" s="95"/>
      <c r="I46" s="117"/>
      <c r="J46" s="116"/>
      <c r="K46" s="95"/>
      <c r="L46" s="95"/>
      <c r="M46" s="122"/>
      <c r="N46" s="116"/>
      <c r="P46" s="95"/>
      <c r="Q46" s="115"/>
      <c r="R46" s="116"/>
      <c r="S46" s="95"/>
      <c r="T46" s="96"/>
    </row>
    <row r="47" spans="1:20" ht="15.75" customHeight="1" x14ac:dyDescent="0.15">
      <c r="A47" s="118"/>
      <c r="B47" s="116"/>
      <c r="C47" s="101"/>
      <c r="D47" s="95"/>
      <c r="E47" s="115"/>
      <c r="F47" s="116"/>
      <c r="G47" s="32"/>
      <c r="H47" s="95"/>
      <c r="I47" s="117"/>
      <c r="J47" s="116"/>
      <c r="K47" s="95"/>
      <c r="L47" s="95"/>
      <c r="M47" s="122"/>
      <c r="N47" s="116"/>
      <c r="O47" s="95"/>
      <c r="P47" s="95"/>
      <c r="Q47" s="115"/>
      <c r="R47" s="116"/>
      <c r="S47" s="95"/>
      <c r="T47" s="96"/>
    </row>
    <row r="48" spans="1:20" ht="15.75" customHeight="1" x14ac:dyDescent="0.15">
      <c r="A48" s="119"/>
      <c r="B48" s="116"/>
      <c r="C48" s="49"/>
      <c r="D48" s="95"/>
      <c r="E48" s="120"/>
      <c r="F48" s="116"/>
      <c r="G48" s="95"/>
      <c r="H48" s="95"/>
      <c r="I48" s="117"/>
      <c r="J48" s="116"/>
      <c r="K48" s="48"/>
      <c r="L48" s="95"/>
      <c r="M48" s="115"/>
      <c r="N48" s="116"/>
      <c r="O48" s="95"/>
      <c r="P48" s="95"/>
      <c r="Q48" s="121"/>
      <c r="R48" s="116"/>
      <c r="S48" s="95"/>
      <c r="T48" s="96"/>
    </row>
    <row r="49" spans="1:20" ht="16.5" customHeight="1" x14ac:dyDescent="0.15">
      <c r="A49" s="118"/>
      <c r="B49" s="116"/>
      <c r="C49" s="49"/>
      <c r="D49" s="32"/>
      <c r="E49" s="115"/>
      <c r="F49" s="116"/>
      <c r="G49" s="32"/>
      <c r="H49" s="32"/>
      <c r="I49" s="117"/>
      <c r="J49" s="116"/>
      <c r="K49" s="48"/>
      <c r="L49" s="48"/>
      <c r="M49" s="115"/>
      <c r="N49" s="116"/>
      <c r="O49" s="32"/>
      <c r="P49" s="32"/>
      <c r="Q49" s="115"/>
      <c r="R49" s="116"/>
      <c r="S49" s="32"/>
      <c r="T49" s="45"/>
    </row>
    <row r="50" spans="1:20" ht="13.5" customHeight="1" x14ac:dyDescent="0.15">
      <c r="A50" s="118"/>
      <c r="B50" s="116"/>
      <c r="C50" s="49"/>
      <c r="D50" s="32"/>
      <c r="E50" s="115"/>
      <c r="F50" s="116"/>
      <c r="G50" s="32"/>
      <c r="H50" s="32"/>
      <c r="I50" s="117"/>
      <c r="J50" s="116"/>
      <c r="K50" s="48"/>
      <c r="L50" s="48"/>
      <c r="M50" s="115"/>
      <c r="N50" s="116"/>
      <c r="O50" s="32"/>
      <c r="P50" s="32"/>
      <c r="Q50" s="115"/>
      <c r="R50" s="116"/>
      <c r="S50" s="32"/>
      <c r="T50" s="45"/>
    </row>
    <row r="51" spans="1:20" ht="15.75" customHeight="1" x14ac:dyDescent="0.15">
      <c r="A51" s="118"/>
      <c r="B51" s="116"/>
      <c r="C51" s="49"/>
      <c r="D51" s="32"/>
      <c r="E51" s="115"/>
      <c r="F51" s="116"/>
      <c r="G51" s="32"/>
      <c r="H51" s="32"/>
      <c r="I51" s="117"/>
      <c r="J51" s="116"/>
      <c r="K51" s="48"/>
      <c r="L51" s="48"/>
      <c r="M51" s="122"/>
      <c r="N51" s="116"/>
      <c r="O51" s="32"/>
      <c r="P51" s="32"/>
      <c r="Q51" s="115"/>
      <c r="R51" s="116"/>
      <c r="S51" s="32"/>
      <c r="T51" s="45"/>
    </row>
    <row r="52" spans="1:20" ht="16" customHeight="1" x14ac:dyDescent="0.15">
      <c r="A52" s="117" t="s">
        <v>16</v>
      </c>
      <c r="B52" s="116"/>
      <c r="C52" s="79"/>
      <c r="D52" s="43">
        <f>SUM(D45:D47)</f>
        <v>0</v>
      </c>
      <c r="E52" s="119" t="s">
        <v>16</v>
      </c>
      <c r="F52" s="116"/>
      <c r="G52" s="79"/>
      <c r="H52" s="43">
        <f>SUM(H44:H45)</f>
        <v>0</v>
      </c>
      <c r="I52" s="119" t="s">
        <v>16</v>
      </c>
      <c r="J52" s="116"/>
      <c r="K52" s="79"/>
      <c r="L52" s="43">
        <f>SUM(L44:L47)</f>
        <v>0</v>
      </c>
      <c r="M52" s="128" t="s">
        <v>16</v>
      </c>
      <c r="N52" s="116"/>
      <c r="O52" s="79"/>
      <c r="P52" s="43">
        <f>SUM(P44:P50)</f>
        <v>0</v>
      </c>
      <c r="Q52" s="119" t="s">
        <v>16</v>
      </c>
      <c r="R52" s="116"/>
      <c r="S52" s="79"/>
      <c r="T52" s="43">
        <f>SUM(T47:T50)</f>
        <v>0</v>
      </c>
    </row>
    <row r="53" spans="1:20" ht="17" customHeight="1" thickBot="1" x14ac:dyDescent="0.2">
      <c r="A53" s="123"/>
      <c r="B53" s="124"/>
      <c r="C53" s="124"/>
      <c r="D53" s="124"/>
      <c r="E53" s="124"/>
      <c r="F53" s="124"/>
      <c r="G53" s="124"/>
      <c r="H53" s="124"/>
      <c r="I53" s="124"/>
      <c r="J53" s="124"/>
      <c r="K53" s="124"/>
      <c r="L53" s="124"/>
      <c r="M53" s="124"/>
      <c r="N53" s="124"/>
      <c r="O53" s="124"/>
      <c r="P53" s="124"/>
      <c r="Q53" s="125"/>
      <c r="R53" s="126" t="s">
        <v>35</v>
      </c>
      <c r="S53" s="125"/>
      <c r="T53" s="66">
        <f>SUM(D52,H52,L52,P52,T52)</f>
        <v>0</v>
      </c>
    </row>
  </sheetData>
  <mergeCells count="188">
    <mergeCell ref="A1:H1"/>
    <mergeCell ref="I1:T5"/>
    <mergeCell ref="A2:B2"/>
    <mergeCell ref="E2:F2"/>
    <mergeCell ref="A3:B3"/>
    <mergeCell ref="E3:F3"/>
    <mergeCell ref="A4:B4"/>
    <mergeCell ref="E4:F4"/>
    <mergeCell ref="A5:B5"/>
    <mergeCell ref="E5:F5"/>
    <mergeCell ref="A6:T6"/>
    <mergeCell ref="A7:B7"/>
    <mergeCell ref="C7:T7"/>
    <mergeCell ref="A8:B8"/>
    <mergeCell ref="A9:B9"/>
    <mergeCell ref="E9:F9"/>
    <mergeCell ref="I9:J9"/>
    <mergeCell ref="M9:N9"/>
    <mergeCell ref="Q9:R9"/>
    <mergeCell ref="A10:B10"/>
    <mergeCell ref="E10:F10"/>
    <mergeCell ref="I10:J10"/>
    <mergeCell ref="M10:N10"/>
    <mergeCell ref="Q10:R10"/>
    <mergeCell ref="A11:B11"/>
    <mergeCell ref="E11:F11"/>
    <mergeCell ref="I11:J11"/>
    <mergeCell ref="M11:N11"/>
    <mergeCell ref="Q11:R11"/>
    <mergeCell ref="A12:B12"/>
    <mergeCell ref="E12:F12"/>
    <mergeCell ref="I12:J12"/>
    <mergeCell ref="M12:N12"/>
    <mergeCell ref="Q12:R12"/>
    <mergeCell ref="A13:B13"/>
    <mergeCell ref="E13:F13"/>
    <mergeCell ref="I13:J13"/>
    <mergeCell ref="M13:N13"/>
    <mergeCell ref="Q13:R13"/>
    <mergeCell ref="A14:B14"/>
    <mergeCell ref="E14:F14"/>
    <mergeCell ref="I14:J14"/>
    <mergeCell ref="M14:N14"/>
    <mergeCell ref="Q14:R14"/>
    <mergeCell ref="A15:B15"/>
    <mergeCell ref="E15:F15"/>
    <mergeCell ref="I15:J15"/>
    <mergeCell ref="M15:N15"/>
    <mergeCell ref="Q15:R15"/>
    <mergeCell ref="A18:B18"/>
    <mergeCell ref="C18:T18"/>
    <mergeCell ref="A20:B20"/>
    <mergeCell ref="E20:F20"/>
    <mergeCell ref="I20:J20"/>
    <mergeCell ref="M20:N20"/>
    <mergeCell ref="Q20:R20"/>
    <mergeCell ref="A16:B16"/>
    <mergeCell ref="E16:F16"/>
    <mergeCell ref="I16:J16"/>
    <mergeCell ref="M16:N16"/>
    <mergeCell ref="A17:Q17"/>
    <mergeCell ref="R17:S17"/>
    <mergeCell ref="A21:B21"/>
    <mergeCell ref="E21:F21"/>
    <mergeCell ref="I21:J21"/>
    <mergeCell ref="M21:N21"/>
    <mergeCell ref="Q21:R21"/>
    <mergeCell ref="A22:B22"/>
    <mergeCell ref="E22:F22"/>
    <mergeCell ref="I22:J22"/>
    <mergeCell ref="M22:N22"/>
    <mergeCell ref="Q22:R22"/>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9:B29"/>
    <mergeCell ref="E29:F29"/>
    <mergeCell ref="I29:J29"/>
    <mergeCell ref="M29:N29"/>
    <mergeCell ref="Q29:R29"/>
    <mergeCell ref="A30:B30"/>
    <mergeCell ref="E30:F30"/>
    <mergeCell ref="I30:J30"/>
    <mergeCell ref="M30:N30"/>
    <mergeCell ref="Q30:R30"/>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37:B37"/>
    <mergeCell ref="E37:F37"/>
    <mergeCell ref="I37:J37"/>
    <mergeCell ref="M37:N37"/>
    <mergeCell ref="Q37:R37"/>
    <mergeCell ref="A38:B38"/>
    <mergeCell ref="E38:F38"/>
    <mergeCell ref="I38:J38"/>
    <mergeCell ref="M38:N38"/>
    <mergeCell ref="Q38:R38"/>
    <mergeCell ref="A41:T41"/>
    <mergeCell ref="A42:B42"/>
    <mergeCell ref="C42:T42"/>
    <mergeCell ref="A44:B44"/>
    <mergeCell ref="E45:F45"/>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I45:J45"/>
    <mergeCell ref="M45:N45"/>
    <mergeCell ref="Q45:R45"/>
    <mergeCell ref="A53:Q53"/>
    <mergeCell ref="R53:S53"/>
    <mergeCell ref="E44:F44"/>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A46:B46"/>
    <mergeCell ref="E46:F46"/>
    <mergeCell ref="I46:J46"/>
    <mergeCell ref="M46:N46"/>
    <mergeCell ref="Q46:R46"/>
    <mergeCell ref="E50:F50"/>
    <mergeCell ref="I50:J50"/>
    <mergeCell ref="M50:N50"/>
    <mergeCell ref="Q50:R50"/>
    <mergeCell ref="A47:B47"/>
    <mergeCell ref="A48:B48"/>
    <mergeCell ref="E48:F48"/>
    <mergeCell ref="I48:J48"/>
    <mergeCell ref="M48:N48"/>
    <mergeCell ref="Q48:R48"/>
    <mergeCell ref="E47:F47"/>
    <mergeCell ref="I47:J47"/>
    <mergeCell ref="M47:N47"/>
    <mergeCell ref="Q47:R47"/>
  </mergeCells>
  <conditionalFormatting sqref="A8 E8 I8 Q8 E19 I19 Q19">
    <cfRule type="expression" dxfId="96" priority="23">
      <formula>MONTH(A8)&lt;&gt;MONTH($A$8)</formula>
    </cfRule>
    <cfRule type="expression" dxfId="95" priority="24">
      <formula>OR(WEEKDAY(A8,1)=1,WEEKDAY(A8,1)=7)</formula>
    </cfRule>
  </conditionalFormatting>
  <conditionalFormatting sqref="M8">
    <cfRule type="expression" dxfId="94" priority="21">
      <formula>MONTH(M8)&lt;&gt;MONTH($A$8)</formula>
    </cfRule>
    <cfRule type="expression" dxfId="93" priority="22">
      <formula>OR(WEEKDAY(M8,1)=1,WEEKDAY(M8,1)=7)</formula>
    </cfRule>
  </conditionalFormatting>
  <conditionalFormatting sqref="A19">
    <cfRule type="expression" dxfId="92" priority="19">
      <formula>MONTH(A19)&lt;&gt;MONTH($A$8)</formula>
    </cfRule>
    <cfRule type="expression" dxfId="91" priority="20">
      <formula>OR(WEEKDAY(A19,1)=1,WEEKDAY(A19,1)=7)</formula>
    </cfRule>
  </conditionalFormatting>
  <conditionalFormatting sqref="M19">
    <cfRule type="expression" dxfId="90" priority="17">
      <formula>MONTH(M19)&lt;&gt;MONTH($A$8)</formula>
    </cfRule>
    <cfRule type="expression" dxfId="89" priority="18">
      <formula>OR(WEEKDAY(M19,1)=1,WEEKDAY(M19,1)=7)</formula>
    </cfRule>
  </conditionalFormatting>
  <conditionalFormatting sqref="A27 E27 I27 Q27 E35 I35 Q35 E43 I43 Q43">
    <cfRule type="expression" dxfId="88" priority="15">
      <formula>MONTH(A27)&lt;&gt;MONTH(#REF!)</formula>
    </cfRule>
    <cfRule type="expression" dxfId="87" priority="16">
      <formula>OR(WEEKDAY(A27,1)=1,WEEKDAY(A27,1)=7)</formula>
    </cfRule>
  </conditionalFormatting>
  <conditionalFormatting sqref="M27">
    <cfRule type="expression" dxfId="86" priority="13">
      <formula>MONTH(M27)&lt;&gt;MONTH(#REF!)</formula>
    </cfRule>
    <cfRule type="expression" dxfId="85" priority="14">
      <formula>OR(WEEKDAY(M27,1)=1,WEEKDAY(M27,1)=7)</formula>
    </cfRule>
  </conditionalFormatting>
  <conditionalFormatting sqref="A35">
    <cfRule type="expression" dxfId="84" priority="11">
      <formula>MONTH(A35)&lt;&gt;MONTH(#REF!)</formula>
    </cfRule>
    <cfRule type="expression" dxfId="83" priority="12">
      <formula>OR(WEEKDAY(A35,1)=1,WEEKDAY(A35,1)=7)</formula>
    </cfRule>
  </conditionalFormatting>
  <conditionalFormatting sqref="M35">
    <cfRule type="expression" dxfId="82" priority="9">
      <formula>MONTH(M35)&lt;&gt;MONTH(#REF!)</formula>
    </cfRule>
    <cfRule type="expression" dxfId="81" priority="10">
      <formula>OR(WEEKDAY(M35,1)=1,WEEKDAY(M35,1)=7)</formula>
    </cfRule>
  </conditionalFormatting>
  <conditionalFormatting sqref="M43">
    <cfRule type="expression" dxfId="80" priority="5">
      <formula>MONTH(M43)&lt;&gt;MONTH(#REF!)</formula>
    </cfRule>
    <cfRule type="expression" dxfId="79" priority="6">
      <formula>OR(WEEKDAY(M43,1)=1,WEEKDAY(M43,1)=7)</formula>
    </cfRule>
  </conditionalFormatting>
  <conditionalFormatting sqref="A43">
    <cfRule type="expression" dxfId="78" priority="7">
      <formula>MONTH(A43)&lt;&gt;MONTH(#REF!)</formula>
    </cfRule>
    <cfRule type="expression" dxfId="77" priority="8">
      <formula>OR(WEEKDAY(A43,1)=1,WEEKDAY(A43,1)=7)</formula>
    </cfRule>
  </conditionalFormatting>
  <conditionalFormatting sqref="D3:D5">
    <cfRule type="cellIs" dxfId="76" priority="4" operator="lessThan">
      <formula>0</formula>
    </cfRule>
  </conditionalFormatting>
  <conditionalFormatting sqref="G3:G4">
    <cfRule type="cellIs" dxfId="75" priority="3" operator="lessThan">
      <formula>0</formula>
    </cfRule>
  </conditionalFormatting>
  <conditionalFormatting sqref="H4">
    <cfRule type="cellIs" dxfId="74" priority="2" operator="lessThan">
      <formula>0</formula>
    </cfRule>
  </conditionalFormatting>
  <conditionalFormatting sqref="H3:H5">
    <cfRule type="cellIs" dxfId="73" priority="1" operator="equal">
      <formula>0</formula>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
  <sheetViews>
    <sheetView zoomScaleNormal="70" workbookViewId="0">
      <selection activeCell="C53" sqref="C53"/>
    </sheetView>
  </sheetViews>
  <sheetFormatPr baseColWidth="10" defaultColWidth="11.5" defaultRowHeight="13" x14ac:dyDescent="0.15"/>
  <cols>
    <col min="2" max="2" width="10.1640625" customWidth="1"/>
    <col min="3" max="3" width="5.33203125" customWidth="1"/>
    <col min="4" max="4" width="6.5" customWidth="1"/>
    <col min="6" max="6" width="9.83203125" customWidth="1"/>
    <col min="7" max="7" width="6" customWidth="1"/>
    <col min="8" max="8" width="5.6640625" customWidth="1"/>
    <col min="11" max="11" width="5.5" customWidth="1"/>
    <col min="12" max="12" width="6.33203125" customWidth="1"/>
    <col min="15" max="16" width="5.5" customWidth="1"/>
    <col min="19" max="19" width="5.6640625" customWidth="1"/>
    <col min="20" max="20" width="8" customWidth="1"/>
  </cols>
  <sheetData>
    <row r="1" spans="1:20" ht="50.25" customHeight="1" x14ac:dyDescent="0.15">
      <c r="A1" s="173" t="s">
        <v>36</v>
      </c>
      <c r="B1" s="153"/>
      <c r="C1" s="153"/>
      <c r="D1" s="153"/>
      <c r="E1" s="153"/>
      <c r="F1" s="153"/>
      <c r="G1" s="153"/>
      <c r="H1" s="153"/>
      <c r="I1" s="153"/>
      <c r="J1" s="153"/>
      <c r="K1" s="153"/>
      <c r="L1" s="153"/>
      <c r="M1" s="153"/>
      <c r="N1" s="153"/>
      <c r="O1" s="153"/>
      <c r="P1" s="153"/>
      <c r="Q1" s="153"/>
      <c r="R1" s="153"/>
      <c r="S1" s="153"/>
      <c r="T1" s="174"/>
    </row>
    <row r="2" spans="1:20" ht="27" customHeight="1" x14ac:dyDescent="0.25">
      <c r="A2" s="149"/>
      <c r="B2" s="130"/>
      <c r="C2" s="130"/>
      <c r="D2" s="130"/>
      <c r="E2" s="130"/>
      <c r="F2" s="130"/>
      <c r="G2" s="130"/>
      <c r="H2" s="130"/>
      <c r="I2" s="130"/>
      <c r="J2" s="130"/>
      <c r="K2" s="130"/>
      <c r="L2" s="130"/>
      <c r="M2" s="130"/>
      <c r="N2" s="130"/>
      <c r="O2" s="130"/>
      <c r="P2" s="130"/>
      <c r="Q2" s="130"/>
      <c r="R2" s="130"/>
      <c r="S2" s="130"/>
      <c r="T2" s="131"/>
    </row>
    <row r="3" spans="1:20" ht="45" customHeight="1" x14ac:dyDescent="0.25">
      <c r="A3" s="142" t="s">
        <v>11</v>
      </c>
      <c r="B3" s="116"/>
      <c r="C3" s="133" t="s">
        <v>12</v>
      </c>
      <c r="D3" s="130"/>
      <c r="E3" s="130"/>
      <c r="F3" s="130"/>
      <c r="G3" s="130"/>
      <c r="H3" s="130"/>
      <c r="I3" s="130"/>
      <c r="J3" s="130"/>
      <c r="K3" s="130"/>
      <c r="L3" s="130"/>
      <c r="M3" s="130"/>
      <c r="N3" s="130"/>
      <c r="O3" s="130"/>
      <c r="P3" s="130"/>
      <c r="Q3" s="130"/>
      <c r="R3" s="130"/>
      <c r="S3" s="130"/>
      <c r="T3" s="131"/>
    </row>
    <row r="4" spans="1:20" ht="21" customHeight="1" x14ac:dyDescent="0.15">
      <c r="A4" s="91">
        <v>10</v>
      </c>
      <c r="B4" s="30"/>
      <c r="C4" s="86" t="s">
        <v>13</v>
      </c>
      <c r="D4" s="86" t="s">
        <v>14</v>
      </c>
      <c r="E4" s="87">
        <f>A4+1</f>
        <v>11</v>
      </c>
      <c r="F4" s="30"/>
      <c r="G4" s="86" t="s">
        <v>13</v>
      </c>
      <c r="H4" s="86" t="s">
        <v>14</v>
      </c>
      <c r="I4" s="87">
        <f>E4+1</f>
        <v>12</v>
      </c>
      <c r="J4" s="30"/>
      <c r="K4" s="86" t="s">
        <v>13</v>
      </c>
      <c r="L4" s="86" t="s">
        <v>14</v>
      </c>
      <c r="M4" s="88">
        <f>I4+1</f>
        <v>13</v>
      </c>
      <c r="N4" s="30"/>
      <c r="O4" s="86" t="s">
        <v>13</v>
      </c>
      <c r="P4" s="86" t="s">
        <v>14</v>
      </c>
      <c r="Q4" s="88">
        <f>M4+1</f>
        <v>14</v>
      </c>
      <c r="R4" s="30"/>
      <c r="S4" s="86" t="s">
        <v>13</v>
      </c>
      <c r="T4" s="89" t="s">
        <v>14</v>
      </c>
    </row>
    <row r="5" spans="1:20" ht="16" customHeight="1" x14ac:dyDescent="0.15">
      <c r="A5" s="119" t="s">
        <v>37</v>
      </c>
      <c r="B5" s="116"/>
      <c r="C5" s="29">
        <v>0.32361111111111113</v>
      </c>
      <c r="D5" s="27">
        <v>-0.23</v>
      </c>
      <c r="E5" s="117" t="s">
        <v>38</v>
      </c>
      <c r="F5" s="116"/>
      <c r="G5" s="28"/>
      <c r="H5" s="26"/>
      <c r="I5" s="117" t="s">
        <v>38</v>
      </c>
      <c r="J5" s="116"/>
      <c r="K5" s="79"/>
      <c r="L5" s="79"/>
      <c r="M5" s="117" t="s">
        <v>39</v>
      </c>
      <c r="N5" s="116"/>
      <c r="O5" s="29">
        <v>0.32916666666666672</v>
      </c>
      <c r="P5" s="27">
        <v>-0.1</v>
      </c>
      <c r="Q5" s="117" t="s">
        <v>38</v>
      </c>
      <c r="R5" s="116"/>
      <c r="S5" s="79"/>
      <c r="T5" s="35"/>
    </row>
    <row r="6" spans="1:20" ht="16" customHeight="1" x14ac:dyDescent="0.15">
      <c r="A6" s="119" t="s">
        <v>40</v>
      </c>
      <c r="B6" s="116"/>
      <c r="C6" s="29">
        <v>0.32361111111111113</v>
      </c>
      <c r="D6" s="27">
        <v>-0.23</v>
      </c>
      <c r="E6" s="176"/>
      <c r="F6" s="116"/>
      <c r="G6" s="28"/>
      <c r="H6" s="80"/>
      <c r="I6" s="135"/>
      <c r="J6" s="116"/>
      <c r="K6" s="79"/>
      <c r="L6" s="79"/>
      <c r="M6" s="117" t="s">
        <v>37</v>
      </c>
      <c r="N6" s="116"/>
      <c r="O6" s="29">
        <v>0.20208333333333331</v>
      </c>
      <c r="P6" s="27">
        <v>-2.15</v>
      </c>
      <c r="Q6" s="135"/>
      <c r="R6" s="116"/>
      <c r="S6" s="79"/>
      <c r="T6" s="35"/>
    </row>
    <row r="7" spans="1:20" ht="16" customHeight="1" x14ac:dyDescent="0.15">
      <c r="A7" s="119" t="s">
        <v>41</v>
      </c>
      <c r="B7" s="116"/>
      <c r="C7" s="29">
        <v>0.33194444444444438</v>
      </c>
      <c r="D7" s="27">
        <v>-6.6600000000000006E-2</v>
      </c>
      <c r="E7" s="176"/>
      <c r="F7" s="116"/>
      <c r="G7" s="28"/>
      <c r="H7" s="79"/>
      <c r="I7" s="135"/>
      <c r="J7" s="116"/>
      <c r="K7" s="79"/>
      <c r="L7" s="79"/>
      <c r="M7" s="117" t="s">
        <v>42</v>
      </c>
      <c r="N7" s="116"/>
      <c r="O7" s="29">
        <v>0.24930555555555561</v>
      </c>
      <c r="P7" s="27">
        <v>-2.02</v>
      </c>
      <c r="Q7" s="135"/>
      <c r="R7" s="116"/>
      <c r="S7" s="79"/>
      <c r="T7" s="35"/>
    </row>
    <row r="8" spans="1:20" ht="16" customHeight="1" x14ac:dyDescent="0.15">
      <c r="A8" s="134"/>
      <c r="B8" s="116"/>
      <c r="C8" s="79"/>
      <c r="D8" s="79"/>
      <c r="E8" s="176"/>
      <c r="F8" s="116"/>
      <c r="G8" s="28"/>
      <c r="H8" s="28"/>
      <c r="I8" s="135"/>
      <c r="J8" s="116"/>
      <c r="K8" s="79"/>
      <c r="L8" s="79"/>
      <c r="M8" s="117" t="s">
        <v>43</v>
      </c>
      <c r="N8" s="116"/>
      <c r="O8" s="29">
        <v>0.24930555555555561</v>
      </c>
      <c r="P8" s="27">
        <v>-2.02</v>
      </c>
      <c r="Q8" s="135"/>
      <c r="R8" s="116"/>
      <c r="S8" s="79"/>
      <c r="T8" s="35"/>
    </row>
    <row r="9" spans="1:20" ht="16" customHeight="1" x14ac:dyDescent="0.15">
      <c r="A9" s="134"/>
      <c r="B9" s="116"/>
      <c r="C9" s="79"/>
      <c r="D9" s="79"/>
      <c r="E9" s="147"/>
      <c r="F9" s="116"/>
      <c r="G9" s="28"/>
      <c r="H9" s="28"/>
      <c r="I9" s="135"/>
      <c r="J9" s="116"/>
      <c r="K9" s="79"/>
      <c r="L9" s="79"/>
      <c r="M9" s="117" t="s">
        <v>44</v>
      </c>
      <c r="N9" s="116"/>
      <c r="O9" s="29">
        <v>0.24652777777777779</v>
      </c>
      <c r="P9" s="27">
        <v>-2.08</v>
      </c>
      <c r="Q9" s="135"/>
      <c r="R9" s="116"/>
      <c r="S9" s="79"/>
      <c r="T9" s="35"/>
    </row>
    <row r="10" spans="1:20" ht="16" customHeight="1" x14ac:dyDescent="0.15">
      <c r="A10" s="119" t="s">
        <v>16</v>
      </c>
      <c r="B10" s="116"/>
      <c r="C10" s="79"/>
      <c r="D10" s="43">
        <f>SUM(D5:D8)*-1</f>
        <v>0.52660000000000007</v>
      </c>
      <c r="E10" s="117" t="s">
        <v>45</v>
      </c>
      <c r="F10" s="116"/>
      <c r="G10" s="79"/>
      <c r="H10" s="43">
        <f>SUM(H5:H8)</f>
        <v>0</v>
      </c>
      <c r="I10" s="117" t="s">
        <v>45</v>
      </c>
      <c r="J10" s="116"/>
      <c r="K10" s="79"/>
      <c r="L10" s="43">
        <f>SUM(L5:L8)</f>
        <v>0</v>
      </c>
      <c r="M10" s="117" t="s">
        <v>45</v>
      </c>
      <c r="N10" s="116"/>
      <c r="O10" s="79"/>
      <c r="P10" s="43">
        <f>SUM(P5:P9)*-1</f>
        <v>8.3699999999999992</v>
      </c>
      <c r="Q10" s="77" t="s">
        <v>16</v>
      </c>
      <c r="R10" s="79"/>
      <c r="S10" s="79"/>
      <c r="T10" s="44">
        <f>SUM(T5:T8)</f>
        <v>0</v>
      </c>
    </row>
    <row r="11" spans="1:20" ht="33" customHeight="1" x14ac:dyDescent="0.15">
      <c r="A11" s="57"/>
      <c r="B11" s="33"/>
      <c r="C11" s="33"/>
      <c r="D11" s="33"/>
      <c r="E11" s="33"/>
      <c r="F11" s="33"/>
      <c r="G11" s="33"/>
      <c r="H11" s="33"/>
      <c r="I11" s="33"/>
      <c r="J11" s="33"/>
      <c r="K11" s="33"/>
      <c r="L11" s="33"/>
      <c r="M11" s="33"/>
      <c r="N11" s="33"/>
      <c r="O11" s="33"/>
      <c r="P11" s="33"/>
      <c r="Q11" s="33"/>
      <c r="R11" s="175" t="s">
        <v>46</v>
      </c>
      <c r="S11" s="130"/>
      <c r="T11" s="102">
        <f>SUM(D10,H10,L10,P10,T10)*20</f>
        <v>177.93199999999999</v>
      </c>
    </row>
    <row r="12" spans="1:20" ht="47" customHeight="1" x14ac:dyDescent="0.25">
      <c r="A12" s="142" t="s">
        <v>18</v>
      </c>
      <c r="B12" s="116"/>
      <c r="C12" s="133" t="s">
        <v>19</v>
      </c>
      <c r="D12" s="130"/>
      <c r="E12" s="130"/>
      <c r="F12" s="130"/>
      <c r="G12" s="130"/>
      <c r="H12" s="130"/>
      <c r="I12" s="130"/>
      <c r="J12" s="130"/>
      <c r="K12" s="130"/>
      <c r="L12" s="130"/>
      <c r="M12" s="130"/>
      <c r="N12" s="130"/>
      <c r="O12" s="130"/>
      <c r="P12" s="130"/>
      <c r="Q12" s="130"/>
      <c r="R12" s="130"/>
      <c r="S12" s="130"/>
      <c r="T12" s="131"/>
    </row>
    <row r="13" spans="1:20" ht="21" customHeight="1" x14ac:dyDescent="0.15">
      <c r="A13" s="91">
        <v>10</v>
      </c>
      <c r="B13" s="30"/>
      <c r="C13" s="86" t="s">
        <v>20</v>
      </c>
      <c r="D13" s="86" t="s">
        <v>21</v>
      </c>
      <c r="E13" s="87">
        <f>A13+1</f>
        <v>11</v>
      </c>
      <c r="F13" s="30"/>
      <c r="G13" s="86" t="s">
        <v>20</v>
      </c>
      <c r="H13" s="86" t="s">
        <v>21</v>
      </c>
      <c r="I13" s="87">
        <f>E13+1</f>
        <v>12</v>
      </c>
      <c r="J13" s="30"/>
      <c r="K13" s="86" t="s">
        <v>20</v>
      </c>
      <c r="L13" s="86" t="s">
        <v>21</v>
      </c>
      <c r="M13" s="87">
        <f>I13+1</f>
        <v>13</v>
      </c>
      <c r="N13" s="30"/>
      <c r="O13" s="86" t="s">
        <v>20</v>
      </c>
      <c r="P13" s="86" t="s">
        <v>21</v>
      </c>
      <c r="Q13" s="87">
        <f>M13+1</f>
        <v>14</v>
      </c>
      <c r="R13" s="87"/>
      <c r="S13" s="86" t="s">
        <v>20</v>
      </c>
      <c r="T13" s="89" t="s">
        <v>21</v>
      </c>
    </row>
    <row r="14" spans="1:20" ht="16" customHeight="1" x14ac:dyDescent="0.15">
      <c r="A14" s="119" t="s">
        <v>22</v>
      </c>
      <c r="B14" s="116"/>
      <c r="C14" s="28"/>
      <c r="D14" s="27"/>
      <c r="E14" s="117" t="s">
        <v>22</v>
      </c>
      <c r="F14" s="116"/>
      <c r="G14" s="28"/>
      <c r="H14" s="26"/>
      <c r="I14" s="117" t="s">
        <v>22</v>
      </c>
      <c r="J14" s="116"/>
      <c r="K14" s="79"/>
      <c r="L14" s="79"/>
      <c r="M14" s="117" t="s">
        <v>22</v>
      </c>
      <c r="N14" s="116"/>
      <c r="O14" s="79"/>
      <c r="P14" s="79"/>
      <c r="Q14" s="117" t="s">
        <v>22</v>
      </c>
      <c r="R14" s="116"/>
      <c r="S14" s="32"/>
      <c r="T14" s="36"/>
    </row>
    <row r="15" spans="1:20" ht="16" customHeight="1" x14ac:dyDescent="0.15">
      <c r="A15" s="144"/>
      <c r="B15" s="116"/>
      <c r="C15" s="28"/>
      <c r="D15" s="80"/>
      <c r="E15" s="120"/>
      <c r="F15" s="116"/>
      <c r="G15" s="28"/>
      <c r="H15" s="80"/>
      <c r="I15" s="135"/>
      <c r="J15" s="116"/>
      <c r="K15" s="79"/>
      <c r="L15" s="79"/>
      <c r="M15" s="135"/>
      <c r="N15" s="116"/>
      <c r="O15" s="79"/>
      <c r="P15" s="79"/>
      <c r="Q15" s="135"/>
      <c r="R15" s="116"/>
      <c r="S15" s="25"/>
      <c r="T15" s="37"/>
    </row>
    <row r="16" spans="1:20" ht="16" customHeight="1" x14ac:dyDescent="0.15">
      <c r="A16" s="134"/>
      <c r="B16" s="116"/>
      <c r="C16" s="79"/>
      <c r="D16" s="79"/>
      <c r="E16" s="120"/>
      <c r="F16" s="116"/>
      <c r="G16" s="28"/>
      <c r="H16" s="28"/>
      <c r="I16" s="135"/>
      <c r="J16" s="116"/>
      <c r="K16" s="79"/>
      <c r="L16" s="79"/>
      <c r="M16" s="135"/>
      <c r="N16" s="116"/>
      <c r="O16" s="79"/>
      <c r="P16" s="79"/>
      <c r="Q16" s="135"/>
      <c r="R16" s="116"/>
      <c r="S16" s="25"/>
      <c r="T16" s="37"/>
    </row>
    <row r="17" spans="1:20" ht="16" customHeight="1" x14ac:dyDescent="0.15">
      <c r="A17" s="134"/>
      <c r="B17" s="116"/>
      <c r="C17" s="79"/>
      <c r="D17" s="79"/>
      <c r="E17" s="120"/>
      <c r="F17" s="116"/>
      <c r="G17" s="28"/>
      <c r="H17" s="28"/>
      <c r="I17" s="135"/>
      <c r="J17" s="116"/>
      <c r="K17" s="79"/>
      <c r="L17" s="79"/>
      <c r="M17" s="135"/>
      <c r="N17" s="116"/>
      <c r="O17" s="79"/>
      <c r="P17" s="79"/>
      <c r="Q17" s="135"/>
      <c r="R17" s="116"/>
      <c r="S17" s="25"/>
      <c r="T17" s="37"/>
    </row>
    <row r="18" spans="1:20" ht="16" customHeight="1" x14ac:dyDescent="0.15">
      <c r="A18" s="134"/>
      <c r="B18" s="116"/>
      <c r="C18" s="79"/>
      <c r="D18" s="79"/>
      <c r="E18" s="120"/>
      <c r="F18" s="116"/>
      <c r="G18" s="28"/>
      <c r="H18" s="79"/>
      <c r="I18" s="135"/>
      <c r="J18" s="116"/>
      <c r="K18" s="79"/>
      <c r="L18" s="79"/>
      <c r="M18" s="135"/>
      <c r="N18" s="116"/>
      <c r="O18" s="79"/>
      <c r="P18" s="79"/>
      <c r="Q18" s="135"/>
      <c r="R18" s="116"/>
      <c r="S18" s="25"/>
      <c r="T18" s="37"/>
    </row>
    <row r="19" spans="1:20" ht="31" customHeight="1" x14ac:dyDescent="0.15">
      <c r="A19" s="129"/>
      <c r="B19" s="130"/>
      <c r="C19" s="130"/>
      <c r="D19" s="130"/>
      <c r="E19" s="130"/>
      <c r="F19" s="130"/>
      <c r="G19" s="130"/>
      <c r="H19" s="130"/>
      <c r="I19" s="130"/>
      <c r="J19" s="130"/>
      <c r="K19" s="130"/>
      <c r="L19" s="130"/>
      <c r="M19" s="130"/>
      <c r="N19" s="130"/>
      <c r="O19" s="130"/>
      <c r="P19" s="130"/>
      <c r="Q19" s="130"/>
      <c r="R19" s="130"/>
      <c r="S19" s="130"/>
      <c r="T19" s="131"/>
    </row>
    <row r="20" spans="1:20" ht="44" customHeight="1" x14ac:dyDescent="0.25">
      <c r="A20" s="142" t="s">
        <v>23</v>
      </c>
      <c r="B20" s="116"/>
      <c r="C20" s="133" t="s">
        <v>24</v>
      </c>
      <c r="D20" s="130"/>
      <c r="E20" s="130"/>
      <c r="F20" s="130"/>
      <c r="G20" s="130"/>
      <c r="H20" s="130"/>
      <c r="I20" s="130"/>
      <c r="J20" s="130"/>
      <c r="K20" s="130"/>
      <c r="L20" s="130"/>
      <c r="M20" s="130"/>
      <c r="N20" s="130"/>
      <c r="O20" s="130"/>
      <c r="P20" s="130"/>
      <c r="Q20" s="130"/>
      <c r="R20" s="130"/>
      <c r="S20" s="130"/>
      <c r="T20" s="131"/>
    </row>
    <row r="21" spans="1:20" ht="21" customHeight="1" x14ac:dyDescent="0.15">
      <c r="A21" s="91">
        <v>10</v>
      </c>
      <c r="B21" s="30"/>
      <c r="C21" s="86" t="s">
        <v>20</v>
      </c>
      <c r="D21" s="86" t="s">
        <v>21</v>
      </c>
      <c r="E21" s="88">
        <f>A21+1</f>
        <v>11</v>
      </c>
      <c r="F21" s="30"/>
      <c r="G21" s="86" t="s">
        <v>20</v>
      </c>
      <c r="H21" s="86" t="s">
        <v>21</v>
      </c>
      <c r="I21" s="88">
        <f>E21+1</f>
        <v>12</v>
      </c>
      <c r="J21" s="30"/>
      <c r="K21" s="86" t="s">
        <v>20</v>
      </c>
      <c r="L21" s="86" t="s">
        <v>21</v>
      </c>
      <c r="M21" s="88">
        <f>I21+1</f>
        <v>13</v>
      </c>
      <c r="N21" s="30"/>
      <c r="O21" s="86" t="s">
        <v>20</v>
      </c>
      <c r="P21" s="86" t="s">
        <v>21</v>
      </c>
      <c r="Q21" s="103">
        <f>M21+1</f>
        <v>14</v>
      </c>
      <c r="R21" s="104"/>
      <c r="S21" s="86" t="s">
        <v>20</v>
      </c>
      <c r="T21" s="89" t="s">
        <v>21</v>
      </c>
    </row>
    <row r="22" spans="1:20" ht="16" customHeight="1" x14ac:dyDescent="0.15">
      <c r="A22" s="119" t="s">
        <v>47</v>
      </c>
      <c r="B22" s="116"/>
      <c r="C22" s="28">
        <v>0.3576388888888889</v>
      </c>
      <c r="D22" s="31"/>
      <c r="E22" s="117" t="s">
        <v>47</v>
      </c>
      <c r="F22" s="116"/>
      <c r="G22" s="28">
        <v>0.35833333333333328</v>
      </c>
      <c r="H22" s="31"/>
      <c r="I22" s="117" t="s">
        <v>48</v>
      </c>
      <c r="J22" s="116"/>
      <c r="K22" s="28">
        <v>0.36944444444444452</v>
      </c>
      <c r="L22" s="31"/>
      <c r="M22" s="77" t="s">
        <v>49</v>
      </c>
      <c r="N22" s="78"/>
      <c r="O22" s="28">
        <v>0.20833333333333329</v>
      </c>
      <c r="P22" s="31"/>
      <c r="Q22" s="34" t="s">
        <v>50</v>
      </c>
      <c r="R22" s="33"/>
      <c r="S22" s="28">
        <v>0.38124999999999998</v>
      </c>
      <c r="T22" s="38"/>
    </row>
    <row r="23" spans="1:20" ht="16" customHeight="1" x14ac:dyDescent="0.15">
      <c r="A23" s="141"/>
      <c r="B23" s="116"/>
      <c r="C23" s="28"/>
      <c r="D23" s="79"/>
      <c r="E23" s="170"/>
      <c r="F23" s="116"/>
      <c r="G23" s="28"/>
      <c r="H23" s="80"/>
      <c r="I23" s="135"/>
      <c r="J23" s="116"/>
      <c r="K23" s="79"/>
      <c r="L23" s="79"/>
      <c r="M23" s="136"/>
      <c r="N23" s="116"/>
      <c r="O23" s="28"/>
      <c r="P23" s="79"/>
      <c r="Q23" s="39" t="s">
        <v>51</v>
      </c>
      <c r="R23" s="39"/>
      <c r="S23" s="28">
        <v>6.8750000000000006E-2</v>
      </c>
      <c r="T23" s="38"/>
    </row>
    <row r="24" spans="1:20" ht="16" customHeight="1" x14ac:dyDescent="0.15">
      <c r="A24" s="134"/>
      <c r="B24" s="116"/>
      <c r="C24" s="79"/>
      <c r="D24" s="79"/>
      <c r="E24" s="120"/>
      <c r="F24" s="116"/>
      <c r="G24" s="28"/>
      <c r="H24" s="28"/>
      <c r="I24" s="135"/>
      <c r="J24" s="116"/>
      <c r="K24" s="79"/>
      <c r="L24" s="79"/>
      <c r="M24" s="136"/>
      <c r="N24" s="116"/>
      <c r="O24" s="28"/>
      <c r="P24" s="79"/>
      <c r="Q24" s="135"/>
      <c r="R24" s="116"/>
      <c r="S24" s="79"/>
      <c r="T24" s="35"/>
    </row>
    <row r="25" spans="1:20" ht="16" customHeight="1" x14ac:dyDescent="0.15">
      <c r="A25" s="134"/>
      <c r="B25" s="116"/>
      <c r="C25" s="79"/>
      <c r="D25" s="79"/>
      <c r="E25" s="120"/>
      <c r="F25" s="116"/>
      <c r="G25" s="28"/>
      <c r="H25" s="28"/>
      <c r="I25" s="135"/>
      <c r="J25" s="116"/>
      <c r="K25" s="79"/>
      <c r="L25" s="79"/>
      <c r="M25" s="136"/>
      <c r="N25" s="116"/>
      <c r="O25" s="28"/>
      <c r="P25" s="79"/>
      <c r="Q25" s="135"/>
      <c r="R25" s="116"/>
      <c r="S25" s="79"/>
      <c r="T25" s="35"/>
    </row>
    <row r="26" spans="1:20" ht="16" customHeight="1" x14ac:dyDescent="0.15">
      <c r="A26" s="134"/>
      <c r="B26" s="116"/>
      <c r="C26" s="79"/>
      <c r="D26" s="79"/>
      <c r="E26" s="120"/>
      <c r="F26" s="116"/>
      <c r="G26" s="28"/>
      <c r="H26" s="79"/>
      <c r="I26" s="135" t="s">
        <v>52</v>
      </c>
      <c r="J26" s="116"/>
      <c r="K26" s="79"/>
      <c r="L26" s="79"/>
      <c r="M26" s="136"/>
      <c r="N26" s="116"/>
      <c r="O26" s="28"/>
      <c r="P26" s="79"/>
      <c r="Q26" s="135"/>
      <c r="R26" s="116"/>
      <c r="S26" s="79"/>
      <c r="T26" s="35"/>
    </row>
    <row r="27" spans="1:20" ht="28" customHeight="1" x14ac:dyDescent="0.15">
      <c r="A27" s="129"/>
      <c r="B27" s="130"/>
      <c r="C27" s="130"/>
      <c r="D27" s="130"/>
      <c r="E27" s="130"/>
      <c r="F27" s="130"/>
      <c r="G27" s="130"/>
      <c r="H27" s="130"/>
      <c r="I27" s="130"/>
      <c r="J27" s="130"/>
      <c r="K27" s="130"/>
      <c r="L27" s="130"/>
      <c r="M27" s="130"/>
      <c r="N27" s="130"/>
      <c r="O27" s="130"/>
      <c r="P27" s="130"/>
      <c r="Q27" s="130"/>
      <c r="R27" s="130"/>
      <c r="S27" s="130"/>
      <c r="T27" s="131"/>
    </row>
    <row r="28" spans="1:20" ht="23.25" customHeight="1" x14ac:dyDescent="0.15">
      <c r="A28" s="138" t="s">
        <v>26</v>
      </c>
      <c r="B28" s="116"/>
      <c r="C28" s="133" t="s">
        <v>27</v>
      </c>
      <c r="D28" s="130"/>
      <c r="E28" s="130"/>
      <c r="F28" s="130"/>
      <c r="G28" s="130"/>
      <c r="H28" s="130"/>
      <c r="I28" s="130"/>
      <c r="J28" s="130"/>
      <c r="K28" s="130"/>
      <c r="L28" s="130"/>
      <c r="M28" s="130"/>
      <c r="N28" s="130"/>
      <c r="O28" s="130"/>
      <c r="P28" s="130"/>
      <c r="Q28" s="130"/>
      <c r="R28" s="130"/>
      <c r="S28" s="130"/>
      <c r="T28" s="131"/>
    </row>
    <row r="29" spans="1:20" ht="18.75" customHeight="1" x14ac:dyDescent="0.15">
      <c r="A29" s="91">
        <v>10</v>
      </c>
      <c r="B29" s="30"/>
      <c r="C29" s="165"/>
      <c r="D29" s="166"/>
      <c r="E29" s="88">
        <f>A29+1</f>
        <v>11</v>
      </c>
      <c r="F29" s="30"/>
      <c r="G29" s="165"/>
      <c r="H29" s="166"/>
      <c r="I29" s="88">
        <f>E29+1</f>
        <v>12</v>
      </c>
      <c r="J29" s="30"/>
      <c r="K29" s="165"/>
      <c r="L29" s="166"/>
      <c r="M29" s="88">
        <f>I29+1</f>
        <v>13</v>
      </c>
      <c r="N29" s="30"/>
      <c r="O29" s="165"/>
      <c r="P29" s="166"/>
      <c r="Q29" s="103">
        <f>M29+1</f>
        <v>14</v>
      </c>
      <c r="R29" s="104"/>
      <c r="S29" s="171"/>
      <c r="T29" s="172"/>
    </row>
    <row r="30" spans="1:20" ht="15.75" customHeight="1" x14ac:dyDescent="0.15">
      <c r="A30" s="119" t="s">
        <v>30</v>
      </c>
      <c r="B30" s="116"/>
      <c r="C30" s="167"/>
      <c r="D30" s="168"/>
      <c r="E30" s="117" t="s">
        <v>30</v>
      </c>
      <c r="F30" s="116"/>
      <c r="G30" s="167"/>
      <c r="H30" s="168"/>
      <c r="I30" s="117" t="s">
        <v>30</v>
      </c>
      <c r="J30" s="116"/>
      <c r="K30" s="167"/>
      <c r="L30" s="168"/>
      <c r="M30" s="117" t="s">
        <v>30</v>
      </c>
      <c r="N30" s="116"/>
      <c r="O30" s="167"/>
      <c r="P30" s="168"/>
      <c r="Q30" s="117" t="s">
        <v>30</v>
      </c>
      <c r="R30" s="116"/>
      <c r="S30" s="167"/>
      <c r="T30" s="158"/>
    </row>
    <row r="31" spans="1:20" ht="15.75" customHeight="1" x14ac:dyDescent="0.15">
      <c r="A31" s="134"/>
      <c r="B31" s="116"/>
      <c r="C31" s="167"/>
      <c r="D31" s="168"/>
      <c r="E31" s="120"/>
      <c r="F31" s="116"/>
      <c r="G31" s="167"/>
      <c r="H31" s="168"/>
      <c r="I31" s="135"/>
      <c r="J31" s="116"/>
      <c r="K31" s="167"/>
      <c r="L31" s="168"/>
      <c r="M31" s="136"/>
      <c r="N31" s="116"/>
      <c r="O31" s="167"/>
      <c r="P31" s="168"/>
      <c r="Q31" s="136"/>
      <c r="R31" s="116"/>
      <c r="S31" s="167"/>
      <c r="T31" s="158"/>
    </row>
    <row r="32" spans="1:20" ht="15.75" customHeight="1" x14ac:dyDescent="0.15">
      <c r="A32" s="134"/>
      <c r="B32" s="116"/>
      <c r="C32" s="167"/>
      <c r="D32" s="168"/>
      <c r="E32" s="120"/>
      <c r="F32" s="116"/>
      <c r="G32" s="167"/>
      <c r="H32" s="168"/>
      <c r="I32" s="135"/>
      <c r="J32" s="116"/>
      <c r="K32" s="167"/>
      <c r="L32" s="168"/>
      <c r="M32" s="136"/>
      <c r="N32" s="116"/>
      <c r="O32" s="167"/>
      <c r="P32" s="168"/>
      <c r="Q32" s="136"/>
      <c r="R32" s="116"/>
      <c r="S32" s="167"/>
      <c r="T32" s="158"/>
    </row>
    <row r="33" spans="1:20" ht="15.75" customHeight="1" x14ac:dyDescent="0.15">
      <c r="A33" s="134"/>
      <c r="B33" s="116"/>
      <c r="C33" s="167"/>
      <c r="D33" s="168"/>
      <c r="E33" s="120"/>
      <c r="F33" s="116"/>
      <c r="G33" s="167"/>
      <c r="H33" s="168"/>
      <c r="I33" s="135"/>
      <c r="J33" s="116"/>
      <c r="K33" s="167"/>
      <c r="L33" s="168"/>
      <c r="M33" s="136"/>
      <c r="N33" s="116"/>
      <c r="O33" s="167"/>
      <c r="P33" s="168"/>
      <c r="Q33" s="136"/>
      <c r="R33" s="116"/>
      <c r="S33" s="167"/>
      <c r="T33" s="158"/>
    </row>
    <row r="34" spans="1:20" ht="15.75" customHeight="1" x14ac:dyDescent="0.15">
      <c r="A34" s="134"/>
      <c r="B34" s="116"/>
      <c r="C34" s="169"/>
      <c r="D34" s="151"/>
      <c r="E34" s="120"/>
      <c r="F34" s="116"/>
      <c r="G34" s="169"/>
      <c r="H34" s="151"/>
      <c r="I34" s="135" t="s">
        <v>52</v>
      </c>
      <c r="J34" s="116"/>
      <c r="K34" s="169"/>
      <c r="L34" s="151"/>
      <c r="M34" s="136"/>
      <c r="N34" s="116"/>
      <c r="O34" s="169"/>
      <c r="P34" s="151"/>
      <c r="Q34" s="136"/>
      <c r="R34" s="116"/>
      <c r="S34" s="169"/>
      <c r="T34" s="160"/>
    </row>
    <row r="35" spans="1:20" ht="34.5" customHeight="1" x14ac:dyDescent="0.15">
      <c r="A35" s="129"/>
      <c r="B35" s="130"/>
      <c r="C35" s="130"/>
      <c r="D35" s="130"/>
      <c r="E35" s="130"/>
      <c r="F35" s="130"/>
      <c r="G35" s="130"/>
      <c r="H35" s="130"/>
      <c r="I35" s="130"/>
      <c r="J35" s="130"/>
      <c r="K35" s="130"/>
      <c r="L35" s="130"/>
      <c r="M35" s="130"/>
      <c r="N35" s="130"/>
      <c r="O35" s="130"/>
      <c r="P35" s="130"/>
      <c r="Q35" s="130"/>
      <c r="R35" s="130"/>
      <c r="S35" s="130"/>
      <c r="T35" s="131"/>
    </row>
    <row r="36" spans="1:20" ht="43.5" customHeight="1" x14ac:dyDescent="0.15">
      <c r="A36" s="132" t="s">
        <v>31</v>
      </c>
      <c r="B36" s="116"/>
      <c r="C36" s="133" t="s">
        <v>32</v>
      </c>
      <c r="D36" s="130"/>
      <c r="E36" s="130"/>
      <c r="F36" s="130"/>
      <c r="G36" s="130"/>
      <c r="H36" s="130"/>
      <c r="I36" s="130"/>
      <c r="J36" s="130"/>
      <c r="K36" s="130"/>
      <c r="L36" s="130"/>
      <c r="M36" s="130"/>
      <c r="N36" s="130"/>
      <c r="O36" s="130"/>
      <c r="P36" s="130"/>
      <c r="Q36" s="130"/>
      <c r="R36" s="130"/>
      <c r="S36" s="130"/>
      <c r="T36" s="131"/>
    </row>
    <row r="37" spans="1:20" ht="21" customHeight="1" x14ac:dyDescent="0.15">
      <c r="A37" s="91">
        <v>10</v>
      </c>
      <c r="B37" s="30"/>
      <c r="C37" s="105" t="s">
        <v>29</v>
      </c>
      <c r="D37" s="105" t="s">
        <v>33</v>
      </c>
      <c r="E37" s="178">
        <f>A37+1</f>
        <v>11</v>
      </c>
      <c r="F37" s="116"/>
      <c r="G37" s="99" t="s">
        <v>29</v>
      </c>
      <c r="H37" s="99" t="s">
        <v>33</v>
      </c>
      <c r="I37" s="87">
        <f>E37+1</f>
        <v>12</v>
      </c>
      <c r="J37" s="30"/>
      <c r="K37" s="99" t="s">
        <v>29</v>
      </c>
      <c r="L37" s="99" t="s">
        <v>33</v>
      </c>
      <c r="M37" s="87">
        <f>I37+1</f>
        <v>13</v>
      </c>
      <c r="N37" s="30"/>
      <c r="O37" s="105" t="s">
        <v>29</v>
      </c>
      <c r="P37" s="105" t="s">
        <v>33</v>
      </c>
      <c r="Q37" s="103">
        <f>M37+1</f>
        <v>14</v>
      </c>
      <c r="R37" s="104"/>
      <c r="S37" s="106" t="s">
        <v>29</v>
      </c>
      <c r="T37" s="107" t="s">
        <v>33</v>
      </c>
    </row>
    <row r="38" spans="1:20" ht="15.75" customHeight="1" x14ac:dyDescent="0.15">
      <c r="A38" s="119" t="s">
        <v>37</v>
      </c>
      <c r="B38" s="116"/>
      <c r="C38" s="41">
        <v>0.44722222222222219</v>
      </c>
      <c r="D38" s="40">
        <v>5.73</v>
      </c>
      <c r="E38" s="117" t="s">
        <v>53</v>
      </c>
      <c r="F38" s="116"/>
      <c r="G38" s="41">
        <v>0.3263888888888889</v>
      </c>
      <c r="H38" s="40">
        <v>2.83</v>
      </c>
      <c r="I38" s="117" t="s">
        <v>54</v>
      </c>
      <c r="J38" s="116"/>
      <c r="K38" s="95"/>
      <c r="L38" s="95"/>
      <c r="M38" s="117" t="s">
        <v>55</v>
      </c>
      <c r="N38" s="116"/>
      <c r="O38" s="41">
        <v>0.43263888888888891</v>
      </c>
      <c r="P38" s="40">
        <v>4.41</v>
      </c>
      <c r="Q38" s="117" t="s">
        <v>54</v>
      </c>
      <c r="R38" s="116"/>
      <c r="S38" s="95"/>
      <c r="T38" s="95"/>
    </row>
    <row r="39" spans="1:20" ht="15.75" customHeight="1" x14ac:dyDescent="0.15">
      <c r="A39" s="119" t="s">
        <v>42</v>
      </c>
      <c r="B39" s="116"/>
      <c r="C39" s="29">
        <v>0.45624999999999999</v>
      </c>
      <c r="D39" s="40">
        <v>5.95</v>
      </c>
      <c r="E39" s="122" t="s">
        <v>56</v>
      </c>
      <c r="F39" s="116"/>
      <c r="G39" s="41">
        <v>0.31874999999999998</v>
      </c>
      <c r="H39" s="40">
        <v>2.65</v>
      </c>
      <c r="I39" s="117"/>
      <c r="J39" s="116"/>
      <c r="K39" s="95"/>
      <c r="L39" s="95"/>
      <c r="M39" s="75" t="s">
        <v>57</v>
      </c>
      <c r="N39" s="76"/>
      <c r="O39" s="41">
        <v>0.34861111111111109</v>
      </c>
      <c r="P39" s="40">
        <v>3.36</v>
      </c>
      <c r="Q39" s="136"/>
      <c r="R39" s="116"/>
      <c r="S39" s="95"/>
      <c r="T39" s="95"/>
    </row>
    <row r="40" spans="1:20" ht="15.75" customHeight="1" x14ac:dyDescent="0.15">
      <c r="A40" s="119" t="s">
        <v>43</v>
      </c>
      <c r="B40" s="116"/>
      <c r="C40" s="41">
        <v>0.45694444444444438</v>
      </c>
      <c r="D40" s="40">
        <v>5.96</v>
      </c>
      <c r="E40" s="120"/>
      <c r="F40" s="116"/>
      <c r="G40" s="95"/>
      <c r="H40" s="95"/>
      <c r="I40" s="135"/>
      <c r="J40" s="116"/>
      <c r="K40" s="95"/>
      <c r="L40" s="95"/>
      <c r="M40" s="75" t="s">
        <v>37</v>
      </c>
      <c r="N40" s="76"/>
      <c r="O40" s="41">
        <v>0.34722222222222221</v>
      </c>
      <c r="P40" s="40">
        <v>3.33</v>
      </c>
      <c r="Q40" s="136"/>
      <c r="R40" s="116"/>
      <c r="S40" s="95"/>
      <c r="T40" s="95"/>
    </row>
    <row r="41" spans="1:20" ht="15.75" customHeight="1" x14ac:dyDescent="0.15">
      <c r="A41" s="119" t="s">
        <v>58</v>
      </c>
      <c r="B41" s="116"/>
      <c r="C41" s="41">
        <v>0.4465277777777778</v>
      </c>
      <c r="D41" s="40">
        <v>5.72</v>
      </c>
      <c r="E41" s="120"/>
      <c r="F41" s="116"/>
      <c r="G41" s="95"/>
      <c r="H41" s="95"/>
      <c r="I41" s="135"/>
      <c r="J41" s="116"/>
      <c r="K41" s="95"/>
      <c r="L41" s="95"/>
      <c r="M41" s="75" t="s">
        <v>59</v>
      </c>
      <c r="N41" s="76"/>
      <c r="O41" s="41">
        <v>0.33958333333333329</v>
      </c>
      <c r="P41" s="40">
        <v>4.1500000000000004</v>
      </c>
      <c r="Q41" s="136"/>
      <c r="R41" s="116"/>
      <c r="S41" s="95"/>
      <c r="T41" s="95"/>
    </row>
    <row r="42" spans="1:20" ht="15.75" customHeight="1" x14ac:dyDescent="0.15">
      <c r="A42" s="119"/>
      <c r="B42" s="116"/>
      <c r="C42" s="32"/>
      <c r="D42" s="32"/>
      <c r="E42" s="120"/>
      <c r="F42" s="116"/>
      <c r="G42" s="95"/>
      <c r="H42" s="95"/>
      <c r="I42" s="135"/>
      <c r="J42" s="116"/>
      <c r="K42" s="95"/>
      <c r="L42" s="95"/>
      <c r="M42" s="75" t="s">
        <v>44</v>
      </c>
      <c r="N42" s="76"/>
      <c r="O42" s="42">
        <v>0.34722222222222221</v>
      </c>
      <c r="P42" s="40">
        <v>3.33</v>
      </c>
      <c r="Q42" s="136"/>
      <c r="R42" s="116"/>
      <c r="S42" s="95"/>
      <c r="T42" s="95"/>
    </row>
    <row r="43" spans="1:20" ht="16.5" customHeight="1" x14ac:dyDescent="0.15">
      <c r="A43" s="118"/>
      <c r="B43" s="116"/>
      <c r="C43" s="32"/>
      <c r="D43" s="32"/>
      <c r="E43" s="137"/>
      <c r="F43" s="116"/>
      <c r="G43" s="95"/>
      <c r="H43" s="95"/>
      <c r="I43" s="137"/>
      <c r="J43" s="116"/>
      <c r="K43" s="32"/>
      <c r="L43" s="32"/>
      <c r="M43" s="75" t="s">
        <v>60</v>
      </c>
      <c r="N43" s="76"/>
      <c r="O43" s="41">
        <v>0.34861111111111109</v>
      </c>
      <c r="P43" s="40">
        <v>3.36</v>
      </c>
      <c r="Q43" s="137"/>
      <c r="R43" s="116"/>
      <c r="S43" s="32"/>
      <c r="T43" s="32"/>
    </row>
    <row r="44" spans="1:20" ht="13.5" customHeight="1" x14ac:dyDescent="0.15">
      <c r="A44" s="118"/>
      <c r="B44" s="116"/>
      <c r="C44" s="32"/>
      <c r="D44" s="32"/>
      <c r="E44" s="137"/>
      <c r="F44" s="116"/>
      <c r="G44" s="95"/>
      <c r="H44" s="95"/>
      <c r="I44" s="137"/>
      <c r="J44" s="116"/>
      <c r="K44" s="32"/>
      <c r="L44" s="32"/>
      <c r="M44" s="117" t="s">
        <v>40</v>
      </c>
      <c r="N44" s="116"/>
      <c r="O44" s="41">
        <v>0.34583333333333333</v>
      </c>
      <c r="P44" s="40">
        <v>3.3</v>
      </c>
      <c r="Q44" s="137"/>
      <c r="R44" s="116"/>
      <c r="S44" s="32"/>
      <c r="T44" s="32"/>
    </row>
    <row r="45" spans="1:20" ht="15.75" customHeight="1" x14ac:dyDescent="0.15">
      <c r="A45" s="118"/>
      <c r="B45" s="116"/>
      <c r="C45" s="32"/>
      <c r="D45" s="32"/>
      <c r="E45" s="137"/>
      <c r="F45" s="116"/>
      <c r="G45" s="95"/>
      <c r="H45" s="95"/>
      <c r="I45" s="137"/>
      <c r="J45" s="116"/>
      <c r="K45" s="32"/>
      <c r="L45" s="32"/>
      <c r="M45" s="117"/>
      <c r="N45" s="116"/>
      <c r="O45" s="41"/>
      <c r="P45" s="41"/>
      <c r="Q45" s="137"/>
      <c r="R45" s="116"/>
      <c r="S45" s="32"/>
      <c r="T45" s="32"/>
    </row>
    <row r="46" spans="1:20" ht="16" customHeight="1" x14ac:dyDescent="0.15">
      <c r="A46" s="119" t="s">
        <v>16</v>
      </c>
      <c r="B46" s="116"/>
      <c r="C46" s="79"/>
      <c r="D46" s="43">
        <f>SUM(D38:D41)</f>
        <v>23.36</v>
      </c>
      <c r="E46" s="119" t="s">
        <v>16</v>
      </c>
      <c r="F46" s="116"/>
      <c r="G46" s="79"/>
      <c r="H46" s="43">
        <f>SUM(H38:H39)</f>
        <v>5.48</v>
      </c>
      <c r="I46" s="119" t="s">
        <v>16</v>
      </c>
      <c r="J46" s="116"/>
      <c r="K46" s="79"/>
      <c r="L46" s="43">
        <f>SUM(L41:L44)</f>
        <v>0</v>
      </c>
      <c r="M46" s="128" t="s">
        <v>16</v>
      </c>
      <c r="N46" s="116"/>
      <c r="O46" s="79"/>
      <c r="P46" s="43">
        <f>SUM(P38:P44)</f>
        <v>25.24</v>
      </c>
      <c r="Q46" s="119" t="s">
        <v>16</v>
      </c>
      <c r="R46" s="116"/>
      <c r="S46" s="79"/>
      <c r="T46" s="43">
        <f>SUM(T41:T44)</f>
        <v>0</v>
      </c>
    </row>
    <row r="49" spans="1:8" ht="16" customHeight="1" x14ac:dyDescent="0.15">
      <c r="A49" s="179" t="s">
        <v>0</v>
      </c>
      <c r="B49" s="130"/>
      <c r="C49" s="130"/>
      <c r="D49" s="130"/>
      <c r="E49" s="130"/>
      <c r="F49" s="130"/>
      <c r="G49" s="130"/>
      <c r="H49" s="130"/>
    </row>
    <row r="50" spans="1:8" ht="17" customHeight="1" x14ac:dyDescent="0.15">
      <c r="A50" s="180"/>
      <c r="B50" s="116"/>
      <c r="C50" s="108" t="s">
        <v>2</v>
      </c>
      <c r="D50" s="108" t="s">
        <v>3</v>
      </c>
      <c r="E50" s="181"/>
      <c r="F50" s="130"/>
      <c r="G50" s="108" t="s">
        <v>4</v>
      </c>
      <c r="H50" s="108" t="s">
        <v>3</v>
      </c>
    </row>
    <row r="51" spans="1:8" ht="16" customHeight="1" x14ac:dyDescent="0.15">
      <c r="A51" s="177" t="s">
        <v>5</v>
      </c>
      <c r="B51" s="116"/>
      <c r="C51" s="61">
        <v>103.46</v>
      </c>
      <c r="D51" s="60"/>
      <c r="E51" s="177" t="s">
        <v>6</v>
      </c>
      <c r="F51" s="116"/>
      <c r="G51" s="81">
        <v>0</v>
      </c>
      <c r="H51" s="81"/>
    </row>
    <row r="52" spans="1:8" ht="16" customHeight="1" x14ac:dyDescent="0.15">
      <c r="A52" s="177" t="s">
        <v>31</v>
      </c>
      <c r="B52" s="116"/>
      <c r="C52" s="81">
        <f>SUM(D46,H46,L46,P46,T46)</f>
        <v>54.08</v>
      </c>
      <c r="D52" s="60"/>
      <c r="E52" s="177" t="s">
        <v>8</v>
      </c>
      <c r="F52" s="116"/>
      <c r="G52" s="81">
        <v>0</v>
      </c>
      <c r="H52" s="81"/>
    </row>
    <row r="53" spans="1:8" ht="16" customHeight="1" x14ac:dyDescent="0.15">
      <c r="A53" s="177" t="s">
        <v>9</v>
      </c>
      <c r="B53" s="116"/>
      <c r="C53" s="81">
        <f>SUM(D10,H10,L10,P10,T10)</f>
        <v>8.8965999999999994</v>
      </c>
      <c r="D53" s="60"/>
      <c r="E53" s="177" t="s">
        <v>10</v>
      </c>
      <c r="F53" s="116"/>
      <c r="G53" s="81">
        <v>0</v>
      </c>
      <c r="H53" s="81"/>
    </row>
  </sheetData>
  <mergeCells count="172">
    <mergeCell ref="I38:J38"/>
    <mergeCell ref="M38:N38"/>
    <mergeCell ref="Q38:R38"/>
    <mergeCell ref="A53:B53"/>
    <mergeCell ref="E53:F53"/>
    <mergeCell ref="E37:F37"/>
    <mergeCell ref="A36:B36"/>
    <mergeCell ref="A49:H49"/>
    <mergeCell ref="A50:B50"/>
    <mergeCell ref="E50:F50"/>
    <mergeCell ref="A51:B51"/>
    <mergeCell ref="E51:F51"/>
    <mergeCell ref="A52:B52"/>
    <mergeCell ref="E52:F52"/>
    <mergeCell ref="A38:B38"/>
    <mergeCell ref="E38:F38"/>
    <mergeCell ref="C36:T36"/>
    <mergeCell ref="Q46:R46"/>
    <mergeCell ref="A39:B39"/>
    <mergeCell ref="E39:F39"/>
    <mergeCell ref="I39:J39"/>
    <mergeCell ref="Q39:R39"/>
    <mergeCell ref="A42:B42"/>
    <mergeCell ref="I41:J41"/>
    <mergeCell ref="A35:T35"/>
    <mergeCell ref="M44:N44"/>
    <mergeCell ref="M45:N45"/>
    <mergeCell ref="E46:F46"/>
    <mergeCell ref="I46:J46"/>
    <mergeCell ref="M46:N46"/>
    <mergeCell ref="I44:J44"/>
    <mergeCell ref="I45:J45"/>
    <mergeCell ref="A43:B43"/>
    <mergeCell ref="A44:B44"/>
    <mergeCell ref="A45:B45"/>
    <mergeCell ref="A46:B46"/>
    <mergeCell ref="E43:F43"/>
    <mergeCell ref="E44:F44"/>
    <mergeCell ref="E45:F45"/>
    <mergeCell ref="I43:J43"/>
    <mergeCell ref="Q43:R43"/>
    <mergeCell ref="Q44:R44"/>
    <mergeCell ref="Q45:R45"/>
    <mergeCell ref="E42:F42"/>
    <mergeCell ref="I42:J42"/>
    <mergeCell ref="Q42:R42"/>
    <mergeCell ref="A41:B41"/>
    <mergeCell ref="E41:F41"/>
    <mergeCell ref="Q41:R41"/>
    <mergeCell ref="A40:B40"/>
    <mergeCell ref="E40:F40"/>
    <mergeCell ref="I40:J40"/>
    <mergeCell ref="Q40:R40"/>
    <mergeCell ref="A19:T19"/>
    <mergeCell ref="A6:B6"/>
    <mergeCell ref="E6:F6"/>
    <mergeCell ref="I6:J6"/>
    <mergeCell ref="M6:N6"/>
    <mergeCell ref="Q6:R6"/>
    <mergeCell ref="E14:F14"/>
    <mergeCell ref="I14:J14"/>
    <mergeCell ref="M14:N14"/>
    <mergeCell ref="A12:B12"/>
    <mergeCell ref="C12:T12"/>
    <mergeCell ref="Q14:R14"/>
    <mergeCell ref="A9:B9"/>
    <mergeCell ref="E9:F9"/>
    <mergeCell ref="I9:J9"/>
    <mergeCell ref="M9:N9"/>
    <mergeCell ref="Q9:R9"/>
    <mergeCell ref="A10:B10"/>
    <mergeCell ref="Q18:R18"/>
    <mergeCell ref="Q15:R15"/>
    <mergeCell ref="Q16:R16"/>
    <mergeCell ref="Q17:R17"/>
    <mergeCell ref="A18:B18"/>
    <mergeCell ref="E18:F18"/>
    <mergeCell ref="I18:J18"/>
    <mergeCell ref="M18:N18"/>
    <mergeCell ref="M5:N5"/>
    <mergeCell ref="Q5:R5"/>
    <mergeCell ref="A8:B8"/>
    <mergeCell ref="E8:F8"/>
    <mergeCell ref="I8:J8"/>
    <mergeCell ref="M8:N8"/>
    <mergeCell ref="Q8:R8"/>
    <mergeCell ref="A7:B7"/>
    <mergeCell ref="E7:F7"/>
    <mergeCell ref="I7:J7"/>
    <mergeCell ref="M7:N7"/>
    <mergeCell ref="Q7:R7"/>
    <mergeCell ref="A1:T1"/>
    <mergeCell ref="A3:B3"/>
    <mergeCell ref="C3:T3"/>
    <mergeCell ref="A17:B17"/>
    <mergeCell ref="E17:F17"/>
    <mergeCell ref="I17:J17"/>
    <mergeCell ref="M17:N17"/>
    <mergeCell ref="A15:B15"/>
    <mergeCell ref="E15:F15"/>
    <mergeCell ref="I15:J15"/>
    <mergeCell ref="M15:N15"/>
    <mergeCell ref="A16:B16"/>
    <mergeCell ref="E16:F16"/>
    <mergeCell ref="I16:J16"/>
    <mergeCell ref="M16:N16"/>
    <mergeCell ref="A14:B14"/>
    <mergeCell ref="R11:S11"/>
    <mergeCell ref="E10:F10"/>
    <mergeCell ref="I10:J10"/>
    <mergeCell ref="M10:N10"/>
    <mergeCell ref="A2:T2"/>
    <mergeCell ref="A5:B5"/>
    <mergeCell ref="E5:F5"/>
    <mergeCell ref="I5:J5"/>
    <mergeCell ref="A20:B20"/>
    <mergeCell ref="C20:T20"/>
    <mergeCell ref="E30:F30"/>
    <mergeCell ref="I30:J30"/>
    <mergeCell ref="A26:B26"/>
    <mergeCell ref="E26:F26"/>
    <mergeCell ref="I26:J26"/>
    <mergeCell ref="M26:N26"/>
    <mergeCell ref="A25:B25"/>
    <mergeCell ref="E25:F25"/>
    <mergeCell ref="I25:J25"/>
    <mergeCell ref="M25:N25"/>
    <mergeCell ref="A23:B23"/>
    <mergeCell ref="E23:F23"/>
    <mergeCell ref="I23:J23"/>
    <mergeCell ref="A28:B28"/>
    <mergeCell ref="C28:T28"/>
    <mergeCell ref="A22:B22"/>
    <mergeCell ref="E22:F22"/>
    <mergeCell ref="I22:J22"/>
    <mergeCell ref="S29:T34"/>
    <mergeCell ref="A34:B34"/>
    <mergeCell ref="Q24:R24"/>
    <mergeCell ref="Q25:R25"/>
    <mergeCell ref="A24:B24"/>
    <mergeCell ref="E24:F24"/>
    <mergeCell ref="I24:J24"/>
    <mergeCell ref="M24:N24"/>
    <mergeCell ref="E32:F32"/>
    <mergeCell ref="I31:J31"/>
    <mergeCell ref="A30:B30"/>
    <mergeCell ref="A31:B31"/>
    <mergeCell ref="A32:B32"/>
    <mergeCell ref="M32:N32"/>
    <mergeCell ref="E31:F31"/>
    <mergeCell ref="M31:N31"/>
    <mergeCell ref="I32:J32"/>
    <mergeCell ref="A27:T27"/>
    <mergeCell ref="Q26:R26"/>
    <mergeCell ref="Q30:R30"/>
    <mergeCell ref="C29:D34"/>
    <mergeCell ref="G29:H34"/>
    <mergeCell ref="K29:L34"/>
    <mergeCell ref="O29:P34"/>
    <mergeCell ref="Q31:R31"/>
    <mergeCell ref="Q32:R32"/>
    <mergeCell ref="Q33:R33"/>
    <mergeCell ref="A33:B33"/>
    <mergeCell ref="Q34:R34"/>
    <mergeCell ref="M30:N30"/>
    <mergeCell ref="I34:J34"/>
    <mergeCell ref="M34:N34"/>
    <mergeCell ref="I33:J33"/>
    <mergeCell ref="M33:N33"/>
    <mergeCell ref="E33:F33"/>
    <mergeCell ref="E34:F34"/>
    <mergeCell ref="M23:N23"/>
  </mergeCells>
  <conditionalFormatting sqref="A4 E4 I4 Q4 E13 I13 Q13">
    <cfRule type="expression" dxfId="72" priority="23">
      <formula>MONTH(A4)&lt;&gt;MONTH($A$4)</formula>
    </cfRule>
    <cfRule type="expression" dxfId="71" priority="24">
      <formula>OR(WEEKDAY(A4,1)=1,WEEKDAY(A4,1)=7)</formula>
    </cfRule>
  </conditionalFormatting>
  <conditionalFormatting sqref="M4">
    <cfRule type="expression" dxfId="70" priority="21">
      <formula>MONTH(M4)&lt;&gt;MONTH($A$4)</formula>
    </cfRule>
    <cfRule type="expression" dxfId="69" priority="22">
      <formula>OR(WEEKDAY(M4,1)=1,WEEKDAY(M4,1)=7)</formula>
    </cfRule>
  </conditionalFormatting>
  <conditionalFormatting sqref="A13">
    <cfRule type="expression" dxfId="68" priority="19">
      <formula>MONTH(A13)&lt;&gt;MONTH($A$4)</formula>
    </cfRule>
    <cfRule type="expression" dxfId="67" priority="20">
      <formula>OR(WEEKDAY(A13,1)=1,WEEKDAY(A13,1)=7)</formula>
    </cfRule>
  </conditionalFormatting>
  <conditionalFormatting sqref="M13">
    <cfRule type="expression" dxfId="66" priority="17">
      <formula>MONTH(M13)&lt;&gt;MONTH($A$4)</formula>
    </cfRule>
    <cfRule type="expression" dxfId="65" priority="18">
      <formula>OR(WEEKDAY(M13,1)=1,WEEKDAY(M13,1)=7)</formula>
    </cfRule>
  </conditionalFormatting>
  <conditionalFormatting sqref="A21 E21 I21 Q21">
    <cfRule type="expression" dxfId="64" priority="15">
      <formula>MONTH(A21)&lt;&gt;MONTH($A$1)</formula>
    </cfRule>
    <cfRule type="expression" dxfId="63" priority="16">
      <formula>OR(WEEKDAY(A21,1)=1,WEEKDAY(A21,1)=7)</formula>
    </cfRule>
  </conditionalFormatting>
  <conditionalFormatting sqref="M21">
    <cfRule type="expression" dxfId="62" priority="13">
      <formula>MONTH(M21)&lt;&gt;MONTH($A$1)</formula>
    </cfRule>
    <cfRule type="expression" dxfId="61" priority="14">
      <formula>OR(WEEKDAY(M21,1)=1,WEEKDAY(M21,1)=7)</formula>
    </cfRule>
  </conditionalFormatting>
  <conditionalFormatting sqref="A29 E29 I29 Q29">
    <cfRule type="expression" dxfId="60" priority="11">
      <formula>MONTH(A29)&lt;&gt;MONTH($A$1)</formula>
    </cfRule>
    <cfRule type="expression" dxfId="59" priority="12">
      <formula>OR(WEEKDAY(A29,1)=1,WEEKDAY(A29,1)=7)</formula>
    </cfRule>
  </conditionalFormatting>
  <conditionalFormatting sqref="M29">
    <cfRule type="expression" dxfId="58" priority="9">
      <formula>MONTH(M29)&lt;&gt;MONTH($A$1)</formula>
    </cfRule>
    <cfRule type="expression" dxfId="57" priority="10">
      <formula>OR(WEEKDAY(M29,1)=1,WEEKDAY(M29,1)=7)</formula>
    </cfRule>
  </conditionalFormatting>
  <conditionalFormatting sqref="M37">
    <cfRule type="expression" dxfId="56" priority="1">
      <formula>MONTH(M37)&lt;&gt;MONTH($A$1)</formula>
    </cfRule>
    <cfRule type="expression" dxfId="55" priority="2">
      <formula>OR(WEEKDAY(M37,1)=1,WEEKDAY(M37,1)=7)</formula>
    </cfRule>
  </conditionalFormatting>
  <conditionalFormatting sqref="A37 E37 I37 Q37">
    <cfRule type="expression" dxfId="54" priority="3">
      <formula>MONTH(A37)&lt;&gt;MONTH($A$1)</formula>
    </cfRule>
    <cfRule type="expression" dxfId="53" priority="4">
      <formula>OR(WEEKDAY(A37,1)=1,WEEKDAY(A37,1)=7)</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3"/>
  <sheetViews>
    <sheetView topLeftCell="A6" zoomScale="108" zoomScaleNormal="90" workbookViewId="0">
      <selection activeCell="H11" sqref="H11"/>
    </sheetView>
  </sheetViews>
  <sheetFormatPr baseColWidth="10" defaultColWidth="11.5" defaultRowHeight="13" x14ac:dyDescent="0.15"/>
  <cols>
    <col min="1" max="1" width="11.5" customWidth="1"/>
    <col min="2" max="2" width="10.1640625" customWidth="1"/>
    <col min="3" max="3" width="6.83203125" customWidth="1"/>
    <col min="4" max="4" width="11.33203125" customWidth="1"/>
    <col min="5" max="5" width="11.5" customWidth="1"/>
    <col min="6" max="6" width="11.83203125" customWidth="1"/>
    <col min="7" max="7" width="6" customWidth="1"/>
    <col min="8" max="8" width="10.83203125" customWidth="1"/>
    <col min="9" max="10" width="11.5" customWidth="1"/>
    <col min="11" max="11" width="7.5" customWidth="1"/>
    <col min="12" max="12" width="7.6640625" customWidth="1"/>
    <col min="15" max="15" width="7.33203125" customWidth="1"/>
    <col min="16" max="16" width="7.5" customWidth="1"/>
    <col min="17" max="17" width="6.5" customWidth="1"/>
    <col min="18" max="18" width="15.1640625" customWidth="1"/>
    <col min="19" max="19" width="5.6640625" customWidth="1"/>
    <col min="20" max="20" width="8.33203125" customWidth="1"/>
  </cols>
  <sheetData>
    <row r="1" spans="1:21" ht="20" customHeight="1" x14ac:dyDescent="0.15">
      <c r="A1" s="152" t="s">
        <v>61</v>
      </c>
      <c r="B1" s="153"/>
      <c r="C1" s="153"/>
      <c r="D1" s="153"/>
      <c r="E1" s="153"/>
      <c r="F1" s="153"/>
      <c r="G1" s="153"/>
      <c r="H1" s="153"/>
      <c r="I1" s="154" t="s">
        <v>62</v>
      </c>
      <c r="J1" s="155"/>
      <c r="K1" s="155"/>
      <c r="L1" s="155"/>
      <c r="M1" s="155"/>
      <c r="N1" s="155"/>
      <c r="O1" s="155"/>
      <c r="P1" s="155"/>
      <c r="Q1" s="155"/>
      <c r="R1" s="155"/>
      <c r="S1" s="155"/>
      <c r="T1" s="156"/>
    </row>
    <row r="2" spans="1:21" ht="20" customHeight="1" x14ac:dyDescent="0.15">
      <c r="A2" s="161"/>
      <c r="B2" s="116"/>
      <c r="C2" s="84" t="s">
        <v>2</v>
      </c>
      <c r="D2" s="84" t="s">
        <v>3</v>
      </c>
      <c r="E2" s="162"/>
      <c r="F2" s="130"/>
      <c r="G2" s="85" t="s">
        <v>4</v>
      </c>
      <c r="H2" s="84" t="s">
        <v>3</v>
      </c>
      <c r="I2" s="157"/>
      <c r="J2" s="157"/>
      <c r="K2" s="157"/>
      <c r="L2" s="157"/>
      <c r="M2" s="157"/>
      <c r="N2" s="157"/>
      <c r="O2" s="157"/>
      <c r="P2" s="157"/>
      <c r="Q2" s="157"/>
      <c r="R2" s="157"/>
      <c r="S2" s="157"/>
      <c r="T2" s="158"/>
    </row>
    <row r="3" spans="1:21" ht="19" customHeight="1" x14ac:dyDescent="0.2">
      <c r="A3" s="163" t="s">
        <v>5</v>
      </c>
      <c r="B3" s="116"/>
      <c r="C3" s="81">
        <v>37.22</v>
      </c>
      <c r="D3" s="71">
        <f>((C3-'Weekly Time Reporting Oct 10.'!C51)/'Weekly Time Reporting Oct 10.'!C51)</f>
        <v>-0.64024743862362266</v>
      </c>
      <c r="E3" s="164" t="s">
        <v>63</v>
      </c>
      <c r="F3" s="116"/>
      <c r="G3" s="65">
        <v>0</v>
      </c>
      <c r="H3" s="64">
        <v>0</v>
      </c>
      <c r="I3" s="157"/>
      <c r="J3" s="157"/>
      <c r="K3" s="157"/>
      <c r="L3" s="157"/>
      <c r="M3" s="157"/>
      <c r="N3" s="157"/>
      <c r="O3" s="157"/>
      <c r="P3" s="157"/>
      <c r="Q3" s="157"/>
      <c r="R3" s="157"/>
      <c r="S3" s="157"/>
      <c r="T3" s="158"/>
    </row>
    <row r="4" spans="1:21" ht="20" customHeight="1" x14ac:dyDescent="0.15">
      <c r="A4" s="163" t="s">
        <v>7</v>
      </c>
      <c r="B4" s="116"/>
      <c r="C4" s="81">
        <f>T53</f>
        <v>12.879999999999999</v>
      </c>
      <c r="D4" s="72">
        <f>(('Weekly Time Reporting Oct. 17'!C4-'Weekly Time Reporting Oct 10.'!C52)/'Weekly Time Reporting Oct 10.'!C52)</f>
        <v>-0.76183431952662728</v>
      </c>
      <c r="E4" s="164" t="s">
        <v>6</v>
      </c>
      <c r="F4" s="116"/>
      <c r="G4" s="81">
        <v>4</v>
      </c>
      <c r="H4" s="62">
        <f>((4-6)/6)</f>
        <v>-0.33333333333333331</v>
      </c>
      <c r="I4" s="157"/>
      <c r="J4" s="157"/>
      <c r="K4" s="157"/>
      <c r="L4" s="157"/>
      <c r="M4" s="157"/>
      <c r="N4" s="157"/>
      <c r="O4" s="157"/>
      <c r="P4" s="157"/>
      <c r="Q4" s="157"/>
      <c r="R4" s="157"/>
      <c r="S4" s="157"/>
      <c r="T4" s="158"/>
    </row>
    <row r="5" spans="1:21" ht="20" customHeight="1" x14ac:dyDescent="0.15">
      <c r="A5" s="163" t="s">
        <v>9</v>
      </c>
      <c r="B5" s="116"/>
      <c r="C5" s="81">
        <f>SUM(D16,H16,L16,P16,T16)</f>
        <v>1.8820000000000001</v>
      </c>
      <c r="D5" s="71">
        <f>((C5-'Weekly Time Reporting Oct 10.'!C53)/'Weekly Time Reporting Oct 10.'!C53)</f>
        <v>-0.78845851224063124</v>
      </c>
      <c r="E5" s="164" t="s">
        <v>10</v>
      </c>
      <c r="F5" s="116"/>
      <c r="G5" s="81">
        <v>0</v>
      </c>
      <c r="H5" s="64">
        <v>0</v>
      </c>
      <c r="I5" s="159"/>
      <c r="J5" s="159"/>
      <c r="K5" s="159"/>
      <c r="L5" s="159"/>
      <c r="M5" s="159"/>
      <c r="N5" s="159"/>
      <c r="O5" s="159"/>
      <c r="P5" s="159"/>
      <c r="Q5" s="159"/>
      <c r="R5" s="159"/>
      <c r="S5" s="159"/>
      <c r="T5" s="160"/>
    </row>
    <row r="6" spans="1:21" ht="27" customHeight="1" x14ac:dyDescent="0.25">
      <c r="A6" s="149"/>
      <c r="B6" s="130"/>
      <c r="C6" s="130"/>
      <c r="D6" s="130"/>
      <c r="E6" s="130"/>
      <c r="F6" s="130"/>
      <c r="G6" s="130"/>
      <c r="H6" s="130"/>
      <c r="I6" s="130"/>
      <c r="J6" s="130"/>
      <c r="K6" s="130"/>
      <c r="L6" s="130"/>
      <c r="M6" s="130"/>
      <c r="N6" s="130"/>
      <c r="O6" s="130"/>
      <c r="P6" s="130"/>
      <c r="Q6" s="130"/>
      <c r="R6" s="130"/>
      <c r="S6" s="130"/>
      <c r="T6" s="131"/>
    </row>
    <row r="7" spans="1:21" ht="45" customHeight="1" x14ac:dyDescent="0.15">
      <c r="A7" s="138" t="s">
        <v>11</v>
      </c>
      <c r="B7" s="116"/>
      <c r="C7" s="133" t="s">
        <v>12</v>
      </c>
      <c r="D7" s="130"/>
      <c r="E7" s="130"/>
      <c r="F7" s="130"/>
      <c r="G7" s="130"/>
      <c r="H7" s="130"/>
      <c r="I7" s="130"/>
      <c r="J7" s="130"/>
      <c r="K7" s="130"/>
      <c r="L7" s="130"/>
      <c r="M7" s="130"/>
      <c r="N7" s="130"/>
      <c r="O7" s="130"/>
      <c r="P7" s="130"/>
      <c r="Q7" s="130"/>
      <c r="R7" s="130"/>
      <c r="S7" s="130"/>
      <c r="T7" s="131"/>
    </row>
    <row r="8" spans="1:21" ht="21" customHeight="1" x14ac:dyDescent="0.15">
      <c r="A8" s="150">
        <v>17</v>
      </c>
      <c r="B8" s="151"/>
      <c r="C8" s="86" t="s">
        <v>13</v>
      </c>
      <c r="D8" s="86" t="s">
        <v>14</v>
      </c>
      <c r="E8" s="87">
        <f>A8+1</f>
        <v>18</v>
      </c>
      <c r="F8" s="30"/>
      <c r="G8" s="86" t="s">
        <v>13</v>
      </c>
      <c r="H8" s="86" t="s">
        <v>14</v>
      </c>
      <c r="I8" s="87">
        <f>E8+1</f>
        <v>19</v>
      </c>
      <c r="J8" s="30"/>
      <c r="K8" s="86" t="s">
        <v>13</v>
      </c>
      <c r="L8" s="86" t="s">
        <v>14</v>
      </c>
      <c r="M8" s="88">
        <f>I8+1</f>
        <v>20</v>
      </c>
      <c r="N8" s="30"/>
      <c r="O8" s="86" t="s">
        <v>13</v>
      </c>
      <c r="P8" s="86" t="s">
        <v>14</v>
      </c>
      <c r="Q8" s="88">
        <f>M8+1</f>
        <v>21</v>
      </c>
      <c r="R8" s="30"/>
      <c r="S8" s="86" t="s">
        <v>13</v>
      </c>
      <c r="T8" s="89" t="s">
        <v>14</v>
      </c>
    </row>
    <row r="9" spans="1:21" ht="16" customHeight="1" x14ac:dyDescent="0.15">
      <c r="A9" s="119" t="s">
        <v>64</v>
      </c>
      <c r="B9" s="116"/>
      <c r="C9" s="48">
        <v>0.33263888888888887</v>
      </c>
      <c r="D9" s="50">
        <v>1.6E-2</v>
      </c>
      <c r="E9" s="140" t="s">
        <v>15</v>
      </c>
      <c r="F9" s="116"/>
      <c r="G9" s="28"/>
      <c r="H9" s="79"/>
      <c r="I9" s="119" t="s">
        <v>55</v>
      </c>
      <c r="J9" s="116"/>
      <c r="K9" s="48">
        <v>0.32222222222222219</v>
      </c>
      <c r="L9" s="50">
        <v>0.26</v>
      </c>
      <c r="M9" s="119" t="s">
        <v>55</v>
      </c>
      <c r="N9" s="116"/>
      <c r="O9" s="48">
        <v>0.32500000000000001</v>
      </c>
      <c r="P9" s="50">
        <v>0.2</v>
      </c>
      <c r="Q9" s="119" t="s">
        <v>55</v>
      </c>
      <c r="R9" s="116"/>
      <c r="S9" s="48">
        <v>0.33194444444444438</v>
      </c>
      <c r="T9" s="59">
        <v>0.03</v>
      </c>
    </row>
    <row r="10" spans="1:21" ht="16" customHeight="1" x14ac:dyDescent="0.15">
      <c r="A10" s="119" t="s">
        <v>39</v>
      </c>
      <c r="B10" s="116"/>
      <c r="C10" s="48">
        <v>0.32500000000000001</v>
      </c>
      <c r="D10" s="50">
        <v>0.2</v>
      </c>
      <c r="E10" s="148"/>
      <c r="F10" s="116"/>
      <c r="G10" s="28"/>
      <c r="H10" s="46"/>
      <c r="I10" s="119" t="s">
        <v>60</v>
      </c>
      <c r="J10" s="116"/>
      <c r="K10" s="48">
        <v>0.33194444444444438</v>
      </c>
      <c r="L10" s="50">
        <v>0.03</v>
      </c>
      <c r="M10" s="119" t="s">
        <v>37</v>
      </c>
      <c r="N10" s="116"/>
      <c r="O10" s="48">
        <v>0.32916666666666672</v>
      </c>
      <c r="P10" s="50">
        <v>0.1</v>
      </c>
      <c r="Q10" s="119" t="s">
        <v>39</v>
      </c>
      <c r="R10" s="116"/>
      <c r="S10" s="48">
        <v>0.33055555555555549</v>
      </c>
      <c r="T10" s="59">
        <v>0.06</v>
      </c>
    </row>
    <row r="11" spans="1:21" ht="16" customHeight="1" x14ac:dyDescent="0.15">
      <c r="A11" s="119" t="s">
        <v>37</v>
      </c>
      <c r="B11" s="116"/>
      <c r="C11" s="48">
        <v>0.33055555555555549</v>
      </c>
      <c r="D11" s="50">
        <v>6.6000000000000003E-2</v>
      </c>
      <c r="E11" s="148"/>
      <c r="F11" s="116"/>
      <c r="G11" s="28"/>
      <c r="H11" s="47"/>
      <c r="I11" s="119" t="s">
        <v>65</v>
      </c>
      <c r="J11" s="116"/>
      <c r="K11" s="48">
        <v>0.32291666666666669</v>
      </c>
      <c r="L11" s="50">
        <v>0.25</v>
      </c>
      <c r="M11" s="148"/>
      <c r="N11" s="116"/>
      <c r="O11" s="28"/>
      <c r="P11" s="47"/>
      <c r="Q11" s="119" t="s">
        <v>37</v>
      </c>
      <c r="R11" s="116"/>
      <c r="S11" s="48">
        <v>0.33194444444444438</v>
      </c>
      <c r="T11" s="59">
        <v>0.03</v>
      </c>
    </row>
    <row r="12" spans="1:21" ht="16" customHeight="1" x14ac:dyDescent="0.15">
      <c r="A12" s="119" t="s">
        <v>44</v>
      </c>
      <c r="B12" s="116"/>
      <c r="C12" s="48">
        <v>0.32500000000000001</v>
      </c>
      <c r="D12" s="50">
        <v>0.2</v>
      </c>
      <c r="E12" s="148"/>
      <c r="F12" s="116"/>
      <c r="G12" s="28"/>
      <c r="H12" s="46"/>
      <c r="I12" s="135"/>
      <c r="J12" s="116"/>
      <c r="K12" s="48"/>
      <c r="L12" s="48"/>
      <c r="M12" s="148"/>
      <c r="N12" s="116"/>
      <c r="O12" s="28"/>
      <c r="P12" s="46"/>
      <c r="Q12" s="119" t="s">
        <v>44</v>
      </c>
      <c r="R12" s="116"/>
      <c r="S12" s="48">
        <v>0.33055555555555549</v>
      </c>
      <c r="T12" s="59">
        <v>0.06</v>
      </c>
    </row>
    <row r="13" spans="1:21" ht="16" customHeight="1" x14ac:dyDescent="0.15">
      <c r="A13" s="119" t="s">
        <v>66</v>
      </c>
      <c r="B13" s="116"/>
      <c r="C13" s="48">
        <v>0.32777777777777778</v>
      </c>
      <c r="D13" s="50">
        <v>0.13</v>
      </c>
      <c r="E13" s="147"/>
      <c r="F13" s="116"/>
      <c r="G13" s="28"/>
      <c r="H13" s="46"/>
      <c r="I13" s="135"/>
      <c r="J13" s="116"/>
      <c r="K13" s="48"/>
      <c r="L13" s="48"/>
      <c r="M13" s="148"/>
      <c r="N13" s="116"/>
      <c r="O13" s="28"/>
      <c r="P13" s="46"/>
      <c r="Q13" s="119" t="s">
        <v>60</v>
      </c>
      <c r="R13" s="116"/>
      <c r="S13" s="48">
        <v>0.33055555555555549</v>
      </c>
      <c r="T13" s="59">
        <v>0.06</v>
      </c>
    </row>
    <row r="14" spans="1:21" ht="16" customHeight="1" x14ac:dyDescent="0.15">
      <c r="A14" s="119" t="s">
        <v>67</v>
      </c>
      <c r="B14" s="116"/>
      <c r="C14" s="48">
        <v>0.32291666666666669</v>
      </c>
      <c r="D14" s="50">
        <v>0.25</v>
      </c>
      <c r="E14" s="148"/>
      <c r="F14" s="116"/>
      <c r="G14" s="28"/>
      <c r="H14" s="46"/>
      <c r="I14" s="148"/>
      <c r="J14" s="116"/>
      <c r="K14" s="48"/>
      <c r="L14" s="48"/>
      <c r="M14" s="148"/>
      <c r="N14" s="116"/>
      <c r="O14" s="28"/>
      <c r="P14" s="46"/>
      <c r="Q14" s="148"/>
      <c r="R14" s="116"/>
      <c r="S14" s="79"/>
      <c r="T14" s="53"/>
    </row>
    <row r="15" spans="1:21" ht="16" customHeight="1" x14ac:dyDescent="0.15">
      <c r="A15" s="134"/>
      <c r="B15" s="116"/>
      <c r="C15" s="28"/>
      <c r="D15" s="28"/>
      <c r="E15" s="147"/>
      <c r="F15" s="116"/>
      <c r="G15" s="28"/>
      <c r="H15" s="46"/>
      <c r="I15" s="147"/>
      <c r="J15" s="116"/>
      <c r="K15" s="48"/>
      <c r="L15" s="48"/>
      <c r="M15" s="148"/>
      <c r="N15" s="116"/>
      <c r="O15" s="28"/>
      <c r="P15" s="46"/>
      <c r="Q15" s="147"/>
      <c r="R15" s="116"/>
      <c r="S15" s="79"/>
      <c r="T15" s="53"/>
    </row>
    <row r="16" spans="1:21" ht="16" customHeight="1" x14ac:dyDescent="0.15">
      <c r="A16" s="119" t="s">
        <v>16</v>
      </c>
      <c r="B16" s="116"/>
      <c r="C16" s="79"/>
      <c r="D16" s="52">
        <f>SUM(D9:D14)</f>
        <v>0.8620000000000001</v>
      </c>
      <c r="E16" s="119" t="s">
        <v>16</v>
      </c>
      <c r="F16" s="116"/>
      <c r="G16" s="79"/>
      <c r="H16" s="52">
        <f>SUM(H9:H12)</f>
        <v>0</v>
      </c>
      <c r="I16" s="119" t="s">
        <v>16</v>
      </c>
      <c r="J16" s="116"/>
      <c r="K16" s="79"/>
      <c r="L16" s="52">
        <f>SUM(L9:L12)</f>
        <v>0.54</v>
      </c>
      <c r="M16" s="119" t="s">
        <v>16</v>
      </c>
      <c r="N16" s="116"/>
      <c r="O16" s="79"/>
      <c r="P16" s="52">
        <f>SUM(P9:P13)</f>
        <v>0.30000000000000004</v>
      </c>
      <c r="Q16" s="77" t="s">
        <v>16</v>
      </c>
      <c r="R16" s="79"/>
      <c r="S16" s="79"/>
      <c r="T16" s="56">
        <f>SUM(T9:T12)</f>
        <v>0.18</v>
      </c>
      <c r="U16" s="58"/>
    </row>
    <row r="17" spans="1:20" ht="18" customHeight="1" x14ac:dyDescent="0.15">
      <c r="A17" s="145"/>
      <c r="B17" s="130"/>
      <c r="C17" s="130"/>
      <c r="D17" s="130"/>
      <c r="E17" s="130"/>
      <c r="F17" s="130"/>
      <c r="G17" s="130"/>
      <c r="H17" s="130"/>
      <c r="I17" s="130"/>
      <c r="J17" s="130"/>
      <c r="K17" s="130"/>
      <c r="L17" s="130"/>
      <c r="M17" s="130"/>
      <c r="N17" s="130"/>
      <c r="O17" s="130"/>
      <c r="P17" s="130"/>
      <c r="Q17" s="116"/>
      <c r="R17" s="146" t="s">
        <v>17</v>
      </c>
      <c r="S17" s="116"/>
      <c r="T17" s="90">
        <f>SUM(D16,H16,L16,P16,T16)*20</f>
        <v>37.64</v>
      </c>
    </row>
    <row r="18" spans="1:20" ht="47" customHeight="1" x14ac:dyDescent="0.25">
      <c r="A18" s="142" t="s">
        <v>18</v>
      </c>
      <c r="B18" s="116"/>
      <c r="C18" s="133" t="s">
        <v>19</v>
      </c>
      <c r="D18" s="130"/>
      <c r="E18" s="130"/>
      <c r="F18" s="130"/>
      <c r="G18" s="130"/>
      <c r="H18" s="130"/>
      <c r="I18" s="130"/>
      <c r="J18" s="130"/>
      <c r="K18" s="130"/>
      <c r="L18" s="130"/>
      <c r="M18" s="130"/>
      <c r="N18" s="130"/>
      <c r="O18" s="130"/>
      <c r="P18" s="130"/>
      <c r="Q18" s="130"/>
      <c r="R18" s="130"/>
      <c r="S18" s="130"/>
      <c r="T18" s="131"/>
    </row>
    <row r="19" spans="1:20" ht="21" customHeight="1" x14ac:dyDescent="0.15">
      <c r="A19" s="91">
        <v>17</v>
      </c>
      <c r="B19" s="30"/>
      <c r="C19" s="86" t="s">
        <v>20</v>
      </c>
      <c r="D19" s="86" t="s">
        <v>21</v>
      </c>
      <c r="E19" s="88">
        <f>A19+1</f>
        <v>18</v>
      </c>
      <c r="F19" s="30"/>
      <c r="G19" s="86" t="s">
        <v>20</v>
      </c>
      <c r="H19" s="86" t="s">
        <v>21</v>
      </c>
      <c r="I19" s="88">
        <f>E19+1</f>
        <v>19</v>
      </c>
      <c r="J19" s="30"/>
      <c r="K19" s="86" t="s">
        <v>20</v>
      </c>
      <c r="L19" s="86" t="s">
        <v>21</v>
      </c>
      <c r="M19" s="88">
        <f>I19+1</f>
        <v>20</v>
      </c>
      <c r="N19" s="30"/>
      <c r="O19" s="86" t="s">
        <v>20</v>
      </c>
      <c r="P19" s="86" t="s">
        <v>21</v>
      </c>
      <c r="Q19" s="92">
        <f>M19+1</f>
        <v>21</v>
      </c>
      <c r="R19" s="92"/>
      <c r="S19" s="86" t="s">
        <v>20</v>
      </c>
      <c r="T19" s="89" t="s">
        <v>21</v>
      </c>
    </row>
    <row r="20" spans="1:20" ht="16" customHeight="1" x14ac:dyDescent="0.15">
      <c r="A20" s="140" t="s">
        <v>22</v>
      </c>
      <c r="B20" s="116"/>
      <c r="C20" s="79"/>
      <c r="D20" s="27"/>
      <c r="E20" s="140" t="s">
        <v>22</v>
      </c>
      <c r="F20" s="116"/>
      <c r="G20" s="79"/>
      <c r="H20" s="27"/>
      <c r="I20" s="140" t="s">
        <v>22</v>
      </c>
      <c r="J20" s="116"/>
      <c r="K20" s="79"/>
      <c r="L20" s="80"/>
      <c r="M20" s="140" t="s">
        <v>22</v>
      </c>
      <c r="N20" s="116"/>
      <c r="O20" s="28"/>
      <c r="P20" s="80"/>
      <c r="Q20" s="140" t="s">
        <v>22</v>
      </c>
      <c r="R20" s="116"/>
      <c r="S20" s="28"/>
      <c r="T20" s="54"/>
    </row>
    <row r="21" spans="1:20" ht="16" customHeight="1" x14ac:dyDescent="0.15">
      <c r="A21" s="144"/>
      <c r="B21" s="116"/>
      <c r="C21" s="28"/>
      <c r="D21" s="80"/>
      <c r="E21" s="120"/>
      <c r="F21" s="116"/>
      <c r="G21" s="28"/>
      <c r="H21" s="80"/>
      <c r="I21" s="135"/>
      <c r="J21" s="116"/>
      <c r="K21" s="79"/>
      <c r="L21" s="79"/>
      <c r="M21" s="135"/>
      <c r="N21" s="116"/>
      <c r="O21" s="79"/>
      <c r="P21" s="79"/>
      <c r="Q21" s="135"/>
      <c r="R21" s="116"/>
      <c r="S21" s="25"/>
      <c r="T21" s="37"/>
    </row>
    <row r="22" spans="1:20" ht="16" customHeight="1" x14ac:dyDescent="0.15">
      <c r="A22" s="134"/>
      <c r="B22" s="116"/>
      <c r="C22" s="79"/>
      <c r="D22" s="79"/>
      <c r="E22" s="120"/>
      <c r="F22" s="116"/>
      <c r="G22" s="28"/>
      <c r="H22" s="28"/>
      <c r="I22" s="135"/>
      <c r="J22" s="116"/>
      <c r="K22" s="79"/>
      <c r="L22" s="79"/>
      <c r="M22" s="135"/>
      <c r="N22" s="116"/>
      <c r="O22" s="79"/>
      <c r="P22" s="79"/>
      <c r="Q22" s="135"/>
      <c r="R22" s="116"/>
      <c r="S22" s="25"/>
      <c r="T22" s="37"/>
    </row>
    <row r="23" spans="1:20" ht="16" customHeight="1" x14ac:dyDescent="0.15">
      <c r="A23" s="134"/>
      <c r="B23" s="116"/>
      <c r="C23" s="79"/>
      <c r="D23" s="79"/>
      <c r="E23" s="120"/>
      <c r="F23" s="116"/>
      <c r="G23" s="28"/>
      <c r="H23" s="28"/>
      <c r="I23" s="135"/>
      <c r="J23" s="116"/>
      <c r="K23" s="79"/>
      <c r="L23" s="79"/>
      <c r="M23" s="135"/>
      <c r="N23" s="116"/>
      <c r="O23" s="79"/>
      <c r="P23" s="79"/>
      <c r="Q23" s="135"/>
      <c r="R23" s="116"/>
      <c r="S23" s="25"/>
      <c r="T23" s="37"/>
    </row>
    <row r="24" spans="1:20" ht="16" customHeight="1" x14ac:dyDescent="0.15">
      <c r="A24" s="134"/>
      <c r="B24" s="116"/>
      <c r="C24" s="79"/>
      <c r="D24" s="79"/>
      <c r="E24" s="120"/>
      <c r="F24" s="116"/>
      <c r="G24" s="28"/>
      <c r="H24" s="79"/>
      <c r="I24" s="135"/>
      <c r="J24" s="116"/>
      <c r="K24" s="79"/>
      <c r="L24" s="79"/>
      <c r="M24" s="135"/>
      <c r="N24" s="116"/>
      <c r="O24" s="79"/>
      <c r="P24" s="79"/>
      <c r="Q24" s="135"/>
      <c r="R24" s="116"/>
      <c r="S24" s="25"/>
      <c r="T24" s="37"/>
    </row>
    <row r="25" spans="1:20" ht="17" customHeight="1" x14ac:dyDescent="0.15">
      <c r="A25" s="129"/>
      <c r="B25" s="130"/>
      <c r="C25" s="130"/>
      <c r="D25" s="130"/>
      <c r="E25" s="130"/>
      <c r="F25" s="130"/>
      <c r="G25" s="130"/>
      <c r="H25" s="130"/>
      <c r="I25" s="130"/>
      <c r="J25" s="130"/>
      <c r="K25" s="130"/>
      <c r="L25" s="130"/>
      <c r="M25" s="130"/>
      <c r="N25" s="130"/>
      <c r="O25" s="130"/>
      <c r="P25" s="130"/>
      <c r="Q25" s="130"/>
      <c r="R25" s="130"/>
      <c r="S25" s="130"/>
      <c r="T25" s="131"/>
    </row>
    <row r="26" spans="1:20" ht="44" customHeight="1" x14ac:dyDescent="0.25">
      <c r="A26" s="142" t="s">
        <v>23</v>
      </c>
      <c r="B26" s="116"/>
      <c r="C26" s="133" t="s">
        <v>24</v>
      </c>
      <c r="D26" s="130"/>
      <c r="E26" s="130"/>
      <c r="F26" s="130"/>
      <c r="G26" s="130"/>
      <c r="H26" s="130"/>
      <c r="I26" s="130"/>
      <c r="J26" s="130"/>
      <c r="K26" s="130"/>
      <c r="L26" s="130"/>
      <c r="M26" s="130"/>
      <c r="N26" s="130"/>
      <c r="O26" s="130"/>
      <c r="P26" s="130"/>
      <c r="Q26" s="130"/>
      <c r="R26" s="130"/>
      <c r="S26" s="130"/>
      <c r="T26" s="131"/>
    </row>
    <row r="27" spans="1:20" ht="21" customHeight="1" x14ac:dyDescent="0.15">
      <c r="A27" s="91">
        <v>17</v>
      </c>
      <c r="B27" s="30"/>
      <c r="C27" s="86" t="s">
        <v>20</v>
      </c>
      <c r="D27" s="86" t="s">
        <v>21</v>
      </c>
      <c r="E27" s="88">
        <f>A27+1</f>
        <v>18</v>
      </c>
      <c r="F27" s="30"/>
      <c r="G27" s="86" t="s">
        <v>20</v>
      </c>
      <c r="H27" s="86" t="s">
        <v>21</v>
      </c>
      <c r="I27" s="88">
        <f>E27+1</f>
        <v>19</v>
      </c>
      <c r="J27" s="30"/>
      <c r="K27" s="86" t="s">
        <v>20</v>
      </c>
      <c r="L27" s="86" t="s">
        <v>21</v>
      </c>
      <c r="M27" s="88">
        <f>I27+1</f>
        <v>20</v>
      </c>
      <c r="N27" s="30"/>
      <c r="O27" s="86" t="s">
        <v>20</v>
      </c>
      <c r="P27" s="86" t="s">
        <v>21</v>
      </c>
      <c r="Q27" s="93">
        <f>M27+1</f>
        <v>21</v>
      </c>
      <c r="R27" s="94"/>
      <c r="S27" s="86" t="s">
        <v>20</v>
      </c>
      <c r="T27" s="89" t="s">
        <v>21</v>
      </c>
    </row>
    <row r="28" spans="1:20" ht="16" customHeight="1" x14ac:dyDescent="0.15">
      <c r="A28" s="119" t="s">
        <v>68</v>
      </c>
      <c r="B28" s="116"/>
      <c r="C28" s="28">
        <v>0.38055555555555548</v>
      </c>
      <c r="D28" s="51"/>
      <c r="E28" s="122" t="s">
        <v>60</v>
      </c>
      <c r="F28" s="116"/>
      <c r="G28" s="28">
        <v>0.17222222222222219</v>
      </c>
      <c r="H28" s="51"/>
      <c r="I28" s="143" t="s">
        <v>25</v>
      </c>
      <c r="J28" s="116"/>
      <c r="K28" s="28"/>
      <c r="L28" s="79"/>
      <c r="M28" s="122" t="s">
        <v>69</v>
      </c>
      <c r="N28" s="116"/>
      <c r="O28" s="28">
        <v>0.37083333333333329</v>
      </c>
      <c r="P28" s="51"/>
      <c r="Q28" s="143" t="s">
        <v>25</v>
      </c>
      <c r="R28" s="116"/>
      <c r="S28" s="28"/>
      <c r="T28" s="54"/>
    </row>
    <row r="29" spans="1:20" ht="16" customHeight="1" x14ac:dyDescent="0.15">
      <c r="A29" s="141"/>
      <c r="B29" s="116"/>
      <c r="C29" s="28"/>
      <c r="D29" s="79"/>
      <c r="E29" s="122" t="s">
        <v>58</v>
      </c>
      <c r="F29" s="116"/>
      <c r="G29" s="28">
        <v>0.17708333333333329</v>
      </c>
      <c r="H29" s="51"/>
      <c r="I29" s="135"/>
      <c r="J29" s="116"/>
      <c r="K29" s="79"/>
      <c r="L29" s="79"/>
      <c r="M29" s="122"/>
      <c r="N29" s="116"/>
      <c r="O29" s="79"/>
      <c r="P29" s="79"/>
      <c r="Q29" s="135"/>
      <c r="R29" s="116"/>
      <c r="S29" s="28"/>
      <c r="T29" s="35"/>
    </row>
    <row r="30" spans="1:20" ht="16" customHeight="1" x14ac:dyDescent="0.15">
      <c r="A30" s="134"/>
      <c r="B30" s="116"/>
      <c r="C30" s="79"/>
      <c r="D30" s="79"/>
      <c r="E30" s="120"/>
      <c r="F30" s="116"/>
      <c r="G30" s="28"/>
      <c r="H30" s="28"/>
      <c r="I30" s="135"/>
      <c r="J30" s="116"/>
      <c r="K30" s="79"/>
      <c r="L30" s="79"/>
      <c r="M30" s="136"/>
      <c r="N30" s="116"/>
      <c r="O30" s="28"/>
      <c r="P30" s="79"/>
      <c r="Q30" s="135"/>
      <c r="R30" s="116"/>
      <c r="S30" s="79"/>
      <c r="T30" s="35"/>
    </row>
    <row r="31" spans="1:20" ht="16" customHeight="1" x14ac:dyDescent="0.15">
      <c r="A31" s="134"/>
      <c r="B31" s="116"/>
      <c r="C31" s="79"/>
      <c r="D31" s="79"/>
      <c r="E31" s="120"/>
      <c r="F31" s="116"/>
      <c r="G31" s="28"/>
      <c r="H31" s="28"/>
      <c r="I31" s="135"/>
      <c r="J31" s="116"/>
      <c r="K31" s="79"/>
      <c r="L31" s="79"/>
      <c r="M31" s="136"/>
      <c r="N31" s="116"/>
      <c r="O31" s="28"/>
      <c r="P31" s="79"/>
      <c r="Q31" s="135"/>
      <c r="R31" s="116"/>
      <c r="S31" s="79"/>
      <c r="T31" s="35"/>
    </row>
    <row r="32" spans="1:20" ht="16" customHeight="1" x14ac:dyDescent="0.15">
      <c r="A32" s="134"/>
      <c r="B32" s="116"/>
      <c r="C32" s="79"/>
      <c r="D32" s="79"/>
      <c r="E32" s="120"/>
      <c r="F32" s="116"/>
      <c r="G32" s="28"/>
      <c r="H32" s="79"/>
      <c r="I32" s="135"/>
      <c r="J32" s="116"/>
      <c r="K32" s="79"/>
      <c r="L32" s="79"/>
      <c r="M32" s="136"/>
      <c r="N32" s="116"/>
      <c r="O32" s="28"/>
      <c r="P32" s="79"/>
      <c r="Q32" s="135"/>
      <c r="R32" s="116"/>
      <c r="S32" s="79"/>
      <c r="T32" s="35"/>
    </row>
    <row r="33" spans="1:20" ht="19" customHeight="1" x14ac:dyDescent="0.15">
      <c r="A33" s="129"/>
      <c r="B33" s="130"/>
      <c r="C33" s="130"/>
      <c r="D33" s="130"/>
      <c r="E33" s="130"/>
      <c r="F33" s="130"/>
      <c r="G33" s="130"/>
      <c r="H33" s="130"/>
      <c r="I33" s="130"/>
      <c r="J33" s="130"/>
      <c r="K33" s="130"/>
      <c r="L33" s="130"/>
      <c r="M33" s="130"/>
      <c r="N33" s="130"/>
      <c r="O33" s="130"/>
      <c r="P33" s="130"/>
      <c r="Q33" s="130"/>
      <c r="R33" s="130"/>
      <c r="S33" s="130"/>
      <c r="T33" s="131"/>
    </row>
    <row r="34" spans="1:20" ht="23.25" customHeight="1" x14ac:dyDescent="0.15">
      <c r="A34" s="138" t="s">
        <v>26</v>
      </c>
      <c r="B34" s="116"/>
      <c r="C34" s="139" t="s">
        <v>27</v>
      </c>
      <c r="D34" s="130"/>
      <c r="E34" s="130"/>
      <c r="F34" s="130"/>
      <c r="G34" s="130"/>
      <c r="H34" s="130"/>
      <c r="I34" s="130"/>
      <c r="J34" s="130"/>
      <c r="K34" s="130"/>
      <c r="L34" s="130"/>
      <c r="M34" s="130"/>
      <c r="N34" s="130"/>
      <c r="O34" s="130"/>
      <c r="P34" s="130"/>
      <c r="Q34" s="130"/>
      <c r="R34" s="130"/>
      <c r="S34" s="130"/>
      <c r="T34" s="131"/>
    </row>
    <row r="35" spans="1:20" ht="18.75" customHeight="1" x14ac:dyDescent="0.15">
      <c r="A35" s="91">
        <v>17</v>
      </c>
      <c r="B35" s="30"/>
      <c r="C35" s="86" t="s">
        <v>28</v>
      </c>
      <c r="D35" s="86" t="s">
        <v>29</v>
      </c>
      <c r="E35" s="88">
        <f>A35+1</f>
        <v>18</v>
      </c>
      <c r="F35" s="30"/>
      <c r="G35" s="86" t="s">
        <v>28</v>
      </c>
      <c r="H35" s="86" t="s">
        <v>29</v>
      </c>
      <c r="I35" s="88">
        <f>E35+1</f>
        <v>19</v>
      </c>
      <c r="J35" s="30"/>
      <c r="K35" s="86" t="s">
        <v>28</v>
      </c>
      <c r="L35" s="86" t="s">
        <v>29</v>
      </c>
      <c r="M35" s="88">
        <f>I35+1</f>
        <v>20</v>
      </c>
      <c r="N35" s="30"/>
      <c r="O35" s="86" t="s">
        <v>28</v>
      </c>
      <c r="P35" s="86" t="s">
        <v>29</v>
      </c>
      <c r="Q35" s="93">
        <f>M35+1</f>
        <v>21</v>
      </c>
      <c r="R35" s="94"/>
      <c r="S35" s="86" t="s">
        <v>28</v>
      </c>
      <c r="T35" s="89" t="s">
        <v>29</v>
      </c>
    </row>
    <row r="36" spans="1:20" ht="15.75" customHeight="1" x14ac:dyDescent="0.15">
      <c r="A36" s="140" t="s">
        <v>30</v>
      </c>
      <c r="B36" s="116"/>
      <c r="C36" s="95"/>
      <c r="D36" s="95"/>
      <c r="E36" s="140" t="s">
        <v>30</v>
      </c>
      <c r="F36" s="116"/>
      <c r="G36" s="95"/>
      <c r="H36" s="95"/>
      <c r="I36" s="182" t="s">
        <v>30</v>
      </c>
      <c r="J36" s="116"/>
      <c r="K36" s="95"/>
      <c r="L36" s="95"/>
      <c r="M36" s="182" t="s">
        <v>30</v>
      </c>
      <c r="N36" s="116"/>
      <c r="O36" s="95"/>
      <c r="P36" s="95"/>
      <c r="Q36" s="182" t="s">
        <v>30</v>
      </c>
      <c r="R36" s="116"/>
      <c r="S36" s="95"/>
      <c r="T36" s="96"/>
    </row>
    <row r="37" spans="1:20" ht="15.75" customHeight="1" x14ac:dyDescent="0.15">
      <c r="A37" s="134"/>
      <c r="B37" s="116"/>
      <c r="C37" s="95"/>
      <c r="D37" s="95"/>
      <c r="E37" s="120"/>
      <c r="F37" s="116"/>
      <c r="G37" s="95"/>
      <c r="H37" s="95"/>
      <c r="I37" s="135"/>
      <c r="J37" s="116"/>
      <c r="K37" s="95"/>
      <c r="L37" s="95"/>
      <c r="M37" s="136"/>
      <c r="N37" s="116"/>
      <c r="O37" s="95"/>
      <c r="P37" s="95"/>
      <c r="Q37" s="136"/>
      <c r="R37" s="116"/>
      <c r="S37" s="95"/>
      <c r="T37" s="96"/>
    </row>
    <row r="38" spans="1:20" ht="15.75" customHeight="1" x14ac:dyDescent="0.15">
      <c r="A38" s="134"/>
      <c r="B38" s="116"/>
      <c r="C38" s="95"/>
      <c r="D38" s="95"/>
      <c r="E38" s="120"/>
      <c r="F38" s="116"/>
      <c r="G38" s="95"/>
      <c r="H38" s="95"/>
      <c r="I38" s="135"/>
      <c r="J38" s="116"/>
      <c r="K38" s="95"/>
      <c r="L38" s="95"/>
      <c r="M38" s="136"/>
      <c r="N38" s="116"/>
      <c r="O38" s="95"/>
      <c r="P38" s="95"/>
      <c r="Q38" s="136"/>
      <c r="R38" s="116"/>
      <c r="S38" s="95"/>
      <c r="T38" s="96"/>
    </row>
    <row r="39" spans="1:20" ht="15.75" customHeight="1" x14ac:dyDescent="0.15">
      <c r="A39" s="134"/>
      <c r="B39" s="116"/>
      <c r="C39" s="95"/>
      <c r="D39" s="95"/>
      <c r="E39" s="120"/>
      <c r="F39" s="116"/>
      <c r="G39" s="95"/>
      <c r="H39" s="95"/>
      <c r="I39" s="135"/>
      <c r="J39" s="116"/>
      <c r="K39" s="95"/>
      <c r="L39" s="95"/>
      <c r="M39" s="136"/>
      <c r="N39" s="116"/>
      <c r="O39" s="95"/>
      <c r="P39" s="95"/>
      <c r="Q39" s="136"/>
      <c r="R39" s="116"/>
      <c r="S39" s="95"/>
      <c r="T39" s="96"/>
    </row>
    <row r="40" spans="1:20" ht="15.75" customHeight="1" x14ac:dyDescent="0.15">
      <c r="A40" s="134"/>
      <c r="B40" s="116"/>
      <c r="C40" s="95"/>
      <c r="D40" s="95"/>
      <c r="E40" s="120"/>
      <c r="F40" s="116"/>
      <c r="G40" s="95"/>
      <c r="H40" s="95"/>
      <c r="I40" s="135"/>
      <c r="J40" s="116"/>
      <c r="K40" s="95"/>
      <c r="L40" s="95"/>
      <c r="M40" s="136"/>
      <c r="N40" s="116"/>
      <c r="O40" s="95"/>
      <c r="P40" s="95"/>
      <c r="Q40" s="136"/>
      <c r="R40" s="116"/>
      <c r="S40" s="95"/>
      <c r="T40" s="96"/>
    </row>
    <row r="41" spans="1:20" ht="17" customHeight="1" x14ac:dyDescent="0.15">
      <c r="A41" s="129"/>
      <c r="B41" s="130"/>
      <c r="C41" s="130"/>
      <c r="D41" s="130"/>
      <c r="E41" s="130"/>
      <c r="F41" s="130"/>
      <c r="G41" s="130"/>
      <c r="H41" s="130"/>
      <c r="I41" s="130"/>
      <c r="J41" s="130"/>
      <c r="K41" s="130"/>
      <c r="L41" s="130"/>
      <c r="M41" s="130"/>
      <c r="N41" s="130"/>
      <c r="O41" s="130"/>
      <c r="P41" s="130"/>
      <c r="Q41" s="130"/>
      <c r="R41" s="130"/>
      <c r="S41" s="130"/>
      <c r="T41" s="131"/>
    </row>
    <row r="42" spans="1:20" ht="43.5" customHeight="1" x14ac:dyDescent="0.15">
      <c r="A42" s="132" t="s">
        <v>31</v>
      </c>
      <c r="B42" s="116"/>
      <c r="C42" s="133" t="s">
        <v>32</v>
      </c>
      <c r="D42" s="130"/>
      <c r="E42" s="130"/>
      <c r="F42" s="130"/>
      <c r="G42" s="130"/>
      <c r="H42" s="130"/>
      <c r="I42" s="130"/>
      <c r="J42" s="130"/>
      <c r="K42" s="130"/>
      <c r="L42" s="130"/>
      <c r="M42" s="130"/>
      <c r="N42" s="130"/>
      <c r="O42" s="130"/>
      <c r="P42" s="130"/>
      <c r="Q42" s="130"/>
      <c r="R42" s="130"/>
      <c r="S42" s="130"/>
      <c r="T42" s="131"/>
    </row>
    <row r="43" spans="1:20" ht="21" customHeight="1" x14ac:dyDescent="0.15">
      <c r="A43" s="97">
        <v>17</v>
      </c>
      <c r="B43" s="98"/>
      <c r="C43" s="99" t="s">
        <v>29</v>
      </c>
      <c r="D43" s="99" t="s">
        <v>33</v>
      </c>
      <c r="E43" s="88">
        <f>A43+1</f>
        <v>18</v>
      </c>
      <c r="F43" s="30"/>
      <c r="G43" s="99" t="s">
        <v>29</v>
      </c>
      <c r="H43" s="99" t="s">
        <v>33</v>
      </c>
      <c r="I43" s="88">
        <f>E43+1</f>
        <v>19</v>
      </c>
      <c r="J43" s="30"/>
      <c r="K43" s="99" t="s">
        <v>29</v>
      </c>
      <c r="L43" s="99" t="s">
        <v>33</v>
      </c>
      <c r="M43" s="88">
        <f>I43+1</f>
        <v>20</v>
      </c>
      <c r="N43" s="30"/>
      <c r="O43" s="99" t="s">
        <v>29</v>
      </c>
      <c r="P43" s="99" t="s">
        <v>33</v>
      </c>
      <c r="Q43" s="93">
        <f>M43+1</f>
        <v>21</v>
      </c>
      <c r="R43" s="94"/>
      <c r="S43" s="99" t="s">
        <v>29</v>
      </c>
      <c r="T43" s="100" t="s">
        <v>33</v>
      </c>
    </row>
    <row r="44" spans="1:20" ht="15.75" customHeight="1" x14ac:dyDescent="0.15">
      <c r="A44" s="127" t="s">
        <v>34</v>
      </c>
      <c r="B44" s="116"/>
      <c r="C44" s="95"/>
      <c r="D44" s="79"/>
      <c r="E44" s="127" t="s">
        <v>34</v>
      </c>
      <c r="F44" s="116"/>
      <c r="G44" s="95"/>
      <c r="H44" s="79"/>
      <c r="I44" s="117" t="s">
        <v>39</v>
      </c>
      <c r="J44" s="116"/>
      <c r="K44" s="48">
        <v>0.29652777777777778</v>
      </c>
      <c r="L44" s="55">
        <v>2.12</v>
      </c>
      <c r="M44" s="183" t="s">
        <v>70</v>
      </c>
      <c r="N44" s="116"/>
      <c r="O44" s="48">
        <v>0.33888888888888891</v>
      </c>
      <c r="P44" s="55">
        <v>3.13</v>
      </c>
      <c r="Q44" s="127" t="s">
        <v>34</v>
      </c>
      <c r="R44" s="116"/>
      <c r="S44" s="28"/>
      <c r="T44" s="54"/>
    </row>
    <row r="45" spans="1:20" ht="15.75" customHeight="1" x14ac:dyDescent="0.15">
      <c r="A45" s="118"/>
      <c r="B45" s="116"/>
      <c r="C45" s="101"/>
      <c r="D45" s="95"/>
      <c r="E45" s="115"/>
      <c r="F45" s="116"/>
      <c r="G45" s="95"/>
      <c r="H45" s="95"/>
      <c r="I45" s="117" t="s">
        <v>42</v>
      </c>
      <c r="J45" s="116"/>
      <c r="K45" s="48">
        <v>0.30416666666666659</v>
      </c>
      <c r="L45" s="55">
        <v>2.2999999999999998</v>
      </c>
      <c r="M45" s="137"/>
      <c r="N45" s="116"/>
      <c r="O45" s="95"/>
      <c r="P45" s="95"/>
      <c r="Q45" s="115"/>
      <c r="R45" s="116"/>
      <c r="S45" s="95"/>
      <c r="T45" s="96"/>
    </row>
    <row r="46" spans="1:20" ht="15.75" customHeight="1" x14ac:dyDescent="0.15">
      <c r="A46" s="118"/>
      <c r="B46" s="116"/>
      <c r="C46" s="101"/>
      <c r="D46" s="95"/>
      <c r="E46" s="115"/>
      <c r="F46" s="116"/>
      <c r="G46" s="95"/>
      <c r="H46" s="95"/>
      <c r="I46" s="117" t="s">
        <v>43</v>
      </c>
      <c r="J46" s="116"/>
      <c r="K46" s="48">
        <v>0.3125</v>
      </c>
      <c r="L46" s="55">
        <v>2.5</v>
      </c>
      <c r="M46" s="122"/>
      <c r="N46" s="116"/>
      <c r="O46" s="95"/>
      <c r="P46" s="95"/>
      <c r="Q46" s="115"/>
      <c r="R46" s="116"/>
      <c r="S46" s="95"/>
      <c r="T46" s="96"/>
    </row>
    <row r="47" spans="1:20" ht="15.75" customHeight="1" x14ac:dyDescent="0.15">
      <c r="A47" s="118"/>
      <c r="B47" s="116"/>
      <c r="C47" s="101"/>
      <c r="D47" s="95"/>
      <c r="E47" s="115"/>
      <c r="F47" s="116"/>
      <c r="G47" s="32"/>
      <c r="H47" s="95"/>
      <c r="I47" s="117" t="s">
        <v>70</v>
      </c>
      <c r="J47" s="116"/>
      <c r="K47" s="48">
        <v>0.3263888888888889</v>
      </c>
      <c r="L47" s="55">
        <v>2.83</v>
      </c>
      <c r="M47" s="122"/>
      <c r="N47" s="116"/>
      <c r="O47" s="95"/>
      <c r="P47" s="95"/>
      <c r="Q47" s="115"/>
      <c r="R47" s="116"/>
      <c r="S47" s="95"/>
      <c r="T47" s="96"/>
    </row>
    <row r="48" spans="1:20" ht="15.75" customHeight="1" x14ac:dyDescent="0.15">
      <c r="A48" s="119"/>
      <c r="B48" s="116"/>
      <c r="C48" s="49"/>
      <c r="D48" s="95"/>
      <c r="E48" s="120"/>
      <c r="F48" s="116"/>
      <c r="G48" s="95"/>
      <c r="H48" s="95"/>
      <c r="I48" s="117"/>
      <c r="J48" s="116"/>
      <c r="K48" s="48"/>
      <c r="L48" s="48"/>
      <c r="M48" s="115"/>
      <c r="N48" s="116"/>
      <c r="O48" s="95"/>
      <c r="P48" s="95"/>
      <c r="Q48" s="121"/>
      <c r="R48" s="116"/>
      <c r="S48" s="95"/>
      <c r="T48" s="96"/>
    </row>
    <row r="49" spans="1:20" ht="16.5" customHeight="1" x14ac:dyDescent="0.15">
      <c r="A49" s="118"/>
      <c r="B49" s="116"/>
      <c r="C49" s="49"/>
      <c r="D49" s="32"/>
      <c r="E49" s="115"/>
      <c r="F49" s="116"/>
      <c r="G49" s="32"/>
      <c r="H49" s="32"/>
      <c r="I49" s="117"/>
      <c r="J49" s="116"/>
      <c r="K49" s="48"/>
      <c r="L49" s="48"/>
      <c r="M49" s="115"/>
      <c r="N49" s="116"/>
      <c r="O49" s="32"/>
      <c r="P49" s="32"/>
      <c r="Q49" s="115"/>
      <c r="R49" s="116"/>
      <c r="S49" s="32"/>
      <c r="T49" s="45"/>
    </row>
    <row r="50" spans="1:20" ht="13.5" customHeight="1" x14ac:dyDescent="0.15">
      <c r="A50" s="118"/>
      <c r="B50" s="116"/>
      <c r="C50" s="49"/>
      <c r="D50" s="32"/>
      <c r="E50" s="115"/>
      <c r="F50" s="116"/>
      <c r="G50" s="32"/>
      <c r="H50" s="32"/>
      <c r="I50" s="117"/>
      <c r="J50" s="116"/>
      <c r="K50" s="48"/>
      <c r="L50" s="48"/>
      <c r="M50" s="115"/>
      <c r="N50" s="116"/>
      <c r="O50" s="32"/>
      <c r="P50" s="32"/>
      <c r="Q50" s="115"/>
      <c r="R50" s="116"/>
      <c r="S50" s="32"/>
      <c r="T50" s="45"/>
    </row>
    <row r="51" spans="1:20" ht="15.75" customHeight="1" x14ac:dyDescent="0.15">
      <c r="A51" s="118"/>
      <c r="B51" s="116"/>
      <c r="C51" s="49"/>
      <c r="D51" s="32"/>
      <c r="E51" s="115"/>
      <c r="F51" s="116"/>
      <c r="G51" s="32"/>
      <c r="H51" s="32"/>
      <c r="I51" s="117"/>
      <c r="J51" s="116"/>
      <c r="K51" s="48"/>
      <c r="L51" s="48"/>
      <c r="M51" s="122"/>
      <c r="N51" s="116"/>
      <c r="O51" s="32"/>
      <c r="P51" s="32"/>
      <c r="Q51" s="115"/>
      <c r="R51" s="116"/>
      <c r="S51" s="32"/>
      <c r="T51" s="45"/>
    </row>
    <row r="52" spans="1:20" ht="16" customHeight="1" x14ac:dyDescent="0.15">
      <c r="A52" s="117" t="s">
        <v>16</v>
      </c>
      <c r="B52" s="116"/>
      <c r="C52" s="79"/>
      <c r="D52" s="43">
        <f>SUM(D44:D47)</f>
        <v>0</v>
      </c>
      <c r="E52" s="119" t="s">
        <v>16</v>
      </c>
      <c r="F52" s="116"/>
      <c r="G52" s="79"/>
      <c r="H52" s="43">
        <f>SUM(H44:H45)</f>
        <v>0</v>
      </c>
      <c r="I52" s="119" t="s">
        <v>16</v>
      </c>
      <c r="J52" s="116"/>
      <c r="K52" s="79"/>
      <c r="L52" s="43">
        <f>SUM(L44:L47)</f>
        <v>9.75</v>
      </c>
      <c r="M52" s="128" t="s">
        <v>16</v>
      </c>
      <c r="N52" s="116"/>
      <c r="O52" s="79"/>
      <c r="P52" s="43">
        <f>SUM(P44:P50)</f>
        <v>3.13</v>
      </c>
      <c r="Q52" s="119" t="s">
        <v>16</v>
      </c>
      <c r="R52" s="116"/>
      <c r="S52" s="79"/>
      <c r="T52" s="43">
        <f>SUM(T47:T50)</f>
        <v>0</v>
      </c>
    </row>
    <row r="53" spans="1:20" ht="17" customHeight="1" thickBot="1" x14ac:dyDescent="0.2">
      <c r="A53" s="123"/>
      <c r="B53" s="124"/>
      <c r="C53" s="124"/>
      <c r="D53" s="124"/>
      <c r="E53" s="124"/>
      <c r="F53" s="124"/>
      <c r="G53" s="124"/>
      <c r="H53" s="124"/>
      <c r="I53" s="124"/>
      <c r="J53" s="124"/>
      <c r="K53" s="124"/>
      <c r="L53" s="124"/>
      <c r="M53" s="124"/>
      <c r="N53" s="124"/>
      <c r="O53" s="124"/>
      <c r="P53" s="124"/>
      <c r="Q53" s="125"/>
      <c r="R53" s="126" t="s">
        <v>35</v>
      </c>
      <c r="S53" s="125"/>
      <c r="T53" s="66">
        <f>SUM(D52,H52,L52,P52,T52)</f>
        <v>12.879999999999999</v>
      </c>
    </row>
  </sheetData>
  <mergeCells count="188">
    <mergeCell ref="A53:Q53"/>
    <mergeCell ref="R53:S53"/>
    <mergeCell ref="A3:B3"/>
    <mergeCell ref="A4:B4"/>
    <mergeCell ref="A5:B5"/>
    <mergeCell ref="E3:F3"/>
    <mergeCell ref="E4:F4"/>
    <mergeCell ref="E5:F5"/>
    <mergeCell ref="A2:B2"/>
    <mergeCell ref="E51:F51"/>
    <mergeCell ref="I51:J51"/>
    <mergeCell ref="M51:N51"/>
    <mergeCell ref="Q51:R51"/>
    <mergeCell ref="A48:B48"/>
    <mergeCell ref="E48:F48"/>
    <mergeCell ref="I48:J48"/>
    <mergeCell ref="M48:N48"/>
    <mergeCell ref="Q48:R48"/>
    <mergeCell ref="A49:B49"/>
    <mergeCell ref="E49:F49"/>
    <mergeCell ref="I49:J49"/>
    <mergeCell ref="M49:N49"/>
    <mergeCell ref="Q49:R49"/>
    <mergeCell ref="A46:B46"/>
    <mergeCell ref="A1:H1"/>
    <mergeCell ref="E2:F2"/>
    <mergeCell ref="I1:T5"/>
    <mergeCell ref="A52:B52"/>
    <mergeCell ref="E52:F52"/>
    <mergeCell ref="I52:J52"/>
    <mergeCell ref="M52:N52"/>
    <mergeCell ref="Q52:R52"/>
    <mergeCell ref="Q14:R14"/>
    <mergeCell ref="Q15:R15"/>
    <mergeCell ref="A14:B14"/>
    <mergeCell ref="A15:B15"/>
    <mergeCell ref="M14:N14"/>
    <mergeCell ref="M15:N15"/>
    <mergeCell ref="E14:F14"/>
    <mergeCell ref="E15:F15"/>
    <mergeCell ref="I14:J14"/>
    <mergeCell ref="I15:J15"/>
    <mergeCell ref="A50:B50"/>
    <mergeCell ref="E50:F50"/>
    <mergeCell ref="I50:J50"/>
    <mergeCell ref="M50:N50"/>
    <mergeCell ref="Q50:R50"/>
    <mergeCell ref="A51:B51"/>
    <mergeCell ref="E46:F46"/>
    <mergeCell ref="I46:J46"/>
    <mergeCell ref="M46:N46"/>
    <mergeCell ref="Q46:R46"/>
    <mergeCell ref="A47:B47"/>
    <mergeCell ref="E47:F47"/>
    <mergeCell ref="I47:J47"/>
    <mergeCell ref="M47:N47"/>
    <mergeCell ref="Q47:R47"/>
    <mergeCell ref="A42:B42"/>
    <mergeCell ref="C42:T42"/>
    <mergeCell ref="A44:B44"/>
    <mergeCell ref="E44:F44"/>
    <mergeCell ref="I44:J44"/>
    <mergeCell ref="M44:N44"/>
    <mergeCell ref="Q44:R44"/>
    <mergeCell ref="A45:B45"/>
    <mergeCell ref="E45:F45"/>
    <mergeCell ref="I45:J45"/>
    <mergeCell ref="Q45:R45"/>
    <mergeCell ref="M45:N45"/>
    <mergeCell ref="A40:B40"/>
    <mergeCell ref="E40:F40"/>
    <mergeCell ref="I40:J40"/>
    <mergeCell ref="M40:N40"/>
    <mergeCell ref="Q40:R40"/>
    <mergeCell ref="A41:T41"/>
    <mergeCell ref="A38:B38"/>
    <mergeCell ref="E38:F38"/>
    <mergeCell ref="I38:J38"/>
    <mergeCell ref="M38:N38"/>
    <mergeCell ref="Q38:R38"/>
    <mergeCell ref="A39:B39"/>
    <mergeCell ref="E39:F39"/>
    <mergeCell ref="I39:J39"/>
    <mergeCell ref="M39:N39"/>
    <mergeCell ref="Q39:R39"/>
    <mergeCell ref="I36:J36"/>
    <mergeCell ref="M36:N36"/>
    <mergeCell ref="Q36:R36"/>
    <mergeCell ref="A37:B37"/>
    <mergeCell ref="E37:F37"/>
    <mergeCell ref="I37:J37"/>
    <mergeCell ref="M37:N37"/>
    <mergeCell ref="Q37:R37"/>
    <mergeCell ref="A33:T33"/>
    <mergeCell ref="A34:B34"/>
    <mergeCell ref="C34:T34"/>
    <mergeCell ref="A36:B36"/>
    <mergeCell ref="E36:F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6:B26"/>
    <mergeCell ref="C26:T26"/>
    <mergeCell ref="A28:B28"/>
    <mergeCell ref="E28:F28"/>
    <mergeCell ref="I28:J28"/>
    <mergeCell ref="M28:N28"/>
    <mergeCell ref="Q28:R28"/>
    <mergeCell ref="A24:B24"/>
    <mergeCell ref="E24:F24"/>
    <mergeCell ref="I24:J24"/>
    <mergeCell ref="M24:N24"/>
    <mergeCell ref="Q24:R24"/>
    <mergeCell ref="A25:T25"/>
    <mergeCell ref="A22:B22"/>
    <mergeCell ref="E22:F22"/>
    <mergeCell ref="I22:J22"/>
    <mergeCell ref="M22:N22"/>
    <mergeCell ref="Q22:R22"/>
    <mergeCell ref="A23:B23"/>
    <mergeCell ref="E23:F23"/>
    <mergeCell ref="I23:J23"/>
    <mergeCell ref="M23:N23"/>
    <mergeCell ref="Q23:R23"/>
    <mergeCell ref="A20:B20"/>
    <mergeCell ref="E20:F20"/>
    <mergeCell ref="I20:J20"/>
    <mergeCell ref="M20:N20"/>
    <mergeCell ref="Q20:R20"/>
    <mergeCell ref="A21:B21"/>
    <mergeCell ref="E21:F21"/>
    <mergeCell ref="I21:J21"/>
    <mergeCell ref="M21:N21"/>
    <mergeCell ref="Q21:R21"/>
    <mergeCell ref="A16:B16"/>
    <mergeCell ref="E16:F16"/>
    <mergeCell ref="I16:J16"/>
    <mergeCell ref="M16:N16"/>
    <mergeCell ref="A18:B18"/>
    <mergeCell ref="C18:T18"/>
    <mergeCell ref="A12:B12"/>
    <mergeCell ref="E12:F12"/>
    <mergeCell ref="I12:J12"/>
    <mergeCell ref="M12:N12"/>
    <mergeCell ref="Q12:R12"/>
    <mergeCell ref="A13:B13"/>
    <mergeCell ref="E13:F13"/>
    <mergeCell ref="I13:J13"/>
    <mergeCell ref="M13:N13"/>
    <mergeCell ref="Q13:R13"/>
    <mergeCell ref="R17:S17"/>
    <mergeCell ref="A17:Q17"/>
    <mergeCell ref="A10:B10"/>
    <mergeCell ref="E10:F10"/>
    <mergeCell ref="I10:J10"/>
    <mergeCell ref="M10:N10"/>
    <mergeCell ref="Q10:R10"/>
    <mergeCell ref="A11:B11"/>
    <mergeCell ref="E11:F11"/>
    <mergeCell ref="I11:J11"/>
    <mergeCell ref="M11:N11"/>
    <mergeCell ref="Q11:R11"/>
    <mergeCell ref="A6:T6"/>
    <mergeCell ref="A7:B7"/>
    <mergeCell ref="C7:T7"/>
    <mergeCell ref="A9:B9"/>
    <mergeCell ref="E9:F9"/>
    <mergeCell ref="I9:J9"/>
    <mergeCell ref="M9:N9"/>
    <mergeCell ref="Q9:R9"/>
    <mergeCell ref="A8:B8"/>
  </mergeCells>
  <conditionalFormatting sqref="A8 E8 I8 Q8 E19 I19 Q19">
    <cfRule type="expression" dxfId="52" priority="24">
      <formula>MONTH(A8)&lt;&gt;MONTH($A$8)</formula>
    </cfRule>
    <cfRule type="expression" dxfId="51" priority="25">
      <formula>OR(WEEKDAY(A8,1)=1,WEEKDAY(A8,1)=7)</formula>
    </cfRule>
  </conditionalFormatting>
  <conditionalFormatting sqref="M8">
    <cfRule type="expression" dxfId="50" priority="22">
      <formula>MONTH(M8)&lt;&gt;MONTH($A$8)</formula>
    </cfRule>
    <cfRule type="expression" dxfId="49" priority="23">
      <formula>OR(WEEKDAY(M8,1)=1,WEEKDAY(M8,1)=7)</formula>
    </cfRule>
  </conditionalFormatting>
  <conditionalFormatting sqref="A19">
    <cfRule type="expression" dxfId="48" priority="20">
      <formula>MONTH(A19)&lt;&gt;MONTH($A$8)</formula>
    </cfRule>
    <cfRule type="expression" dxfId="47" priority="21">
      <formula>OR(WEEKDAY(A19,1)=1,WEEKDAY(A19,1)=7)</formula>
    </cfRule>
  </conditionalFormatting>
  <conditionalFormatting sqref="M19">
    <cfRule type="expression" dxfId="46" priority="18">
      <formula>MONTH(M19)&lt;&gt;MONTH($A$8)</formula>
    </cfRule>
    <cfRule type="expression" dxfId="45" priority="19">
      <formula>OR(WEEKDAY(M19,1)=1,WEEKDAY(M19,1)=7)</formula>
    </cfRule>
  </conditionalFormatting>
  <conditionalFormatting sqref="A27 E27 I27 Q27 E35 I35 Q35 E43 I43 Q43">
    <cfRule type="expression" dxfId="44" priority="16">
      <formula>MONTH(A27)&lt;&gt;MONTH(#REF!)</formula>
    </cfRule>
    <cfRule type="expression" dxfId="43" priority="17">
      <formula>OR(WEEKDAY(A27,1)=1,WEEKDAY(A27,1)=7)</formula>
    </cfRule>
  </conditionalFormatting>
  <conditionalFormatting sqref="M27">
    <cfRule type="expression" dxfId="42" priority="14">
      <formula>MONTH(M27)&lt;&gt;MONTH(#REF!)</formula>
    </cfRule>
    <cfRule type="expression" dxfId="41" priority="15">
      <formula>OR(WEEKDAY(M27,1)=1,WEEKDAY(M27,1)=7)</formula>
    </cfRule>
  </conditionalFormatting>
  <conditionalFormatting sqref="A35">
    <cfRule type="expression" dxfId="40" priority="12">
      <formula>MONTH(A35)&lt;&gt;MONTH(#REF!)</formula>
    </cfRule>
    <cfRule type="expression" dxfId="39" priority="13">
      <formula>OR(WEEKDAY(A35,1)=1,WEEKDAY(A35,1)=7)</formula>
    </cfRule>
  </conditionalFormatting>
  <conditionalFormatting sqref="M35">
    <cfRule type="expression" dxfId="38" priority="10">
      <formula>MONTH(M35)&lt;&gt;MONTH(#REF!)</formula>
    </cfRule>
    <cfRule type="expression" dxfId="37" priority="11">
      <formula>OR(WEEKDAY(M35,1)=1,WEEKDAY(M35,1)=7)</formula>
    </cfRule>
  </conditionalFormatting>
  <conditionalFormatting sqref="M43">
    <cfRule type="expression" dxfId="36" priority="6">
      <formula>MONTH(M43)&lt;&gt;MONTH(#REF!)</formula>
    </cfRule>
    <cfRule type="expression" dxfId="35" priority="7">
      <formula>OR(WEEKDAY(M43,1)=1,WEEKDAY(M43,1)=7)</formula>
    </cfRule>
  </conditionalFormatting>
  <conditionalFormatting sqref="A43">
    <cfRule type="expression" dxfId="34" priority="8">
      <formula>MONTH(A43)&lt;&gt;MONTH(#REF!)</formula>
    </cfRule>
    <cfRule type="expression" dxfId="33" priority="9">
      <formula>OR(WEEKDAY(A43,1)=1,WEEKDAY(A43,1)=7)</formula>
    </cfRule>
  </conditionalFormatting>
  <conditionalFormatting sqref="D3:D5">
    <cfRule type="cellIs" dxfId="32" priority="5" operator="lessThan">
      <formula>0</formula>
    </cfRule>
  </conditionalFormatting>
  <conditionalFormatting sqref="G3:G4">
    <cfRule type="cellIs" dxfId="31" priority="3" operator="lessThan">
      <formula>0</formula>
    </cfRule>
  </conditionalFormatting>
  <conditionalFormatting sqref="H4">
    <cfRule type="cellIs" dxfId="30" priority="2" operator="lessThan">
      <formula>0</formula>
    </cfRule>
  </conditionalFormatting>
  <conditionalFormatting sqref="H3:H5">
    <cfRule type="cellIs" dxfId="29" priority="1" operator="equal">
      <formula>0</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3"/>
  <sheetViews>
    <sheetView tabSelected="1" zoomScale="106" zoomScaleNormal="90" workbookViewId="0">
      <selection activeCell="D5" sqref="D5"/>
    </sheetView>
  </sheetViews>
  <sheetFormatPr baseColWidth="10" defaultColWidth="11.5" defaultRowHeight="13" x14ac:dyDescent="0.15"/>
  <cols>
    <col min="1" max="1" width="11.5" customWidth="1"/>
    <col min="2" max="2" width="10.1640625" customWidth="1"/>
    <col min="3" max="3" width="6.83203125" customWidth="1"/>
    <col min="4" max="4" width="11.33203125" customWidth="1"/>
    <col min="5" max="5" width="11.5" customWidth="1"/>
    <col min="6" max="6" width="11.6640625" customWidth="1"/>
    <col min="7" max="7" width="6" customWidth="1"/>
    <col min="8" max="10" width="11.5" customWidth="1"/>
    <col min="11" max="11" width="7.5" customWidth="1"/>
    <col min="12" max="12" width="12.83203125" customWidth="1"/>
    <col min="15" max="15" width="7.33203125" customWidth="1"/>
    <col min="16" max="16" width="11" customWidth="1"/>
    <col min="17" max="17" width="6.5" customWidth="1"/>
    <col min="18" max="18" width="15.1640625" customWidth="1"/>
    <col min="19" max="19" width="5.6640625" customWidth="1"/>
    <col min="20" max="20" width="11.5" customWidth="1"/>
  </cols>
  <sheetData>
    <row r="1" spans="1:21" ht="20" customHeight="1" x14ac:dyDescent="0.15">
      <c r="A1" s="152" t="s">
        <v>0</v>
      </c>
      <c r="B1" s="153"/>
      <c r="C1" s="153"/>
      <c r="D1" s="153"/>
      <c r="E1" s="153"/>
      <c r="F1" s="153"/>
      <c r="G1" s="153"/>
      <c r="H1" s="153"/>
      <c r="I1" s="185" t="s">
        <v>71</v>
      </c>
      <c r="J1" s="155"/>
      <c r="K1" s="155"/>
      <c r="L1" s="155"/>
      <c r="M1" s="155"/>
      <c r="N1" s="155"/>
      <c r="O1" s="155"/>
      <c r="P1" s="155"/>
      <c r="Q1" s="155"/>
      <c r="R1" s="155"/>
      <c r="S1" s="155"/>
      <c r="T1" s="156"/>
    </row>
    <row r="2" spans="1:21" ht="20" customHeight="1" x14ac:dyDescent="0.15">
      <c r="A2" s="161"/>
      <c r="B2" s="116"/>
      <c r="C2" s="84" t="s">
        <v>2</v>
      </c>
      <c r="D2" s="84" t="s">
        <v>3</v>
      </c>
      <c r="E2" s="162"/>
      <c r="F2" s="130"/>
      <c r="G2" s="85" t="s">
        <v>4</v>
      </c>
      <c r="H2" s="84" t="s">
        <v>3</v>
      </c>
      <c r="I2" s="157"/>
      <c r="J2" s="157"/>
      <c r="K2" s="157"/>
      <c r="L2" s="157"/>
      <c r="M2" s="157"/>
      <c r="N2" s="157"/>
      <c r="O2" s="157"/>
      <c r="P2" s="157"/>
      <c r="Q2" s="157"/>
      <c r="R2" s="157"/>
      <c r="S2" s="157"/>
      <c r="T2" s="158"/>
    </row>
    <row r="3" spans="1:21" ht="19" customHeight="1" x14ac:dyDescent="0.2">
      <c r="A3" s="163" t="s">
        <v>5</v>
      </c>
      <c r="B3" s="116"/>
      <c r="C3" s="81">
        <v>6.39</v>
      </c>
      <c r="D3" s="71">
        <f>((C3-'Weekly Time Reporting Oct. 17'!C3)/'Weekly Time Reporting Oct. 17'!C3)</f>
        <v>-0.82831810854379362</v>
      </c>
      <c r="E3" s="164" t="s">
        <v>26</v>
      </c>
      <c r="F3" s="116"/>
      <c r="G3" s="65">
        <v>0</v>
      </c>
      <c r="H3" s="64">
        <v>0</v>
      </c>
      <c r="I3" s="157"/>
      <c r="J3" s="157"/>
      <c r="K3" s="157"/>
      <c r="L3" s="157"/>
      <c r="M3" s="157"/>
      <c r="N3" s="157"/>
      <c r="O3" s="157"/>
      <c r="P3" s="157"/>
      <c r="Q3" s="157"/>
      <c r="R3" s="157"/>
      <c r="S3" s="157"/>
      <c r="T3" s="158"/>
    </row>
    <row r="4" spans="1:21" ht="20" customHeight="1" x14ac:dyDescent="0.15">
      <c r="A4" s="163" t="s">
        <v>7</v>
      </c>
      <c r="B4" s="116"/>
      <c r="C4" s="81">
        <v>0</v>
      </c>
      <c r="D4" s="72">
        <f>((C4-'Weekly Time Reporting Oct. 17'!C4)/'Weekly Time Reporting Oct. 17'!C4)</f>
        <v>-1</v>
      </c>
      <c r="E4" s="164" t="s">
        <v>8</v>
      </c>
      <c r="F4" s="116"/>
      <c r="G4" s="81">
        <v>0</v>
      </c>
      <c r="H4" s="64">
        <v>0</v>
      </c>
      <c r="I4" s="157"/>
      <c r="J4" s="157"/>
      <c r="K4" s="157"/>
      <c r="L4" s="157"/>
      <c r="M4" s="157"/>
      <c r="N4" s="157"/>
      <c r="O4" s="157"/>
      <c r="P4" s="157"/>
      <c r="Q4" s="157"/>
      <c r="R4" s="157"/>
      <c r="S4" s="157"/>
      <c r="T4" s="158"/>
    </row>
    <row r="5" spans="1:21" ht="20" customHeight="1" x14ac:dyDescent="0.15">
      <c r="A5" s="163" t="s">
        <v>9</v>
      </c>
      <c r="B5" s="116"/>
      <c r="C5" s="81">
        <f>SUM(D16,H16,L16,P16,T16)</f>
        <v>0.36</v>
      </c>
      <c r="D5" s="71">
        <f>((C5-'Weekly Time Reporting Oct. 17'!C5)/'Weekly Time Reporting Oct. 17'!C5)</f>
        <v>-0.80871413390010638</v>
      </c>
      <c r="E5" s="164" t="s">
        <v>23</v>
      </c>
      <c r="F5" s="116"/>
      <c r="G5" s="81">
        <v>2</v>
      </c>
      <c r="H5" s="64">
        <f>((G5-'Weekly Time Reporting Oct. 17'!G4)/('Weekly Time Reporting Oct. 17'!G4))</f>
        <v>-0.5</v>
      </c>
      <c r="I5" s="159"/>
      <c r="J5" s="159"/>
      <c r="K5" s="159"/>
      <c r="L5" s="159"/>
      <c r="M5" s="159"/>
      <c r="N5" s="159"/>
      <c r="O5" s="159"/>
      <c r="P5" s="159"/>
      <c r="Q5" s="159"/>
      <c r="R5" s="159"/>
      <c r="S5" s="159"/>
      <c r="T5" s="160"/>
    </row>
    <row r="6" spans="1:21" ht="27" customHeight="1" x14ac:dyDescent="0.25">
      <c r="A6" s="149"/>
      <c r="B6" s="130"/>
      <c r="C6" s="130"/>
      <c r="D6" s="130"/>
      <c r="E6" s="130"/>
      <c r="F6" s="130"/>
      <c r="G6" s="130"/>
      <c r="H6" s="130"/>
      <c r="I6" s="130"/>
      <c r="J6" s="130"/>
      <c r="K6" s="130"/>
      <c r="L6" s="130"/>
      <c r="M6" s="130"/>
      <c r="N6" s="130"/>
      <c r="O6" s="130"/>
      <c r="P6" s="130"/>
      <c r="Q6" s="130"/>
      <c r="R6" s="130"/>
      <c r="S6" s="130"/>
      <c r="T6" s="131"/>
    </row>
    <row r="7" spans="1:21" ht="45" customHeight="1" x14ac:dyDescent="0.15">
      <c r="A7" s="138" t="s">
        <v>11</v>
      </c>
      <c r="B7" s="116"/>
      <c r="C7" s="133" t="s">
        <v>12</v>
      </c>
      <c r="D7" s="130"/>
      <c r="E7" s="130"/>
      <c r="F7" s="130"/>
      <c r="G7" s="130"/>
      <c r="H7" s="130"/>
      <c r="I7" s="130"/>
      <c r="J7" s="130"/>
      <c r="K7" s="130"/>
      <c r="L7" s="130"/>
      <c r="M7" s="130"/>
      <c r="N7" s="130"/>
      <c r="O7" s="130"/>
      <c r="P7" s="130"/>
      <c r="Q7" s="130"/>
      <c r="R7" s="130"/>
      <c r="S7" s="130"/>
      <c r="T7" s="131"/>
    </row>
    <row r="8" spans="1:21" ht="21" customHeight="1" x14ac:dyDescent="0.15">
      <c r="A8" s="150">
        <v>24</v>
      </c>
      <c r="B8" s="151"/>
      <c r="C8" s="86" t="s">
        <v>13</v>
      </c>
      <c r="D8" s="86" t="s">
        <v>14</v>
      </c>
      <c r="E8" s="87">
        <f>A8+1</f>
        <v>25</v>
      </c>
      <c r="F8" s="30"/>
      <c r="G8" s="86" t="s">
        <v>13</v>
      </c>
      <c r="H8" s="86" t="s">
        <v>14</v>
      </c>
      <c r="I8" s="87">
        <f>E8+1</f>
        <v>26</v>
      </c>
      <c r="J8" s="30"/>
      <c r="K8" s="86" t="s">
        <v>13</v>
      </c>
      <c r="L8" s="86" t="s">
        <v>14</v>
      </c>
      <c r="M8" s="88">
        <f>I8+1</f>
        <v>27</v>
      </c>
      <c r="N8" s="30"/>
      <c r="O8" s="86" t="s">
        <v>13</v>
      </c>
      <c r="P8" s="86" t="s">
        <v>14</v>
      </c>
      <c r="Q8" s="88">
        <f>M8+1</f>
        <v>28</v>
      </c>
      <c r="R8" s="30"/>
      <c r="S8" s="86" t="s">
        <v>13</v>
      </c>
      <c r="T8" s="89" t="s">
        <v>14</v>
      </c>
    </row>
    <row r="9" spans="1:21" ht="16" customHeight="1" x14ac:dyDescent="0.15">
      <c r="A9" s="119" t="s">
        <v>47</v>
      </c>
      <c r="B9" s="116"/>
      <c r="C9" s="70">
        <v>0.32777777777777778</v>
      </c>
      <c r="D9" s="69">
        <v>0.13</v>
      </c>
      <c r="E9" s="122" t="s">
        <v>55</v>
      </c>
      <c r="F9" s="116"/>
      <c r="G9" s="28">
        <v>0.33124999999999999</v>
      </c>
      <c r="H9" s="69">
        <v>0.05</v>
      </c>
      <c r="I9" s="184" t="s">
        <v>15</v>
      </c>
      <c r="J9" s="116"/>
      <c r="K9" s="28"/>
      <c r="L9" s="79"/>
      <c r="M9" s="184" t="s">
        <v>15</v>
      </c>
      <c r="N9" s="116"/>
      <c r="O9" s="28"/>
      <c r="P9" s="79"/>
      <c r="Q9" s="184" t="s">
        <v>15</v>
      </c>
      <c r="R9" s="116"/>
      <c r="S9" s="28"/>
      <c r="T9" s="79"/>
    </row>
    <row r="10" spans="1:21" ht="16" customHeight="1" x14ac:dyDescent="0.15">
      <c r="A10" s="122" t="s">
        <v>55</v>
      </c>
      <c r="B10" s="116"/>
      <c r="C10" s="70">
        <v>0.32569444444444451</v>
      </c>
      <c r="D10" s="69">
        <v>0.18</v>
      </c>
      <c r="E10" s="148"/>
      <c r="F10" s="116"/>
      <c r="G10" s="28"/>
      <c r="H10" s="46"/>
      <c r="I10" s="148"/>
      <c r="J10" s="116"/>
      <c r="K10" s="28"/>
      <c r="L10" s="46"/>
      <c r="M10" s="148"/>
      <c r="N10" s="116"/>
      <c r="O10" s="28"/>
      <c r="P10" s="46"/>
      <c r="Q10" s="148"/>
      <c r="R10" s="116"/>
      <c r="S10" s="28"/>
      <c r="T10" s="46"/>
    </row>
    <row r="11" spans="1:21" ht="16" customHeight="1" x14ac:dyDescent="0.15">
      <c r="A11" s="148"/>
      <c r="B11" s="116"/>
      <c r="C11" s="28"/>
      <c r="D11" s="47"/>
      <c r="E11" s="148"/>
      <c r="F11" s="116"/>
      <c r="G11" s="28"/>
      <c r="H11" s="47"/>
      <c r="I11" s="148"/>
      <c r="J11" s="116"/>
      <c r="K11" s="28"/>
      <c r="L11" s="47"/>
      <c r="M11" s="148"/>
      <c r="N11" s="116"/>
      <c r="O11" s="28"/>
      <c r="P11" s="47"/>
      <c r="Q11" s="148"/>
      <c r="R11" s="116"/>
      <c r="S11" s="28"/>
      <c r="T11" s="47"/>
    </row>
    <row r="12" spans="1:21" ht="16" customHeight="1" x14ac:dyDescent="0.15">
      <c r="A12" s="147"/>
      <c r="B12" s="116"/>
      <c r="C12" s="28"/>
      <c r="D12" s="46"/>
      <c r="E12" s="148"/>
      <c r="F12" s="116"/>
      <c r="G12" s="28"/>
      <c r="H12" s="46"/>
      <c r="I12" s="147"/>
      <c r="J12" s="116"/>
      <c r="K12" s="28"/>
      <c r="L12" s="46"/>
      <c r="M12" s="147"/>
      <c r="N12" s="116"/>
      <c r="O12" s="28"/>
      <c r="P12" s="46"/>
      <c r="Q12" s="147"/>
      <c r="R12" s="116"/>
      <c r="S12" s="28"/>
      <c r="T12" s="46"/>
    </row>
    <row r="13" spans="1:21" ht="16" customHeight="1" x14ac:dyDescent="0.15">
      <c r="A13" s="148"/>
      <c r="B13" s="116"/>
      <c r="C13" s="28"/>
      <c r="D13" s="46"/>
      <c r="E13" s="147"/>
      <c r="F13" s="116"/>
      <c r="G13" s="28"/>
      <c r="H13" s="46"/>
      <c r="I13" s="148"/>
      <c r="J13" s="116"/>
      <c r="K13" s="28"/>
      <c r="L13" s="46"/>
      <c r="M13" s="148"/>
      <c r="N13" s="116"/>
      <c r="O13" s="28"/>
      <c r="P13" s="46"/>
      <c r="Q13" s="148"/>
      <c r="R13" s="116"/>
      <c r="S13" s="28"/>
      <c r="T13" s="46"/>
    </row>
    <row r="14" spans="1:21" ht="16" customHeight="1" x14ac:dyDescent="0.15">
      <c r="A14" s="147"/>
      <c r="B14" s="116"/>
      <c r="C14" s="28"/>
      <c r="D14" s="46"/>
      <c r="E14" s="148"/>
      <c r="F14" s="116"/>
      <c r="G14" s="28"/>
      <c r="H14" s="46"/>
      <c r="I14" s="147"/>
      <c r="J14" s="116"/>
      <c r="K14" s="28"/>
      <c r="L14" s="46"/>
      <c r="M14" s="147"/>
      <c r="N14" s="116"/>
      <c r="O14" s="28"/>
      <c r="P14" s="46"/>
      <c r="Q14" s="147"/>
      <c r="R14" s="116"/>
      <c r="S14" s="28"/>
      <c r="T14" s="46"/>
    </row>
    <row r="15" spans="1:21" ht="16" customHeight="1" x14ac:dyDescent="0.15">
      <c r="A15" s="134"/>
      <c r="B15" s="116"/>
      <c r="C15" s="28"/>
      <c r="D15" s="46"/>
      <c r="E15" s="147"/>
      <c r="F15" s="116"/>
      <c r="G15" s="28"/>
      <c r="H15" s="46"/>
      <c r="I15" s="147"/>
      <c r="J15" s="116"/>
      <c r="K15" s="28"/>
      <c r="L15" s="46"/>
      <c r="M15" s="148"/>
      <c r="N15" s="116"/>
      <c r="O15" s="28"/>
      <c r="P15" s="46"/>
      <c r="Q15" s="147"/>
      <c r="R15" s="116"/>
      <c r="S15" s="28"/>
      <c r="T15" s="46"/>
    </row>
    <row r="16" spans="1:21" ht="16" customHeight="1" x14ac:dyDescent="0.15">
      <c r="A16" s="119" t="s">
        <v>16</v>
      </c>
      <c r="B16" s="116"/>
      <c r="C16" s="79"/>
      <c r="D16" s="52">
        <f>SUM(D9:D14)</f>
        <v>0.31</v>
      </c>
      <c r="E16" s="119" t="s">
        <v>16</v>
      </c>
      <c r="F16" s="116"/>
      <c r="G16" s="79"/>
      <c r="H16" s="52">
        <f>SUM(H9:H12)</f>
        <v>0.05</v>
      </c>
      <c r="I16" s="119" t="s">
        <v>16</v>
      </c>
      <c r="J16" s="116"/>
      <c r="K16" s="79"/>
      <c r="L16" s="52">
        <f>SUM(L9:L12)</f>
        <v>0</v>
      </c>
      <c r="M16" s="119" t="s">
        <v>16</v>
      </c>
      <c r="N16" s="116"/>
      <c r="O16" s="79"/>
      <c r="P16" s="52">
        <f>SUM(P9:P13)</f>
        <v>0</v>
      </c>
      <c r="Q16" s="77" t="s">
        <v>16</v>
      </c>
      <c r="R16" s="79"/>
      <c r="S16" s="79"/>
      <c r="T16" s="56">
        <f>SUM(T9:T12)</f>
        <v>0</v>
      </c>
      <c r="U16" s="58"/>
    </row>
    <row r="17" spans="1:20" ht="18" customHeight="1" x14ac:dyDescent="0.15">
      <c r="A17" s="145"/>
      <c r="B17" s="130"/>
      <c r="C17" s="130"/>
      <c r="D17" s="130"/>
      <c r="E17" s="130"/>
      <c r="F17" s="130"/>
      <c r="G17" s="130"/>
      <c r="H17" s="130"/>
      <c r="I17" s="130"/>
      <c r="J17" s="130"/>
      <c r="K17" s="130"/>
      <c r="L17" s="130"/>
      <c r="M17" s="130"/>
      <c r="N17" s="130"/>
      <c r="O17" s="130"/>
      <c r="P17" s="130"/>
      <c r="Q17" s="116"/>
      <c r="R17" s="146" t="s">
        <v>17</v>
      </c>
      <c r="S17" s="116"/>
      <c r="T17" s="90">
        <f>SUM(D16,H16,L16,P16,T16)*20</f>
        <v>7.1999999999999993</v>
      </c>
    </row>
    <row r="18" spans="1:20" ht="47" customHeight="1" x14ac:dyDescent="0.25">
      <c r="A18" s="142" t="s">
        <v>18</v>
      </c>
      <c r="B18" s="116"/>
      <c r="C18" s="133" t="s">
        <v>19</v>
      </c>
      <c r="D18" s="130"/>
      <c r="E18" s="130"/>
      <c r="F18" s="130"/>
      <c r="G18" s="130"/>
      <c r="H18" s="130"/>
      <c r="I18" s="130"/>
      <c r="J18" s="130"/>
      <c r="K18" s="130"/>
      <c r="L18" s="130"/>
      <c r="M18" s="130"/>
      <c r="N18" s="130"/>
      <c r="O18" s="130"/>
      <c r="P18" s="130"/>
      <c r="Q18" s="130"/>
      <c r="R18" s="130"/>
      <c r="S18" s="130"/>
      <c r="T18" s="131"/>
    </row>
    <row r="19" spans="1:20" ht="21" customHeight="1" x14ac:dyDescent="0.15">
      <c r="A19" s="91">
        <v>24</v>
      </c>
      <c r="B19" s="30"/>
      <c r="C19" s="86" t="s">
        <v>20</v>
      </c>
      <c r="D19" s="86" t="s">
        <v>21</v>
      </c>
      <c r="E19" s="88">
        <f>A19+1</f>
        <v>25</v>
      </c>
      <c r="F19" s="30"/>
      <c r="G19" s="86" t="s">
        <v>20</v>
      </c>
      <c r="H19" s="86" t="s">
        <v>21</v>
      </c>
      <c r="I19" s="88">
        <f>E19+1</f>
        <v>26</v>
      </c>
      <c r="J19" s="30"/>
      <c r="K19" s="86" t="s">
        <v>20</v>
      </c>
      <c r="L19" s="86" t="s">
        <v>21</v>
      </c>
      <c r="M19" s="88">
        <f>I19+1</f>
        <v>27</v>
      </c>
      <c r="N19" s="30"/>
      <c r="O19" s="86" t="s">
        <v>20</v>
      </c>
      <c r="P19" s="86" t="s">
        <v>21</v>
      </c>
      <c r="Q19" s="92">
        <f>M19+1</f>
        <v>28</v>
      </c>
      <c r="R19" s="92"/>
      <c r="S19" s="86" t="s">
        <v>20</v>
      </c>
      <c r="T19" s="89" t="s">
        <v>21</v>
      </c>
    </row>
    <row r="20" spans="1:20" ht="16" customHeight="1" x14ac:dyDescent="0.15">
      <c r="A20" s="140" t="s">
        <v>22</v>
      </c>
      <c r="B20" s="116"/>
      <c r="C20" s="79"/>
      <c r="D20" s="27"/>
      <c r="E20" s="140" t="s">
        <v>22</v>
      </c>
      <c r="F20" s="116"/>
      <c r="G20" s="79"/>
      <c r="H20" s="27"/>
      <c r="I20" s="140" t="s">
        <v>22</v>
      </c>
      <c r="J20" s="116"/>
      <c r="K20" s="79"/>
      <c r="L20" s="80"/>
      <c r="M20" s="140" t="s">
        <v>22</v>
      </c>
      <c r="N20" s="116"/>
      <c r="O20" s="28"/>
      <c r="P20" s="80"/>
      <c r="Q20" s="140" t="s">
        <v>22</v>
      </c>
      <c r="R20" s="116"/>
      <c r="S20" s="28"/>
      <c r="T20" s="54"/>
    </row>
    <row r="21" spans="1:20" ht="16" customHeight="1" x14ac:dyDescent="0.15">
      <c r="A21" s="144"/>
      <c r="B21" s="116"/>
      <c r="C21" s="28"/>
      <c r="D21" s="80"/>
      <c r="E21" s="120"/>
      <c r="F21" s="116"/>
      <c r="G21" s="28"/>
      <c r="H21" s="80"/>
      <c r="I21" s="135"/>
      <c r="J21" s="116"/>
      <c r="K21" s="79"/>
      <c r="L21" s="79"/>
      <c r="M21" s="135"/>
      <c r="N21" s="116"/>
      <c r="O21" s="79"/>
      <c r="P21" s="79"/>
      <c r="Q21" s="140"/>
      <c r="R21" s="116"/>
      <c r="S21" s="25"/>
      <c r="T21" s="37"/>
    </row>
    <row r="22" spans="1:20" ht="16" customHeight="1" x14ac:dyDescent="0.15">
      <c r="A22" s="134"/>
      <c r="B22" s="116"/>
      <c r="C22" s="79"/>
      <c r="D22" s="79"/>
      <c r="E22" s="120"/>
      <c r="F22" s="116"/>
      <c r="G22" s="28"/>
      <c r="H22" s="28"/>
      <c r="I22" s="135"/>
      <c r="J22" s="116"/>
      <c r="K22" s="79"/>
      <c r="L22" s="79"/>
      <c r="M22" s="135"/>
      <c r="N22" s="116"/>
      <c r="O22" s="79"/>
      <c r="P22" s="79"/>
      <c r="Q22" s="135"/>
      <c r="R22" s="116"/>
      <c r="S22" s="25"/>
      <c r="T22" s="37"/>
    </row>
    <row r="23" spans="1:20" ht="16" customHeight="1" x14ac:dyDescent="0.15">
      <c r="A23" s="134"/>
      <c r="B23" s="116"/>
      <c r="C23" s="79"/>
      <c r="D23" s="79"/>
      <c r="E23" s="120"/>
      <c r="F23" s="116"/>
      <c r="G23" s="28"/>
      <c r="H23" s="28"/>
      <c r="I23" s="135"/>
      <c r="J23" s="116"/>
      <c r="K23" s="79"/>
      <c r="L23" s="79"/>
      <c r="M23" s="135"/>
      <c r="N23" s="116"/>
      <c r="O23" s="79"/>
      <c r="P23" s="79"/>
      <c r="Q23" s="135"/>
      <c r="R23" s="116"/>
      <c r="S23" s="25"/>
      <c r="T23" s="37"/>
    </row>
    <row r="24" spans="1:20" ht="16" customHeight="1" x14ac:dyDescent="0.15">
      <c r="A24" s="134"/>
      <c r="B24" s="116"/>
      <c r="C24" s="79"/>
      <c r="D24" s="79"/>
      <c r="E24" s="120"/>
      <c r="F24" s="116"/>
      <c r="G24" s="28"/>
      <c r="H24" s="79"/>
      <c r="I24" s="135"/>
      <c r="J24" s="116"/>
      <c r="K24" s="79"/>
      <c r="L24" s="79"/>
      <c r="M24" s="135"/>
      <c r="N24" s="116"/>
      <c r="O24" s="79"/>
      <c r="P24" s="79"/>
      <c r="Q24" s="135"/>
      <c r="R24" s="116"/>
      <c r="S24" s="25"/>
      <c r="T24" s="37"/>
    </row>
    <row r="25" spans="1:20" ht="17" customHeight="1" x14ac:dyDescent="0.15">
      <c r="A25" s="129"/>
      <c r="B25" s="130"/>
      <c r="C25" s="130"/>
      <c r="D25" s="130"/>
      <c r="E25" s="130"/>
      <c r="F25" s="130"/>
      <c r="G25" s="130"/>
      <c r="H25" s="130"/>
      <c r="I25" s="130"/>
      <c r="J25" s="130"/>
      <c r="K25" s="130"/>
      <c r="L25" s="130"/>
      <c r="M25" s="130"/>
      <c r="N25" s="130"/>
      <c r="O25" s="130"/>
      <c r="P25" s="130"/>
      <c r="Q25" s="130"/>
      <c r="R25" s="130"/>
      <c r="S25" s="130"/>
      <c r="T25" s="131"/>
    </row>
    <row r="26" spans="1:20" ht="44" customHeight="1" x14ac:dyDescent="0.25">
      <c r="A26" s="142" t="s">
        <v>23</v>
      </c>
      <c r="B26" s="116"/>
      <c r="C26" s="133" t="s">
        <v>24</v>
      </c>
      <c r="D26" s="130"/>
      <c r="E26" s="130"/>
      <c r="F26" s="130"/>
      <c r="G26" s="130"/>
      <c r="H26" s="130"/>
      <c r="I26" s="130"/>
      <c r="J26" s="130"/>
      <c r="K26" s="130"/>
      <c r="L26" s="130"/>
      <c r="M26" s="130"/>
      <c r="N26" s="130"/>
      <c r="O26" s="130"/>
      <c r="P26" s="130"/>
      <c r="Q26" s="130"/>
      <c r="R26" s="130"/>
      <c r="S26" s="130"/>
      <c r="T26" s="131"/>
    </row>
    <row r="27" spans="1:20" ht="21" customHeight="1" x14ac:dyDescent="0.15">
      <c r="A27" s="91">
        <v>24</v>
      </c>
      <c r="B27" s="30"/>
      <c r="C27" s="86" t="s">
        <v>20</v>
      </c>
      <c r="D27" s="86" t="s">
        <v>21</v>
      </c>
      <c r="E27" s="88">
        <f>A27+1</f>
        <v>25</v>
      </c>
      <c r="F27" s="30"/>
      <c r="G27" s="86" t="s">
        <v>20</v>
      </c>
      <c r="H27" s="86" t="s">
        <v>21</v>
      </c>
      <c r="I27" s="88">
        <f>E27+1</f>
        <v>26</v>
      </c>
      <c r="J27" s="30"/>
      <c r="K27" s="86" t="s">
        <v>20</v>
      </c>
      <c r="L27" s="86" t="s">
        <v>21</v>
      </c>
      <c r="M27" s="88">
        <f>I27+1</f>
        <v>27</v>
      </c>
      <c r="N27" s="30"/>
      <c r="O27" s="86" t="s">
        <v>20</v>
      </c>
      <c r="P27" s="86" t="s">
        <v>21</v>
      </c>
      <c r="Q27" s="93">
        <f>M27+1</f>
        <v>28</v>
      </c>
      <c r="R27" s="94"/>
      <c r="S27" s="86" t="s">
        <v>20</v>
      </c>
      <c r="T27" s="89" t="s">
        <v>21</v>
      </c>
    </row>
    <row r="28" spans="1:20" ht="16" customHeight="1" x14ac:dyDescent="0.15">
      <c r="A28" s="143" t="s">
        <v>25</v>
      </c>
      <c r="B28" s="116"/>
      <c r="C28" s="28"/>
      <c r="D28" s="79"/>
      <c r="E28" s="122" t="s">
        <v>70</v>
      </c>
      <c r="F28" s="116"/>
      <c r="G28" s="28">
        <v>0.34166666666666667</v>
      </c>
      <c r="H28" s="73"/>
      <c r="I28" s="119" t="s">
        <v>47</v>
      </c>
      <c r="J28" s="116"/>
      <c r="K28" s="28">
        <v>0.34861111111111109</v>
      </c>
      <c r="L28" s="73"/>
      <c r="M28" s="143" t="s">
        <v>25</v>
      </c>
      <c r="N28" s="116"/>
      <c r="O28" s="28"/>
      <c r="P28" s="28"/>
      <c r="Q28" s="143" t="s">
        <v>25</v>
      </c>
      <c r="R28" s="116"/>
      <c r="S28" s="28"/>
      <c r="T28" s="28"/>
    </row>
    <row r="29" spans="1:20" ht="16" customHeight="1" x14ac:dyDescent="0.15">
      <c r="A29" s="141"/>
      <c r="B29" s="116"/>
      <c r="C29" s="28"/>
      <c r="D29" s="79"/>
      <c r="E29" s="141"/>
      <c r="F29" s="116"/>
      <c r="G29" s="28"/>
      <c r="H29" s="28"/>
      <c r="I29" s="135"/>
      <c r="J29" s="116"/>
      <c r="K29" s="79"/>
      <c r="L29" s="79"/>
      <c r="M29" s="122"/>
      <c r="N29" s="116"/>
      <c r="O29" s="79"/>
      <c r="P29" s="79"/>
      <c r="Q29" s="135"/>
      <c r="R29" s="116"/>
      <c r="S29" s="28"/>
      <c r="T29" s="35"/>
    </row>
    <row r="30" spans="1:20" ht="16" customHeight="1" x14ac:dyDescent="0.15">
      <c r="A30" s="134"/>
      <c r="B30" s="116"/>
      <c r="C30" s="79"/>
      <c r="D30" s="79"/>
      <c r="E30" s="120"/>
      <c r="F30" s="116"/>
      <c r="G30" s="28"/>
      <c r="H30" s="28"/>
      <c r="I30" s="135"/>
      <c r="J30" s="116"/>
      <c r="K30" s="79"/>
      <c r="L30" s="79"/>
      <c r="M30" s="136"/>
      <c r="N30" s="116"/>
      <c r="O30" s="28"/>
      <c r="P30" s="79"/>
      <c r="Q30" s="135"/>
      <c r="R30" s="116"/>
      <c r="S30" s="79"/>
      <c r="T30" s="35"/>
    </row>
    <row r="31" spans="1:20" ht="16" customHeight="1" x14ac:dyDescent="0.15">
      <c r="A31" s="134"/>
      <c r="B31" s="116"/>
      <c r="C31" s="79"/>
      <c r="D31" s="79"/>
      <c r="E31" s="120"/>
      <c r="F31" s="116"/>
      <c r="G31" s="28"/>
      <c r="H31" s="28"/>
      <c r="I31" s="135"/>
      <c r="J31" s="116"/>
      <c r="K31" s="79"/>
      <c r="L31" s="79"/>
      <c r="M31" s="136"/>
      <c r="N31" s="116"/>
      <c r="O31" s="28"/>
      <c r="P31" s="79"/>
      <c r="Q31" s="135"/>
      <c r="R31" s="116"/>
      <c r="S31" s="79"/>
      <c r="T31" s="35"/>
    </row>
    <row r="32" spans="1:20" ht="16" customHeight="1" x14ac:dyDescent="0.15">
      <c r="A32" s="134"/>
      <c r="B32" s="116"/>
      <c r="C32" s="79"/>
      <c r="D32" s="79"/>
      <c r="E32" s="120"/>
      <c r="F32" s="116"/>
      <c r="G32" s="28"/>
      <c r="H32" s="79"/>
      <c r="I32" s="135"/>
      <c r="J32" s="116"/>
      <c r="K32" s="79"/>
      <c r="L32" s="79"/>
      <c r="M32" s="136"/>
      <c r="N32" s="116"/>
      <c r="O32" s="28"/>
      <c r="P32" s="79"/>
      <c r="Q32" s="135"/>
      <c r="R32" s="116"/>
      <c r="S32" s="79"/>
      <c r="T32" s="35"/>
    </row>
    <row r="33" spans="1:20" ht="19" customHeight="1" x14ac:dyDescent="0.15">
      <c r="A33" s="129"/>
      <c r="B33" s="130"/>
      <c r="C33" s="130"/>
      <c r="D33" s="130"/>
      <c r="E33" s="130"/>
      <c r="F33" s="130"/>
      <c r="G33" s="130"/>
      <c r="H33" s="130"/>
      <c r="I33" s="130"/>
      <c r="J33" s="130"/>
      <c r="K33" s="130"/>
      <c r="L33" s="130"/>
      <c r="M33" s="130"/>
      <c r="N33" s="130"/>
      <c r="O33" s="130"/>
      <c r="P33" s="130"/>
      <c r="Q33" s="130"/>
      <c r="R33" s="130"/>
      <c r="S33" s="130"/>
      <c r="T33" s="131"/>
    </row>
    <row r="34" spans="1:20" ht="23.25" customHeight="1" x14ac:dyDescent="0.15">
      <c r="A34" s="138" t="s">
        <v>26</v>
      </c>
      <c r="B34" s="116"/>
      <c r="C34" s="139" t="s">
        <v>27</v>
      </c>
      <c r="D34" s="130"/>
      <c r="E34" s="130"/>
      <c r="F34" s="130"/>
      <c r="G34" s="130"/>
      <c r="H34" s="130"/>
      <c r="I34" s="130"/>
      <c r="J34" s="130"/>
      <c r="K34" s="130"/>
      <c r="L34" s="130"/>
      <c r="M34" s="130"/>
      <c r="N34" s="130"/>
      <c r="O34" s="130"/>
      <c r="P34" s="130"/>
      <c r="Q34" s="130"/>
      <c r="R34" s="130"/>
      <c r="S34" s="130"/>
      <c r="T34" s="131"/>
    </row>
    <row r="35" spans="1:20" ht="18.75" customHeight="1" x14ac:dyDescent="0.15">
      <c r="A35" s="91">
        <v>24</v>
      </c>
      <c r="B35" s="30"/>
      <c r="C35" s="86" t="s">
        <v>28</v>
      </c>
      <c r="D35" s="86" t="s">
        <v>29</v>
      </c>
      <c r="E35" s="88">
        <f>A35+1</f>
        <v>25</v>
      </c>
      <c r="F35" s="30"/>
      <c r="G35" s="86" t="s">
        <v>28</v>
      </c>
      <c r="H35" s="86" t="s">
        <v>29</v>
      </c>
      <c r="I35" s="88">
        <f>E35+1</f>
        <v>26</v>
      </c>
      <c r="J35" s="30"/>
      <c r="K35" s="86" t="s">
        <v>28</v>
      </c>
      <c r="L35" s="86" t="s">
        <v>29</v>
      </c>
      <c r="M35" s="88">
        <f>I35+1</f>
        <v>27</v>
      </c>
      <c r="N35" s="30"/>
      <c r="O35" s="86" t="s">
        <v>28</v>
      </c>
      <c r="P35" s="86" t="s">
        <v>29</v>
      </c>
      <c r="Q35" s="93">
        <f>M35+1</f>
        <v>28</v>
      </c>
      <c r="R35" s="94"/>
      <c r="S35" s="86" t="s">
        <v>28</v>
      </c>
      <c r="T35" s="89" t="s">
        <v>29</v>
      </c>
    </row>
    <row r="36" spans="1:20" ht="15.75" customHeight="1" x14ac:dyDescent="0.15">
      <c r="A36" s="140" t="s">
        <v>30</v>
      </c>
      <c r="B36" s="116"/>
      <c r="C36" s="95"/>
      <c r="D36" s="95"/>
      <c r="E36" s="140" t="s">
        <v>30</v>
      </c>
      <c r="F36" s="116"/>
      <c r="G36" s="95"/>
      <c r="H36" s="95"/>
      <c r="I36" s="140" t="s">
        <v>30</v>
      </c>
      <c r="J36" s="116"/>
      <c r="K36" s="95"/>
      <c r="L36" s="95"/>
      <c r="M36" s="140" t="s">
        <v>30</v>
      </c>
      <c r="N36" s="116"/>
      <c r="O36" s="95"/>
      <c r="P36" s="95"/>
      <c r="Q36" s="140" t="s">
        <v>30</v>
      </c>
      <c r="R36" s="116"/>
      <c r="S36" s="95"/>
      <c r="T36" s="96"/>
    </row>
    <row r="37" spans="1:20" ht="15.75" customHeight="1" x14ac:dyDescent="0.15">
      <c r="A37" s="134"/>
      <c r="B37" s="116"/>
      <c r="C37" s="95"/>
      <c r="D37" s="95"/>
      <c r="E37" s="120"/>
      <c r="F37" s="116"/>
      <c r="G37" s="95"/>
      <c r="H37" s="95"/>
      <c r="I37" s="135"/>
      <c r="J37" s="116"/>
      <c r="K37" s="95"/>
      <c r="L37" s="95"/>
      <c r="M37" s="136"/>
      <c r="N37" s="116"/>
      <c r="O37" s="95"/>
      <c r="P37" s="95"/>
      <c r="Q37" s="136"/>
      <c r="R37" s="116"/>
      <c r="S37" s="95"/>
      <c r="T37" s="96"/>
    </row>
    <row r="38" spans="1:20" ht="15.75" customHeight="1" x14ac:dyDescent="0.15">
      <c r="A38" s="134"/>
      <c r="B38" s="116"/>
      <c r="C38" s="95"/>
      <c r="D38" s="95"/>
      <c r="E38" s="120"/>
      <c r="F38" s="116"/>
      <c r="G38" s="95"/>
      <c r="H38" s="95"/>
      <c r="I38" s="135"/>
      <c r="J38" s="116"/>
      <c r="K38" s="95"/>
      <c r="L38" s="95"/>
      <c r="M38" s="136"/>
      <c r="N38" s="116"/>
      <c r="O38" s="95"/>
      <c r="P38" s="95"/>
      <c r="Q38" s="136"/>
      <c r="R38" s="116"/>
      <c r="S38" s="95"/>
      <c r="T38" s="96"/>
    </row>
    <row r="39" spans="1:20" ht="15.75" customHeight="1" x14ac:dyDescent="0.15">
      <c r="A39" s="134"/>
      <c r="B39" s="116"/>
      <c r="C39" s="95"/>
      <c r="D39" s="95"/>
      <c r="E39" s="120"/>
      <c r="F39" s="116"/>
      <c r="G39" s="95"/>
      <c r="H39" s="95"/>
      <c r="I39" s="135"/>
      <c r="J39" s="116"/>
      <c r="K39" s="95"/>
      <c r="L39" s="95"/>
      <c r="M39" s="136"/>
      <c r="N39" s="116"/>
      <c r="O39" s="95"/>
      <c r="P39" s="95"/>
      <c r="Q39" s="136"/>
      <c r="R39" s="116"/>
      <c r="S39" s="95"/>
      <c r="T39" s="96"/>
    </row>
    <row r="40" spans="1:20" ht="15.75" customHeight="1" x14ac:dyDescent="0.15">
      <c r="A40" s="134"/>
      <c r="B40" s="116"/>
      <c r="C40" s="95"/>
      <c r="D40" s="95"/>
      <c r="E40" s="120"/>
      <c r="F40" s="116"/>
      <c r="G40" s="95"/>
      <c r="H40" s="95"/>
      <c r="I40" s="135"/>
      <c r="J40" s="116"/>
      <c r="K40" s="95"/>
      <c r="L40" s="95"/>
      <c r="M40" s="136"/>
      <c r="N40" s="116"/>
      <c r="O40" s="95"/>
      <c r="P40" s="95"/>
      <c r="Q40" s="136"/>
      <c r="R40" s="116"/>
      <c r="S40" s="95"/>
      <c r="T40" s="96"/>
    </row>
    <row r="41" spans="1:20" ht="17" customHeight="1" x14ac:dyDescent="0.15">
      <c r="A41" s="129"/>
      <c r="B41" s="130"/>
      <c r="C41" s="130"/>
      <c r="D41" s="130"/>
      <c r="E41" s="130"/>
      <c r="F41" s="130"/>
      <c r="G41" s="130"/>
      <c r="H41" s="130"/>
      <c r="I41" s="130"/>
      <c r="J41" s="130"/>
      <c r="K41" s="130"/>
      <c r="L41" s="130"/>
      <c r="M41" s="130"/>
      <c r="N41" s="130"/>
      <c r="O41" s="130"/>
      <c r="P41" s="130"/>
      <c r="Q41" s="130"/>
      <c r="R41" s="130"/>
      <c r="S41" s="130"/>
      <c r="T41" s="131"/>
    </row>
    <row r="42" spans="1:20" ht="43.5" customHeight="1" x14ac:dyDescent="0.15">
      <c r="A42" s="132" t="s">
        <v>31</v>
      </c>
      <c r="B42" s="116"/>
      <c r="C42" s="133" t="s">
        <v>32</v>
      </c>
      <c r="D42" s="130"/>
      <c r="E42" s="130"/>
      <c r="F42" s="130"/>
      <c r="G42" s="130"/>
      <c r="H42" s="130"/>
      <c r="I42" s="130"/>
      <c r="J42" s="130"/>
      <c r="K42" s="130"/>
      <c r="L42" s="130"/>
      <c r="M42" s="130"/>
      <c r="N42" s="130"/>
      <c r="O42" s="130"/>
      <c r="P42" s="130"/>
      <c r="Q42" s="130"/>
      <c r="R42" s="130"/>
      <c r="S42" s="130"/>
      <c r="T42" s="131"/>
    </row>
    <row r="43" spans="1:20" ht="21" customHeight="1" x14ac:dyDescent="0.15">
      <c r="A43" s="97">
        <v>24</v>
      </c>
      <c r="B43" s="98"/>
      <c r="C43" s="99" t="s">
        <v>29</v>
      </c>
      <c r="D43" s="99" t="s">
        <v>33</v>
      </c>
      <c r="E43" s="88">
        <f>A43+1</f>
        <v>25</v>
      </c>
      <c r="F43" s="30"/>
      <c r="G43" s="99" t="s">
        <v>29</v>
      </c>
      <c r="H43" s="99" t="s">
        <v>33</v>
      </c>
      <c r="I43" s="88">
        <f>E43+1</f>
        <v>26</v>
      </c>
      <c r="J43" s="30"/>
      <c r="K43" s="99" t="s">
        <v>29</v>
      </c>
      <c r="L43" s="99" t="s">
        <v>33</v>
      </c>
      <c r="M43" s="88">
        <f>I43+1</f>
        <v>27</v>
      </c>
      <c r="N43" s="30"/>
      <c r="O43" s="99" t="s">
        <v>29</v>
      </c>
      <c r="P43" s="99" t="s">
        <v>33</v>
      </c>
      <c r="Q43" s="93">
        <f>M43+1</f>
        <v>28</v>
      </c>
      <c r="R43" s="94"/>
      <c r="S43" s="99" t="s">
        <v>29</v>
      </c>
      <c r="T43" s="100" t="s">
        <v>33</v>
      </c>
    </row>
    <row r="44" spans="1:20" ht="15.75" customHeight="1" x14ac:dyDescent="0.15">
      <c r="A44" s="127" t="s">
        <v>34</v>
      </c>
      <c r="B44" s="116"/>
      <c r="C44" s="95"/>
      <c r="D44" s="95"/>
      <c r="E44" s="127" t="s">
        <v>34</v>
      </c>
      <c r="F44" s="116"/>
      <c r="G44" s="95"/>
      <c r="H44" s="79"/>
      <c r="I44" s="127" t="s">
        <v>34</v>
      </c>
      <c r="J44" s="116"/>
      <c r="K44" s="95"/>
      <c r="L44" s="95"/>
      <c r="M44" s="127" t="s">
        <v>34</v>
      </c>
      <c r="N44" s="116"/>
      <c r="O44" s="95"/>
      <c r="P44" s="95"/>
      <c r="Q44" s="127" t="s">
        <v>34</v>
      </c>
      <c r="R44" s="116"/>
      <c r="S44" s="28"/>
      <c r="T44" s="54"/>
    </row>
    <row r="45" spans="1:20" ht="15.75" customHeight="1" x14ac:dyDescent="0.15">
      <c r="A45" s="118"/>
      <c r="B45" s="116"/>
      <c r="C45" s="101"/>
      <c r="D45" s="79"/>
      <c r="E45" s="127"/>
      <c r="F45" s="116"/>
      <c r="G45" s="95"/>
      <c r="H45" s="95"/>
      <c r="I45" s="117"/>
      <c r="J45" s="116"/>
      <c r="K45" s="95"/>
      <c r="L45" s="95"/>
      <c r="M45" s="137"/>
      <c r="N45" s="116"/>
      <c r="O45" s="95"/>
      <c r="P45" s="95"/>
      <c r="Q45" s="115"/>
      <c r="R45" s="116"/>
      <c r="S45" s="95"/>
      <c r="T45" s="96"/>
    </row>
    <row r="46" spans="1:20" ht="15" customHeight="1" x14ac:dyDescent="0.15">
      <c r="A46" s="118"/>
      <c r="B46" s="116"/>
      <c r="C46" s="101"/>
      <c r="D46" s="95"/>
      <c r="E46" s="115"/>
      <c r="F46" s="116"/>
      <c r="G46" s="95"/>
      <c r="H46" s="95"/>
      <c r="I46" s="117"/>
      <c r="J46" s="116"/>
      <c r="K46" s="95"/>
      <c r="L46" s="95"/>
      <c r="M46" s="122"/>
      <c r="N46" s="116"/>
      <c r="P46" s="95"/>
      <c r="Q46" s="115"/>
      <c r="R46" s="116"/>
      <c r="S46" s="95"/>
      <c r="T46" s="96"/>
    </row>
    <row r="47" spans="1:20" ht="15.75" customHeight="1" x14ac:dyDescent="0.15">
      <c r="A47" s="118"/>
      <c r="B47" s="116"/>
      <c r="C47" s="101"/>
      <c r="D47" s="95"/>
      <c r="E47" s="115"/>
      <c r="F47" s="116"/>
      <c r="G47" s="32"/>
      <c r="H47" s="95"/>
      <c r="I47" s="117"/>
      <c r="J47" s="116"/>
      <c r="K47" s="95"/>
      <c r="L47" s="95"/>
      <c r="M47" s="122"/>
      <c r="N47" s="116"/>
      <c r="O47" s="95"/>
      <c r="P47" s="95"/>
      <c r="Q47" s="115"/>
      <c r="R47" s="116"/>
      <c r="S47" s="95"/>
      <c r="T47" s="96"/>
    </row>
    <row r="48" spans="1:20" ht="15.75" customHeight="1" x14ac:dyDescent="0.15">
      <c r="A48" s="119"/>
      <c r="B48" s="116"/>
      <c r="C48" s="49"/>
      <c r="D48" s="95"/>
      <c r="E48" s="120"/>
      <c r="F48" s="116"/>
      <c r="G48" s="95"/>
      <c r="H48" s="95"/>
      <c r="I48" s="117"/>
      <c r="J48" s="116"/>
      <c r="K48" s="48"/>
      <c r="L48" s="95"/>
      <c r="M48" s="115"/>
      <c r="N48" s="116"/>
      <c r="O48" s="95"/>
      <c r="P48" s="95"/>
      <c r="Q48" s="121"/>
      <c r="R48" s="116"/>
      <c r="S48" s="95"/>
      <c r="T48" s="96"/>
    </row>
    <row r="49" spans="1:20" ht="16.5" customHeight="1" x14ac:dyDescent="0.15">
      <c r="A49" s="118"/>
      <c r="B49" s="116"/>
      <c r="C49" s="49"/>
      <c r="D49" s="32"/>
      <c r="E49" s="115"/>
      <c r="F49" s="116"/>
      <c r="G49" s="32"/>
      <c r="H49" s="32"/>
      <c r="I49" s="117"/>
      <c r="J49" s="116"/>
      <c r="K49" s="48"/>
      <c r="L49" s="48"/>
      <c r="M49" s="115"/>
      <c r="N49" s="116"/>
      <c r="O49" s="32"/>
      <c r="P49" s="32"/>
      <c r="Q49" s="115"/>
      <c r="R49" s="116"/>
      <c r="S49" s="32"/>
      <c r="T49" s="45"/>
    </row>
    <row r="50" spans="1:20" ht="13.5" customHeight="1" x14ac:dyDescent="0.15">
      <c r="A50" s="118"/>
      <c r="B50" s="116"/>
      <c r="C50" s="49"/>
      <c r="D50" s="32"/>
      <c r="E50" s="115"/>
      <c r="F50" s="116"/>
      <c r="G50" s="32"/>
      <c r="H50" s="32"/>
      <c r="I50" s="117"/>
      <c r="J50" s="116"/>
      <c r="K50" s="48"/>
      <c r="L50" s="48"/>
      <c r="M50" s="115"/>
      <c r="N50" s="116"/>
      <c r="O50" s="32"/>
      <c r="P50" s="32"/>
      <c r="Q50" s="115"/>
      <c r="R50" s="116"/>
      <c r="S50" s="32"/>
      <c r="T50" s="45"/>
    </row>
    <row r="51" spans="1:20" ht="15.75" customHeight="1" x14ac:dyDescent="0.15">
      <c r="A51" s="118"/>
      <c r="B51" s="116"/>
      <c r="C51" s="49"/>
      <c r="D51" s="32"/>
      <c r="E51" s="115"/>
      <c r="F51" s="116"/>
      <c r="G51" s="32"/>
      <c r="H51" s="32"/>
      <c r="I51" s="117"/>
      <c r="J51" s="116"/>
      <c r="K51" s="48"/>
      <c r="L51" s="48"/>
      <c r="M51" s="122"/>
      <c r="N51" s="116"/>
      <c r="O51" s="32"/>
      <c r="P51" s="32"/>
      <c r="Q51" s="115"/>
      <c r="R51" s="116"/>
      <c r="S51" s="32"/>
      <c r="T51" s="45"/>
    </row>
    <row r="52" spans="1:20" ht="16" customHeight="1" x14ac:dyDescent="0.15">
      <c r="A52" s="117" t="s">
        <v>16</v>
      </c>
      <c r="B52" s="116"/>
      <c r="C52" s="79"/>
      <c r="D52" s="43">
        <f>SUM(D45:D47)</f>
        <v>0</v>
      </c>
      <c r="E52" s="119" t="s">
        <v>16</v>
      </c>
      <c r="F52" s="116"/>
      <c r="G52" s="79"/>
      <c r="H52" s="43">
        <f>SUM(H44:H45)</f>
        <v>0</v>
      </c>
      <c r="I52" s="119" t="s">
        <v>16</v>
      </c>
      <c r="J52" s="116"/>
      <c r="K52" s="79"/>
      <c r="L52" s="43">
        <f>SUM(L44:L47)</f>
        <v>0</v>
      </c>
      <c r="M52" s="128" t="s">
        <v>16</v>
      </c>
      <c r="N52" s="116"/>
      <c r="O52" s="79"/>
      <c r="P52" s="43">
        <f>SUM(P44:P50)</f>
        <v>0</v>
      </c>
      <c r="Q52" s="119" t="s">
        <v>16</v>
      </c>
      <c r="R52" s="116"/>
      <c r="S52" s="79"/>
      <c r="T52" s="43">
        <f>SUM(T47:T50)</f>
        <v>0</v>
      </c>
    </row>
    <row r="53" spans="1:20" ht="17" customHeight="1" thickBot="1" x14ac:dyDescent="0.2">
      <c r="A53" s="123"/>
      <c r="B53" s="124"/>
      <c r="C53" s="124"/>
      <c r="D53" s="124"/>
      <c r="E53" s="124"/>
      <c r="F53" s="124"/>
      <c r="G53" s="124"/>
      <c r="H53" s="124"/>
      <c r="I53" s="124"/>
      <c r="J53" s="124"/>
      <c r="K53" s="124"/>
      <c r="L53" s="124"/>
      <c r="M53" s="124"/>
      <c r="N53" s="124"/>
      <c r="O53" s="124"/>
      <c r="P53" s="124"/>
      <c r="Q53" s="125"/>
      <c r="R53" s="126" t="s">
        <v>35</v>
      </c>
      <c r="S53" s="125"/>
      <c r="T53" s="74">
        <f>SUM(D52,H52,L52,P52,T52)</f>
        <v>0</v>
      </c>
    </row>
  </sheetData>
  <mergeCells count="188">
    <mergeCell ref="A1:H1"/>
    <mergeCell ref="I1:T5"/>
    <mergeCell ref="A2:B2"/>
    <mergeCell ref="E2:F2"/>
    <mergeCell ref="A3:B3"/>
    <mergeCell ref="E3:F3"/>
    <mergeCell ref="A4:B4"/>
    <mergeCell ref="E4:F4"/>
    <mergeCell ref="A5:B5"/>
    <mergeCell ref="E5:F5"/>
    <mergeCell ref="A6:T6"/>
    <mergeCell ref="A7:B7"/>
    <mergeCell ref="C7:T7"/>
    <mergeCell ref="A8:B8"/>
    <mergeCell ref="A9:B9"/>
    <mergeCell ref="E9:F9"/>
    <mergeCell ref="I9:J9"/>
    <mergeCell ref="M9:N9"/>
    <mergeCell ref="Q9:R9"/>
    <mergeCell ref="A10:B10"/>
    <mergeCell ref="E10:F10"/>
    <mergeCell ref="I10:J10"/>
    <mergeCell ref="M10:N10"/>
    <mergeCell ref="Q10:R10"/>
    <mergeCell ref="A11:B11"/>
    <mergeCell ref="E11:F11"/>
    <mergeCell ref="I11:J11"/>
    <mergeCell ref="M11:N11"/>
    <mergeCell ref="Q11:R11"/>
    <mergeCell ref="A12:B12"/>
    <mergeCell ref="E12:F12"/>
    <mergeCell ref="I12:J12"/>
    <mergeCell ref="M12:N12"/>
    <mergeCell ref="Q12:R12"/>
    <mergeCell ref="A13:B13"/>
    <mergeCell ref="E13:F13"/>
    <mergeCell ref="I13:J13"/>
    <mergeCell ref="M13:N13"/>
    <mergeCell ref="Q13:R13"/>
    <mergeCell ref="A14:B14"/>
    <mergeCell ref="E14:F14"/>
    <mergeCell ref="I14:J14"/>
    <mergeCell ref="M14:N14"/>
    <mergeCell ref="Q14:R14"/>
    <mergeCell ref="A15:B15"/>
    <mergeCell ref="E15:F15"/>
    <mergeCell ref="I15:J15"/>
    <mergeCell ref="M15:N15"/>
    <mergeCell ref="Q15:R15"/>
    <mergeCell ref="A18:B18"/>
    <mergeCell ref="C18:T18"/>
    <mergeCell ref="A20:B20"/>
    <mergeCell ref="E20:F20"/>
    <mergeCell ref="I20:J20"/>
    <mergeCell ref="M20:N20"/>
    <mergeCell ref="Q20:R20"/>
    <mergeCell ref="A16:B16"/>
    <mergeCell ref="E16:F16"/>
    <mergeCell ref="I16:J16"/>
    <mergeCell ref="M16:N16"/>
    <mergeCell ref="A17:Q17"/>
    <mergeCell ref="R17:S17"/>
    <mergeCell ref="A21:B21"/>
    <mergeCell ref="E21:F21"/>
    <mergeCell ref="I21:J21"/>
    <mergeCell ref="M21:N21"/>
    <mergeCell ref="Q21:R21"/>
    <mergeCell ref="A22:B22"/>
    <mergeCell ref="E22:F22"/>
    <mergeCell ref="I22:J22"/>
    <mergeCell ref="M22:N22"/>
    <mergeCell ref="Q22:R22"/>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9:B29"/>
    <mergeCell ref="E29:F29"/>
    <mergeCell ref="I29:J29"/>
    <mergeCell ref="M29:N29"/>
    <mergeCell ref="Q29:R29"/>
    <mergeCell ref="A30:B30"/>
    <mergeCell ref="E30:F30"/>
    <mergeCell ref="I30:J30"/>
    <mergeCell ref="M30:N30"/>
    <mergeCell ref="Q30:R30"/>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37:B37"/>
    <mergeCell ref="E37:F37"/>
    <mergeCell ref="I37:J37"/>
    <mergeCell ref="M37:N37"/>
    <mergeCell ref="Q37:R37"/>
    <mergeCell ref="A38:B38"/>
    <mergeCell ref="E38:F38"/>
    <mergeCell ref="I38:J38"/>
    <mergeCell ref="M38:N38"/>
    <mergeCell ref="Q38:R38"/>
    <mergeCell ref="A41:T41"/>
    <mergeCell ref="A42:B42"/>
    <mergeCell ref="C42:T42"/>
    <mergeCell ref="A44:B44"/>
    <mergeCell ref="E44:F44"/>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E45:F45"/>
    <mergeCell ref="I45:J45"/>
    <mergeCell ref="M45:N45"/>
    <mergeCell ref="Q45:R45"/>
    <mergeCell ref="A46:B46"/>
    <mergeCell ref="E46:F46"/>
    <mergeCell ref="I46:J46"/>
    <mergeCell ref="M46:N46"/>
    <mergeCell ref="Q46:R46"/>
    <mergeCell ref="A47:B47"/>
    <mergeCell ref="E47:F47"/>
    <mergeCell ref="I47:J47"/>
    <mergeCell ref="M47:N47"/>
    <mergeCell ref="Q47:R47"/>
    <mergeCell ref="A48:B48"/>
    <mergeCell ref="E48:F48"/>
    <mergeCell ref="I48:J48"/>
    <mergeCell ref="M48:N48"/>
    <mergeCell ref="Q48:R48"/>
    <mergeCell ref="A49:B49"/>
    <mergeCell ref="E49:F49"/>
    <mergeCell ref="I49:J49"/>
    <mergeCell ref="M49:N49"/>
    <mergeCell ref="Q49:R49"/>
    <mergeCell ref="A50:B50"/>
    <mergeCell ref="E50:F50"/>
    <mergeCell ref="I50:J50"/>
    <mergeCell ref="M50:N50"/>
    <mergeCell ref="Q50:R50"/>
    <mergeCell ref="A53:Q53"/>
    <mergeCell ref="R53:S53"/>
    <mergeCell ref="A51:B51"/>
    <mergeCell ref="E51:F51"/>
    <mergeCell ref="I51:J51"/>
    <mergeCell ref="M51:N51"/>
    <mergeCell ref="Q51:R51"/>
    <mergeCell ref="A52:B52"/>
    <mergeCell ref="E52:F52"/>
    <mergeCell ref="I52:J52"/>
    <mergeCell ref="M52:N52"/>
    <mergeCell ref="Q52:R52"/>
  </mergeCells>
  <conditionalFormatting sqref="A8 E8 I8 Q8 E19 I19 Q19">
    <cfRule type="expression" dxfId="28" priority="24">
      <formula>MONTH(A8)&lt;&gt;MONTH($A$8)</formula>
    </cfRule>
    <cfRule type="expression" dxfId="27" priority="25">
      <formula>OR(WEEKDAY(A8,1)=1,WEEKDAY(A8,1)=7)</formula>
    </cfRule>
  </conditionalFormatting>
  <conditionalFormatting sqref="M8">
    <cfRule type="expression" dxfId="26" priority="22">
      <formula>MONTH(M8)&lt;&gt;MONTH($A$8)</formula>
    </cfRule>
    <cfRule type="expression" dxfId="25" priority="23">
      <formula>OR(WEEKDAY(M8,1)=1,WEEKDAY(M8,1)=7)</formula>
    </cfRule>
  </conditionalFormatting>
  <conditionalFormatting sqref="A19">
    <cfRule type="expression" dxfId="24" priority="20">
      <formula>MONTH(A19)&lt;&gt;MONTH($A$8)</formula>
    </cfRule>
    <cfRule type="expression" dxfId="23" priority="21">
      <formula>OR(WEEKDAY(A19,1)=1,WEEKDAY(A19,1)=7)</formula>
    </cfRule>
  </conditionalFormatting>
  <conditionalFormatting sqref="M19">
    <cfRule type="expression" dxfId="22" priority="18">
      <formula>MONTH(M19)&lt;&gt;MONTH($A$8)</formula>
    </cfRule>
    <cfRule type="expression" dxfId="21" priority="19">
      <formula>OR(WEEKDAY(M19,1)=1,WEEKDAY(M19,1)=7)</formula>
    </cfRule>
  </conditionalFormatting>
  <conditionalFormatting sqref="A27 E27 I27 Q27 E35 I35 Q35 E43 I43 Q43">
    <cfRule type="expression" dxfId="20" priority="16">
      <formula>MONTH(A27)&lt;&gt;MONTH(#REF!)</formula>
    </cfRule>
    <cfRule type="expression" dxfId="19" priority="17">
      <formula>OR(WEEKDAY(A27,1)=1,WEEKDAY(A27,1)=7)</formula>
    </cfRule>
  </conditionalFormatting>
  <conditionalFormatting sqref="M27">
    <cfRule type="expression" dxfId="18" priority="14">
      <formula>MONTH(M27)&lt;&gt;MONTH(#REF!)</formula>
    </cfRule>
    <cfRule type="expression" dxfId="17" priority="15">
      <formula>OR(WEEKDAY(M27,1)=1,WEEKDAY(M27,1)=7)</formula>
    </cfRule>
  </conditionalFormatting>
  <conditionalFormatting sqref="A35">
    <cfRule type="expression" dxfId="16" priority="12">
      <formula>MONTH(A35)&lt;&gt;MONTH(#REF!)</formula>
    </cfRule>
    <cfRule type="expression" dxfId="15" priority="13">
      <formula>OR(WEEKDAY(A35,1)=1,WEEKDAY(A35,1)=7)</formula>
    </cfRule>
  </conditionalFormatting>
  <conditionalFormatting sqref="M35">
    <cfRule type="expression" dxfId="14" priority="10">
      <formula>MONTH(M35)&lt;&gt;MONTH(#REF!)</formula>
    </cfRule>
    <cfRule type="expression" dxfId="13" priority="11">
      <formula>OR(WEEKDAY(M35,1)=1,WEEKDAY(M35,1)=7)</formula>
    </cfRule>
  </conditionalFormatting>
  <conditionalFormatting sqref="M43">
    <cfRule type="expression" dxfId="12" priority="6">
      <formula>MONTH(M43)&lt;&gt;MONTH(#REF!)</formula>
    </cfRule>
    <cfRule type="expression" dxfId="11" priority="7">
      <formula>OR(WEEKDAY(M43,1)=1,WEEKDAY(M43,1)=7)</formula>
    </cfRule>
  </conditionalFormatting>
  <conditionalFormatting sqref="A43">
    <cfRule type="expression" dxfId="10" priority="8">
      <formula>MONTH(A43)&lt;&gt;MONTH(#REF!)</formula>
    </cfRule>
    <cfRule type="expression" dxfId="9" priority="9">
      <formula>OR(WEEKDAY(A43,1)=1,WEEKDAY(A43,1)=7)</formula>
    </cfRule>
  </conditionalFormatting>
  <conditionalFormatting sqref="D3:D5">
    <cfRule type="cellIs" dxfId="8" priority="5" operator="lessThan">
      <formula>0</formula>
    </cfRule>
  </conditionalFormatting>
  <conditionalFormatting sqref="G3:G4">
    <cfRule type="cellIs" dxfId="7" priority="4" operator="lessThan">
      <formula>0</formula>
    </cfRule>
  </conditionalFormatting>
  <conditionalFormatting sqref="H4">
    <cfRule type="cellIs" dxfId="6" priority="3" operator="lessThan">
      <formula>0</formula>
    </cfRule>
  </conditionalFormatting>
  <conditionalFormatting sqref="H3:H5">
    <cfRule type="cellIs" dxfId="5" priority="2" operator="equal">
      <formula>0</formula>
    </cfRule>
    <cfRule type="cellIs" dxfId="4" priority="1" operator="lessThan">
      <formula>0</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1:AF45"/>
  <sheetViews>
    <sheetView showGridLines="0" zoomScale="96" zoomScaleNormal="96" workbookViewId="0">
      <selection activeCell="AD19" sqref="AD19"/>
    </sheetView>
  </sheetViews>
  <sheetFormatPr baseColWidth="10" defaultColWidth="8.83203125" defaultRowHeight="13" x14ac:dyDescent="0.15"/>
  <cols>
    <col min="1" max="1" width="4.83203125" customWidth="1"/>
    <col min="2" max="2" width="13.6640625" customWidth="1"/>
    <col min="3" max="3" width="4.83203125" customWidth="1"/>
    <col min="4" max="4" width="13.6640625" customWidth="1"/>
    <col min="5" max="5" width="4.83203125" customWidth="1"/>
    <col min="6" max="6" width="13.6640625" customWidth="1"/>
    <col min="7" max="7" width="4.83203125" customWidth="1"/>
    <col min="8" max="8" width="13.6640625" customWidth="1"/>
    <col min="9" max="9" width="4.83203125" customWidth="1"/>
    <col min="10" max="10" width="13.6640625" customWidth="1"/>
    <col min="11" max="17" width="2.5" customWidth="1"/>
    <col min="18" max="18" width="1.5" customWidth="1"/>
    <col min="19" max="25" width="2.5" customWidth="1"/>
    <col min="26" max="26" width="1.5" customWidth="1"/>
    <col min="27" max="27" width="7.5" customWidth="1"/>
    <col min="28" max="28" width="6.5" customWidth="1"/>
    <col min="29" max="29" width="17.1640625" customWidth="1"/>
    <col min="30" max="30" width="10.33203125" customWidth="1"/>
  </cols>
  <sheetData>
    <row r="1" spans="1:32" s="3" customFormat="1" ht="15" customHeight="1" x14ac:dyDescent="0.15">
      <c r="A1" s="202">
        <f>DATE(AD18,AD20,1)</f>
        <v>44562</v>
      </c>
      <c r="B1" s="203"/>
      <c r="C1" s="203"/>
      <c r="D1" s="203"/>
      <c r="E1" s="203"/>
      <c r="F1" s="203"/>
      <c r="G1" s="203"/>
      <c r="H1" s="203"/>
      <c r="I1" s="109"/>
      <c r="J1" s="109"/>
      <c r="K1" s="208">
        <f>DATE(YEAR(A1),MONTH(A1)-1,1)</f>
        <v>44531</v>
      </c>
      <c r="L1" s="203"/>
      <c r="M1" s="203"/>
      <c r="N1" s="203"/>
      <c r="O1" s="203"/>
      <c r="P1" s="203"/>
      <c r="Q1" s="203"/>
      <c r="S1" s="208">
        <f>DATE(YEAR(A1),MONTH(A1)+1,1)</f>
        <v>44593</v>
      </c>
      <c r="T1" s="203"/>
      <c r="U1" s="203"/>
      <c r="V1" s="203"/>
      <c r="W1" s="203"/>
      <c r="X1" s="203"/>
      <c r="Y1" s="203"/>
    </row>
    <row r="2" spans="1:32" s="3" customFormat="1" ht="11.25" customHeight="1" x14ac:dyDescent="0.15">
      <c r="A2" s="203"/>
      <c r="B2" s="203"/>
      <c r="C2" s="203"/>
      <c r="D2" s="203"/>
      <c r="E2" s="203"/>
      <c r="F2" s="203"/>
      <c r="G2" s="203"/>
      <c r="H2" s="203"/>
      <c r="I2" s="109"/>
      <c r="J2" s="109"/>
      <c r="K2" s="16" t="str">
        <f>INDEX({"S";"M";"T";"W";"T";"F";"S"},1+MOD(start_day+1-2,7))</f>
        <v>S</v>
      </c>
      <c r="L2" s="16" t="str">
        <f>INDEX({"S";"M";"T";"W";"T";"F";"S"},1+MOD(start_day+2-2,7))</f>
        <v>M</v>
      </c>
      <c r="M2" s="16" t="str">
        <f>INDEX({"S";"M";"T";"W";"T";"F";"S"},1+MOD(start_day+3-2,7))</f>
        <v>T</v>
      </c>
      <c r="N2" s="16" t="str">
        <f>INDEX({"S";"M";"T";"W";"T";"F";"S"},1+MOD(start_day+4-2,7))</f>
        <v>W</v>
      </c>
      <c r="O2" s="16" t="str">
        <f>INDEX({"S";"M";"T";"W";"T";"F";"S"},1+MOD(start_day+5-2,7))</f>
        <v>T</v>
      </c>
      <c r="P2" s="16" t="str">
        <f>INDEX({"S";"M";"T";"W";"T";"F";"S"},1+MOD(start_day+6-2,7))</f>
        <v>F</v>
      </c>
      <c r="Q2" s="16" t="str">
        <f>INDEX({"S";"M";"T";"W";"T";"F";"S"},1+MOD(start_day+7-2,7))</f>
        <v>S</v>
      </c>
      <c r="S2" s="16" t="str">
        <f>INDEX({"S";"M";"T";"W";"T";"F";"S"},1+MOD(start_day+1-2,7))</f>
        <v>S</v>
      </c>
      <c r="T2" s="16" t="str">
        <f>INDEX({"S";"M";"T";"W";"T";"F";"S"},1+MOD(start_day+2-2,7))</f>
        <v>M</v>
      </c>
      <c r="U2" s="16" t="str">
        <f>INDEX({"S";"M";"T";"W";"T";"F";"S"},1+MOD(start_day+3-2,7))</f>
        <v>T</v>
      </c>
      <c r="V2" s="16" t="str">
        <f>INDEX({"S";"M";"T";"W";"T";"F";"S"},1+MOD(start_day+4-2,7))</f>
        <v>W</v>
      </c>
      <c r="W2" s="16" t="str">
        <f>INDEX({"S";"M";"T";"W";"T";"F";"S"},1+MOD(start_day+5-2,7))</f>
        <v>T</v>
      </c>
      <c r="X2" s="16" t="str">
        <f>INDEX({"S";"M";"T";"W";"T";"F";"S"},1+MOD(start_day+6-2,7))</f>
        <v>F</v>
      </c>
      <c r="Y2" s="16" t="str">
        <f>INDEX({"S";"M";"T";"W";"T";"F";"S"},1+MOD(start_day+7-2,7))</f>
        <v>S</v>
      </c>
    </row>
    <row r="3" spans="1:32" s="4" customFormat="1" ht="9" customHeight="1" x14ac:dyDescent="0.15">
      <c r="A3" s="204"/>
      <c r="B3" s="204"/>
      <c r="C3" s="204"/>
      <c r="D3" s="204"/>
      <c r="E3" s="204"/>
      <c r="F3" s="204"/>
      <c r="G3" s="204"/>
      <c r="H3" s="204"/>
      <c r="I3" s="109"/>
      <c r="J3" s="109"/>
      <c r="K3" s="110" t="str">
        <f t="shared" ref="K3:Q8" si="0">IF(MONTH($K$1)&lt;&gt;MONTH($K$1-(WEEKDAY($K$1,1)-(start_day-1))-IF((WEEKDAY($K$1,1)-(start_day-1))&lt;=0,7,0)+(ROW(K3)-ROW($K$3))*7+(COLUMN(K3)-COLUMN($K$3)+1)),"",$K$1-(WEEKDAY($K$1,1)-(start_day-1))-IF((WEEKDAY($K$1,1)-(start_day-1))&lt;=0,7,0)+(ROW(K3)-ROW($K$3))*7+(COLUMN(K3)-COLUMN($K$3)+1))</f>
        <v/>
      </c>
      <c r="L3" s="110" t="str">
        <f t="shared" si="0"/>
        <v/>
      </c>
      <c r="M3" s="110" t="str">
        <f t="shared" si="0"/>
        <v/>
      </c>
      <c r="N3" s="110">
        <f t="shared" si="0"/>
        <v>44531</v>
      </c>
      <c r="O3" s="110">
        <f t="shared" si="0"/>
        <v>44532</v>
      </c>
      <c r="P3" s="110">
        <f t="shared" si="0"/>
        <v>44533</v>
      </c>
      <c r="Q3" s="110">
        <f t="shared" si="0"/>
        <v>44534</v>
      </c>
      <c r="R3" s="3"/>
      <c r="S3" s="110" t="str">
        <f t="shared" ref="S3:Y8" si="1">IF(MONTH($S$1)&lt;&gt;MONTH($S$1-(WEEKDAY($S$1,1)-(start_day-1))-IF((WEEKDAY($S$1,1)-(start_day-1))&lt;=0,7,0)+(ROW(S3)-ROW($S$3))*7+(COLUMN(S3)-COLUMN($S$3)+1)),"",$S$1-(WEEKDAY($S$1,1)-(start_day-1))-IF((WEEKDAY($S$1,1)-(start_day-1))&lt;=0,7,0)+(ROW(S3)-ROW($S$3))*7+(COLUMN(S3)-COLUMN($S$3)+1))</f>
        <v/>
      </c>
      <c r="T3" s="110" t="str">
        <f t="shared" si="1"/>
        <v/>
      </c>
      <c r="U3" s="110">
        <f t="shared" si="1"/>
        <v>44593</v>
      </c>
      <c r="V3" s="110">
        <f t="shared" si="1"/>
        <v>44594</v>
      </c>
      <c r="W3" s="110">
        <f t="shared" si="1"/>
        <v>44595</v>
      </c>
      <c r="X3" s="110">
        <f t="shared" si="1"/>
        <v>44596</v>
      </c>
      <c r="Y3" s="110">
        <f t="shared" si="1"/>
        <v>44597</v>
      </c>
      <c r="AB3" s="3"/>
      <c r="AC3" s="3"/>
      <c r="AD3" s="3"/>
      <c r="AE3" s="3"/>
    </row>
    <row r="4" spans="1:32" s="4" customFormat="1" ht="9" customHeight="1" x14ac:dyDescent="0.15">
      <c r="A4" s="204"/>
      <c r="B4" s="204"/>
      <c r="C4" s="204"/>
      <c r="D4" s="204"/>
      <c r="E4" s="204"/>
      <c r="F4" s="204"/>
      <c r="G4" s="204"/>
      <c r="H4" s="204"/>
      <c r="I4" s="109"/>
      <c r="J4" s="109"/>
      <c r="K4" s="110">
        <f t="shared" si="0"/>
        <v>44535</v>
      </c>
      <c r="L4" s="110">
        <f t="shared" si="0"/>
        <v>44536</v>
      </c>
      <c r="M4" s="110">
        <f t="shared" si="0"/>
        <v>44537</v>
      </c>
      <c r="N4" s="110">
        <f t="shared" si="0"/>
        <v>44538</v>
      </c>
      <c r="O4" s="110">
        <f t="shared" si="0"/>
        <v>44539</v>
      </c>
      <c r="P4" s="110">
        <f t="shared" si="0"/>
        <v>44540</v>
      </c>
      <c r="Q4" s="110">
        <f t="shared" si="0"/>
        <v>44541</v>
      </c>
      <c r="R4" s="3"/>
      <c r="S4" s="110">
        <f t="shared" si="1"/>
        <v>44598</v>
      </c>
      <c r="T4" s="110">
        <f t="shared" si="1"/>
        <v>44599</v>
      </c>
      <c r="U4" s="110">
        <f t="shared" si="1"/>
        <v>44600</v>
      </c>
      <c r="V4" s="110">
        <f t="shared" si="1"/>
        <v>44601</v>
      </c>
      <c r="W4" s="110">
        <f t="shared" si="1"/>
        <v>44602</v>
      </c>
      <c r="X4" s="110">
        <f t="shared" si="1"/>
        <v>44603</v>
      </c>
      <c r="Y4" s="110">
        <f t="shared" si="1"/>
        <v>44604</v>
      </c>
      <c r="AB4" s="3"/>
      <c r="AC4" s="3"/>
      <c r="AD4" s="3"/>
      <c r="AE4" s="3"/>
    </row>
    <row r="5" spans="1:32" s="4" customFormat="1" ht="9" customHeight="1" x14ac:dyDescent="0.15">
      <c r="A5" s="204"/>
      <c r="B5" s="204"/>
      <c r="C5" s="204"/>
      <c r="D5" s="204"/>
      <c r="E5" s="204"/>
      <c r="F5" s="204"/>
      <c r="G5" s="204"/>
      <c r="H5" s="204"/>
      <c r="I5" s="109"/>
      <c r="J5" s="109"/>
      <c r="K5" s="110">
        <f t="shared" si="0"/>
        <v>44542</v>
      </c>
      <c r="L5" s="110">
        <f t="shared" si="0"/>
        <v>44543</v>
      </c>
      <c r="M5" s="110">
        <f t="shared" si="0"/>
        <v>44544</v>
      </c>
      <c r="N5" s="110">
        <f t="shared" si="0"/>
        <v>44545</v>
      </c>
      <c r="O5" s="110">
        <f t="shared" si="0"/>
        <v>44546</v>
      </c>
      <c r="P5" s="110">
        <f t="shared" si="0"/>
        <v>44547</v>
      </c>
      <c r="Q5" s="110">
        <f t="shared" si="0"/>
        <v>44548</v>
      </c>
      <c r="R5" s="3"/>
      <c r="S5" s="110">
        <f t="shared" si="1"/>
        <v>44605</v>
      </c>
      <c r="T5" s="110">
        <f t="shared" si="1"/>
        <v>44606</v>
      </c>
      <c r="U5" s="110">
        <f t="shared" si="1"/>
        <v>44607</v>
      </c>
      <c r="V5" s="110">
        <f t="shared" si="1"/>
        <v>44608</v>
      </c>
      <c r="W5" s="110">
        <f t="shared" si="1"/>
        <v>44609</v>
      </c>
      <c r="X5" s="110">
        <f t="shared" si="1"/>
        <v>44610</v>
      </c>
      <c r="Y5" s="110">
        <f t="shared" si="1"/>
        <v>44611</v>
      </c>
      <c r="AB5" s="3"/>
      <c r="AC5" s="3"/>
      <c r="AD5" s="3"/>
      <c r="AE5" s="3"/>
    </row>
    <row r="6" spans="1:32" s="4" customFormat="1" ht="9" customHeight="1" x14ac:dyDescent="0.15">
      <c r="A6" s="204"/>
      <c r="B6" s="204"/>
      <c r="C6" s="204"/>
      <c r="D6" s="204"/>
      <c r="E6" s="204"/>
      <c r="F6" s="204"/>
      <c r="G6" s="204"/>
      <c r="H6" s="204"/>
      <c r="I6" s="109"/>
      <c r="J6" s="109"/>
      <c r="K6" s="110">
        <f t="shared" si="0"/>
        <v>44549</v>
      </c>
      <c r="L6" s="110">
        <f t="shared" si="0"/>
        <v>44550</v>
      </c>
      <c r="M6" s="110">
        <f t="shared" si="0"/>
        <v>44551</v>
      </c>
      <c r="N6" s="110">
        <f t="shared" si="0"/>
        <v>44552</v>
      </c>
      <c r="O6" s="110">
        <f t="shared" si="0"/>
        <v>44553</v>
      </c>
      <c r="P6" s="110">
        <f t="shared" si="0"/>
        <v>44554</v>
      </c>
      <c r="Q6" s="110">
        <f t="shared" si="0"/>
        <v>44555</v>
      </c>
      <c r="R6" s="3"/>
      <c r="S6" s="110">
        <f t="shared" si="1"/>
        <v>44612</v>
      </c>
      <c r="T6" s="110">
        <f t="shared" si="1"/>
        <v>44613</v>
      </c>
      <c r="U6" s="110">
        <f t="shared" si="1"/>
        <v>44614</v>
      </c>
      <c r="V6" s="110">
        <f t="shared" si="1"/>
        <v>44615</v>
      </c>
      <c r="W6" s="110">
        <f t="shared" si="1"/>
        <v>44616</v>
      </c>
      <c r="X6" s="110">
        <f t="shared" si="1"/>
        <v>44617</v>
      </c>
      <c r="Y6" s="110">
        <f t="shared" si="1"/>
        <v>44618</v>
      </c>
      <c r="AB6" s="3"/>
      <c r="AC6" s="3"/>
      <c r="AD6" s="3"/>
      <c r="AE6" s="3"/>
    </row>
    <row r="7" spans="1:32" s="4" customFormat="1" ht="9" customHeight="1" x14ac:dyDescent="0.15">
      <c r="A7" s="204"/>
      <c r="B7" s="204"/>
      <c r="C7" s="204"/>
      <c r="D7" s="204"/>
      <c r="E7" s="204"/>
      <c r="F7" s="204"/>
      <c r="G7" s="204"/>
      <c r="H7" s="204"/>
      <c r="I7" s="109"/>
      <c r="J7" s="109"/>
      <c r="K7" s="110">
        <f t="shared" si="0"/>
        <v>44556</v>
      </c>
      <c r="L7" s="110">
        <f t="shared" si="0"/>
        <v>44557</v>
      </c>
      <c r="M7" s="110">
        <f t="shared" si="0"/>
        <v>44558</v>
      </c>
      <c r="N7" s="110">
        <f t="shared" si="0"/>
        <v>44559</v>
      </c>
      <c r="O7" s="110">
        <f t="shared" si="0"/>
        <v>44560</v>
      </c>
      <c r="P7" s="110">
        <f t="shared" si="0"/>
        <v>44561</v>
      </c>
      <c r="Q7" s="110" t="str">
        <f t="shared" si="0"/>
        <v/>
      </c>
      <c r="R7" s="3"/>
      <c r="S7" s="110">
        <f t="shared" si="1"/>
        <v>44619</v>
      </c>
      <c r="T7" s="110">
        <f t="shared" si="1"/>
        <v>44620</v>
      </c>
      <c r="U7" s="110" t="str">
        <f t="shared" si="1"/>
        <v/>
      </c>
      <c r="V7" s="110" t="str">
        <f t="shared" si="1"/>
        <v/>
      </c>
      <c r="W7" s="110" t="str">
        <f t="shared" si="1"/>
        <v/>
      </c>
      <c r="X7" s="110" t="str">
        <f t="shared" si="1"/>
        <v/>
      </c>
      <c r="Y7" s="110" t="str">
        <f t="shared" si="1"/>
        <v/>
      </c>
      <c r="AB7" s="3"/>
      <c r="AC7" s="3"/>
      <c r="AD7" s="3"/>
      <c r="AE7" s="3"/>
    </row>
    <row r="8" spans="1:32" s="5" customFormat="1" ht="9" customHeight="1" x14ac:dyDescent="0.15">
      <c r="A8" s="111"/>
      <c r="B8" s="111"/>
      <c r="C8" s="111"/>
      <c r="D8" s="111"/>
      <c r="E8" s="111"/>
      <c r="F8" s="111"/>
      <c r="G8" s="111"/>
      <c r="H8" s="111"/>
      <c r="I8" s="112"/>
      <c r="J8" s="112"/>
      <c r="K8" s="110" t="str">
        <f t="shared" si="0"/>
        <v/>
      </c>
      <c r="L8" s="110" t="str">
        <f t="shared" si="0"/>
        <v/>
      </c>
      <c r="M8" s="110" t="str">
        <f t="shared" si="0"/>
        <v/>
      </c>
      <c r="N8" s="110" t="str">
        <f t="shared" si="0"/>
        <v/>
      </c>
      <c r="O8" s="110" t="str">
        <f t="shared" si="0"/>
        <v/>
      </c>
      <c r="P8" s="110" t="str">
        <f t="shared" si="0"/>
        <v/>
      </c>
      <c r="Q8" s="110" t="str">
        <f t="shared" si="0"/>
        <v/>
      </c>
      <c r="R8" s="17"/>
      <c r="S8" s="110" t="str">
        <f t="shared" si="1"/>
        <v/>
      </c>
      <c r="T8" s="110" t="str">
        <f t="shared" si="1"/>
        <v/>
      </c>
      <c r="U8" s="110" t="str">
        <f t="shared" si="1"/>
        <v/>
      </c>
      <c r="V8" s="110" t="str">
        <f t="shared" si="1"/>
        <v/>
      </c>
      <c r="W8" s="110" t="str">
        <f t="shared" si="1"/>
        <v/>
      </c>
      <c r="X8" s="110" t="str">
        <f t="shared" si="1"/>
        <v/>
      </c>
      <c r="Y8" s="110" t="str">
        <f t="shared" si="1"/>
        <v/>
      </c>
      <c r="Z8" s="18"/>
    </row>
    <row r="9" spans="1:32" s="1" customFormat="1" ht="21" customHeight="1" x14ac:dyDescent="0.2">
      <c r="A9" s="205">
        <f>A10</f>
        <v>44556</v>
      </c>
      <c r="B9" s="206"/>
      <c r="C9" s="207">
        <f>C10</f>
        <v>44557</v>
      </c>
      <c r="D9" s="206"/>
      <c r="E9" s="207">
        <f>E10</f>
        <v>44558</v>
      </c>
      <c r="F9" s="206"/>
      <c r="G9" s="207">
        <f>G10</f>
        <v>44559</v>
      </c>
      <c r="H9" s="206"/>
      <c r="I9" s="207">
        <f>I10</f>
        <v>44560</v>
      </c>
      <c r="J9" s="206"/>
      <c r="K9" s="207">
        <f>K10</f>
        <v>44561</v>
      </c>
      <c r="L9" s="206"/>
      <c r="M9" s="206"/>
      <c r="N9" s="206"/>
      <c r="O9" s="206"/>
      <c r="P9" s="206"/>
      <c r="Q9" s="206"/>
      <c r="R9" s="206"/>
      <c r="S9" s="209">
        <f>S10</f>
        <v>44562</v>
      </c>
      <c r="T9" s="206"/>
      <c r="U9" s="206"/>
      <c r="V9" s="206"/>
      <c r="W9" s="206"/>
      <c r="X9" s="206"/>
      <c r="Y9" s="206"/>
      <c r="Z9" s="210"/>
      <c r="AB9" s="23" t="s">
        <v>72</v>
      </c>
      <c r="AC9" s="23" t="s">
        <v>73</v>
      </c>
      <c r="AD9" s="23" t="s">
        <v>73</v>
      </c>
      <c r="AE9" s="23" t="s">
        <v>73</v>
      </c>
      <c r="AF9" s="23"/>
    </row>
    <row r="10" spans="1:32" s="1" customFormat="1" ht="19" customHeight="1" x14ac:dyDescent="0.2">
      <c r="A10" s="113">
        <f>$A$1-(WEEKDAY($A$1,1)-(start_day-1))-IF((WEEKDAY($A$1,1)-(start_day-1))&lt;=0,7,0)+1</f>
        <v>44556</v>
      </c>
      <c r="B10" s="83"/>
      <c r="C10" s="114">
        <f>A10+1</f>
        <v>44557</v>
      </c>
      <c r="D10" s="82"/>
      <c r="E10" s="114">
        <f>C10+1</f>
        <v>44558</v>
      </c>
      <c r="F10" s="82"/>
      <c r="G10" s="114">
        <f>E10+1</f>
        <v>44559</v>
      </c>
      <c r="H10" s="82"/>
      <c r="I10" s="114">
        <f>G10+1</f>
        <v>44560</v>
      </c>
      <c r="J10" s="82"/>
      <c r="K10" s="192">
        <f>I10+1</f>
        <v>44561</v>
      </c>
      <c r="L10" s="193"/>
      <c r="M10" s="194"/>
      <c r="N10" s="193"/>
      <c r="O10" s="193"/>
      <c r="P10" s="193"/>
      <c r="Q10" s="193"/>
      <c r="R10" s="195"/>
      <c r="S10" s="196">
        <f>K10+1</f>
        <v>44562</v>
      </c>
      <c r="T10" s="193"/>
      <c r="U10" s="197"/>
      <c r="V10" s="193"/>
      <c r="W10" s="193"/>
      <c r="X10" s="193"/>
      <c r="Y10" s="193"/>
      <c r="Z10" s="195"/>
      <c r="AB10" s="24" t="s">
        <v>74</v>
      </c>
      <c r="AC10" s="24" t="s">
        <v>75</v>
      </c>
      <c r="AD10" s="24" t="s">
        <v>75</v>
      </c>
      <c r="AE10" s="24" t="s">
        <v>75</v>
      </c>
      <c r="AF10" s="24"/>
    </row>
    <row r="11" spans="1:32" s="1" customFormat="1" x14ac:dyDescent="0.15">
      <c r="A11" s="201"/>
      <c r="B11" s="190"/>
      <c r="C11" s="199"/>
      <c r="D11" s="191"/>
      <c r="E11" s="199"/>
      <c r="F11" s="191"/>
      <c r="G11" s="199"/>
      <c r="H11" s="191"/>
      <c r="I11" s="199"/>
      <c r="J11" s="191"/>
      <c r="K11" s="199"/>
      <c r="L11" s="190"/>
      <c r="M11" s="190"/>
      <c r="N11" s="190"/>
      <c r="O11" s="190"/>
      <c r="P11" s="190"/>
      <c r="Q11" s="190"/>
      <c r="R11" s="191"/>
      <c r="S11" s="189"/>
      <c r="T11" s="190"/>
      <c r="U11" s="190"/>
      <c r="V11" s="190"/>
      <c r="W11" s="190"/>
      <c r="X11" s="190"/>
      <c r="Y11" s="190"/>
      <c r="Z11" s="191"/>
    </row>
    <row r="12" spans="1:32" s="1" customFormat="1" x14ac:dyDescent="0.15">
      <c r="A12" s="201"/>
      <c r="B12" s="190"/>
      <c r="C12" s="199"/>
      <c r="D12" s="191"/>
      <c r="E12" s="199"/>
      <c r="F12" s="191"/>
      <c r="G12" s="199"/>
      <c r="H12" s="191"/>
      <c r="I12" s="199"/>
      <c r="J12" s="191"/>
      <c r="K12" s="199"/>
      <c r="L12" s="190"/>
      <c r="M12" s="190"/>
      <c r="N12" s="190"/>
      <c r="O12" s="190"/>
      <c r="P12" s="190"/>
      <c r="Q12" s="190"/>
      <c r="R12" s="191"/>
      <c r="S12" s="189"/>
      <c r="T12" s="190"/>
      <c r="U12" s="190"/>
      <c r="V12" s="190"/>
      <c r="W12" s="190"/>
      <c r="X12" s="190"/>
      <c r="Y12" s="190"/>
      <c r="Z12" s="191"/>
    </row>
    <row r="13" spans="1:32" s="1" customFormat="1" x14ac:dyDescent="0.15">
      <c r="A13" s="201"/>
      <c r="B13" s="190"/>
      <c r="C13" s="199"/>
      <c r="D13" s="191"/>
      <c r="E13" s="199"/>
      <c r="F13" s="191"/>
      <c r="G13" s="199"/>
      <c r="H13" s="191"/>
      <c r="I13" s="199"/>
      <c r="J13" s="191"/>
      <c r="K13" s="199"/>
      <c r="L13" s="190"/>
      <c r="M13" s="190"/>
      <c r="N13" s="190"/>
      <c r="O13" s="190"/>
      <c r="P13" s="190"/>
      <c r="Q13" s="190"/>
      <c r="R13" s="191"/>
      <c r="S13" s="189"/>
      <c r="T13" s="190"/>
      <c r="U13" s="190"/>
      <c r="V13" s="190"/>
      <c r="W13" s="190"/>
      <c r="X13" s="190"/>
      <c r="Y13" s="190"/>
      <c r="Z13" s="191"/>
    </row>
    <row r="14" spans="1:32" s="1" customFormat="1" x14ac:dyDescent="0.15">
      <c r="A14" s="201"/>
      <c r="B14" s="190"/>
      <c r="C14" s="199"/>
      <c r="D14" s="191"/>
      <c r="E14" s="199"/>
      <c r="F14" s="191"/>
      <c r="G14" s="199"/>
      <c r="H14" s="191"/>
      <c r="I14" s="199"/>
      <c r="J14" s="191"/>
      <c r="K14" s="199"/>
      <c r="L14" s="190"/>
      <c r="M14" s="190"/>
      <c r="N14" s="190"/>
      <c r="O14" s="190"/>
      <c r="P14" s="190"/>
      <c r="Q14" s="190"/>
      <c r="R14" s="191"/>
      <c r="S14" s="189"/>
      <c r="T14" s="190"/>
      <c r="U14" s="190"/>
      <c r="V14" s="190"/>
      <c r="W14" s="190"/>
      <c r="X14" s="190"/>
      <c r="Y14" s="190"/>
      <c r="Z14" s="191"/>
    </row>
    <row r="15" spans="1:32" s="2" customFormat="1" ht="13.25" customHeight="1" x14ac:dyDescent="0.15">
      <c r="A15" s="200"/>
      <c r="B15" s="187"/>
      <c r="C15" s="198"/>
      <c r="D15" s="188"/>
      <c r="E15" s="198"/>
      <c r="F15" s="188"/>
      <c r="G15" s="198"/>
      <c r="H15" s="188"/>
      <c r="I15" s="198"/>
      <c r="J15" s="188"/>
      <c r="K15" s="198"/>
      <c r="L15" s="187"/>
      <c r="M15" s="187"/>
      <c r="N15" s="187"/>
      <c r="O15" s="187"/>
      <c r="P15" s="187"/>
      <c r="Q15" s="187"/>
      <c r="R15" s="188"/>
      <c r="S15" s="186"/>
      <c r="T15" s="187"/>
      <c r="U15" s="187"/>
      <c r="V15" s="187"/>
      <c r="W15" s="187"/>
      <c r="X15" s="187"/>
      <c r="Y15" s="187"/>
      <c r="Z15" s="188"/>
      <c r="AA15" s="1"/>
    </row>
    <row r="16" spans="1:32" s="1" customFormat="1" ht="19" customHeight="1" x14ac:dyDescent="0.2">
      <c r="A16" s="113">
        <f>S10+1</f>
        <v>44563</v>
      </c>
      <c r="B16" s="83"/>
      <c r="C16" s="114">
        <f>A16+1</f>
        <v>44564</v>
      </c>
      <c r="D16" s="82"/>
      <c r="E16" s="114">
        <f>C16+1</f>
        <v>44565</v>
      </c>
      <c r="F16" s="82"/>
      <c r="G16" s="114">
        <f>E16+1</f>
        <v>44566</v>
      </c>
      <c r="H16" s="82"/>
      <c r="I16" s="114">
        <f>G16+1</f>
        <v>44567</v>
      </c>
      <c r="J16" s="82"/>
      <c r="K16" s="192">
        <f>I16+1</f>
        <v>44568</v>
      </c>
      <c r="L16" s="193"/>
      <c r="M16" s="194"/>
      <c r="N16" s="193"/>
      <c r="O16" s="193"/>
      <c r="P16" s="193"/>
      <c r="Q16" s="193"/>
      <c r="R16" s="195"/>
      <c r="S16" s="196">
        <f>K16+1</f>
        <v>44569</v>
      </c>
      <c r="T16" s="193"/>
      <c r="U16" s="197"/>
      <c r="V16" s="193"/>
      <c r="W16" s="193"/>
      <c r="X16" s="193"/>
      <c r="Y16" s="193"/>
      <c r="Z16" s="195"/>
      <c r="AB16" s="19" t="s">
        <v>76</v>
      </c>
      <c r="AC16" s="10"/>
      <c r="AD16" s="10"/>
    </row>
    <row r="17" spans="1:31" s="1" customFormat="1" ht="14" customHeight="1" x14ac:dyDescent="0.2">
      <c r="A17" s="201"/>
      <c r="B17" s="190"/>
      <c r="C17" s="199"/>
      <c r="D17" s="191"/>
      <c r="E17" s="199"/>
      <c r="F17" s="191"/>
      <c r="G17" s="199"/>
      <c r="H17" s="191"/>
      <c r="I17" s="199"/>
      <c r="J17" s="191"/>
      <c r="K17" s="199"/>
      <c r="L17" s="190"/>
      <c r="M17" s="190"/>
      <c r="N17" s="190"/>
      <c r="O17" s="190"/>
      <c r="P17" s="190"/>
      <c r="Q17" s="190"/>
      <c r="R17" s="191"/>
      <c r="S17" s="189"/>
      <c r="T17" s="190"/>
      <c r="U17" s="190"/>
      <c r="V17" s="190"/>
      <c r="W17" s="190"/>
      <c r="X17" s="190"/>
      <c r="Y17" s="190"/>
      <c r="Z17" s="191"/>
      <c r="AB17" s="10"/>
    </row>
    <row r="18" spans="1:31" s="1" customFormat="1" ht="14" customHeight="1" x14ac:dyDescent="0.2">
      <c r="A18" s="201"/>
      <c r="B18" s="190"/>
      <c r="C18" s="199"/>
      <c r="D18" s="191"/>
      <c r="E18" s="199"/>
      <c r="F18" s="191"/>
      <c r="G18" s="199"/>
      <c r="H18" s="191"/>
      <c r="I18" s="199"/>
      <c r="J18" s="191"/>
      <c r="K18" s="199"/>
      <c r="L18" s="190"/>
      <c r="M18" s="190"/>
      <c r="N18" s="190"/>
      <c r="O18" s="190"/>
      <c r="P18" s="190"/>
      <c r="Q18" s="190"/>
      <c r="R18" s="191"/>
      <c r="S18" s="189"/>
      <c r="T18" s="190"/>
      <c r="U18" s="190"/>
      <c r="V18" s="190"/>
      <c r="W18" s="190"/>
      <c r="X18" s="190"/>
      <c r="Y18" s="190"/>
      <c r="Z18" s="191"/>
      <c r="AB18" s="10"/>
      <c r="AC18" s="20" t="s">
        <v>77</v>
      </c>
      <c r="AD18" s="21">
        <v>2022</v>
      </c>
    </row>
    <row r="19" spans="1:31" s="1" customFormat="1" ht="14" customHeight="1" x14ac:dyDescent="0.2">
      <c r="A19" s="201"/>
      <c r="B19" s="190"/>
      <c r="C19" s="199"/>
      <c r="D19" s="191"/>
      <c r="E19" s="199"/>
      <c r="F19" s="191"/>
      <c r="G19" s="199"/>
      <c r="H19" s="191"/>
      <c r="I19" s="199"/>
      <c r="J19" s="191"/>
      <c r="K19" s="199"/>
      <c r="L19" s="190"/>
      <c r="M19" s="190"/>
      <c r="N19" s="190"/>
      <c r="O19" s="190"/>
      <c r="P19" s="190"/>
      <c r="Q19" s="190"/>
      <c r="R19" s="191"/>
      <c r="S19" s="189"/>
      <c r="T19" s="190"/>
      <c r="U19" s="190"/>
      <c r="V19" s="190"/>
      <c r="W19" s="190"/>
      <c r="X19" s="190"/>
      <c r="Y19" s="190"/>
      <c r="Z19" s="191"/>
      <c r="AB19" s="10"/>
      <c r="AD19" s="1" t="s">
        <v>78</v>
      </c>
    </row>
    <row r="20" spans="1:31" s="1" customFormat="1" ht="14" customHeight="1" x14ac:dyDescent="0.2">
      <c r="A20" s="201"/>
      <c r="B20" s="190"/>
      <c r="C20" s="199"/>
      <c r="D20" s="191"/>
      <c r="E20" s="199"/>
      <c r="F20" s="191"/>
      <c r="G20" s="199"/>
      <c r="H20" s="191"/>
      <c r="I20" s="199"/>
      <c r="J20" s="191"/>
      <c r="K20" s="199"/>
      <c r="L20" s="190"/>
      <c r="M20" s="190"/>
      <c r="N20" s="190"/>
      <c r="O20" s="190"/>
      <c r="P20" s="190"/>
      <c r="Q20" s="190"/>
      <c r="R20" s="191"/>
      <c r="S20" s="189"/>
      <c r="T20" s="190"/>
      <c r="U20" s="190"/>
      <c r="V20" s="190"/>
      <c r="W20" s="190"/>
      <c r="X20" s="190"/>
      <c r="Y20" s="190"/>
      <c r="Z20" s="191"/>
      <c r="AB20" s="10"/>
      <c r="AC20" s="20" t="s">
        <v>79</v>
      </c>
      <c r="AD20" s="21">
        <v>1</v>
      </c>
    </row>
    <row r="21" spans="1:31" s="2" customFormat="1" ht="13.25" customHeight="1" x14ac:dyDescent="0.15">
      <c r="A21" s="200"/>
      <c r="B21" s="187"/>
      <c r="C21" s="198"/>
      <c r="D21" s="188"/>
      <c r="E21" s="198"/>
      <c r="F21" s="188"/>
      <c r="G21" s="198"/>
      <c r="H21" s="188"/>
      <c r="I21" s="198"/>
      <c r="J21" s="188"/>
      <c r="K21" s="198"/>
      <c r="L21" s="187"/>
      <c r="M21" s="187"/>
      <c r="N21" s="187"/>
      <c r="O21" s="187"/>
      <c r="P21" s="187"/>
      <c r="Q21" s="187"/>
      <c r="R21" s="188"/>
      <c r="S21" s="186"/>
      <c r="T21" s="187"/>
      <c r="U21" s="187"/>
      <c r="V21" s="187"/>
      <c r="W21" s="187"/>
      <c r="X21" s="187"/>
      <c r="Y21" s="187"/>
      <c r="Z21" s="188"/>
      <c r="AA21" s="1"/>
      <c r="AB21" s="1"/>
      <c r="AC21" s="1"/>
      <c r="AD21" s="1"/>
      <c r="AE21" s="1"/>
    </row>
    <row r="22" spans="1:31" s="1" customFormat="1" ht="19" customHeight="1" x14ac:dyDescent="0.15">
      <c r="A22" s="113">
        <f>S16+1</f>
        <v>44570</v>
      </c>
      <c r="B22" s="83"/>
      <c r="C22" s="114">
        <f>A22+1</f>
        <v>44571</v>
      </c>
      <c r="D22" s="82"/>
      <c r="E22" s="114">
        <f>C22+1</f>
        <v>44572</v>
      </c>
      <c r="F22" s="82"/>
      <c r="G22" s="114">
        <f>E22+1</f>
        <v>44573</v>
      </c>
      <c r="H22" s="82"/>
      <c r="I22" s="114">
        <f>G22+1</f>
        <v>44574</v>
      </c>
      <c r="J22" s="82"/>
      <c r="K22" s="192">
        <f>I22+1</f>
        <v>44575</v>
      </c>
      <c r="L22" s="193"/>
      <c r="M22" s="194"/>
      <c r="N22" s="193"/>
      <c r="O22" s="193"/>
      <c r="P22" s="193"/>
      <c r="Q22" s="193"/>
      <c r="R22" s="195"/>
      <c r="S22" s="196">
        <f>K22+1</f>
        <v>44576</v>
      </c>
      <c r="T22" s="193"/>
      <c r="U22" s="197"/>
      <c r="V22" s="193"/>
      <c r="W22" s="193"/>
      <c r="X22" s="193"/>
      <c r="Y22" s="193"/>
      <c r="Z22" s="195"/>
      <c r="AB22" s="19" t="s">
        <v>80</v>
      </c>
      <c r="AC22" s="2"/>
      <c r="AD22" s="2"/>
      <c r="AE22" s="2"/>
    </row>
    <row r="23" spans="1:31" s="1" customFormat="1" ht="14" customHeight="1" x14ac:dyDescent="0.2">
      <c r="A23" s="201"/>
      <c r="B23" s="190"/>
      <c r="C23" s="199"/>
      <c r="D23" s="191"/>
      <c r="E23" s="199"/>
      <c r="F23" s="191"/>
      <c r="G23" s="199"/>
      <c r="H23" s="191"/>
      <c r="I23" s="199"/>
      <c r="J23" s="191"/>
      <c r="K23" s="199"/>
      <c r="L23" s="190"/>
      <c r="M23" s="190"/>
      <c r="N23" s="190"/>
      <c r="O23" s="190"/>
      <c r="P23" s="190"/>
      <c r="Q23" s="190"/>
      <c r="R23" s="191"/>
      <c r="S23" s="189"/>
      <c r="T23" s="190"/>
      <c r="U23" s="190"/>
      <c r="V23" s="190"/>
      <c r="W23" s="190"/>
      <c r="X23" s="190"/>
      <c r="Y23" s="190"/>
      <c r="Z23" s="191"/>
      <c r="AC23" s="10"/>
      <c r="AD23" s="10"/>
    </row>
    <row r="24" spans="1:31" s="1" customFormat="1" ht="14" customHeight="1" x14ac:dyDescent="0.2">
      <c r="A24" s="201"/>
      <c r="B24" s="190"/>
      <c r="C24" s="199"/>
      <c r="D24" s="191"/>
      <c r="E24" s="199"/>
      <c r="F24" s="191"/>
      <c r="G24" s="199"/>
      <c r="H24" s="191"/>
      <c r="I24" s="199"/>
      <c r="J24" s="191"/>
      <c r="K24" s="199"/>
      <c r="L24" s="190"/>
      <c r="M24" s="190"/>
      <c r="N24" s="190"/>
      <c r="O24" s="190"/>
      <c r="P24" s="190"/>
      <c r="Q24" s="190"/>
      <c r="R24" s="191"/>
      <c r="S24" s="189"/>
      <c r="T24" s="190"/>
      <c r="U24" s="190"/>
      <c r="V24" s="190"/>
      <c r="W24" s="190"/>
      <c r="X24" s="190"/>
      <c r="Y24" s="190"/>
      <c r="Z24" s="191"/>
      <c r="AB24" s="10"/>
      <c r="AC24" s="20" t="s">
        <v>81</v>
      </c>
      <c r="AD24" s="21">
        <v>1</v>
      </c>
      <c r="AE24" s="2"/>
    </row>
    <row r="25" spans="1:31" s="1" customFormat="1" ht="14" customHeight="1" x14ac:dyDescent="0.2">
      <c r="A25" s="201"/>
      <c r="B25" s="190"/>
      <c r="C25" s="199"/>
      <c r="D25" s="191"/>
      <c r="E25" s="199"/>
      <c r="F25" s="191"/>
      <c r="G25" s="199"/>
      <c r="H25" s="191"/>
      <c r="I25" s="199"/>
      <c r="J25" s="191"/>
      <c r="K25" s="199"/>
      <c r="L25" s="190"/>
      <c r="M25" s="190"/>
      <c r="N25" s="190"/>
      <c r="O25" s="190"/>
      <c r="P25" s="190"/>
      <c r="Q25" s="190"/>
      <c r="R25" s="191"/>
      <c r="S25" s="189"/>
      <c r="T25" s="190"/>
      <c r="U25" s="190"/>
      <c r="V25" s="190"/>
      <c r="W25" s="190"/>
      <c r="X25" s="190"/>
      <c r="Y25" s="190"/>
      <c r="Z25" s="191"/>
      <c r="AB25" s="10"/>
      <c r="AC25" s="10"/>
      <c r="AD25" s="10"/>
    </row>
    <row r="26" spans="1:31" s="1" customFormat="1" ht="14" customHeight="1" x14ac:dyDescent="0.2">
      <c r="A26" s="201"/>
      <c r="B26" s="190"/>
      <c r="C26" s="199"/>
      <c r="D26" s="191"/>
      <c r="E26" s="199"/>
      <c r="F26" s="191"/>
      <c r="G26" s="199"/>
      <c r="H26" s="191"/>
      <c r="I26" s="199"/>
      <c r="J26" s="191"/>
      <c r="K26" s="199"/>
      <c r="L26" s="190"/>
      <c r="M26" s="190"/>
      <c r="N26" s="190"/>
      <c r="O26" s="190"/>
      <c r="P26" s="190"/>
      <c r="Q26" s="190"/>
      <c r="R26" s="191"/>
      <c r="S26" s="189"/>
      <c r="T26" s="190"/>
      <c r="U26" s="190"/>
      <c r="V26" s="190"/>
      <c r="W26" s="190"/>
      <c r="X26" s="190"/>
      <c r="Y26" s="190"/>
      <c r="Z26" s="191"/>
      <c r="AD26" s="10"/>
    </row>
    <row r="27" spans="1:31" s="2" customFormat="1" ht="14" customHeight="1" x14ac:dyDescent="0.2">
      <c r="A27" s="200"/>
      <c r="B27" s="187"/>
      <c r="C27" s="198"/>
      <c r="D27" s="188"/>
      <c r="E27" s="198"/>
      <c r="F27" s="188"/>
      <c r="G27" s="198"/>
      <c r="H27" s="188"/>
      <c r="I27" s="198"/>
      <c r="J27" s="188"/>
      <c r="K27" s="198"/>
      <c r="L27" s="187"/>
      <c r="M27" s="187"/>
      <c r="N27" s="187"/>
      <c r="O27" s="187"/>
      <c r="P27" s="187"/>
      <c r="Q27" s="187"/>
      <c r="R27" s="188"/>
      <c r="S27" s="186"/>
      <c r="T27" s="187"/>
      <c r="U27" s="187"/>
      <c r="V27" s="187"/>
      <c r="W27" s="187"/>
      <c r="X27" s="187"/>
      <c r="Y27" s="187"/>
      <c r="Z27" s="188"/>
      <c r="AA27" s="1"/>
      <c r="AD27" s="10"/>
      <c r="AE27" s="1"/>
    </row>
    <row r="28" spans="1:31" s="1" customFormat="1" ht="19" customHeight="1" x14ac:dyDescent="0.2">
      <c r="A28" s="113">
        <f>S22+1</f>
        <v>44577</v>
      </c>
      <c r="B28" s="83"/>
      <c r="C28" s="114">
        <f>A28+1</f>
        <v>44578</v>
      </c>
      <c r="D28" s="82"/>
      <c r="E28" s="114">
        <f>C28+1</f>
        <v>44579</v>
      </c>
      <c r="F28" s="82"/>
      <c r="G28" s="114">
        <f>E28+1</f>
        <v>44580</v>
      </c>
      <c r="H28" s="82"/>
      <c r="I28" s="114">
        <f>G28+1</f>
        <v>44581</v>
      </c>
      <c r="J28" s="82"/>
      <c r="K28" s="192">
        <f>I28+1</f>
        <v>44582</v>
      </c>
      <c r="L28" s="193"/>
      <c r="M28" s="194"/>
      <c r="N28" s="193"/>
      <c r="O28" s="193"/>
      <c r="P28" s="193"/>
      <c r="Q28" s="193"/>
      <c r="R28" s="195"/>
      <c r="S28" s="196">
        <f>K28+1</f>
        <v>44583</v>
      </c>
      <c r="T28" s="193"/>
      <c r="U28" s="197"/>
      <c r="V28" s="193"/>
      <c r="W28" s="193"/>
      <c r="X28" s="193"/>
      <c r="Y28" s="193"/>
      <c r="Z28" s="195"/>
      <c r="AB28" s="19" t="s">
        <v>82</v>
      </c>
      <c r="AC28" s="10"/>
      <c r="AD28" s="10"/>
    </row>
    <row r="29" spans="1:31" s="1" customFormat="1" ht="14" customHeight="1" x14ac:dyDescent="0.2">
      <c r="A29" s="201"/>
      <c r="B29" s="190"/>
      <c r="C29" s="199"/>
      <c r="D29" s="191"/>
      <c r="E29" s="199"/>
      <c r="F29" s="191"/>
      <c r="G29" s="199"/>
      <c r="H29" s="191"/>
      <c r="I29" s="199"/>
      <c r="J29" s="191"/>
      <c r="K29" s="199"/>
      <c r="L29" s="190"/>
      <c r="M29" s="190"/>
      <c r="N29" s="190"/>
      <c r="O29" s="190"/>
      <c r="P29" s="190"/>
      <c r="Q29" s="190"/>
      <c r="R29" s="191"/>
      <c r="S29" s="189"/>
      <c r="T29" s="190"/>
      <c r="U29" s="190"/>
      <c r="V29" s="190"/>
      <c r="W29" s="190"/>
      <c r="X29" s="190"/>
      <c r="Y29" s="190"/>
      <c r="Z29" s="191"/>
      <c r="AB29" s="10"/>
      <c r="AC29" s="22" t="s">
        <v>83</v>
      </c>
      <c r="AD29" s="10"/>
    </row>
    <row r="30" spans="1:31" s="1" customFormat="1" ht="14" customHeight="1" x14ac:dyDescent="0.2">
      <c r="A30" s="201"/>
      <c r="B30" s="190"/>
      <c r="C30" s="199"/>
      <c r="D30" s="191"/>
      <c r="E30" s="199"/>
      <c r="F30" s="191"/>
      <c r="G30" s="199"/>
      <c r="H30" s="191"/>
      <c r="I30" s="199"/>
      <c r="J30" s="191"/>
      <c r="K30" s="199"/>
      <c r="L30" s="190"/>
      <c r="M30" s="190"/>
      <c r="N30" s="190"/>
      <c r="O30" s="190"/>
      <c r="P30" s="190"/>
      <c r="Q30" s="190"/>
      <c r="R30" s="191"/>
      <c r="S30" s="189"/>
      <c r="T30" s="190"/>
      <c r="U30" s="190"/>
      <c r="V30" s="190"/>
      <c r="W30" s="190"/>
      <c r="X30" s="190"/>
      <c r="Y30" s="190"/>
      <c r="Z30" s="191"/>
      <c r="AB30" s="10"/>
      <c r="AC30" s="22" t="s">
        <v>84</v>
      </c>
      <c r="AD30" s="10"/>
      <c r="AE30" s="2"/>
    </row>
    <row r="31" spans="1:31" s="1" customFormat="1" ht="14" customHeight="1" x14ac:dyDescent="0.2">
      <c r="A31" s="201"/>
      <c r="B31" s="190"/>
      <c r="C31" s="199"/>
      <c r="D31" s="191"/>
      <c r="E31" s="199"/>
      <c r="F31" s="191"/>
      <c r="G31" s="199"/>
      <c r="H31" s="191"/>
      <c r="I31" s="199"/>
      <c r="J31" s="191"/>
      <c r="K31" s="199"/>
      <c r="L31" s="190"/>
      <c r="M31" s="190"/>
      <c r="N31" s="190"/>
      <c r="O31" s="190"/>
      <c r="P31" s="190"/>
      <c r="Q31" s="190"/>
      <c r="R31" s="191"/>
      <c r="S31" s="189"/>
      <c r="T31" s="190"/>
      <c r="U31" s="190"/>
      <c r="V31" s="190"/>
      <c r="W31" s="190"/>
      <c r="X31" s="190"/>
      <c r="Y31" s="190"/>
      <c r="Z31" s="191"/>
      <c r="AC31" s="10"/>
      <c r="AD31" s="10"/>
    </row>
    <row r="32" spans="1:31" s="1" customFormat="1" ht="14" customHeight="1" x14ac:dyDescent="0.2">
      <c r="A32" s="201"/>
      <c r="B32" s="190"/>
      <c r="C32" s="199"/>
      <c r="D32" s="191"/>
      <c r="E32" s="199"/>
      <c r="F32" s="191"/>
      <c r="G32" s="199"/>
      <c r="H32" s="191"/>
      <c r="I32" s="199"/>
      <c r="J32" s="191"/>
      <c r="K32" s="199"/>
      <c r="L32" s="190"/>
      <c r="M32" s="190"/>
      <c r="N32" s="190"/>
      <c r="O32" s="190"/>
      <c r="P32" s="190"/>
      <c r="Q32" s="190"/>
      <c r="R32" s="191"/>
      <c r="S32" s="189"/>
      <c r="T32" s="190"/>
      <c r="U32" s="190"/>
      <c r="V32" s="190"/>
      <c r="W32" s="190"/>
      <c r="X32" s="190"/>
      <c r="Y32" s="190"/>
      <c r="Z32" s="191"/>
      <c r="AD32" s="10"/>
    </row>
    <row r="33" spans="1:31" s="2" customFormat="1" x14ac:dyDescent="0.15">
      <c r="A33" s="200"/>
      <c r="B33" s="187"/>
      <c r="C33" s="198"/>
      <c r="D33" s="188"/>
      <c r="E33" s="198"/>
      <c r="F33" s="188"/>
      <c r="G33" s="198"/>
      <c r="H33" s="188"/>
      <c r="I33" s="198"/>
      <c r="J33" s="188"/>
      <c r="K33" s="198"/>
      <c r="L33" s="187"/>
      <c r="M33" s="187"/>
      <c r="N33" s="187"/>
      <c r="O33" s="187"/>
      <c r="P33" s="187"/>
      <c r="Q33" s="187"/>
      <c r="R33" s="188"/>
      <c r="S33" s="186"/>
      <c r="T33" s="187"/>
      <c r="U33" s="187"/>
      <c r="V33" s="187"/>
      <c r="W33" s="187"/>
      <c r="X33" s="187"/>
      <c r="Y33" s="187"/>
      <c r="Z33" s="188"/>
      <c r="AA33" s="1"/>
      <c r="AD33" s="1"/>
      <c r="AE33" s="1"/>
    </row>
    <row r="34" spans="1:31" s="1" customFormat="1" ht="19" customHeight="1" x14ac:dyDescent="0.2">
      <c r="A34" s="113">
        <f>S28+1</f>
        <v>44584</v>
      </c>
      <c r="B34" s="83"/>
      <c r="C34" s="114">
        <f>A34+1</f>
        <v>44585</v>
      </c>
      <c r="D34" s="82"/>
      <c r="E34" s="114">
        <f>C34+1</f>
        <v>44586</v>
      </c>
      <c r="F34" s="82"/>
      <c r="G34" s="114">
        <f>E34+1</f>
        <v>44587</v>
      </c>
      <c r="H34" s="82"/>
      <c r="I34" s="114">
        <f>G34+1</f>
        <v>44588</v>
      </c>
      <c r="J34" s="82"/>
      <c r="K34" s="192">
        <f>I34+1</f>
        <v>44589</v>
      </c>
      <c r="L34" s="193"/>
      <c r="M34" s="194"/>
      <c r="N34" s="193"/>
      <c r="O34" s="193"/>
      <c r="P34" s="193"/>
      <c r="Q34" s="193"/>
      <c r="R34" s="195"/>
      <c r="S34" s="196">
        <f>K34+1</f>
        <v>44590</v>
      </c>
      <c r="T34" s="193"/>
      <c r="U34" s="197"/>
      <c r="V34" s="193"/>
      <c r="W34" s="193"/>
      <c r="X34" s="193"/>
      <c r="Y34" s="193"/>
      <c r="Z34" s="195"/>
      <c r="AB34" s="19" t="s">
        <v>85</v>
      </c>
      <c r="AC34" s="10"/>
    </row>
    <row r="35" spans="1:31" s="1" customFormat="1" ht="14" customHeight="1" x14ac:dyDescent="0.2">
      <c r="A35" s="201"/>
      <c r="B35" s="190"/>
      <c r="C35" s="199"/>
      <c r="D35" s="191"/>
      <c r="E35" s="199"/>
      <c r="F35" s="191"/>
      <c r="G35" s="199"/>
      <c r="H35" s="191"/>
      <c r="I35" s="199"/>
      <c r="J35" s="191"/>
      <c r="K35" s="199"/>
      <c r="L35" s="190"/>
      <c r="M35" s="190"/>
      <c r="N35" s="190"/>
      <c r="O35" s="190"/>
      <c r="P35" s="190"/>
      <c r="Q35" s="190"/>
      <c r="R35" s="191"/>
      <c r="S35" s="189"/>
      <c r="T35" s="190"/>
      <c r="U35" s="190"/>
      <c r="V35" s="190"/>
      <c r="W35" s="190"/>
      <c r="X35" s="190"/>
      <c r="Y35" s="190"/>
      <c r="Z35" s="191"/>
      <c r="AB35" s="10"/>
      <c r="AC35" s="22" t="s">
        <v>86</v>
      </c>
    </row>
    <row r="36" spans="1:31" s="1" customFormat="1" ht="14" customHeight="1" x14ac:dyDescent="0.15">
      <c r="A36" s="201"/>
      <c r="B36" s="190"/>
      <c r="C36" s="199"/>
      <c r="D36" s="191"/>
      <c r="E36" s="199"/>
      <c r="F36" s="191"/>
      <c r="G36" s="199"/>
      <c r="H36" s="191"/>
      <c r="I36" s="199"/>
      <c r="J36" s="191"/>
      <c r="K36" s="199"/>
      <c r="L36" s="190"/>
      <c r="M36" s="190"/>
      <c r="N36" s="190"/>
      <c r="O36" s="190"/>
      <c r="P36" s="190"/>
      <c r="Q36" s="190"/>
      <c r="R36" s="191"/>
      <c r="S36" s="189"/>
      <c r="T36" s="190"/>
      <c r="U36" s="190"/>
      <c r="V36" s="190"/>
      <c r="W36" s="190"/>
      <c r="X36" s="190"/>
      <c r="Y36" s="190"/>
      <c r="Z36" s="191"/>
      <c r="AC36" s="22" t="s">
        <v>87</v>
      </c>
    </row>
    <row r="37" spans="1:31" s="1" customFormat="1" x14ac:dyDescent="0.15">
      <c r="A37" s="201"/>
      <c r="B37" s="190"/>
      <c r="C37" s="199"/>
      <c r="D37" s="191"/>
      <c r="E37" s="199"/>
      <c r="F37" s="191"/>
      <c r="G37" s="199"/>
      <c r="H37" s="191"/>
      <c r="I37" s="199"/>
      <c r="J37" s="191"/>
      <c r="K37" s="199"/>
      <c r="L37" s="190"/>
      <c r="M37" s="190"/>
      <c r="N37" s="190"/>
      <c r="O37" s="190"/>
      <c r="P37" s="190"/>
      <c r="Q37" s="190"/>
      <c r="R37" s="191"/>
      <c r="S37" s="189"/>
      <c r="T37" s="190"/>
      <c r="U37" s="190"/>
      <c r="V37" s="190"/>
      <c r="W37" s="190"/>
      <c r="X37" s="190"/>
      <c r="Y37" s="190"/>
      <c r="Z37" s="191"/>
    </row>
    <row r="38" spans="1:31" s="1" customFormat="1" x14ac:dyDescent="0.15">
      <c r="A38" s="201"/>
      <c r="B38" s="190"/>
      <c r="C38" s="199"/>
      <c r="D38" s="191"/>
      <c r="E38" s="199"/>
      <c r="F38" s="191"/>
      <c r="G38" s="199"/>
      <c r="H38" s="191"/>
      <c r="I38" s="199"/>
      <c r="J38" s="191"/>
      <c r="K38" s="199"/>
      <c r="L38" s="190"/>
      <c r="M38" s="190"/>
      <c r="N38" s="190"/>
      <c r="O38" s="190"/>
      <c r="P38" s="190"/>
      <c r="Q38" s="190"/>
      <c r="R38" s="191"/>
      <c r="S38" s="189"/>
      <c r="T38" s="190"/>
      <c r="U38" s="190"/>
      <c r="V38" s="190"/>
      <c r="W38" s="190"/>
      <c r="X38" s="190"/>
      <c r="Y38" s="190"/>
      <c r="Z38" s="191"/>
    </row>
    <row r="39" spans="1:31" s="2" customFormat="1" x14ac:dyDescent="0.15">
      <c r="A39" s="200"/>
      <c r="B39" s="187"/>
      <c r="C39" s="198"/>
      <c r="D39" s="188"/>
      <c r="E39" s="198"/>
      <c r="F39" s="188"/>
      <c r="G39" s="198"/>
      <c r="H39" s="188"/>
      <c r="I39" s="198"/>
      <c r="J39" s="188"/>
      <c r="K39" s="198"/>
      <c r="L39" s="187"/>
      <c r="M39" s="187"/>
      <c r="N39" s="187"/>
      <c r="O39" s="187"/>
      <c r="P39" s="187"/>
      <c r="Q39" s="187"/>
      <c r="R39" s="188"/>
      <c r="S39" s="186"/>
      <c r="T39" s="187"/>
      <c r="U39" s="187"/>
      <c r="V39" s="187"/>
      <c r="W39" s="187"/>
      <c r="X39" s="187"/>
      <c r="Y39" s="187"/>
      <c r="Z39" s="188"/>
      <c r="AA39" s="1"/>
    </row>
    <row r="40" spans="1:31" ht="19" customHeight="1" x14ac:dyDescent="0.2">
      <c r="A40" s="113">
        <f>S34+1</f>
        <v>44591</v>
      </c>
      <c r="B40" s="83"/>
      <c r="C40" s="114">
        <f>A40+1</f>
        <v>44592</v>
      </c>
      <c r="D40" s="82"/>
      <c r="E40" s="11" t="s">
        <v>88</v>
      </c>
      <c r="F40" s="12"/>
      <c r="G40" s="12"/>
      <c r="H40" s="12"/>
      <c r="I40" s="12"/>
      <c r="J40" s="12"/>
      <c r="K40" s="12"/>
      <c r="L40" s="12"/>
      <c r="M40" s="12"/>
      <c r="N40" s="12"/>
      <c r="O40" s="12"/>
      <c r="P40" s="12"/>
      <c r="Q40" s="12"/>
      <c r="R40" s="12"/>
      <c r="S40" s="12"/>
      <c r="T40" s="12"/>
      <c r="U40" s="12"/>
      <c r="V40" s="12"/>
      <c r="W40" s="12"/>
      <c r="X40" s="12"/>
      <c r="Y40" s="12"/>
      <c r="Z40" s="9"/>
    </row>
    <row r="41" spans="1:31" x14ac:dyDescent="0.15">
      <c r="A41" s="201"/>
      <c r="B41" s="157"/>
      <c r="C41" s="199"/>
      <c r="D41" s="191"/>
      <c r="E41" s="13"/>
      <c r="F41" s="6"/>
      <c r="G41" s="6"/>
      <c r="H41" s="6"/>
      <c r="I41" s="6"/>
      <c r="J41" s="6"/>
      <c r="K41" s="6"/>
      <c r="L41" s="6"/>
      <c r="M41" s="6"/>
      <c r="N41" s="6"/>
      <c r="O41" s="6"/>
      <c r="P41" s="6"/>
      <c r="Q41" s="6"/>
      <c r="R41" s="6"/>
      <c r="S41" s="6"/>
      <c r="T41" s="6"/>
      <c r="U41" s="6"/>
      <c r="V41" s="6"/>
      <c r="W41" s="6"/>
      <c r="X41" s="6"/>
      <c r="Y41" s="6"/>
      <c r="Z41" s="8"/>
    </row>
    <row r="42" spans="1:31" x14ac:dyDescent="0.15">
      <c r="A42" s="201"/>
      <c r="B42" s="157"/>
      <c r="C42" s="199"/>
      <c r="D42" s="191"/>
      <c r="E42" s="13"/>
      <c r="F42" s="6"/>
      <c r="G42" s="6"/>
      <c r="H42" s="6"/>
      <c r="I42" s="6"/>
      <c r="J42" s="6"/>
      <c r="K42" s="6"/>
      <c r="L42" s="6"/>
      <c r="M42" s="6"/>
      <c r="N42" s="6"/>
      <c r="O42" s="6"/>
      <c r="P42" s="6"/>
      <c r="Q42" s="6"/>
      <c r="R42" s="6"/>
      <c r="S42" s="6"/>
      <c r="T42" s="6"/>
      <c r="U42" s="6"/>
      <c r="V42" s="6"/>
      <c r="W42" s="6"/>
      <c r="X42" s="6"/>
      <c r="Y42" s="6"/>
      <c r="Z42" s="7"/>
    </row>
    <row r="43" spans="1:31" x14ac:dyDescent="0.15">
      <c r="A43" s="201"/>
      <c r="B43" s="157"/>
      <c r="C43" s="199"/>
      <c r="D43" s="191"/>
      <c r="E43" s="13"/>
      <c r="F43" s="6"/>
      <c r="G43" s="6"/>
      <c r="H43" s="6"/>
      <c r="I43" s="6"/>
      <c r="J43" s="6"/>
      <c r="K43" s="6"/>
      <c r="L43" s="6"/>
      <c r="M43" s="6"/>
      <c r="N43" s="6"/>
      <c r="O43" s="6"/>
      <c r="P43" s="6"/>
      <c r="Q43" s="6"/>
      <c r="R43" s="6"/>
      <c r="S43" s="6"/>
      <c r="T43" s="6"/>
      <c r="U43" s="6"/>
      <c r="V43" s="6"/>
      <c r="W43" s="6"/>
      <c r="X43" s="6"/>
      <c r="Y43" s="6"/>
      <c r="Z43" s="7"/>
    </row>
    <row r="44" spans="1:31" x14ac:dyDescent="0.15">
      <c r="A44" s="201"/>
      <c r="B44" s="157"/>
      <c r="C44" s="199"/>
      <c r="D44" s="191"/>
      <c r="E44" s="13"/>
      <c r="F44" s="6"/>
      <c r="G44" s="6"/>
      <c r="H44" s="6"/>
      <c r="I44" s="6"/>
      <c r="J44" s="6"/>
      <c r="K44" s="212" t="s">
        <v>89</v>
      </c>
      <c r="L44" s="157"/>
      <c r="M44" s="157"/>
      <c r="N44" s="157"/>
      <c r="O44" s="157"/>
      <c r="P44" s="157"/>
      <c r="Q44" s="157"/>
      <c r="R44" s="157"/>
      <c r="S44" s="157"/>
      <c r="T44" s="157"/>
      <c r="U44" s="157"/>
      <c r="V44" s="157"/>
      <c r="W44" s="157"/>
      <c r="X44" s="157"/>
      <c r="Y44" s="157"/>
      <c r="Z44" s="191"/>
    </row>
    <row r="45" spans="1:31" s="1" customFormat="1" x14ac:dyDescent="0.15">
      <c r="A45" s="200"/>
      <c r="B45" s="187"/>
      <c r="C45" s="198"/>
      <c r="D45" s="188"/>
      <c r="E45" s="14"/>
      <c r="F45" s="15"/>
      <c r="G45" s="15"/>
      <c r="H45" s="15"/>
      <c r="I45" s="15"/>
      <c r="J45" s="15"/>
      <c r="K45" s="211" t="s">
        <v>74</v>
      </c>
      <c r="L45" s="187"/>
      <c r="M45" s="187"/>
      <c r="N45" s="187"/>
      <c r="O45" s="187"/>
      <c r="P45" s="187"/>
      <c r="Q45" s="187"/>
      <c r="R45" s="187"/>
      <c r="S45" s="187"/>
      <c r="T45" s="187"/>
      <c r="U45" s="187"/>
      <c r="V45" s="187"/>
      <c r="W45" s="187"/>
      <c r="X45" s="187"/>
      <c r="Y45" s="187"/>
      <c r="Z45" s="188"/>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3" priority="65">
      <formula>MONTH(A10)&lt;&gt;MONTH($A$1)</formula>
    </cfRule>
    <cfRule type="expression" dxfId="2" priority="66">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AB9" r:id="rId1" xr:uid="{00000000-0004-0000-0400-000000000000}"/>
    <hyperlink ref="AC9" r:id="rId2" display="CALENDAR TEMPLATES by Vertex42.com" xr:uid="{00000000-0004-0000-0400-000001000000}"/>
    <hyperlink ref="AD9" r:id="rId3" display="CALENDAR TEMPLATES by Vertex42.com" xr:uid="{00000000-0004-0000-0400-000002000000}"/>
    <hyperlink ref="AE9" r:id="rId4" display="CALENDAR TEMPLATES by Vertex42.com" xr:uid="{00000000-0004-0000-0400-000003000000}"/>
    <hyperlink ref="AB10" r:id="rId5" xr:uid="{00000000-0004-0000-0400-000004000000}"/>
    <hyperlink ref="AC10" r:id="rId6" display="https://www.vertex42.com/calendars/" xr:uid="{00000000-0004-0000-0400-000005000000}"/>
    <hyperlink ref="AD10" r:id="rId7" display="https://www.vertex42.com/calendars/" xr:uid="{00000000-0004-0000-0400-000006000000}"/>
    <hyperlink ref="AE10" r:id="rId8" display="https://www.vertex42.com/calendars/" xr:uid="{00000000-0004-0000-0400-000007000000}"/>
    <hyperlink ref="K44" r:id="rId9" xr:uid="{00000000-0004-0000-0400-000008000000}"/>
    <hyperlink ref="K45" r:id="rId10" xr:uid="{00000000-0004-0000-0400-000009000000}"/>
  </hyperlinks>
  <printOptions horizontalCentered="1"/>
  <pageMargins left="0.5" right="0.5" top="0.25" bottom="0.25" header="0.25" footer="0.25"/>
  <pageSetup scale="9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3" x14ac:dyDescent="0.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Weekly Time Reporting Template</vt:lpstr>
      <vt:lpstr>Weekly Time Reporting Oct 10.</vt:lpstr>
      <vt:lpstr>Weekly Time Reporting Oct. 17</vt:lpstr>
      <vt:lpstr>Weekly Time Reporting Oct 24.</vt:lpstr>
      <vt:lpstr>1</vt:lpstr>
      <vt:lpstr>Sheet1</vt:lpstr>
      <vt:lpstr>'1'!Print_Area</vt:lpstr>
      <vt:lpstr>start_day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Camara, Lije J</cp:lastModifiedBy>
  <dcterms:created xsi:type="dcterms:W3CDTF">2021-12-13T06:53:41Z</dcterms:created>
  <dcterms:modified xsi:type="dcterms:W3CDTF">2022-12-11T19:55:00Z</dcterms:modified>
</cp:coreProperties>
</file>