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TJ\PROBLEMATICA\presupuesto\"/>
    </mc:Choice>
  </mc:AlternateContent>
  <xr:revisionPtr revIDLastSave="0" documentId="13_ncr:9_{0271673D-ECC9-4F03-AB4A-75766510D0C6}" xr6:coauthVersionLast="47" xr6:coauthVersionMax="47" xr10:uidLastSave="{00000000-0000-0000-0000-000000000000}"/>
  <bookViews>
    <workbookView xWindow="-120" yWindow="-120" windowWidth="20730" windowHeight="11160" xr2:uid="{B61749D1-D6DA-47DB-9DC7-A474F657FF72}"/>
  </bookViews>
  <sheets>
    <sheet name="Presupuesto" sheetId="2" r:id="rId1"/>
  </sheets>
  <definedNames>
    <definedName name="_xlnm.Print_Area" localSheetId="0">Presupuesto!$A$1:$G$58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F31" i="2"/>
  <c r="G31" i="2" s="1"/>
  <c r="I31" i="2"/>
  <c r="J31" i="2" s="1"/>
  <c r="I32" i="2"/>
  <c r="J32" i="2" s="1"/>
  <c r="F15" i="2"/>
  <c r="G15" i="2" s="1"/>
  <c r="I15" i="2"/>
  <c r="J15" i="2" s="1"/>
  <c r="F16" i="2"/>
  <c r="G16" i="2" s="1"/>
  <c r="I16" i="2"/>
  <c r="J16" i="2" s="1"/>
  <c r="H53" i="2"/>
  <c r="F53" i="2" s="1"/>
  <c r="G53" i="2" s="1"/>
  <c r="F44" i="2"/>
  <c r="H45" i="2"/>
  <c r="F45" i="2" s="1"/>
  <c r="G45" i="2" s="1"/>
  <c r="J45" i="2"/>
  <c r="F22" i="2"/>
  <c r="G22" i="2" s="1"/>
  <c r="J53" i="2"/>
  <c r="I52" i="2"/>
  <c r="J52" i="2" s="1"/>
  <c r="F52" i="2"/>
  <c r="G52" i="2" s="1"/>
  <c r="I51" i="2"/>
  <c r="J51" i="2" s="1"/>
  <c r="F51" i="2"/>
  <c r="G51" i="2" s="1"/>
  <c r="I50" i="2"/>
  <c r="J50" i="2" s="1"/>
  <c r="F50" i="2"/>
  <c r="G50" i="2" s="1"/>
  <c r="I44" i="2"/>
  <c r="J44" i="2" s="1"/>
  <c r="G44" i="2"/>
  <c r="I43" i="2"/>
  <c r="J43" i="2" s="1"/>
  <c r="F43" i="2"/>
  <c r="G43" i="2" s="1"/>
  <c r="I42" i="2"/>
  <c r="J42" i="2" s="1"/>
  <c r="F42" i="2"/>
  <c r="G42" i="2" s="1"/>
  <c r="I41" i="2"/>
  <c r="J41" i="2" s="1"/>
  <c r="F41" i="2"/>
  <c r="G41" i="2" s="1"/>
  <c r="G32" i="2"/>
  <c r="I30" i="2"/>
  <c r="J30" i="2" s="1"/>
  <c r="F30" i="2"/>
  <c r="G30" i="2" s="1"/>
  <c r="I29" i="2"/>
  <c r="J29" i="2" s="1"/>
  <c r="F29" i="2"/>
  <c r="G29" i="2" s="1"/>
  <c r="I28" i="2"/>
  <c r="J28" i="2" s="1"/>
  <c r="F28" i="2"/>
  <c r="G28" i="2" s="1"/>
  <c r="I23" i="2"/>
  <c r="J23" i="2" s="1"/>
  <c r="F23" i="2"/>
  <c r="G23" i="2" s="1"/>
  <c r="I22" i="2"/>
  <c r="J22" i="2" s="1"/>
  <c r="I13" i="2"/>
  <c r="J13" i="2" s="1"/>
  <c r="F14" i="2"/>
  <c r="G14" i="2" s="1"/>
  <c r="F17" i="2"/>
  <c r="G17" i="2" s="1"/>
  <c r="F13" i="2"/>
  <c r="G13" i="2" s="1"/>
  <c r="I17" i="2"/>
  <c r="J17" i="2" s="1"/>
  <c r="I14" i="2"/>
  <c r="J14" i="2" s="1"/>
  <c r="G54" i="2" l="1"/>
  <c r="G55" i="2" s="1"/>
  <c r="G56" i="2" s="1"/>
  <c r="J54" i="2"/>
  <c r="J56" i="2" s="1"/>
</calcChain>
</file>

<file path=xl/sharedStrings.xml><?xml version="1.0" encoding="utf-8"?>
<sst xmlns="http://schemas.openxmlformats.org/spreadsheetml/2006/main" count="104" uniqueCount="64">
  <si>
    <t>DS-K1TA70MI-T</t>
  </si>
  <si>
    <t>DÓLAR</t>
  </si>
  <si>
    <t>UTILIDAD</t>
  </si>
  <si>
    <t>Ctd.</t>
  </si>
  <si>
    <t>Unidad</t>
  </si>
  <si>
    <t>Descripción</t>
  </si>
  <si>
    <t>Precio Unit.</t>
  </si>
  <si>
    <t>Importe</t>
  </si>
  <si>
    <t>Pza.</t>
  </si>
  <si>
    <t>Srv.</t>
  </si>
  <si>
    <t>SUBTOTAL</t>
  </si>
  <si>
    <t>IVA</t>
  </si>
  <si>
    <t>TOTAL</t>
  </si>
  <si>
    <t>Pta.</t>
  </si>
  <si>
    <t xml:space="preserve">CONTROL Y SUPERVISIÓN DE GUARDIAS </t>
  </si>
  <si>
    <t>DIVISA</t>
  </si>
  <si>
    <t>USD</t>
  </si>
  <si>
    <t>GCK-01</t>
  </si>
  <si>
    <t>PEDIDOS DE AUXILIO / ALARMAS</t>
  </si>
  <si>
    <t>LOCALIZACIÓN GPS</t>
  </si>
  <si>
    <t>SITE</t>
  </si>
  <si>
    <r>
      <rPr>
        <b/>
        <sz val="11"/>
        <color theme="1"/>
        <rFont val="Arial"/>
        <family val="2"/>
      </rPr>
      <t>N° cotización:</t>
    </r>
    <r>
      <rPr>
        <sz val="11"/>
        <color theme="1"/>
        <rFont val="Arial"/>
        <family val="2"/>
      </rPr>
      <t xml:space="preserve"> ___</t>
    </r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</si>
  <si>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___ ____ ____</t>
    </r>
  </si>
  <si>
    <t>Kit</t>
  </si>
  <si>
    <t>NK42W0H-1T(WD)(D)</t>
  </si>
  <si>
    <r>
      <t xml:space="preserve">Cliente: </t>
    </r>
    <r>
      <rPr>
        <sz val="11"/>
        <color theme="1"/>
        <rFont val="Arial"/>
        <family val="2"/>
      </rPr>
      <t>S.P.S</t>
    </r>
  </si>
  <si>
    <t>Kit IP Inalámbrico 1080p / NVR 4 Canales / 4 Cámaras Bala para Exterior / 1 HDD de 1 TB / Modo Repetidor/  Marca: HIKVISION</t>
  </si>
  <si>
    <t>Biométrico para Acceso y Asistencia con Reconocimiento Facial / Monitoreo y reportes en Excel por Software / Termografía Industrial / Acceso + Tiempo y Asistencia (reloj checador) Marca: HIKVISION</t>
  </si>
  <si>
    <t>Kit de Control de Rondas para Vigilantes./ Marca: ROSSLARE SECURITY PRODUCTS</t>
  </si>
  <si>
    <t>KIT de Alarma AXP RO / Incluye: 1 Hub / 2 Sensores PIR / 3 Contactos Magnéticos mini / 1 Control Remoto / 1 Sirena Inalambrica Exterior / WiFi / Compatible con Hik-Connect P2P/ Marca: HIKVISION</t>
  </si>
  <si>
    <t>DS-PWA48-KV2</t>
  </si>
  <si>
    <t>Botón de Pánico Inalámbrico para Panel de Alarma HIKVISION</t>
  </si>
  <si>
    <t>DS-PDEB1-EG2-WB</t>
  </si>
  <si>
    <t>Localizador Personal GPS 3G con Micrófono, Bocina y Detección de Hombre Caído Integrados</t>
  </si>
  <si>
    <t>MT90G</t>
  </si>
  <si>
    <t>MICROSIM de datos Multicarrier (ATT/Movistar, Telcel) / Activacion sin Humanos / Mensual de 25 MB / Para GPS / IOT / Telematica / Alarma / Marca: M2M SERVICES</t>
  </si>
  <si>
    <t>(VOUCHER) Mes de Servicio para SIM SIM30M2M (25MB)</t>
  </si>
  <si>
    <t>VOUCHER1M-SIM30M2M</t>
  </si>
  <si>
    <t>MICROSIM30M2M</t>
  </si>
  <si>
    <t>kit Localizador Vehicular, Incluye ECO4PLUS3GEPCOM + SIM30M2M + VOUCHER1M + EPCOMGPSMENSUAL</t>
  </si>
  <si>
    <t>Plataforma Avanzada para Rastreo GPS, VIDEO Móvil y Telemática Vehicular / Mensualidad (Licencia para 1 localizador GPS) Marca: EPCOM</t>
  </si>
  <si>
    <t>Rack Abierto de 19" para Montaje en Pared de 16 Unidades.</t>
  </si>
  <si>
    <t>LP-RAP-1916</t>
  </si>
  <si>
    <t>Organizador de Cables Horizontal de 19" Metálico, 2 Unidades.</t>
  </si>
  <si>
    <t>Charola para Rack de 19", 34 cm de Profundidad, 2U.</t>
  </si>
  <si>
    <t>S-CH-19X13.5</t>
  </si>
  <si>
    <t>Switch Administrable 16 puertos 10/100/1000Mbps 802.3at PoE + 4 puertos GigabitTP/SFP Combo</t>
  </si>
  <si>
    <t>WGSW-20160HP</t>
  </si>
  <si>
    <t>Licencia, Securithor Software Profesional para Monitoreo de alarmas en central de monitoreo, única estación, disponible para 200 cuentas/clientes.</t>
  </si>
  <si>
    <t>STLITE</t>
  </si>
  <si>
    <t>Mtr.</t>
  </si>
  <si>
    <t>Cable Cat6+ CALIBRE 23 UTP</t>
  </si>
  <si>
    <t>Pza</t>
  </si>
  <si>
    <r>
      <t> </t>
    </r>
    <r>
      <rPr>
        <sz val="11"/>
        <color rgb="FF005CB9"/>
        <rFont val="Arial"/>
        <family val="2"/>
      </rPr>
      <t>PR3000RTXL2U</t>
    </r>
  </si>
  <si>
    <t>BP48VP2U02</t>
  </si>
  <si>
    <t>Módulo de Baterías Externas para Extensión de Tiempo de Respaldo / Marca: CYBERPOWER</t>
  </si>
  <si>
    <t>UPS de 3000 VA/3000 W, Topología Línea Interactiva, Entrada 120 Vca NEMA L5-30P, Onda Senoidal Pura, Torre o Rack de 2 UR, Con 8 Tomas 5-20R y 1 L5-30R /Marca: CYBERPOWER</t>
  </si>
  <si>
    <t>PC Estación de Trabajo para Monitoreo / 64 Bits / Celeron / 4 GB RAM / Salida de Video en 4K / Compatible con WINDOWS / Diseño Compacto</t>
  </si>
  <si>
    <t>DS-WSELI-T2</t>
  </si>
  <si>
    <t>Monitor LED de 23.8" VESA, Resolución 1920 x 1080 Pixeles, Entradas de Video VGA/HDMI. Panel IPS LCD Backlight LED. Ultra Delgado</t>
  </si>
  <si>
    <t>24B2XH</t>
  </si>
  <si>
    <t>Costo de instalación y configuración por servicio/componente</t>
  </si>
  <si>
    <t>*precios de lista sin descuento (sujeto a condiciones)</t>
  </si>
  <si>
    <t>ACCESORIOS/COMPLEMENTOS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</si>
</sst>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005CB9"/>
      <name val="Arial"/>
      <family val="2"/>
    </font>
    <font>
      <b/>
      <sz val="12"/>
      <color theme="7" tint="-0.499984740745262"/>
      <name val="Arial"/>
      <family val="2"/>
    </font>
    <font>
      <sz val="11"/>
      <color rgb="FF005CB9"/>
      <name val="Arial"/>
      <family val="2"/>
    </font>
    <font>
      <sz val="11"/>
      <color rgb="FF333333"/>
      <name val="Arial"/>
      <family val="2"/>
    </font>
    <font>
      <sz val="11"/>
      <color rgb="FF005CB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164" fontId="6" fillId="0" borderId="1" xfId="1" applyNumberFormat="1" applyFont="1" applyBorder="1"/>
    <xf numFmtId="164" fontId="6" fillId="2" borderId="0" xfId="1" applyNumberFormat="1" applyFont="1" applyFill="1" applyBorder="1"/>
    <xf numFmtId="164" fontId="6" fillId="0" borderId="0" xfId="1" applyNumberFormat="1" applyFont="1" applyBorder="1"/>
    <xf numFmtId="164" fontId="8" fillId="0" borderId="0" xfId="0" applyNumberFormat="1" applyFont="1"/>
    <xf numFmtId="0" fontId="7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9" fillId="0" borderId="1" xfId="0" applyFont="1" applyBorder="1"/>
    <xf numFmtId="164" fontId="6" fillId="0" borderId="1" xfId="1" applyNumberFormat="1" applyFont="1" applyBorder="1" applyAlignment="1"/>
    <xf numFmtId="0" fontId="8" fillId="0" borderId="0" xfId="0" applyFont="1"/>
    <xf numFmtId="164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10" fillId="0" borderId="0" xfId="0" applyFont="1"/>
    <xf numFmtId="164" fontId="6" fillId="0" borderId="1" xfId="0" applyNumberFormat="1" applyFont="1" applyBorder="1" applyAlignment="1">
      <alignment horizontal="right"/>
    </xf>
    <xf numFmtId="0" fontId="11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9" fillId="0" borderId="0" xfId="0" applyFont="1" applyBorder="1"/>
    <xf numFmtId="164" fontId="6" fillId="0" borderId="0" xfId="0" applyNumberFormat="1" applyFont="1" applyBorder="1" applyAlignment="1">
      <alignment horizontal="right"/>
    </xf>
    <xf numFmtId="0" fontId="2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164" fontId="6" fillId="0" borderId="3" xfId="1" applyNumberFormat="1" applyFont="1" applyBorder="1"/>
    <xf numFmtId="0" fontId="0" fillId="0" borderId="1" xfId="0" applyBorder="1"/>
    <xf numFmtId="0" fontId="0" fillId="0" borderId="0" xfId="0" applyBorder="1"/>
    <xf numFmtId="0" fontId="12" fillId="0" borderId="0" xfId="0" applyFont="1" applyBorder="1"/>
    <xf numFmtId="164" fontId="0" fillId="0" borderId="0" xfId="0" applyNumberFormat="1"/>
    <xf numFmtId="0" fontId="13" fillId="0" borderId="0" xfId="0" applyFont="1"/>
    <xf numFmtId="0" fontId="14" fillId="0" borderId="0" xfId="0" applyFont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154782</xdr:colOff>
      <xdr:row>0</xdr:row>
      <xdr:rowOff>83344</xdr:rowOff>
    </xdr:from>
    <xdr:to>
      <xdr:col>3</xdr:col>
      <xdr:colOff>2131219</xdr:colOff>
      <xdr:row>5</xdr:row>
      <xdr:rowOff>12032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7D4AFF-D751-4CAC-B810-0232092DE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2" y="83344"/>
          <a:ext cx="3036093" cy="88118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23811</xdr:colOff>
      <xdr:row>5</xdr:row>
      <xdr:rowOff>59531</xdr:rowOff>
    </xdr:from>
    <xdr:to>
      <xdr:col>6</xdr:col>
      <xdr:colOff>750093</xdr:colOff>
      <xdr:row>5</xdr:row>
      <xdr:rowOff>134502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988739-A01F-46BF-BB2B-10CB1F91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1" y="1038127"/>
          <a:ext cx="8333234" cy="7497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15</xdr:row>
      <xdr:rowOff>726281</xdr:rowOff>
    </xdr:from>
    <xdr:to>
      <xdr:col>5</xdr:col>
      <xdr:colOff>19608</xdr:colOff>
      <xdr:row>16</xdr:row>
      <xdr:rowOff>476249</xdr:rowOff>
    </xdr:to>
    <xdr:pic>
      <xdr:nvPicPr>
        <xdr:cNvPr id="7" name="Imagen 6" descr="NK42W0H-1T(WD)(D)">
          <a:extLst>
            <a:ext uri="{FF2B5EF4-FFF2-40B4-BE49-F238E27FC236}">
              <a16:creationId xmlns:a16="http://schemas.microsoft.com/office/drawing/2014/main" id="{DCA9A5BF-FA1E-4455-9D18-BB3C1F8B3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4644" r="7812" b="28214"/>
        <a:stretch/>
      </xdr:blipFill>
      <xdr:spPr bwMode="auto">
        <a:xfrm>
          <a:off x="5560219" y="4893469"/>
          <a:ext cx="109117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83345</xdr:colOff>
      <xdr:row>13</xdr:row>
      <xdr:rowOff>1</xdr:rowOff>
    </xdr:from>
    <xdr:to>
      <xdr:col>4</xdr:col>
      <xdr:colOff>972490</xdr:colOff>
      <xdr:row>13</xdr:row>
      <xdr:rowOff>821531</xdr:rowOff>
    </xdr:to>
    <xdr:pic>
      <xdr:nvPicPr>
        <xdr:cNvPr id="9" name="Imagen 8" descr="GCK-01">
          <a:extLst>
            <a:ext uri="{FF2B5EF4-FFF2-40B4-BE49-F238E27FC236}">
              <a16:creationId xmlns:a16="http://schemas.microsoft.com/office/drawing/2014/main" id="{851731C0-B6D8-42AC-A642-06DFDACB5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11860" r="8750" b="12297"/>
        <a:stretch/>
      </xdr:blipFill>
      <xdr:spPr bwMode="auto">
        <a:xfrm>
          <a:off x="5619751" y="3333751"/>
          <a:ext cx="889145" cy="821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333375</xdr:colOff>
      <xdr:row>12</xdr:row>
      <xdr:rowOff>11906</xdr:rowOff>
    </xdr:from>
    <xdr:to>
      <xdr:col>4</xdr:col>
      <xdr:colOff>773906</xdr:colOff>
      <xdr:row>13</xdr:row>
      <xdr:rowOff>1369</xdr:rowOff>
    </xdr:to>
    <xdr:pic>
      <xdr:nvPicPr>
        <xdr:cNvPr id="11" name="Imagen 10" descr="DS-K1TA70MI-T">
          <a:extLst>
            <a:ext uri="{FF2B5EF4-FFF2-40B4-BE49-F238E27FC236}">
              <a16:creationId xmlns:a16="http://schemas.microsoft.com/office/drawing/2014/main" id="{2EDB857C-E04D-4EFD-B79D-11BBCF982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88" t="9047" r="32500" b="8920"/>
        <a:stretch/>
      </xdr:blipFill>
      <xdr:spPr bwMode="auto">
        <a:xfrm>
          <a:off x="5869781" y="2309812"/>
          <a:ext cx="440531" cy="102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35719</xdr:colOff>
      <xdr:row>21</xdr:row>
      <xdr:rowOff>35719</xdr:rowOff>
    </xdr:from>
    <xdr:to>
      <xdr:col>4</xdr:col>
      <xdr:colOff>1047750</xdr:colOff>
      <xdr:row>22</xdr:row>
      <xdr:rowOff>2248</xdr:rowOff>
    </xdr:to>
    <xdr:pic>
      <xdr:nvPicPr>
        <xdr:cNvPr id="13" name="Imagen 12" descr="DS-PWA48-KV2">
          <a:extLst>
            <a:ext uri="{FF2B5EF4-FFF2-40B4-BE49-F238E27FC236}">
              <a16:creationId xmlns:a16="http://schemas.microsoft.com/office/drawing/2014/main" id="{C447EEFF-EE2D-42F7-BBBA-944A7EC6D9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7" t="17478" r="16250" b="7927"/>
        <a:stretch/>
      </xdr:blipFill>
      <xdr:spPr bwMode="auto">
        <a:xfrm>
          <a:off x="5572125" y="7239000"/>
          <a:ext cx="1012031" cy="103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22</xdr:row>
      <xdr:rowOff>142875</xdr:rowOff>
    </xdr:from>
    <xdr:to>
      <xdr:col>4</xdr:col>
      <xdr:colOff>976313</xdr:colOff>
      <xdr:row>22</xdr:row>
      <xdr:rowOff>982675</xdr:rowOff>
    </xdr:to>
    <xdr:pic>
      <xdr:nvPicPr>
        <xdr:cNvPr id="15" name="Imagen 14" descr="DS-PDEB1-EG2-WB">
          <a:extLst>
            <a:ext uri="{FF2B5EF4-FFF2-40B4-BE49-F238E27FC236}">
              <a16:creationId xmlns:a16="http://schemas.microsoft.com/office/drawing/2014/main" id="{5BF2739C-F56B-4719-987D-758C2BCEA1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4" t="9676" r="8750" b="7928"/>
        <a:stretch/>
      </xdr:blipFill>
      <xdr:spPr bwMode="auto">
        <a:xfrm>
          <a:off x="5679281" y="8227219"/>
          <a:ext cx="833438" cy="8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261937</xdr:colOff>
      <xdr:row>27</xdr:row>
      <xdr:rowOff>11906</xdr:rowOff>
    </xdr:from>
    <xdr:to>
      <xdr:col>4</xdr:col>
      <xdr:colOff>797718</xdr:colOff>
      <xdr:row>27</xdr:row>
      <xdr:rowOff>875109</xdr:rowOff>
    </xdr:to>
    <xdr:pic>
      <xdr:nvPicPr>
        <xdr:cNvPr id="17" name="Imagen 16" descr="MT90G">
          <a:extLst>
            <a:ext uri="{FF2B5EF4-FFF2-40B4-BE49-F238E27FC236}">
              <a16:creationId xmlns:a16="http://schemas.microsoft.com/office/drawing/2014/main" id="{2B9F0081-192A-4D32-B00A-51F9FB1064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8" t="22783" r="32770" b="22910"/>
        <a:stretch/>
      </xdr:blipFill>
      <xdr:spPr bwMode="auto">
        <a:xfrm>
          <a:off x="5798343" y="13204031"/>
          <a:ext cx="535781" cy="863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23813</xdr:colOff>
      <xdr:row>28</xdr:row>
      <xdr:rowOff>35718</xdr:rowOff>
    </xdr:from>
    <xdr:to>
      <xdr:col>4</xdr:col>
      <xdr:colOff>1083469</xdr:colOff>
      <xdr:row>28</xdr:row>
      <xdr:rowOff>690562</xdr:rowOff>
    </xdr:to>
    <xdr:pic>
      <xdr:nvPicPr>
        <xdr:cNvPr id="19" name="Imagen 18" descr="MICROSIM30M2M">
          <a:extLst>
            <a:ext uri="{FF2B5EF4-FFF2-40B4-BE49-F238E27FC236}">
              <a16:creationId xmlns:a16="http://schemas.microsoft.com/office/drawing/2014/main" id="{C64BF76E-15B2-4E57-9965-EC245E379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7" t="24063" r="8125" b="24375"/>
        <a:stretch/>
      </xdr:blipFill>
      <xdr:spPr bwMode="auto">
        <a:xfrm>
          <a:off x="5560219" y="15894843"/>
          <a:ext cx="1059656" cy="654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107157</xdr:colOff>
      <xdr:row>29</xdr:row>
      <xdr:rowOff>35718</xdr:rowOff>
    </xdr:from>
    <xdr:to>
      <xdr:col>4</xdr:col>
      <xdr:colOff>881063</xdr:colOff>
      <xdr:row>29</xdr:row>
      <xdr:rowOff>559592</xdr:rowOff>
    </xdr:to>
    <xdr:pic>
      <xdr:nvPicPr>
        <xdr:cNvPr id="21" name="Imagen 20" descr="VOUCHER1M-SIM30M2M">
          <a:extLst>
            <a:ext uri="{FF2B5EF4-FFF2-40B4-BE49-F238E27FC236}">
              <a16:creationId xmlns:a16="http://schemas.microsoft.com/office/drawing/2014/main" id="{92595C26-9494-46A6-8ABB-D15ED84B2D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31" t="11860" r="9944" b="34476"/>
        <a:stretch/>
      </xdr:blipFill>
      <xdr:spPr bwMode="auto">
        <a:xfrm>
          <a:off x="5643563" y="14775656"/>
          <a:ext cx="773906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71438</xdr:colOff>
      <xdr:row>30</xdr:row>
      <xdr:rowOff>23812</xdr:rowOff>
    </xdr:from>
    <xdr:to>
      <xdr:col>4</xdr:col>
      <xdr:colOff>940594</xdr:colOff>
      <xdr:row>30</xdr:row>
      <xdr:rowOff>939697</xdr:rowOff>
    </xdr:to>
    <xdr:pic>
      <xdr:nvPicPr>
        <xdr:cNvPr id="14" name="Imagen 13" descr="ECO4PLUS3GETKIT">
          <a:extLst>
            <a:ext uri="{FF2B5EF4-FFF2-40B4-BE49-F238E27FC236}">
              <a16:creationId xmlns:a16="http://schemas.microsoft.com/office/drawing/2014/main" id="{5DEA995C-5234-42FE-BFBB-A8ACDDD98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3" t="4059" r="6250" b="4181"/>
        <a:stretch/>
      </xdr:blipFill>
      <xdr:spPr bwMode="auto">
        <a:xfrm>
          <a:off x="5607844" y="15335250"/>
          <a:ext cx="869156" cy="91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31</xdr:row>
      <xdr:rowOff>0</xdr:rowOff>
    </xdr:from>
    <xdr:to>
      <xdr:col>4</xdr:col>
      <xdr:colOff>1047751</xdr:colOff>
      <xdr:row>31</xdr:row>
      <xdr:rowOff>888850</xdr:rowOff>
    </xdr:to>
    <xdr:pic>
      <xdr:nvPicPr>
        <xdr:cNvPr id="18" name="Imagen 17" descr="EPCOMGPSMENSUAL">
          <a:extLst>
            <a:ext uri="{FF2B5EF4-FFF2-40B4-BE49-F238E27FC236}">
              <a16:creationId xmlns:a16="http://schemas.microsoft.com/office/drawing/2014/main" id="{E6DF38A2-A81D-4208-BFE9-9720BE12A1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62" t="21861" r="17500" b="22236"/>
        <a:stretch/>
      </xdr:blipFill>
      <xdr:spPr bwMode="auto">
        <a:xfrm>
          <a:off x="5536407" y="16263938"/>
          <a:ext cx="1047750" cy="88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40</xdr:row>
      <xdr:rowOff>11907</xdr:rowOff>
    </xdr:from>
    <xdr:to>
      <xdr:col>4</xdr:col>
      <xdr:colOff>797720</xdr:colOff>
      <xdr:row>40</xdr:row>
      <xdr:rowOff>882849</xdr:rowOff>
    </xdr:to>
    <xdr:pic>
      <xdr:nvPicPr>
        <xdr:cNvPr id="22" name="Imagen 21" descr="LP-RAP-1916">
          <a:extLst>
            <a:ext uri="{FF2B5EF4-FFF2-40B4-BE49-F238E27FC236}">
              <a16:creationId xmlns:a16="http://schemas.microsoft.com/office/drawing/2014/main" id="{16A9675E-B482-41DB-8F76-1CFB189781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00" t="7807" r="20000" b="9119"/>
        <a:stretch/>
      </xdr:blipFill>
      <xdr:spPr bwMode="auto">
        <a:xfrm>
          <a:off x="5679282" y="19692938"/>
          <a:ext cx="654844" cy="87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35720</xdr:rowOff>
    </xdr:from>
    <xdr:to>
      <xdr:col>5</xdr:col>
      <xdr:colOff>11906</xdr:colOff>
      <xdr:row>41</xdr:row>
      <xdr:rowOff>328409</xdr:rowOff>
    </xdr:to>
    <xdr:pic>
      <xdr:nvPicPr>
        <xdr:cNvPr id="24" name="Imagen 23" descr="LPCM-042U">
          <a:extLst>
            <a:ext uri="{FF2B5EF4-FFF2-40B4-BE49-F238E27FC236}">
              <a16:creationId xmlns:a16="http://schemas.microsoft.com/office/drawing/2014/main" id="{BACD3B8D-E4F2-4A5F-B5A1-7C02C8E25E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" t="35290" r="1251" b="38789"/>
        <a:stretch/>
      </xdr:blipFill>
      <xdr:spPr bwMode="auto">
        <a:xfrm>
          <a:off x="5536406" y="20609720"/>
          <a:ext cx="1107281" cy="29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42</xdr:row>
      <xdr:rowOff>47626</xdr:rowOff>
    </xdr:from>
    <xdr:to>
      <xdr:col>5</xdr:col>
      <xdr:colOff>23814</xdr:colOff>
      <xdr:row>42</xdr:row>
      <xdr:rowOff>619842</xdr:rowOff>
    </xdr:to>
    <xdr:pic>
      <xdr:nvPicPr>
        <xdr:cNvPr id="26" name="Imagen 25" descr="S-CH-19X13.5">
          <a:extLst>
            <a:ext uri="{FF2B5EF4-FFF2-40B4-BE49-F238E27FC236}">
              <a16:creationId xmlns:a16="http://schemas.microsoft.com/office/drawing/2014/main" id="{1B9C6020-3602-4A62-BB50-2DC264A1A1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31855" r="7813" b="25672"/>
        <a:stretch/>
      </xdr:blipFill>
      <xdr:spPr bwMode="auto">
        <a:xfrm>
          <a:off x="5536407" y="21014532"/>
          <a:ext cx="1119188" cy="57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43</xdr:row>
      <xdr:rowOff>95251</xdr:rowOff>
    </xdr:from>
    <xdr:to>
      <xdr:col>5</xdr:col>
      <xdr:colOff>10316</xdr:colOff>
      <xdr:row>43</xdr:row>
      <xdr:rowOff>404813</xdr:rowOff>
    </xdr:to>
    <xdr:pic>
      <xdr:nvPicPr>
        <xdr:cNvPr id="29" name="Imagen 28" descr="WGSW-20160HP">
          <a:extLst>
            <a:ext uri="{FF2B5EF4-FFF2-40B4-BE49-F238E27FC236}">
              <a16:creationId xmlns:a16="http://schemas.microsoft.com/office/drawing/2014/main" id="{1D1A8169-22B8-4776-A730-B7801D4549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8101" r="8125" b="38476"/>
        <a:stretch/>
      </xdr:blipFill>
      <xdr:spPr bwMode="auto">
        <a:xfrm>
          <a:off x="5548312" y="21717001"/>
          <a:ext cx="1093785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59533</xdr:colOff>
      <xdr:row>49</xdr:row>
      <xdr:rowOff>59531</xdr:rowOff>
    </xdr:from>
    <xdr:to>
      <xdr:col>4</xdr:col>
      <xdr:colOff>1059657</xdr:colOff>
      <xdr:row>49</xdr:row>
      <xdr:rowOff>805798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D4B948F-EFB1-4DA6-A667-D1278A6E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5939" y="25967531"/>
          <a:ext cx="1000124" cy="74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202407</xdr:colOff>
      <xdr:row>44</xdr:row>
      <xdr:rowOff>47624</xdr:rowOff>
    </xdr:from>
    <xdr:to>
      <xdr:col>4</xdr:col>
      <xdr:colOff>869157</xdr:colOff>
      <xdr:row>44</xdr:row>
      <xdr:rowOff>726280</xdr:rowOff>
    </xdr:to>
    <xdr:pic>
      <xdr:nvPicPr>
        <xdr:cNvPr id="35" name="Imagen 34" descr="6330-1101/1000">
          <a:extLst>
            <a:ext uri="{FF2B5EF4-FFF2-40B4-BE49-F238E27FC236}">
              <a16:creationId xmlns:a16="http://schemas.microsoft.com/office/drawing/2014/main" id="{3195E734-16C8-4F08-8E71-F402FFED9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43" t="10499" r="14474" b="14687"/>
        <a:stretch/>
      </xdr:blipFill>
      <xdr:spPr bwMode="auto">
        <a:xfrm>
          <a:off x="5738813" y="22133718"/>
          <a:ext cx="666750" cy="67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95250</xdr:rowOff>
    </xdr:from>
    <xdr:to>
      <xdr:col>5</xdr:col>
      <xdr:colOff>8928</xdr:colOff>
      <xdr:row>50</xdr:row>
      <xdr:rowOff>345281</xdr:rowOff>
    </xdr:to>
    <xdr:pic>
      <xdr:nvPicPr>
        <xdr:cNvPr id="38" name="Imagen 37" descr="PR3000RTXL2U">
          <a:extLst>
            <a:ext uri="{FF2B5EF4-FFF2-40B4-BE49-F238E27FC236}">
              <a16:creationId xmlns:a16="http://schemas.microsoft.com/office/drawing/2014/main" id="{261B8975-1425-42D4-9E82-CF55770C8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8" t="40937" r="8750" b="40313"/>
        <a:stretch/>
      </xdr:blipFill>
      <xdr:spPr bwMode="auto">
        <a:xfrm>
          <a:off x="5536406" y="27646313"/>
          <a:ext cx="1104303" cy="250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51</xdr:row>
      <xdr:rowOff>107156</xdr:rowOff>
    </xdr:from>
    <xdr:to>
      <xdr:col>5</xdr:col>
      <xdr:colOff>11906</xdr:colOff>
      <xdr:row>51</xdr:row>
      <xdr:rowOff>383058</xdr:rowOff>
    </xdr:to>
    <xdr:pic>
      <xdr:nvPicPr>
        <xdr:cNvPr id="40" name="Imagen 39" descr="BP48VP2U02">
          <a:extLst>
            <a:ext uri="{FF2B5EF4-FFF2-40B4-BE49-F238E27FC236}">
              <a16:creationId xmlns:a16="http://schemas.microsoft.com/office/drawing/2014/main" id="{99BDC9E3-143A-47BB-A367-4C5162DD31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4" t="39400" r="8151" b="39650"/>
        <a:stretch/>
      </xdr:blipFill>
      <xdr:spPr bwMode="auto">
        <a:xfrm>
          <a:off x="5548312" y="28205906"/>
          <a:ext cx="1095375" cy="275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4429125</xdr:colOff>
      <xdr:row>14</xdr:row>
      <xdr:rowOff>547687</xdr:rowOff>
    </xdr:from>
    <xdr:to>
      <xdr:col>5</xdr:col>
      <xdr:colOff>59532</xdr:colOff>
      <xdr:row>16</xdr:row>
      <xdr:rowOff>178594</xdr:rowOff>
    </xdr:to>
    <xdr:pic>
      <xdr:nvPicPr>
        <xdr:cNvPr id="23" name="Imagen 22" descr="DS-WSELI-T2">
          <a:extLst>
            <a:ext uri="{FF2B5EF4-FFF2-40B4-BE49-F238E27FC236}">
              <a16:creationId xmlns:a16="http://schemas.microsoft.com/office/drawing/2014/main" id="{B07B9959-9F0D-4B4D-8A0C-7A751D4D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781" y="4714875"/>
          <a:ext cx="1202532" cy="1202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95252</xdr:colOff>
      <xdr:row>13</xdr:row>
      <xdr:rowOff>762000</xdr:rowOff>
    </xdr:from>
    <xdr:to>
      <xdr:col>5</xdr:col>
      <xdr:colOff>1</xdr:colOff>
      <xdr:row>15</xdr:row>
      <xdr:rowOff>93374</xdr:rowOff>
    </xdr:to>
    <xdr:pic>
      <xdr:nvPicPr>
        <xdr:cNvPr id="25" name="Imagen 24" descr="24B2XH">
          <a:extLst>
            <a:ext uri="{FF2B5EF4-FFF2-40B4-BE49-F238E27FC236}">
              <a16:creationId xmlns:a16="http://schemas.microsoft.com/office/drawing/2014/main" id="{628A1913-1B07-4405-A9AD-C616E25C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658" y="4095750"/>
          <a:ext cx="1000124" cy="99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649-D5A1-4173-A50C-5565DA58B3BB}">
  <sheetPr>
    <pageSetUpPr fitToPage="1"/>
  </sheetPr>
  <dimension ref="A1:L59"/>
  <sheetViews>
    <sheetView tabSelected="1" zoomScale="73" zoomScaleNormal="73" workbookViewId="0">
      <selection activeCell="L8" sqref="L8"/>
    </sheetView>
  </sheetViews>
  <sheetFormatPr baseColWidth="10" defaultRowHeight="15" x14ac:dyDescent="0.25"/>
  <cols>
    <col min="1" max="1" width="4.42578125" bestFit="1" customWidth="1"/>
    <col min="2" max="2" width="4.5703125" customWidth="1"/>
    <col min="3" max="3" width="6.85546875" customWidth="1"/>
    <col min="4" max="4" width="67.140625" customWidth="1"/>
    <col min="5" max="5" width="16.42578125" customWidth="1"/>
    <col min="6" max="6" width="14.7109375" customWidth="1"/>
    <col min="7" max="7" width="11.85546875" customWidth="1"/>
    <col min="8" max="8" width="11.28515625" hidden="1" customWidth="1"/>
    <col min="9" max="9" width="12" hidden="1" customWidth="1"/>
    <col min="10" max="10" width="11.5703125" hidden="1" customWidth="1"/>
    <col min="11" max="11" width="9.140625" hidden="1" customWidth="1"/>
    <col min="12" max="12" width="11.42578125" customWidth="1"/>
  </cols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B4" s="1"/>
      <c r="C4" s="1"/>
      <c r="D4" s="1"/>
      <c r="E4" s="1"/>
      <c r="F4" s="1"/>
      <c r="G4" s="1"/>
      <c r="H4" s="1"/>
      <c r="I4" s="1" t="s">
        <v>1</v>
      </c>
      <c r="J4" s="1" t="s">
        <v>2</v>
      </c>
      <c r="K4" s="1"/>
    </row>
    <row r="5" spans="1:11" x14ac:dyDescent="0.25">
      <c r="B5" s="1"/>
      <c r="C5" s="1"/>
      <c r="D5" s="1"/>
      <c r="E5" s="1"/>
      <c r="F5" s="1"/>
      <c r="G5" s="1"/>
      <c r="H5" s="1"/>
      <c r="I5" s="2">
        <v>19.95</v>
      </c>
      <c r="J5" s="1">
        <v>0.7</v>
      </c>
      <c r="K5" s="1"/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3" t="s">
        <v>25</v>
      </c>
      <c r="C7" s="1"/>
      <c r="D7" s="1"/>
      <c r="E7" s="1"/>
      <c r="F7" s="4" t="s">
        <v>21</v>
      </c>
      <c r="H7" s="1"/>
      <c r="I7" s="1"/>
      <c r="J7" s="1"/>
      <c r="K7" s="1"/>
    </row>
    <row r="8" spans="1:11" x14ac:dyDescent="0.25">
      <c r="A8" s="3"/>
      <c r="C8" s="1"/>
      <c r="D8" s="1"/>
      <c r="E8" s="1"/>
      <c r="F8" s="4" t="s">
        <v>22</v>
      </c>
      <c r="H8" s="1"/>
      <c r="I8" s="1"/>
      <c r="J8" s="1"/>
      <c r="K8" s="1"/>
    </row>
    <row r="9" spans="1:11" x14ac:dyDescent="0.25">
      <c r="B9" s="3"/>
      <c r="C9" s="1"/>
      <c r="D9" s="1"/>
      <c r="E9" s="1"/>
      <c r="F9" s="1"/>
      <c r="G9" s="4"/>
      <c r="H9" s="1"/>
      <c r="I9" s="1"/>
      <c r="J9" s="1"/>
      <c r="K9" s="1"/>
    </row>
    <row r="10" spans="1:11" ht="15.75" x14ac:dyDescent="0.25">
      <c r="A10" s="26" t="s">
        <v>14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B11" s="1"/>
      <c r="C11" s="1"/>
      <c r="F11" s="1"/>
      <c r="G11" s="1"/>
      <c r="H11" s="1"/>
      <c r="I11" s="1"/>
      <c r="J11" s="1"/>
      <c r="K11" s="1"/>
    </row>
    <row r="12" spans="1:11" x14ac:dyDescent="0.25">
      <c r="A12" s="7" t="s">
        <v>13</v>
      </c>
      <c r="B12" s="5" t="s">
        <v>3</v>
      </c>
      <c r="C12" s="6" t="s">
        <v>4</v>
      </c>
      <c r="D12" s="6" t="s">
        <v>5</v>
      </c>
      <c r="E12" s="6"/>
      <c r="F12" s="7" t="s">
        <v>6</v>
      </c>
      <c r="G12" s="7" t="s">
        <v>7</v>
      </c>
      <c r="H12" s="8"/>
      <c r="I12" s="1"/>
      <c r="J12" s="9"/>
      <c r="K12" s="1"/>
    </row>
    <row r="13" spans="1:11" ht="81.75" customHeight="1" x14ac:dyDescent="0.25">
      <c r="A13" s="23">
        <v>1</v>
      </c>
      <c r="B13" s="10">
        <v>1</v>
      </c>
      <c r="C13" s="10" t="s">
        <v>8</v>
      </c>
      <c r="D13" s="27" t="s">
        <v>27</v>
      </c>
      <c r="E13" s="11"/>
      <c r="F13" s="12">
        <f>H13</f>
        <v>1315</v>
      </c>
      <c r="G13" s="12">
        <f>F13*B13</f>
        <v>1315</v>
      </c>
      <c r="H13" s="13">
        <v>1315</v>
      </c>
      <c r="I13" s="14">
        <f>H13*$I$5</f>
        <v>26234.25</v>
      </c>
      <c r="J13" s="15">
        <f>I13*B13</f>
        <v>26234.25</v>
      </c>
      <c r="K13" s="24" t="s">
        <v>0</v>
      </c>
    </row>
    <row r="14" spans="1:11" ht="66" customHeight="1" x14ac:dyDescent="0.25">
      <c r="A14" s="23">
        <v>2</v>
      </c>
      <c r="B14" s="10">
        <v>1</v>
      </c>
      <c r="C14" s="10" t="s">
        <v>8</v>
      </c>
      <c r="D14" s="27" t="s">
        <v>28</v>
      </c>
      <c r="E14" s="11"/>
      <c r="F14" s="12">
        <f t="shared" ref="F14" si="0">H14</f>
        <v>771.68</v>
      </c>
      <c r="G14" s="12">
        <f t="shared" ref="G14:G17" si="1">F14*B14</f>
        <v>771.68</v>
      </c>
      <c r="H14" s="13">
        <v>771.68</v>
      </c>
      <c r="I14" s="14">
        <f t="shared" ref="I14:I17" si="2">H14*$I$5</f>
        <v>15395.015999999998</v>
      </c>
      <c r="J14" s="15">
        <f t="shared" ref="J14" si="3">I14*B14</f>
        <v>15395.015999999998</v>
      </c>
      <c r="K14" s="24" t="s">
        <v>17</v>
      </c>
    </row>
    <row r="15" spans="1:11" ht="66" customHeight="1" x14ac:dyDescent="0.25">
      <c r="A15" s="23">
        <v>3</v>
      </c>
      <c r="B15" s="10">
        <v>1</v>
      </c>
      <c r="C15" s="10" t="s">
        <v>8</v>
      </c>
      <c r="D15" s="27" t="s">
        <v>59</v>
      </c>
      <c r="E15" s="11"/>
      <c r="F15" s="12">
        <f t="shared" ref="F15" si="4">H15</f>
        <v>163.04</v>
      </c>
      <c r="G15" s="12">
        <f t="shared" ref="G15" si="5">F15*B15</f>
        <v>163.04</v>
      </c>
      <c r="H15" s="13">
        <v>163.04</v>
      </c>
      <c r="I15" s="14">
        <f t="shared" ref="I15" si="6">H15*$I$5</f>
        <v>3252.6479999999997</v>
      </c>
      <c r="J15" s="15">
        <f t="shared" ref="J15" si="7">I15*B15</f>
        <v>3252.6479999999997</v>
      </c>
      <c r="K15" s="24" t="s">
        <v>60</v>
      </c>
    </row>
    <row r="16" spans="1:11" ht="57.75" customHeight="1" x14ac:dyDescent="0.25">
      <c r="A16" s="23">
        <v>4</v>
      </c>
      <c r="B16" s="10">
        <v>1</v>
      </c>
      <c r="C16" s="10" t="s">
        <v>8</v>
      </c>
      <c r="D16" s="27" t="s">
        <v>57</v>
      </c>
      <c r="E16" s="11"/>
      <c r="F16" s="12">
        <f t="shared" ref="F16" si="8">H16</f>
        <v>383.63</v>
      </c>
      <c r="G16" s="12">
        <f t="shared" ref="G16" si="9">F16*B16</f>
        <v>383.63</v>
      </c>
      <c r="H16" s="13">
        <v>383.63</v>
      </c>
      <c r="I16" s="14">
        <f t="shared" ref="I16" si="10">H16*$I$5</f>
        <v>7653.4184999999998</v>
      </c>
      <c r="J16" s="15">
        <f t="shared" ref="J16" si="11">I16*B16</f>
        <v>7653.4184999999998</v>
      </c>
      <c r="K16" s="44" t="s">
        <v>58</v>
      </c>
    </row>
    <row r="17" spans="1:11" ht="39.75" customHeight="1" x14ac:dyDescent="0.25">
      <c r="A17" s="23">
        <v>5</v>
      </c>
      <c r="B17" s="10">
        <v>1</v>
      </c>
      <c r="C17" s="10" t="s">
        <v>23</v>
      </c>
      <c r="D17" s="27" t="s">
        <v>26</v>
      </c>
      <c r="E17" s="11"/>
      <c r="F17" s="12">
        <f>H17</f>
        <v>448</v>
      </c>
      <c r="G17" s="12">
        <f t="shared" si="1"/>
        <v>448</v>
      </c>
      <c r="H17" s="13">
        <v>448</v>
      </c>
      <c r="I17" s="14">
        <f t="shared" si="2"/>
        <v>8937.6</v>
      </c>
      <c r="J17" s="15">
        <f>I17*B17</f>
        <v>8937.6</v>
      </c>
      <c r="K17" s="24" t="s">
        <v>24</v>
      </c>
    </row>
    <row r="18" spans="1:11" x14ac:dyDescent="0.25">
      <c r="F18" s="29"/>
      <c r="G18" s="30"/>
      <c r="H18" s="21"/>
      <c r="I18" s="21"/>
      <c r="J18" s="15"/>
      <c r="K18" s="1"/>
    </row>
    <row r="19" spans="1:11" ht="15.75" x14ac:dyDescent="0.25">
      <c r="A19" s="26" t="s">
        <v>18</v>
      </c>
      <c r="C19" s="1"/>
      <c r="D19" s="1"/>
      <c r="E19" s="1"/>
      <c r="F19" s="1"/>
      <c r="G19" s="1"/>
    </row>
    <row r="20" spans="1:11" x14ac:dyDescent="0.25">
      <c r="B20" s="1"/>
      <c r="C20" s="1"/>
      <c r="F20" s="1"/>
      <c r="G20" s="1"/>
      <c r="H20" s="1"/>
      <c r="I20" s="1"/>
      <c r="J20" s="1"/>
    </row>
    <row r="21" spans="1:11" x14ac:dyDescent="0.25">
      <c r="A21" s="7" t="s">
        <v>13</v>
      </c>
      <c r="B21" s="5" t="s">
        <v>3</v>
      </c>
      <c r="C21" s="6" t="s">
        <v>4</v>
      </c>
      <c r="D21" s="6" t="s">
        <v>5</v>
      </c>
      <c r="E21" s="6"/>
      <c r="F21" s="7" t="s">
        <v>6</v>
      </c>
      <c r="G21" s="7" t="s">
        <v>7</v>
      </c>
      <c r="H21" s="1"/>
      <c r="I21" s="1"/>
      <c r="J21" s="1"/>
    </row>
    <row r="22" spans="1:11" ht="84" customHeight="1" x14ac:dyDescent="0.25">
      <c r="A22" s="23">
        <v>6</v>
      </c>
      <c r="B22" s="10">
        <v>1</v>
      </c>
      <c r="C22" s="10" t="s">
        <v>23</v>
      </c>
      <c r="D22" s="27" t="s">
        <v>29</v>
      </c>
      <c r="E22" s="11"/>
      <c r="F22" s="12">
        <f>H22</f>
        <v>493.63</v>
      </c>
      <c r="G22" s="12">
        <f>F22*B22</f>
        <v>493.63</v>
      </c>
      <c r="H22" s="13">
        <v>493.63</v>
      </c>
      <c r="I22" s="14">
        <f>H22*$I$5</f>
        <v>9847.9184999999998</v>
      </c>
      <c r="J22" s="15">
        <f>I22*B22</f>
        <v>9847.9184999999998</v>
      </c>
      <c r="K22" s="24" t="s">
        <v>30</v>
      </c>
    </row>
    <row r="23" spans="1:11" ht="83.25" customHeight="1" x14ac:dyDescent="0.25">
      <c r="A23" s="23">
        <v>7</v>
      </c>
      <c r="B23" s="10">
        <v>1</v>
      </c>
      <c r="C23" s="10" t="s">
        <v>8</v>
      </c>
      <c r="D23" s="27" t="s">
        <v>31</v>
      </c>
      <c r="E23" s="11"/>
      <c r="F23" s="12">
        <f>H23</f>
        <v>23.63</v>
      </c>
      <c r="G23" s="12">
        <f t="shared" ref="G23" si="12">F23*B23</f>
        <v>23.63</v>
      </c>
      <c r="H23" s="13">
        <v>23.63</v>
      </c>
      <c r="I23" s="14">
        <f t="shared" ref="I23" si="13">H23*$I$5</f>
        <v>471.41849999999994</v>
      </c>
      <c r="J23" s="15">
        <f>I23*B23</f>
        <v>471.41849999999994</v>
      </c>
      <c r="K23" s="31" t="s">
        <v>32</v>
      </c>
    </row>
    <row r="24" spans="1:11" x14ac:dyDescent="0.25">
      <c r="F24" s="29"/>
      <c r="G24" s="30"/>
    </row>
    <row r="25" spans="1:11" ht="15.75" x14ac:dyDescent="0.25">
      <c r="A25" s="26" t="s">
        <v>19</v>
      </c>
      <c r="C25" s="1"/>
      <c r="D25" s="1"/>
      <c r="E25" s="1"/>
      <c r="F25" s="1"/>
      <c r="G25" s="1"/>
    </row>
    <row r="26" spans="1:11" x14ac:dyDescent="0.25">
      <c r="B26" s="1"/>
      <c r="C26" s="1"/>
      <c r="F26" s="1"/>
      <c r="G26" s="1"/>
    </row>
    <row r="27" spans="1:11" x14ac:dyDescent="0.25">
      <c r="A27" s="7" t="s">
        <v>13</v>
      </c>
      <c r="B27" s="5" t="s">
        <v>3</v>
      </c>
      <c r="C27" s="6" t="s">
        <v>4</v>
      </c>
      <c r="D27" s="6" t="s">
        <v>5</v>
      </c>
      <c r="E27" s="6"/>
      <c r="F27" s="7" t="s">
        <v>6</v>
      </c>
      <c r="G27" s="7" t="s">
        <v>7</v>
      </c>
    </row>
    <row r="28" spans="1:11" ht="87.75" customHeight="1" x14ac:dyDescent="0.25">
      <c r="A28" s="23">
        <v>8</v>
      </c>
      <c r="B28" s="10">
        <v>1</v>
      </c>
      <c r="C28" s="10" t="s">
        <v>8</v>
      </c>
      <c r="D28" s="27" t="s">
        <v>33</v>
      </c>
      <c r="E28" s="11"/>
      <c r="F28" s="12">
        <f>H28</f>
        <v>229</v>
      </c>
      <c r="G28" s="12">
        <f>F28*B28</f>
        <v>229</v>
      </c>
      <c r="H28" s="13">
        <v>229</v>
      </c>
      <c r="I28" s="14">
        <f>H28*$I$5</f>
        <v>4568.55</v>
      </c>
      <c r="J28" s="15">
        <f>I28*B28</f>
        <v>4568.55</v>
      </c>
      <c r="K28" s="31" t="s">
        <v>34</v>
      </c>
    </row>
    <row r="29" spans="1:11" ht="90" customHeight="1" x14ac:dyDescent="0.25">
      <c r="A29" s="23">
        <v>9</v>
      </c>
      <c r="B29" s="10">
        <v>1</v>
      </c>
      <c r="C29" s="10" t="s">
        <v>8</v>
      </c>
      <c r="D29" s="27" t="s">
        <v>35</v>
      </c>
      <c r="E29" s="11"/>
      <c r="F29" s="12">
        <f>H29</f>
        <v>4.75</v>
      </c>
      <c r="G29" s="12">
        <f t="shared" ref="G29:G32" si="14">F29*B29</f>
        <v>4.75</v>
      </c>
      <c r="H29" s="13">
        <v>4.75</v>
      </c>
      <c r="I29" s="14">
        <f t="shared" ref="I29:I30" si="15">H29*$I$5</f>
        <v>94.762500000000003</v>
      </c>
      <c r="J29" s="15">
        <f>I29*B29</f>
        <v>94.762500000000003</v>
      </c>
      <c r="K29" s="24" t="s">
        <v>38</v>
      </c>
    </row>
    <row r="30" spans="1:11" ht="51.75" customHeight="1" x14ac:dyDescent="0.25">
      <c r="A30" s="23">
        <v>10</v>
      </c>
      <c r="B30" s="10">
        <v>1</v>
      </c>
      <c r="C30" s="10" t="s">
        <v>9</v>
      </c>
      <c r="D30" s="27" t="s">
        <v>36</v>
      </c>
      <c r="E30" s="11"/>
      <c r="F30" s="12">
        <f>H30</f>
        <v>5.2</v>
      </c>
      <c r="G30" s="12">
        <f t="shared" si="14"/>
        <v>5.2</v>
      </c>
      <c r="H30" s="13">
        <v>5.2</v>
      </c>
      <c r="I30" s="14">
        <f t="shared" si="15"/>
        <v>103.74</v>
      </c>
      <c r="J30" s="15">
        <f>I30*B30</f>
        <v>103.74</v>
      </c>
      <c r="K30" t="s">
        <v>37</v>
      </c>
    </row>
    <row r="31" spans="1:11" ht="76.5" customHeight="1" x14ac:dyDescent="0.25">
      <c r="A31" s="23">
        <v>11</v>
      </c>
      <c r="B31" s="10">
        <v>1</v>
      </c>
      <c r="C31" s="10" t="s">
        <v>23</v>
      </c>
      <c r="D31" s="27" t="s">
        <v>39</v>
      </c>
      <c r="E31" s="16"/>
      <c r="F31" s="12">
        <f>H31</f>
        <v>141.25</v>
      </c>
      <c r="G31" s="12">
        <f>F31*B31</f>
        <v>141.25</v>
      </c>
      <c r="H31" s="13">
        <v>141.25</v>
      </c>
      <c r="I31" s="14">
        <f t="shared" ref="I31:I32" si="16">H31*$I$5</f>
        <v>2817.9375</v>
      </c>
      <c r="J31" s="15">
        <f t="shared" ref="J31:J32" si="17">I31*B31</f>
        <v>2817.9375</v>
      </c>
    </row>
    <row r="32" spans="1:11" ht="73.5" customHeight="1" x14ac:dyDescent="0.25">
      <c r="A32" s="23">
        <v>12</v>
      </c>
      <c r="B32" s="10">
        <v>1</v>
      </c>
      <c r="C32" s="10" t="s">
        <v>9</v>
      </c>
      <c r="D32" s="27" t="s">
        <v>40</v>
      </c>
      <c r="E32" s="11"/>
      <c r="F32" s="12">
        <f>H32</f>
        <v>4.5</v>
      </c>
      <c r="G32" s="12">
        <f t="shared" si="14"/>
        <v>4.5</v>
      </c>
      <c r="H32" s="13">
        <v>4.5</v>
      </c>
      <c r="I32" s="14">
        <f t="shared" si="16"/>
        <v>89.774999999999991</v>
      </c>
      <c r="J32" s="15">
        <f t="shared" si="17"/>
        <v>89.774999999999991</v>
      </c>
    </row>
    <row r="33" spans="1:12" x14ac:dyDescent="0.25">
      <c r="A33" s="45"/>
      <c r="B33" s="46"/>
      <c r="C33" s="46"/>
      <c r="D33" s="47"/>
      <c r="E33" s="48"/>
      <c r="F33" s="14"/>
      <c r="G33" s="14"/>
      <c r="H33" s="13"/>
      <c r="I33" s="14"/>
      <c r="J33" s="15"/>
    </row>
    <row r="34" spans="1:12" x14ac:dyDescent="0.25">
      <c r="A34" s="45"/>
      <c r="B34" s="46"/>
      <c r="C34" s="46"/>
      <c r="D34" s="47"/>
      <c r="E34" s="48"/>
      <c r="F34" s="14"/>
      <c r="G34" s="14"/>
      <c r="H34" s="13"/>
      <c r="I34" s="14"/>
      <c r="J34" s="15"/>
    </row>
    <row r="35" spans="1:12" x14ac:dyDescent="0.25">
      <c r="A35" s="45"/>
      <c r="B35" s="46"/>
      <c r="C35" s="46"/>
      <c r="D35" s="47"/>
      <c r="E35" s="48"/>
      <c r="F35" s="14"/>
      <c r="G35" s="14"/>
      <c r="H35" s="13"/>
      <c r="I35" s="14"/>
      <c r="J35" s="15"/>
    </row>
    <row r="36" spans="1:12" x14ac:dyDescent="0.25">
      <c r="A36" s="45"/>
      <c r="B36" s="46"/>
      <c r="C36" s="46"/>
      <c r="D36" s="47"/>
      <c r="E36" s="48"/>
      <c r="F36" s="14"/>
      <c r="G36" s="14"/>
      <c r="H36" s="13"/>
      <c r="I36" s="14"/>
      <c r="J36" s="15"/>
    </row>
    <row r="37" spans="1:12" x14ac:dyDescent="0.25">
      <c r="F37" s="29"/>
      <c r="G37" s="30"/>
      <c r="H37" s="1"/>
      <c r="I37" s="1"/>
      <c r="J37" s="1"/>
    </row>
    <row r="38" spans="1:12" ht="15.75" x14ac:dyDescent="0.25">
      <c r="A38" s="26" t="s">
        <v>20</v>
      </c>
      <c r="C38" s="1"/>
      <c r="D38" s="1"/>
      <c r="E38" s="1"/>
      <c r="F38" s="1"/>
      <c r="G38" s="1"/>
      <c r="H38" s="1"/>
      <c r="I38" s="1"/>
      <c r="J38" s="1"/>
    </row>
    <row r="39" spans="1:12" x14ac:dyDescent="0.25">
      <c r="B39" s="1"/>
      <c r="C39" s="1"/>
      <c r="F39" s="1"/>
      <c r="G39" s="1"/>
      <c r="H39" s="1"/>
      <c r="I39" s="1"/>
      <c r="J39" s="1"/>
    </row>
    <row r="40" spans="1:12" x14ac:dyDescent="0.25">
      <c r="A40" s="7" t="s">
        <v>13</v>
      </c>
      <c r="B40" s="5" t="s">
        <v>3</v>
      </c>
      <c r="C40" s="6" t="s">
        <v>4</v>
      </c>
      <c r="D40" s="6" t="s">
        <v>5</v>
      </c>
      <c r="E40" s="6"/>
      <c r="F40" s="7" t="s">
        <v>6</v>
      </c>
      <c r="G40" s="7" t="s">
        <v>7</v>
      </c>
      <c r="H40" s="1"/>
      <c r="I40" s="1"/>
      <c r="J40" s="1"/>
    </row>
    <row r="41" spans="1:12" ht="77.25" customHeight="1" x14ac:dyDescent="0.25">
      <c r="A41" s="23">
        <v>13</v>
      </c>
      <c r="B41" s="10">
        <v>1</v>
      </c>
      <c r="C41" s="10" t="s">
        <v>8</v>
      </c>
      <c r="D41" s="27" t="s">
        <v>41</v>
      </c>
      <c r="E41" s="11"/>
      <c r="F41" s="12">
        <f>H41</f>
        <v>75</v>
      </c>
      <c r="G41" s="12">
        <f>F41*B41</f>
        <v>75</v>
      </c>
      <c r="H41" s="13">
        <v>75</v>
      </c>
      <c r="I41" s="14">
        <f>H41*$I$5</f>
        <v>1496.25</v>
      </c>
      <c r="J41" s="15">
        <f>I41*B41</f>
        <v>1496.25</v>
      </c>
      <c r="K41" s="32" t="s">
        <v>42</v>
      </c>
    </row>
    <row r="42" spans="1:12" ht="41.25" customHeight="1" x14ac:dyDescent="0.25">
      <c r="A42" s="23">
        <v>14</v>
      </c>
      <c r="B42" s="10">
        <v>1</v>
      </c>
      <c r="C42" s="10" t="s">
        <v>8</v>
      </c>
      <c r="D42" s="27" t="s">
        <v>43</v>
      </c>
      <c r="E42" s="11"/>
      <c r="F42" s="12">
        <f>H42</f>
        <v>36.94</v>
      </c>
      <c r="G42" s="12">
        <f t="shared" ref="G42:G44" si="18">F42*B42</f>
        <v>36.94</v>
      </c>
      <c r="H42" s="13">
        <v>36.94</v>
      </c>
      <c r="I42" s="14">
        <f t="shared" ref="I42:I44" si="19">H42*$I$5</f>
        <v>736.95299999999997</v>
      </c>
      <c r="J42" s="15">
        <f>I42*B42</f>
        <v>736.95299999999997</v>
      </c>
    </row>
    <row r="43" spans="1:12" ht="50.25" customHeight="1" x14ac:dyDescent="0.25">
      <c r="A43" s="23">
        <v>15</v>
      </c>
      <c r="B43" s="10">
        <v>1</v>
      </c>
      <c r="C43" s="10" t="s">
        <v>8</v>
      </c>
      <c r="D43" s="27" t="s">
        <v>44</v>
      </c>
      <c r="E43" s="11"/>
      <c r="F43" s="12">
        <f>H43</f>
        <v>31</v>
      </c>
      <c r="G43" s="12">
        <f t="shared" si="18"/>
        <v>31</v>
      </c>
      <c r="H43" s="13">
        <v>31</v>
      </c>
      <c r="I43" s="14">
        <f t="shared" si="19"/>
        <v>618.44999999999993</v>
      </c>
      <c r="J43" s="15">
        <f>I43*B43</f>
        <v>618.44999999999993</v>
      </c>
      <c r="K43" s="32" t="s">
        <v>45</v>
      </c>
    </row>
    <row r="44" spans="1:12" ht="39.75" customHeight="1" x14ac:dyDescent="0.25">
      <c r="A44" s="23">
        <v>16</v>
      </c>
      <c r="B44" s="35">
        <v>1</v>
      </c>
      <c r="C44" s="35" t="s">
        <v>8</v>
      </c>
      <c r="D44" s="36" t="s">
        <v>46</v>
      </c>
      <c r="E44" s="37"/>
      <c r="F44" s="38">
        <f>H44</f>
        <v>587.5</v>
      </c>
      <c r="G44" s="38">
        <f t="shared" si="18"/>
        <v>587.5</v>
      </c>
      <c r="H44" s="13">
        <v>587.5</v>
      </c>
      <c r="I44" s="14">
        <f t="shared" si="19"/>
        <v>11720.625</v>
      </c>
      <c r="J44" s="15">
        <f>I44*B44</f>
        <v>11720.625</v>
      </c>
      <c r="K44" s="32" t="s">
        <v>47</v>
      </c>
    </row>
    <row r="45" spans="1:12" ht="59.25" customHeight="1" x14ac:dyDescent="0.25">
      <c r="A45" s="23">
        <v>17</v>
      </c>
      <c r="B45" s="10">
        <v>1</v>
      </c>
      <c r="C45" s="10" t="s">
        <v>50</v>
      </c>
      <c r="D45" s="34" t="s">
        <v>51</v>
      </c>
      <c r="E45" s="39"/>
      <c r="F45" s="12">
        <f>H45</f>
        <v>0.60150375939849621</v>
      </c>
      <c r="G45" s="12">
        <f t="shared" ref="G45" si="20">F45*B45</f>
        <v>0.60150375939849621</v>
      </c>
      <c r="H45" s="13">
        <f>I45/I5</f>
        <v>0.60150375939849621</v>
      </c>
      <c r="I45" s="14">
        <v>12</v>
      </c>
      <c r="J45" s="15">
        <f>I45*B45</f>
        <v>12</v>
      </c>
      <c r="K45" s="41"/>
    </row>
    <row r="46" spans="1:12" x14ac:dyDescent="0.25">
      <c r="F46" s="29"/>
      <c r="G46" s="30"/>
      <c r="H46" s="21"/>
      <c r="I46" s="21"/>
      <c r="J46" s="15"/>
    </row>
    <row r="47" spans="1:12" ht="15.75" x14ac:dyDescent="0.25">
      <c r="A47" s="26" t="s">
        <v>63</v>
      </c>
      <c r="C47" s="1"/>
      <c r="D47" s="1"/>
      <c r="E47" s="1"/>
      <c r="F47" s="1"/>
      <c r="G47" s="1"/>
      <c r="H47" s="21"/>
      <c r="I47" s="21"/>
      <c r="J47" s="15"/>
    </row>
    <row r="48" spans="1:12" x14ac:dyDescent="0.25">
      <c r="B48" s="1"/>
      <c r="C48" s="1"/>
      <c r="F48" s="1"/>
      <c r="G48" s="1"/>
      <c r="H48" s="21"/>
      <c r="I48" s="21"/>
      <c r="J48" s="15"/>
      <c r="L48" s="40"/>
    </row>
    <row r="49" spans="1:11" x14ac:dyDescent="0.25">
      <c r="A49" s="7" t="s">
        <v>13</v>
      </c>
      <c r="B49" s="5" t="s">
        <v>3</v>
      </c>
      <c r="C49" s="6" t="s">
        <v>4</v>
      </c>
      <c r="D49" s="6" t="s">
        <v>5</v>
      </c>
      <c r="E49" s="6"/>
      <c r="F49" s="7" t="s">
        <v>6</v>
      </c>
      <c r="G49" s="7" t="s">
        <v>7</v>
      </c>
    </row>
    <row r="50" spans="1:11" ht="69.75" customHeight="1" x14ac:dyDescent="0.25">
      <c r="A50" s="23">
        <v>18</v>
      </c>
      <c r="B50" s="10">
        <v>1</v>
      </c>
      <c r="C50" s="10" t="s">
        <v>9</v>
      </c>
      <c r="D50" s="34" t="s">
        <v>48</v>
      </c>
      <c r="F50" s="12">
        <f>H50</f>
        <v>1823</v>
      </c>
      <c r="G50" s="12">
        <f>F50*B50</f>
        <v>1823</v>
      </c>
      <c r="H50" s="13">
        <v>1823</v>
      </c>
      <c r="I50" s="14">
        <f>H50*$I$5</f>
        <v>36368.85</v>
      </c>
      <c r="J50" s="15">
        <f>I50*B50</f>
        <v>36368.85</v>
      </c>
      <c r="K50" s="32" t="s">
        <v>49</v>
      </c>
    </row>
    <row r="51" spans="1:11" ht="41.25" customHeight="1" x14ac:dyDescent="0.25">
      <c r="A51" s="23">
        <v>19</v>
      </c>
      <c r="B51" s="10">
        <v>1</v>
      </c>
      <c r="C51" s="10" t="s">
        <v>52</v>
      </c>
      <c r="D51" s="27" t="s">
        <v>56</v>
      </c>
      <c r="E51" s="11"/>
      <c r="F51" s="12">
        <f>H51</f>
        <v>2192.5</v>
      </c>
      <c r="G51" s="12">
        <f t="shared" ref="G51:G53" si="21">F51*B51</f>
        <v>2192.5</v>
      </c>
      <c r="H51" s="13">
        <v>2192.5</v>
      </c>
      <c r="I51" s="14">
        <f t="shared" ref="I51:I52" si="22">H51*$I$5</f>
        <v>43740.375</v>
      </c>
      <c r="J51" s="15">
        <f>I51*B51</f>
        <v>43740.375</v>
      </c>
      <c r="K51" s="43" t="s">
        <v>53</v>
      </c>
    </row>
    <row r="52" spans="1:11" ht="32.25" customHeight="1" x14ac:dyDescent="0.25">
      <c r="A52" s="23">
        <v>20</v>
      </c>
      <c r="B52" s="10">
        <v>1</v>
      </c>
      <c r="C52" s="10" t="s">
        <v>52</v>
      </c>
      <c r="D52" s="27" t="s">
        <v>55</v>
      </c>
      <c r="E52" s="11"/>
      <c r="F52" s="12">
        <f>H52</f>
        <v>825.75</v>
      </c>
      <c r="G52" s="12">
        <f t="shared" si="21"/>
        <v>825.75</v>
      </c>
      <c r="H52" s="13">
        <v>825.75</v>
      </c>
      <c r="I52" s="14">
        <f t="shared" si="22"/>
        <v>16473.712499999998</v>
      </c>
      <c r="J52" s="15">
        <f>I52*B52</f>
        <v>16473.712499999998</v>
      </c>
      <c r="K52" s="32" t="s">
        <v>54</v>
      </c>
    </row>
    <row r="53" spans="1:11" x14ac:dyDescent="0.25">
      <c r="A53" s="23">
        <v>21</v>
      </c>
      <c r="B53" s="10">
        <v>13</v>
      </c>
      <c r="C53" s="10" t="s">
        <v>9</v>
      </c>
      <c r="D53" s="28" t="s">
        <v>61</v>
      </c>
      <c r="E53" s="16"/>
      <c r="F53" s="12">
        <f>H53</f>
        <v>10.025062656641605</v>
      </c>
      <c r="G53" s="12">
        <f t="shared" si="21"/>
        <v>130.32581453634086</v>
      </c>
      <c r="H53" s="13">
        <f>I53/I5</f>
        <v>10.025062656641605</v>
      </c>
      <c r="I53" s="14">
        <v>200</v>
      </c>
      <c r="J53" s="15">
        <f>I53*B53</f>
        <v>2600</v>
      </c>
    </row>
    <row r="54" spans="1:11" x14ac:dyDescent="0.25">
      <c r="B54" s="17"/>
      <c r="C54" s="17"/>
      <c r="D54" s="33"/>
      <c r="E54" s="18"/>
      <c r="F54" s="19" t="s">
        <v>10</v>
      </c>
      <c r="G54" s="20">
        <f>SUM(G13:G53)</f>
        <v>9685.9273182957404</v>
      </c>
      <c r="H54" s="21"/>
      <c r="I54" s="21"/>
      <c r="J54" s="15">
        <f>SUM(J13:J53)</f>
        <v>193234.24999999997</v>
      </c>
    </row>
    <row r="55" spans="1:11" x14ac:dyDescent="0.25">
      <c r="B55" s="17"/>
      <c r="C55" s="17"/>
      <c r="D55" s="18"/>
      <c r="E55" s="18"/>
      <c r="F55" s="19" t="s">
        <v>11</v>
      </c>
      <c r="G55" s="22">
        <f>G54*0.16</f>
        <v>1549.7483709273185</v>
      </c>
      <c r="H55" s="21"/>
      <c r="I55" s="21"/>
      <c r="J55" s="15"/>
    </row>
    <row r="56" spans="1:11" x14ac:dyDescent="0.25">
      <c r="B56" s="17"/>
      <c r="C56" s="17"/>
      <c r="D56" s="18"/>
      <c r="E56" s="18"/>
      <c r="F56" s="19" t="s">
        <v>12</v>
      </c>
      <c r="G56" s="22">
        <f>G54+G55</f>
        <v>11235.675689223059</v>
      </c>
      <c r="H56" s="21"/>
      <c r="I56" s="21"/>
      <c r="J56" s="15">
        <f>J54*1.16</f>
        <v>224151.72999999995</v>
      </c>
    </row>
    <row r="57" spans="1:11" x14ac:dyDescent="0.25">
      <c r="F57" s="19" t="s">
        <v>15</v>
      </c>
      <c r="G57" s="25" t="s">
        <v>16</v>
      </c>
    </row>
    <row r="58" spans="1:11" x14ac:dyDescent="0.25">
      <c r="A58" t="s">
        <v>62</v>
      </c>
    </row>
    <row r="59" spans="1:11" x14ac:dyDescent="0.25">
      <c r="J59" s="42"/>
    </row>
  </sheetData>
  <printOptions horizontalCentered="1" verticalCentered="1"/>
  <pageMargins left="0.43307086614173229" right="0.31496062992125984" top="0.6692913385826772" bottom="0.9055118110236221" header="0.31496062992125984" footer="0.31496062992125984"/>
  <pageSetup paperSize="5"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mora</dc:creator>
  <cp:lastModifiedBy>Elizabeth mora</cp:lastModifiedBy>
  <cp:lastPrinted>2021-08-06T01:10:19Z</cp:lastPrinted>
  <dcterms:created xsi:type="dcterms:W3CDTF">2021-07-17T14:43:03Z</dcterms:created>
  <dcterms:modified xsi:type="dcterms:W3CDTF">2021-08-06T06:36:25Z</dcterms:modified>
</cp:coreProperties>
</file>