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G:\My Drive\Data Analyst Prep\!Programming Files\Excel Examples\"/>
    </mc:Choice>
  </mc:AlternateContent>
  <bookViews>
    <workbookView xWindow="0" yWindow="0" windowWidth="17652" windowHeight="10836"/>
  </bookViews>
  <sheets>
    <sheet name="Daily Breakdown" sheetId="2" r:id="rId1"/>
    <sheet name="Daily Overview" sheetId="3" r:id="rId2"/>
    <sheet name="Foods" sheetId="4" r:id="rId3"/>
    <sheet name="Giant Food List" sheetId="5" r:id="rId4"/>
  </sheets>
  <definedNames>
    <definedName name="Day_11.17.21">'Daily Breakdown'!$A$2:$C$5</definedName>
    <definedName name="DAY_11.18.21">'Daily Breakdown'!$A$7:$C$11</definedName>
    <definedName name="Food_List">Table1[#All]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2" l="1"/>
  <c r="G21" i="2" s="1"/>
  <c r="H20" i="2"/>
  <c r="D20" i="2"/>
  <c r="G20" i="2" s="1"/>
  <c r="E19" i="2"/>
  <c r="D19" i="2"/>
  <c r="H19" i="2" s="1"/>
  <c r="H18" i="2"/>
  <c r="G18" i="2"/>
  <c r="D18" i="2"/>
  <c r="E18" i="2" s="1"/>
  <c r="B5" i="3"/>
  <c r="B6" i="3"/>
  <c r="C6" i="3"/>
  <c r="D6" i="3"/>
  <c r="E6" i="3"/>
  <c r="F6" i="3"/>
  <c r="B7" i="3"/>
  <c r="C7" i="3"/>
  <c r="D7" i="3"/>
  <c r="E7" i="3"/>
  <c r="F7" i="3"/>
  <c r="B8" i="3"/>
  <c r="C8" i="3"/>
  <c r="D8" i="3"/>
  <c r="E8" i="3"/>
  <c r="F8" i="3"/>
  <c r="B9" i="3"/>
  <c r="C9" i="3"/>
  <c r="D9" i="3"/>
  <c r="E9" i="3"/>
  <c r="F9" i="3"/>
  <c r="B10" i="3"/>
  <c r="C10" i="3"/>
  <c r="D10" i="3"/>
  <c r="E10" i="3"/>
  <c r="F10" i="3"/>
  <c r="B11" i="3"/>
  <c r="C11" i="3"/>
  <c r="D11" i="3"/>
  <c r="E11" i="3"/>
  <c r="F11" i="3"/>
  <c r="B12" i="3"/>
  <c r="C12" i="3"/>
  <c r="D12" i="3"/>
  <c r="E12" i="3"/>
  <c r="F12" i="3"/>
  <c r="B13" i="3"/>
  <c r="C13" i="3"/>
  <c r="D13" i="3"/>
  <c r="E13" i="3"/>
  <c r="F13" i="3"/>
  <c r="B14" i="3"/>
  <c r="C14" i="3"/>
  <c r="D14" i="3"/>
  <c r="E14" i="3"/>
  <c r="F14" i="3"/>
  <c r="B15" i="3"/>
  <c r="C15" i="3"/>
  <c r="D15" i="3"/>
  <c r="E15" i="3"/>
  <c r="F15" i="3"/>
  <c r="B16" i="3"/>
  <c r="C16" i="3"/>
  <c r="D16" i="3"/>
  <c r="E16" i="3"/>
  <c r="F16" i="3"/>
  <c r="B17" i="3"/>
  <c r="C17" i="3"/>
  <c r="D17" i="3"/>
  <c r="E17" i="3"/>
  <c r="F17" i="3"/>
  <c r="B18" i="3"/>
  <c r="C18" i="3"/>
  <c r="D18" i="3"/>
  <c r="E18" i="3"/>
  <c r="F18" i="3"/>
  <c r="B19" i="3"/>
  <c r="C19" i="3"/>
  <c r="D19" i="3"/>
  <c r="E19" i="3"/>
  <c r="F19" i="3"/>
  <c r="B20" i="3"/>
  <c r="C20" i="3"/>
  <c r="D20" i="3"/>
  <c r="E20" i="3"/>
  <c r="F20" i="3"/>
  <c r="B21" i="3"/>
  <c r="C21" i="3"/>
  <c r="D21" i="3"/>
  <c r="E21" i="3"/>
  <c r="F21" i="3"/>
  <c r="B22" i="3"/>
  <c r="C22" i="3"/>
  <c r="D22" i="3"/>
  <c r="E22" i="3"/>
  <c r="F22" i="3"/>
  <c r="B23" i="3"/>
  <c r="C23" i="3"/>
  <c r="D23" i="3"/>
  <c r="E23" i="3"/>
  <c r="F23" i="3"/>
  <c r="B24" i="3"/>
  <c r="C24" i="3"/>
  <c r="D24" i="3"/>
  <c r="E24" i="3"/>
  <c r="F24" i="3"/>
  <c r="B25" i="3"/>
  <c r="C25" i="3"/>
  <c r="D25" i="3"/>
  <c r="E25" i="3"/>
  <c r="F25" i="3"/>
  <c r="B26" i="3"/>
  <c r="C26" i="3"/>
  <c r="D26" i="3"/>
  <c r="E26" i="3"/>
  <c r="F26" i="3"/>
  <c r="B27" i="3"/>
  <c r="C27" i="3"/>
  <c r="D27" i="3"/>
  <c r="E27" i="3"/>
  <c r="F27" i="3"/>
  <c r="B28" i="3"/>
  <c r="C28" i="3"/>
  <c r="D28" i="3"/>
  <c r="E28" i="3"/>
  <c r="F28" i="3"/>
  <c r="B29" i="3"/>
  <c r="C29" i="3"/>
  <c r="D29" i="3"/>
  <c r="E29" i="3"/>
  <c r="F29" i="3"/>
  <c r="B30" i="3"/>
  <c r="C30" i="3"/>
  <c r="D30" i="3"/>
  <c r="E30" i="3"/>
  <c r="F30" i="3"/>
  <c r="B31" i="3"/>
  <c r="C31" i="3"/>
  <c r="D31" i="3"/>
  <c r="E31" i="3"/>
  <c r="F31" i="3"/>
  <c r="B32" i="3"/>
  <c r="C32" i="3"/>
  <c r="D32" i="3"/>
  <c r="E32" i="3"/>
  <c r="F32" i="3"/>
  <c r="B33" i="3"/>
  <c r="C33" i="3"/>
  <c r="D33" i="3"/>
  <c r="E33" i="3"/>
  <c r="F33" i="3"/>
  <c r="B34" i="3"/>
  <c r="C34" i="3"/>
  <c r="D34" i="3"/>
  <c r="E34" i="3"/>
  <c r="F34" i="3"/>
  <c r="B35" i="3"/>
  <c r="C35" i="3"/>
  <c r="D35" i="3"/>
  <c r="E35" i="3"/>
  <c r="F35" i="3"/>
  <c r="B36" i="3"/>
  <c r="C36" i="3"/>
  <c r="D36" i="3"/>
  <c r="E36" i="3"/>
  <c r="F36" i="3"/>
  <c r="B37" i="3"/>
  <c r="C37" i="3"/>
  <c r="D37" i="3"/>
  <c r="E37" i="3"/>
  <c r="F37" i="3"/>
  <c r="B38" i="3"/>
  <c r="C38" i="3"/>
  <c r="D38" i="3"/>
  <c r="E38" i="3"/>
  <c r="F38" i="3"/>
  <c r="B39" i="3"/>
  <c r="C39" i="3"/>
  <c r="D39" i="3"/>
  <c r="E39" i="3"/>
  <c r="F39" i="3"/>
  <c r="B40" i="3"/>
  <c r="C40" i="3"/>
  <c r="D40" i="3"/>
  <c r="E40" i="3"/>
  <c r="F40" i="3"/>
  <c r="B4" i="3"/>
  <c r="D16" i="2"/>
  <c r="G16" i="2" s="1"/>
  <c r="D15" i="2"/>
  <c r="E15" i="2"/>
  <c r="F15" i="2"/>
  <c r="G15" i="2"/>
  <c r="H15" i="2"/>
  <c r="D14" i="2"/>
  <c r="G14" i="2" s="1"/>
  <c r="D13" i="2"/>
  <c r="G13" i="2" s="1"/>
  <c r="E5" i="3" l="1"/>
  <c r="F19" i="2"/>
  <c r="E20" i="2"/>
  <c r="F18" i="2"/>
  <c r="F20" i="2"/>
  <c r="H21" i="2"/>
  <c r="F5" i="3" s="1"/>
  <c r="E4" i="3"/>
  <c r="G19" i="2"/>
  <c r="E21" i="2"/>
  <c r="F21" i="2"/>
  <c r="F16" i="2"/>
  <c r="E16" i="2"/>
  <c r="H16" i="2"/>
  <c r="H14" i="2"/>
  <c r="E14" i="2"/>
  <c r="F14" i="2"/>
  <c r="E13" i="2"/>
  <c r="H13" i="2"/>
  <c r="F13" i="2"/>
  <c r="D11" i="2"/>
  <c r="H11" i="2" s="1"/>
  <c r="D10" i="2"/>
  <c r="E10" i="2" s="1"/>
  <c r="D9" i="2"/>
  <c r="H9" i="2" s="1"/>
  <c r="D5" i="2"/>
  <c r="G5" i="2" s="1"/>
  <c r="D4" i="2"/>
  <c r="F4" i="2" s="1"/>
  <c r="D3" i="2"/>
  <c r="H3" i="2" s="1"/>
  <c r="D2" i="2"/>
  <c r="H2" i="2" s="1"/>
  <c r="D8" i="2"/>
  <c r="G8" i="2" s="1"/>
  <c r="D7" i="2"/>
  <c r="H7" i="2" s="1"/>
  <c r="B2" i="3"/>
  <c r="B3" i="3"/>
  <c r="C5" i="3" l="1"/>
  <c r="F4" i="3"/>
  <c r="D5" i="3"/>
  <c r="C4" i="3"/>
  <c r="D4" i="3"/>
  <c r="E2" i="2"/>
  <c r="F2" i="2"/>
  <c r="G2" i="2"/>
  <c r="G4" i="2"/>
  <c r="H4" i="2"/>
  <c r="E4" i="2"/>
  <c r="H5" i="2"/>
  <c r="F10" i="2"/>
  <c r="H10" i="2"/>
  <c r="G10" i="2"/>
  <c r="F9" i="2"/>
  <c r="G9" i="2"/>
  <c r="E11" i="2"/>
  <c r="E9" i="2"/>
  <c r="F11" i="2"/>
  <c r="G11" i="2"/>
  <c r="F3" i="2"/>
  <c r="G3" i="2"/>
  <c r="E5" i="2"/>
  <c r="E3" i="2"/>
  <c r="F5" i="2"/>
  <c r="E7" i="2"/>
  <c r="F8" i="2"/>
  <c r="H8" i="2"/>
  <c r="F7" i="2"/>
  <c r="G7" i="2"/>
  <c r="E8" i="2"/>
  <c r="D3" i="3" l="1"/>
  <c r="E2" i="3"/>
  <c r="F3" i="3"/>
  <c r="E3" i="3"/>
  <c r="F2" i="3"/>
  <c r="D2" i="3"/>
  <c r="C2" i="3"/>
  <c r="C3" i="3"/>
</calcChain>
</file>

<file path=xl/sharedStrings.xml><?xml version="1.0" encoding="utf-8"?>
<sst xmlns="http://schemas.openxmlformats.org/spreadsheetml/2006/main" count="48" uniqueCount="30">
  <si>
    <t>Dates</t>
    <phoneticPr fontId="1"/>
  </si>
  <si>
    <t>Calories</t>
    <phoneticPr fontId="1"/>
  </si>
  <si>
    <t>Food Name</t>
    <phoneticPr fontId="1"/>
  </si>
  <si>
    <t>Protein</t>
  </si>
  <si>
    <t>Protein</t>
    <phoneticPr fontId="1"/>
  </si>
  <si>
    <t>Net Carbs</t>
  </si>
  <si>
    <t>Net Carbs</t>
    <phoneticPr fontId="1"/>
  </si>
  <si>
    <t>Fiber</t>
  </si>
  <si>
    <t>Fiber</t>
    <phoneticPr fontId="1"/>
  </si>
  <si>
    <t>Fat</t>
  </si>
  <si>
    <t>Vlad Pasta</t>
  </si>
  <si>
    <t>Vlad Pasta</t>
    <phoneticPr fontId="1"/>
  </si>
  <si>
    <t>Brown Lentils</t>
  </si>
  <si>
    <t>Brown Lentils</t>
    <phoneticPr fontId="1"/>
  </si>
  <si>
    <t>Fat</t>
    <phoneticPr fontId="1"/>
  </si>
  <si>
    <t>Almond Milk</t>
  </si>
  <si>
    <t>Almond Milk</t>
    <phoneticPr fontId="1"/>
  </si>
  <si>
    <t>Oats</t>
  </si>
  <si>
    <t>Oats</t>
    <phoneticPr fontId="1"/>
  </si>
  <si>
    <t>Half Cup</t>
    <phoneticPr fontId="1"/>
  </si>
  <si>
    <t>Cup</t>
    <phoneticPr fontId="1"/>
  </si>
  <si>
    <t># of Servings</t>
    <phoneticPr fontId="1"/>
  </si>
  <si>
    <t>Pop Tarts</t>
  </si>
  <si>
    <t>1 Pop Tart</t>
  </si>
  <si>
    <t>Serving Size</t>
  </si>
  <si>
    <t>Calorie Per Serving</t>
  </si>
  <si>
    <t>1.5c cooked</t>
  </si>
  <si>
    <t>Here is where I might grab a ton of foods with an API or something</t>
  </si>
  <si>
    <t>Food Items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</si>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</sst>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"/>
  </numFmts>
  <fonts count="4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u/>
      <sz val="12"/>
      <name val="Calibri"/>
      <family val="2"/>
      <scheme val="minor"/>
    </font>
    <font>
      <u/>
      <sz val="11"/>
      <name val="Calibri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DC1FF"/>
        <bgColor indexed="64"/>
      </patternFill>
    </fill>
    <fill>
      <patternFill patternType="solid">
        <fgColor rgb="FFC1FFFF"/>
        <bgColor indexed="64"/>
      </patternFill>
    </fill>
    <fill>
      <patternFill patternType="solid">
        <fgColor rgb="FFFF86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left"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left" vertical="center"/>
    </xf>
    <xf numFmtId="0" fontId="0" fillId="7" borderId="0" xfId="0" applyFill="1">
      <alignment vertical="center"/>
    </xf>
    <xf numFmtId="0" fontId="0" fillId="7" borderId="0" xfId="0" applyFill="1" applyAlignment="1">
      <alignment horizontal="left" vertical="center"/>
    </xf>
    <xf numFmtId="0" fontId="0" fillId="8" borderId="0" xfId="0" applyFill="1">
      <alignment vertical="center"/>
    </xf>
    <xf numFmtId="0" fontId="0" fillId="8" borderId="0" xfId="0" applyFill="1" applyAlignment="1">
      <alignment horizontal="left" vertical="center"/>
    </xf>
    <xf numFmtId="0" fontId="2" fillId="4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8" borderId="0" xfId="0" applyFont="1" applyFill="1">
      <alignment vertical="center"/>
    </xf>
    <xf numFmtId="0" fontId="2" fillId="7" borderId="0" xfId="0" applyFont="1" applyFill="1" applyAlignment="1">
      <alignment vertical="center"/>
    </xf>
    <xf numFmtId="167" fontId="2" fillId="8" borderId="0" xfId="0" applyNumberFormat="1" applyFont="1" applyFill="1" applyAlignment="1">
      <alignment vertical="center"/>
    </xf>
    <xf numFmtId="167" fontId="2" fillId="2" borderId="0" xfId="0" applyNumberFormat="1" applyFont="1" applyFill="1" applyAlignment="1">
      <alignment vertical="center"/>
    </xf>
    <xf numFmtId="167" fontId="2" fillId="3" borderId="0" xfId="0" applyNumberFormat="1" applyFont="1" applyFill="1" applyAlignment="1">
      <alignment vertical="center"/>
    </xf>
    <xf numFmtId="167" fontId="2" fillId="6" borderId="0" xfId="0" applyNumberFormat="1" applyFont="1" applyFill="1" applyAlignment="1">
      <alignment vertical="center"/>
    </xf>
    <xf numFmtId="167" fontId="2" fillId="5" borderId="0" xfId="0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167" fontId="0" fillId="8" borderId="0" xfId="0" applyNumberFormat="1" applyFill="1" applyAlignment="1">
      <alignment vertical="center"/>
    </xf>
    <xf numFmtId="167" fontId="0" fillId="2" borderId="0" xfId="0" applyNumberFormat="1" applyFill="1" applyAlignment="1">
      <alignment vertical="center"/>
    </xf>
    <xf numFmtId="167" fontId="0" fillId="3" borderId="0" xfId="0" applyNumberFormat="1" applyFill="1" applyAlignment="1">
      <alignment vertical="center"/>
    </xf>
    <xf numFmtId="167" fontId="0" fillId="6" borderId="0" xfId="0" applyNumberFormat="1" applyFill="1" applyAlignment="1">
      <alignment vertical="center"/>
    </xf>
    <xf numFmtId="167" fontId="0" fillId="5" borderId="0" xfId="0" applyNumberFormat="1" applyFill="1" applyAlignment="1">
      <alignment vertical="center"/>
    </xf>
    <xf numFmtId="14" fontId="0" fillId="9" borderId="0" xfId="0" applyNumberFormat="1" applyFill="1" applyAlignment="1">
      <alignment vertical="center"/>
    </xf>
    <xf numFmtId="0" fontId="0" fillId="9" borderId="0" xfId="0" applyFill="1" applyAlignment="1">
      <alignment vertical="center"/>
    </xf>
    <xf numFmtId="14" fontId="3" fillId="9" borderId="0" xfId="0" applyNumberFormat="1" applyFont="1" applyFill="1" applyAlignment="1">
      <alignment vertical="center"/>
    </xf>
    <xf numFmtId="0" fontId="3" fillId="9" borderId="0" xfId="0" applyFont="1" applyFill="1">
      <alignment vertical="center"/>
    </xf>
    <xf numFmtId="14" fontId="0" fillId="9" borderId="0" xfId="0" applyNumberFormat="1" applyFill="1">
      <alignment vertical="center"/>
    </xf>
    <xf numFmtId="0" fontId="0" fillId="9" borderId="0" xfId="0" applyFill="1">
      <alignment vertical="center"/>
    </xf>
  </cellXfs>
  <cellStyles count="1">
    <cellStyle name="Normal" xfId="0" builtinId="0"/>
  </cellStyles>
  <dxfs count="26">
    <dxf>
      <fill>
        <patternFill>
          <bgColor rgb="FFFFC000"/>
        </patternFill>
      </fill>
    </dxf>
    <dxf>
      <fill>
        <patternFill patternType="solid">
          <fgColor indexed="64"/>
          <bgColor rgb="FFFF8679"/>
        </patternFill>
      </fill>
    </dxf>
    <dxf>
      <fill>
        <patternFill patternType="solid">
          <fgColor indexed="64"/>
          <bgColor rgb="FFEDC1FF"/>
        </patternFill>
      </fill>
    </dxf>
    <dxf>
      <fill>
        <patternFill patternType="solid">
          <fgColor indexed="64"/>
          <bgColor rgb="FFFF8679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</dxf>
    <dxf>
      <numFmt numFmtId="167" formatCode="0.0"/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</dxf>
    <dxf>
      <numFmt numFmtId="167" formatCode="0.0"/>
      <fill>
        <patternFill patternType="solid">
          <fgColor indexed="64"/>
          <bgColor theme="7" tint="0.59999389629810485"/>
        </patternFill>
      </fill>
      <alignment horizontal="general" vertical="center" textRotation="0" wrapText="0" indent="0" justifyLastLine="0" shrinkToFit="0" readingOrder="0"/>
    </dxf>
    <dxf>
      <numFmt numFmtId="167" formatCode="0.0"/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</dxf>
    <dxf>
      <numFmt numFmtId="167" formatCode="0.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</dxf>
    <dxf>
      <numFmt numFmtId="167" formatCode="0.0"/>
      <fill>
        <patternFill patternType="solid">
          <fgColor indexed="64"/>
          <bgColor rgb="FFC1FFFF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rgb="FFEDC1FF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6" formatCode="0.00_ "/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ont>
        <b/>
        <strike val="0"/>
        <outline val="0"/>
        <shadow val="0"/>
        <u/>
        <vertAlign val="baseline"/>
        <sz val="12"/>
        <color auto="1"/>
        <name val="Calibri"/>
        <scheme val="minor"/>
      </font>
    </dxf>
    <dxf>
      <fill>
        <patternFill patternType="solid">
          <fgColor indexed="64"/>
          <bgColor rgb="FFC1FFFF"/>
        </patternFill>
      </fill>
    </dxf>
    <dxf>
      <fill>
        <patternFill patternType="solid">
          <fgColor indexed="64"/>
          <bgColor rgb="FFEDC1FF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2" tint="-9.9978637043366805E-2"/>
        </patternFill>
      </fill>
    </dxf>
    <dxf>
      <numFmt numFmtId="166" formatCode="0.00_ "/>
    </dxf>
  </dxfs>
  <tableStyles count="0" defaultTableStyle="TableStyleMedium2" defaultPivotStyle="PivotStyleLight16"/>
  <colors>
    <mruColors>
      <color rgb="FFFF8679"/>
      <color rgb="FFC1FFFF"/>
      <color rgb="FFED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3" displayName="Table3" ref="A1:H1048576" totalsRowShown="0" headerRowDxfId="12" dataDxfId="11">
  <autoFilter ref="A1:H1048576"/>
  <tableColumns count="8">
    <tableColumn id="1" name="Date" dataDxfId="3"/>
    <tableColumn id="2" name="Food Items" dataDxfId="4"/>
    <tableColumn id="3" name="Calories" dataDxfId="10"/>
    <tableColumn id="4" name="# of Servings" dataDxfId="9"/>
    <tableColumn id="5" name="Protein" dataDxfId="8"/>
    <tableColumn id="6" name="Net Carbs" dataDxfId="7"/>
    <tableColumn id="7" name="Fiber" dataDxfId="6"/>
    <tableColumn id="8" name="Fat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1048559" totalsRowShown="0" headerRowDxfId="25">
  <autoFilter ref="A1:F1048559"/>
  <sortState ref="A2:F21">
    <sortCondition ref="A1:A1048576"/>
  </sortState>
  <tableColumns count="6">
    <tableColumn id="1" name="Dates" dataDxfId="1"/>
    <tableColumn id="2" name="Calories" dataDxfId="2"/>
    <tableColumn id="3" name="Protein" dataDxfId="14"/>
    <tableColumn id="4" name="Net Carbs" dataDxfId="16"/>
    <tableColumn id="5" name="Fiber" dataDxfId="15"/>
    <tableColumn id="6" name="Fat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G1048576" totalsRowShown="0" headerRowDxfId="17">
  <autoFilter ref="A1:G1048576"/>
  <tableColumns count="7">
    <tableColumn id="1" name="Food Name" dataDxfId="24"/>
    <tableColumn id="2" name="Protein" dataDxfId="23"/>
    <tableColumn id="3" name="Net Carbs" dataDxfId="22"/>
    <tableColumn id="4" name="Fiber" dataDxfId="21"/>
    <tableColumn id="6" name="Fat" dataDxfId="20"/>
    <tableColumn id="7" name="Calorie Per Serving" dataDxfId="19"/>
    <tableColumn id="5" name="Serving Size" dataDxf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21"/>
  <sheetViews>
    <sheetView tabSelected="1" zoomScale="130" zoomScaleNormal="130" workbookViewId="0">
      <selection activeCell="B8" sqref="B8"/>
    </sheetView>
  </sheetViews>
  <sheetFormatPr defaultRowHeight="14.4"/>
  <cols>
    <col min="1" max="1" width="10.6640625" style="34" bestFit="1" customWidth="1"/>
    <col min="2" max="2" width="17.21875" style="5" customWidth="1"/>
    <col min="3" max="3" width="10.88671875" style="27" customWidth="1"/>
    <col min="4" max="4" width="12.6640625" style="28" bestFit="1" customWidth="1"/>
    <col min="5" max="5" width="8.44140625" style="29" customWidth="1"/>
    <col min="6" max="6" width="11.6640625" style="30" customWidth="1"/>
    <col min="7" max="7" width="8.44140625" style="31" customWidth="1"/>
    <col min="8" max="8" width="9.5546875" style="32" customWidth="1"/>
  </cols>
  <sheetData>
    <row r="1" spans="1:8" ht="15.6">
      <c r="A1" s="35" t="s">
        <v>29</v>
      </c>
      <c r="B1" s="14" t="s">
        <v>28</v>
      </c>
      <c r="C1" s="21" t="s">
        <v>1</v>
      </c>
      <c r="D1" s="22" t="s">
        <v>21</v>
      </c>
      <c r="E1" s="23" t="s">
        <v>3</v>
      </c>
      <c r="F1" s="24" t="s">
        <v>5</v>
      </c>
      <c r="G1" s="25" t="s">
        <v>7</v>
      </c>
      <c r="H1" s="26" t="s">
        <v>9</v>
      </c>
    </row>
    <row r="2" spans="1:8">
      <c r="A2" s="33">
        <v>44517</v>
      </c>
      <c r="B2" s="5" t="s">
        <v>12</v>
      </c>
      <c r="C2" s="27">
        <v>500</v>
      </c>
      <c r="D2" s="28">
        <f>C2/VLOOKUP(B2,Food_List,6,)</f>
        <v>3.5714285714285716</v>
      </c>
      <c r="E2" s="29">
        <f>VLOOKUP(B2,Food_List,2,)*D2</f>
        <v>42.857142857142861</v>
      </c>
      <c r="F2" s="30">
        <f>VLOOKUP(B2,Food_List,3,)*D2</f>
        <v>50</v>
      </c>
      <c r="G2" s="31">
        <f>VLOOKUP(B2,Food_List,4,)*D2</f>
        <v>32.142857142857146</v>
      </c>
      <c r="H2" s="32">
        <f>VLOOKUP(B2,Food_List,5,)*D2</f>
        <v>1.7857142857142858</v>
      </c>
    </row>
    <row r="3" spans="1:8">
      <c r="A3" s="33">
        <v>44517</v>
      </c>
      <c r="B3" s="5" t="s">
        <v>10</v>
      </c>
      <c r="C3" s="27">
        <v>500</v>
      </c>
      <c r="D3" s="28">
        <f>C3/VLOOKUP(B3,Food_List,6,)</f>
        <v>2.9411764705882355</v>
      </c>
      <c r="E3" s="29">
        <f>VLOOKUP(B3,Food_List,2,)*D3</f>
        <v>44.117647058823536</v>
      </c>
      <c r="F3" s="30">
        <f>VLOOKUP(B3,Food_List,3,)*D3</f>
        <v>50</v>
      </c>
      <c r="G3" s="31">
        <f>VLOOKUP(B3,Food_List,4,)*D3</f>
        <v>23.529411764705884</v>
      </c>
      <c r="H3" s="32">
        <f>VLOOKUP(B3,Food_List,5,)*D3</f>
        <v>4.4117647058823533</v>
      </c>
    </row>
    <row r="4" spans="1:8">
      <c r="A4" s="33">
        <v>44517</v>
      </c>
      <c r="B4" s="5" t="s">
        <v>12</v>
      </c>
      <c r="C4" s="27">
        <v>100</v>
      </c>
      <c r="D4" s="28">
        <f>C4/VLOOKUP(B4,Food_List,6,)</f>
        <v>0.7142857142857143</v>
      </c>
      <c r="E4" s="29">
        <f>VLOOKUP(B4,Food_List,2,)*D4</f>
        <v>8.5714285714285712</v>
      </c>
      <c r="F4" s="30">
        <f>VLOOKUP(B4,Food_List,3,)*D4</f>
        <v>10</v>
      </c>
      <c r="G4" s="31">
        <f>VLOOKUP(B4,Food_List,4,)*D4</f>
        <v>6.4285714285714288</v>
      </c>
      <c r="H4" s="32">
        <f>VLOOKUP(B4,Food_List,5,)*D4</f>
        <v>0.35714285714285715</v>
      </c>
    </row>
    <row r="5" spans="1:8">
      <c r="A5" s="33">
        <v>44517</v>
      </c>
      <c r="B5" s="5" t="s">
        <v>10</v>
      </c>
      <c r="C5" s="27">
        <v>500</v>
      </c>
      <c r="D5" s="28">
        <f>C5/VLOOKUP(B5,Food_List,6,)</f>
        <v>2.9411764705882355</v>
      </c>
      <c r="E5" s="29">
        <f>VLOOKUP(B5,Food_List,2,)*D5</f>
        <v>44.117647058823536</v>
      </c>
      <c r="F5" s="30">
        <f>VLOOKUP(B5,Food_List,3,)*D5</f>
        <v>50</v>
      </c>
      <c r="G5" s="31">
        <f>VLOOKUP(B5,Food_List,4,)*D5</f>
        <v>23.529411764705884</v>
      </c>
      <c r="H5" s="32">
        <f>VLOOKUP(B5,Food_List,5,)*D5</f>
        <v>4.4117647058823533</v>
      </c>
    </row>
    <row r="7" spans="1:8">
      <c r="A7" s="33">
        <v>44516</v>
      </c>
      <c r="B7" s="5" t="s">
        <v>12</v>
      </c>
      <c r="C7" s="27">
        <v>600</v>
      </c>
      <c r="D7" s="28">
        <f>C7/VLOOKUP(B7,Food_List,6,)</f>
        <v>4.2857142857142856</v>
      </c>
      <c r="E7" s="29">
        <f>VLOOKUP(B7,Food_List,2,)*D7</f>
        <v>51.428571428571431</v>
      </c>
      <c r="F7" s="30">
        <f>VLOOKUP(B7,Food_List,3,)*D7</f>
        <v>60</v>
      </c>
      <c r="G7" s="31">
        <f>VLOOKUP(B7,Food_List,4,)*D7</f>
        <v>38.571428571428569</v>
      </c>
      <c r="H7" s="32">
        <f>VLOOKUP(B7,Food_List,5,)*D7</f>
        <v>2.1428571428571428</v>
      </c>
    </row>
    <row r="8" spans="1:8">
      <c r="A8" s="33">
        <v>44516</v>
      </c>
      <c r="B8" s="5" t="s">
        <v>17</v>
      </c>
      <c r="C8" s="27">
        <v>400</v>
      </c>
      <c r="D8" s="28">
        <f>C8/VLOOKUP(B8,Food_List,6,)</f>
        <v>2.2222222222222223</v>
      </c>
      <c r="E8" s="29">
        <f>VLOOKUP(B8,Food_List,2,)*D8</f>
        <v>11.111111111111111</v>
      </c>
      <c r="F8" s="30">
        <f>VLOOKUP(B8,Food_List,3,)*D8</f>
        <v>66.666666666666671</v>
      </c>
      <c r="G8" s="31">
        <f>VLOOKUP(B8,Food_List,4,)*D8</f>
        <v>6.666666666666667</v>
      </c>
      <c r="H8" s="32">
        <f>VLOOKUP(B8,Food_List,5,)*D8</f>
        <v>6.666666666666667</v>
      </c>
    </row>
    <row r="9" spans="1:8">
      <c r="A9" s="33">
        <v>44516</v>
      </c>
      <c r="B9" s="5" t="s">
        <v>15</v>
      </c>
      <c r="C9" s="27">
        <v>100</v>
      </c>
      <c r="D9" s="28">
        <f>C9/VLOOKUP(B9,Food_List,6,)</f>
        <v>3.3333333333333335</v>
      </c>
      <c r="E9" s="29">
        <f>VLOOKUP(B9,Food_List,2,)*D9</f>
        <v>3.3333333333333335</v>
      </c>
      <c r="F9" s="30">
        <f>VLOOKUP(B9,Food_List,3,)*D9</f>
        <v>3.3333333333333335</v>
      </c>
      <c r="G9" s="31">
        <f>VLOOKUP(B9,Food_List,4,)*D9</f>
        <v>0.33333333333333337</v>
      </c>
      <c r="H9" s="32">
        <f>VLOOKUP(B9,Food_List,5,)*D9</f>
        <v>8.3333333333333339</v>
      </c>
    </row>
    <row r="10" spans="1:8">
      <c r="A10" s="33">
        <v>44516</v>
      </c>
      <c r="B10" s="5" t="s">
        <v>12</v>
      </c>
      <c r="C10" s="27">
        <v>200</v>
      </c>
      <c r="D10" s="28">
        <f>C10/VLOOKUP(B10,Food_List,6,)</f>
        <v>1.4285714285714286</v>
      </c>
      <c r="E10" s="29">
        <f>VLOOKUP(B10,Food_List,2,)*D10</f>
        <v>17.142857142857142</v>
      </c>
      <c r="F10" s="30">
        <f>VLOOKUP(B10,Food_List,3,)*D10</f>
        <v>20</v>
      </c>
      <c r="G10" s="31">
        <f>VLOOKUP(B10,Food_List,4,)*D10</f>
        <v>12.857142857142858</v>
      </c>
      <c r="H10" s="32">
        <f>VLOOKUP(B10,Food_List,5,)*D10</f>
        <v>0.7142857142857143</v>
      </c>
    </row>
    <row r="11" spans="1:8">
      <c r="A11" s="33">
        <v>44516</v>
      </c>
      <c r="B11" s="5" t="s">
        <v>17</v>
      </c>
      <c r="C11" s="27">
        <v>250</v>
      </c>
      <c r="D11" s="28">
        <f>C11/VLOOKUP(B11,Food_List,6,)</f>
        <v>1.3888888888888888</v>
      </c>
      <c r="E11" s="29">
        <f>VLOOKUP(B11,Food_List,2,)*D11</f>
        <v>6.9444444444444446</v>
      </c>
      <c r="F11" s="30">
        <f>VLOOKUP(B11,Food_List,3,)*D11</f>
        <v>41.666666666666664</v>
      </c>
      <c r="G11" s="31">
        <f>VLOOKUP(B11,Food_List,4,)*D11</f>
        <v>4.1666666666666661</v>
      </c>
      <c r="H11" s="32">
        <f>VLOOKUP(B11,Food_List,5,)*D11</f>
        <v>4.1666666666666661</v>
      </c>
    </row>
    <row r="13" spans="1:8">
      <c r="A13" s="33">
        <v>44518</v>
      </c>
      <c r="B13" s="5" t="s">
        <v>12</v>
      </c>
      <c r="C13" s="27">
        <v>420</v>
      </c>
      <c r="D13" s="28">
        <f>C13/VLOOKUP(B13,Food_List,6,)</f>
        <v>3</v>
      </c>
      <c r="E13" s="29">
        <f>VLOOKUP(B13,Food_List,2,)*D13</f>
        <v>36</v>
      </c>
      <c r="F13" s="30">
        <f>VLOOKUP(B13,Food_List,3,)*D13</f>
        <v>42</v>
      </c>
      <c r="G13" s="31">
        <f>VLOOKUP(B13,Food_List,4,)*D13</f>
        <v>27</v>
      </c>
      <c r="H13" s="32">
        <f>VLOOKUP(B13,Food_List,5,)*D13</f>
        <v>1.5</v>
      </c>
    </row>
    <row r="14" spans="1:8">
      <c r="A14" s="33">
        <v>44518</v>
      </c>
      <c r="B14" s="5" t="s">
        <v>22</v>
      </c>
      <c r="C14" s="27">
        <v>600</v>
      </c>
      <c r="D14" s="28">
        <f>C14/VLOOKUP(B14,Food_List,6,)</f>
        <v>3</v>
      </c>
      <c r="E14" s="29">
        <f>VLOOKUP(B14,Food_List,2,)*D14</f>
        <v>6</v>
      </c>
      <c r="F14" s="30">
        <f>VLOOKUP(B14,Food_List,3,)*D14</f>
        <v>120</v>
      </c>
      <c r="G14" s="31">
        <f>VLOOKUP(B14,Food_List,4,)*D14</f>
        <v>0.30000000000000004</v>
      </c>
      <c r="H14" s="32">
        <f>VLOOKUP(B14,Food_List,5,)*D14</f>
        <v>15</v>
      </c>
    </row>
    <row r="15" spans="1:8">
      <c r="A15" s="33">
        <v>44518</v>
      </c>
      <c r="B15" s="5" t="s">
        <v>17</v>
      </c>
      <c r="C15" s="27">
        <v>300</v>
      </c>
      <c r="D15" s="28">
        <f>C15/VLOOKUP(B15,Food_List,6,)</f>
        <v>1.6666666666666667</v>
      </c>
      <c r="E15" s="29">
        <f>VLOOKUP(B15,Food_List,2,)*D15</f>
        <v>8.3333333333333339</v>
      </c>
      <c r="F15" s="30">
        <f>VLOOKUP(B15,Food_List,3,)*D15</f>
        <v>50</v>
      </c>
      <c r="G15" s="31">
        <f>VLOOKUP(B15,Food_List,4,)*D15</f>
        <v>5</v>
      </c>
      <c r="H15" s="32">
        <f>VLOOKUP(B15,Food_List,5,)*D15</f>
        <v>5</v>
      </c>
    </row>
    <row r="16" spans="1:8">
      <c r="A16" s="33">
        <v>44518</v>
      </c>
      <c r="B16" s="5" t="s">
        <v>10</v>
      </c>
      <c r="C16" s="27">
        <v>300</v>
      </c>
      <c r="D16" s="28">
        <f>C16/VLOOKUP(B16,Food_List,6,)</f>
        <v>1.7647058823529411</v>
      </c>
      <c r="E16" s="29">
        <f>VLOOKUP(B16,Food_List,2,)*D16</f>
        <v>26.470588235294116</v>
      </c>
      <c r="F16" s="30">
        <f>VLOOKUP(B16,Food_List,3,)*D16</f>
        <v>30</v>
      </c>
      <c r="G16" s="31">
        <f>VLOOKUP(B16,Food_List,4,)*D16</f>
        <v>14.117647058823529</v>
      </c>
      <c r="H16" s="32">
        <f>VLOOKUP(B16,Food_List,5,)*D16</f>
        <v>2.6470588235294117</v>
      </c>
    </row>
    <row r="18" spans="1:8">
      <c r="A18" s="33">
        <v>44519</v>
      </c>
      <c r="B18" s="5" t="s">
        <v>12</v>
      </c>
      <c r="C18" s="27">
        <v>420</v>
      </c>
      <c r="D18" s="28">
        <f>C18/VLOOKUP(B18,Food_List,6,)</f>
        <v>3</v>
      </c>
      <c r="E18" s="29">
        <f>VLOOKUP(B18,Food_List,2,)*D18</f>
        <v>36</v>
      </c>
      <c r="F18" s="30">
        <f>VLOOKUP(B18,Food_List,3,)*D18</f>
        <v>42</v>
      </c>
      <c r="G18" s="31">
        <f>VLOOKUP(B18,Food_List,4,)*D18</f>
        <v>27</v>
      </c>
      <c r="H18" s="32">
        <f>VLOOKUP(B18,Food_List,5,)*D18</f>
        <v>1.5</v>
      </c>
    </row>
    <row r="19" spans="1:8">
      <c r="A19" s="33">
        <v>44519</v>
      </c>
      <c r="B19" s="5" t="s">
        <v>22</v>
      </c>
      <c r="C19" s="27">
        <v>600</v>
      </c>
      <c r="D19" s="28">
        <f>C19/VLOOKUP(B19,Food_List,6,)</f>
        <v>3</v>
      </c>
      <c r="E19" s="29">
        <f>VLOOKUP(B19,Food_List,2,)*D19</f>
        <v>6</v>
      </c>
      <c r="F19" s="30">
        <f>VLOOKUP(B19,Food_List,3,)*D19</f>
        <v>120</v>
      </c>
      <c r="G19" s="31">
        <f>VLOOKUP(B19,Food_List,4,)*D19</f>
        <v>0.30000000000000004</v>
      </c>
      <c r="H19" s="32">
        <f>VLOOKUP(B19,Food_List,5,)*D19</f>
        <v>15</v>
      </c>
    </row>
    <row r="20" spans="1:8">
      <c r="A20" s="33">
        <v>44519</v>
      </c>
      <c r="B20" s="5" t="s">
        <v>17</v>
      </c>
      <c r="C20" s="27">
        <v>300</v>
      </c>
      <c r="D20" s="28">
        <f>C20/VLOOKUP(B20,Food_List,6,)</f>
        <v>1.6666666666666667</v>
      </c>
      <c r="E20" s="29">
        <f>VLOOKUP(B20,Food_List,2,)*D20</f>
        <v>8.3333333333333339</v>
      </c>
      <c r="F20" s="30">
        <f>VLOOKUP(B20,Food_List,3,)*D20</f>
        <v>50</v>
      </c>
      <c r="G20" s="31">
        <f>VLOOKUP(B20,Food_List,4,)*D20</f>
        <v>5</v>
      </c>
      <c r="H20" s="32">
        <f>VLOOKUP(B20,Food_List,5,)*D20</f>
        <v>5</v>
      </c>
    </row>
    <row r="21" spans="1:8">
      <c r="A21" s="33">
        <v>44519</v>
      </c>
      <c r="B21" s="5" t="s">
        <v>10</v>
      </c>
      <c r="C21" s="27">
        <v>300</v>
      </c>
      <c r="D21" s="28">
        <f>C21/VLOOKUP(B21,Food_List,6,)</f>
        <v>1.7647058823529411</v>
      </c>
      <c r="E21" s="29">
        <f>VLOOKUP(B21,Food_List,2,)*D21</f>
        <v>26.470588235294116</v>
      </c>
      <c r="F21" s="30">
        <f>VLOOKUP(B21,Food_List,3,)*D21</f>
        <v>30</v>
      </c>
      <c r="G21" s="31">
        <f>VLOOKUP(B21,Food_List,4,)*D21</f>
        <v>14.117647058823529</v>
      </c>
      <c r="H21" s="32">
        <f>VLOOKUP(B21,Food_List,5,)*D21</f>
        <v>2.6470588235294117</v>
      </c>
    </row>
  </sheetData>
  <dataConsolidate/>
  <phoneticPr fontId="1"/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Foods!$A$2:$A$1048576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40"/>
  <sheetViews>
    <sheetView zoomScaleNormal="100" workbookViewId="0">
      <selection activeCell="D13" sqref="D13"/>
    </sheetView>
  </sheetViews>
  <sheetFormatPr defaultRowHeight="14.4"/>
  <cols>
    <col min="1" max="1" width="19.33203125" style="38" customWidth="1"/>
    <col min="2" max="2" width="19.21875" style="10" customWidth="1"/>
    <col min="3" max="3" width="10.33203125" style="1" customWidth="1"/>
    <col min="4" max="4" width="11.6640625" style="3" customWidth="1"/>
    <col min="5" max="5" width="8.44140625" style="8" customWidth="1"/>
    <col min="6" max="6" width="9.5546875" style="6" customWidth="1"/>
  </cols>
  <sheetData>
    <row r="1" spans="1:6" ht="15.6">
      <c r="A1" s="36" t="s">
        <v>0</v>
      </c>
      <c r="B1" s="19" t="s">
        <v>1</v>
      </c>
      <c r="C1" s="15" t="s">
        <v>3</v>
      </c>
      <c r="D1" s="16" t="s">
        <v>5</v>
      </c>
      <c r="E1" s="17" t="s">
        <v>7</v>
      </c>
      <c r="F1" s="18" t="s">
        <v>9</v>
      </c>
    </row>
    <row r="2" spans="1:6">
      <c r="A2" s="37">
        <v>44516</v>
      </c>
      <c r="B2" s="10">
        <f>SUMIF('Daily Breakdown'!$A$2:A101,A2,'Daily Breakdown'!$C$2:C101)</f>
        <v>1550</v>
      </c>
      <c r="C2" s="1">
        <f>SUMIF('Daily Breakdown'!$A$2:A101,A2,'Daily Breakdown'!$E$2:E101)</f>
        <v>89.960317460317455</v>
      </c>
      <c r="D2" s="3">
        <f>SUMIF('Daily Breakdown'!$A$2:A101,A2,'Daily Breakdown'!$F$2:F101)</f>
        <v>191.66666666666666</v>
      </c>
      <c r="E2" s="8">
        <f>SUMIF('Daily Breakdown'!$A$2:A101,A2,'Daily Breakdown'!$G$2:G101)</f>
        <v>62.595238095238095</v>
      </c>
      <c r="F2" s="6">
        <f>SUMIF('Daily Breakdown'!$A$2:A101,A2,'Daily Breakdown'!$H$2:H101)</f>
        <v>22.023809523809526</v>
      </c>
    </row>
    <row r="3" spans="1:6">
      <c r="A3" s="37">
        <v>44517</v>
      </c>
      <c r="B3" s="10">
        <f>SUMIF('Daily Breakdown'!$A$2:A100,A3,'Daily Breakdown'!$C$2:C100)</f>
        <v>1600</v>
      </c>
      <c r="C3" s="1">
        <f>SUMIF('Daily Breakdown'!$A$2:A100,A3,'Daily Breakdown'!$E$2:E100)</f>
        <v>139.66386554621852</v>
      </c>
      <c r="D3" s="3">
        <f>SUMIF('Daily Breakdown'!$A$2:A100,A3,'Daily Breakdown'!$F$2:F100)</f>
        <v>160</v>
      </c>
      <c r="E3" s="8">
        <f>SUMIF('Daily Breakdown'!$A$2:A100,A3,'Daily Breakdown'!$G$2:G100)</f>
        <v>85.630252100840352</v>
      </c>
      <c r="F3" s="6">
        <f>SUMIF('Daily Breakdown'!$A$2:A100,A3,'Daily Breakdown'!$H$2:H100)</f>
        <v>10.966386554621849</v>
      </c>
    </row>
    <row r="4" spans="1:6">
      <c r="A4" s="37">
        <v>44518</v>
      </c>
      <c r="B4" s="10">
        <f>SUMIF('Daily Breakdown'!$A$2:A99,A4,'Daily Breakdown'!$C$2:C99)</f>
        <v>1620</v>
      </c>
      <c r="C4" s="1">
        <f>SUMIF('Daily Breakdown'!$A$2:A99,A4,'Daily Breakdown'!$E$2:E99)</f>
        <v>76.803921568627459</v>
      </c>
      <c r="D4" s="3">
        <f>SUMIF('Daily Breakdown'!$A$2:A99,A4,'Daily Breakdown'!$F$2:F99)</f>
        <v>242</v>
      </c>
      <c r="E4" s="8">
        <f>SUMIF('Daily Breakdown'!$A$2:A99,A4,'Daily Breakdown'!$G$2:G99)</f>
        <v>46.417647058823526</v>
      </c>
      <c r="F4" s="6">
        <f>SUMIF('Daily Breakdown'!$A$2:A99,A4,'Daily Breakdown'!$H$2:H99)</f>
        <v>24.147058823529413</v>
      </c>
    </row>
    <row r="5" spans="1:6">
      <c r="A5" s="37">
        <v>44519</v>
      </c>
      <c r="B5" s="10">
        <f>SUMIF('Daily Breakdown'!$A$2:A100,A5,'Daily Breakdown'!$C$2:C100)</f>
        <v>1620</v>
      </c>
      <c r="C5" s="1">
        <f>SUMIF('Daily Breakdown'!$A$2:A100,A5,'Daily Breakdown'!$E$2:E100)</f>
        <v>76.803921568627459</v>
      </c>
      <c r="D5" s="3">
        <f>SUMIF('Daily Breakdown'!$A$2:A100,A5,'Daily Breakdown'!$F$2:F100)</f>
        <v>242</v>
      </c>
      <c r="E5" s="8">
        <f>SUMIF('Daily Breakdown'!$A$2:A100,A5,'Daily Breakdown'!$G$2:G100)</f>
        <v>46.417647058823526</v>
      </c>
      <c r="F5" s="6">
        <f>SUMIF('Daily Breakdown'!$A$2:A100,A5,'Daily Breakdown'!$H$2:H100)</f>
        <v>24.147058823529413</v>
      </c>
    </row>
    <row r="6" spans="1:6">
      <c r="A6" s="37">
        <v>44520</v>
      </c>
      <c r="B6" s="10">
        <f>SUMIF('Daily Breakdown'!$A$2:A101,A6,'Daily Breakdown'!$C$2:C101)</f>
        <v>0</v>
      </c>
      <c r="C6" s="1">
        <f>SUMIF('Daily Breakdown'!$A$2:A101,A6,'Daily Breakdown'!$E$2:E101)</f>
        <v>0</v>
      </c>
      <c r="D6" s="3">
        <f>SUMIF('Daily Breakdown'!$A$2:A101,A6,'Daily Breakdown'!$F$2:F101)</f>
        <v>0</v>
      </c>
      <c r="E6" s="8">
        <f>SUMIF('Daily Breakdown'!$A$2:A101,A6,'Daily Breakdown'!$G$2:G101)</f>
        <v>0</v>
      </c>
      <c r="F6" s="6">
        <f>SUMIF('Daily Breakdown'!$A$2:A101,A6,'Daily Breakdown'!$H$2:H101)</f>
        <v>0</v>
      </c>
    </row>
    <row r="7" spans="1:6">
      <c r="A7" s="37">
        <v>44521</v>
      </c>
      <c r="B7" s="10">
        <f>SUMIF('Daily Breakdown'!$A$2:A102,A7,'Daily Breakdown'!$C$2:C102)</f>
        <v>0</v>
      </c>
      <c r="C7" s="1">
        <f>SUMIF('Daily Breakdown'!$A$2:A102,A7,'Daily Breakdown'!$E$2:E102)</f>
        <v>0</v>
      </c>
      <c r="D7" s="3">
        <f>SUMIF('Daily Breakdown'!$A$2:A102,A7,'Daily Breakdown'!$F$2:F102)</f>
        <v>0</v>
      </c>
      <c r="E7" s="8">
        <f>SUMIF('Daily Breakdown'!$A$2:A102,A7,'Daily Breakdown'!$G$2:G102)</f>
        <v>0</v>
      </c>
      <c r="F7" s="6">
        <f>SUMIF('Daily Breakdown'!$A$2:A102,A7,'Daily Breakdown'!$H$2:H102)</f>
        <v>0</v>
      </c>
    </row>
    <row r="8" spans="1:6">
      <c r="A8" s="37">
        <v>44522</v>
      </c>
      <c r="B8" s="10">
        <f>SUMIF('Daily Breakdown'!$A$2:A103,A8,'Daily Breakdown'!$C$2:C103)</f>
        <v>0</v>
      </c>
      <c r="C8" s="1">
        <f>SUMIF('Daily Breakdown'!$A$2:A103,A8,'Daily Breakdown'!$E$2:E103)</f>
        <v>0</v>
      </c>
      <c r="D8" s="3">
        <f>SUMIF('Daily Breakdown'!$A$2:A103,A8,'Daily Breakdown'!$F$2:F103)</f>
        <v>0</v>
      </c>
      <c r="E8" s="8">
        <f>SUMIF('Daily Breakdown'!$A$2:A103,A8,'Daily Breakdown'!$G$2:G103)</f>
        <v>0</v>
      </c>
      <c r="F8" s="6">
        <f>SUMIF('Daily Breakdown'!$A$2:A103,A8,'Daily Breakdown'!$H$2:H103)</f>
        <v>0</v>
      </c>
    </row>
    <row r="9" spans="1:6">
      <c r="A9" s="37">
        <v>44523</v>
      </c>
      <c r="B9" s="10">
        <f>SUMIF('Daily Breakdown'!$A$2:A104,A9,'Daily Breakdown'!$C$2:C104)</f>
        <v>0</v>
      </c>
      <c r="C9" s="1">
        <f>SUMIF('Daily Breakdown'!$A$2:A104,A9,'Daily Breakdown'!$E$2:E104)</f>
        <v>0</v>
      </c>
      <c r="D9" s="3">
        <f>SUMIF('Daily Breakdown'!$A$2:A104,A9,'Daily Breakdown'!$F$2:F104)</f>
        <v>0</v>
      </c>
      <c r="E9" s="8">
        <f>SUMIF('Daily Breakdown'!$A$2:A104,A9,'Daily Breakdown'!$G$2:G104)</f>
        <v>0</v>
      </c>
      <c r="F9" s="6">
        <f>SUMIF('Daily Breakdown'!$A$2:A104,A9,'Daily Breakdown'!$H$2:H104)</f>
        <v>0</v>
      </c>
    </row>
    <row r="10" spans="1:6">
      <c r="A10" s="37">
        <v>44524</v>
      </c>
      <c r="B10" s="10">
        <f>SUMIF('Daily Breakdown'!$A$2:A105,A10,'Daily Breakdown'!$C$2:C105)</f>
        <v>0</v>
      </c>
      <c r="C10" s="1">
        <f>SUMIF('Daily Breakdown'!$A$2:A105,A10,'Daily Breakdown'!$E$2:E105)</f>
        <v>0</v>
      </c>
      <c r="D10" s="3">
        <f>SUMIF('Daily Breakdown'!$A$2:A105,A10,'Daily Breakdown'!$F$2:F105)</f>
        <v>0</v>
      </c>
      <c r="E10" s="8">
        <f>SUMIF('Daily Breakdown'!$A$2:A105,A10,'Daily Breakdown'!$G$2:G105)</f>
        <v>0</v>
      </c>
      <c r="F10" s="6">
        <f>SUMIF('Daily Breakdown'!$A$2:A105,A10,'Daily Breakdown'!$H$2:H105)</f>
        <v>0</v>
      </c>
    </row>
    <row r="11" spans="1:6">
      <c r="A11" s="37">
        <v>44525</v>
      </c>
      <c r="B11" s="10">
        <f>SUMIF('Daily Breakdown'!$A$2:A106,A11,'Daily Breakdown'!$C$2:C106)</f>
        <v>0</v>
      </c>
      <c r="C11" s="1">
        <f>SUMIF('Daily Breakdown'!$A$2:A106,A11,'Daily Breakdown'!$E$2:E106)</f>
        <v>0</v>
      </c>
      <c r="D11" s="3">
        <f>SUMIF('Daily Breakdown'!$A$2:A106,A11,'Daily Breakdown'!$F$2:F106)</f>
        <v>0</v>
      </c>
      <c r="E11" s="8">
        <f>SUMIF('Daily Breakdown'!$A$2:A106,A11,'Daily Breakdown'!$G$2:G106)</f>
        <v>0</v>
      </c>
      <c r="F11" s="6">
        <f>SUMIF('Daily Breakdown'!$A$2:A106,A11,'Daily Breakdown'!$H$2:H106)</f>
        <v>0</v>
      </c>
    </row>
    <row r="12" spans="1:6">
      <c r="A12" s="37">
        <v>44526</v>
      </c>
      <c r="B12" s="10">
        <f>SUMIF('Daily Breakdown'!$A$2:A107,A12,'Daily Breakdown'!$C$2:C107)</f>
        <v>0</v>
      </c>
      <c r="C12" s="1">
        <f>SUMIF('Daily Breakdown'!$A$2:A107,A12,'Daily Breakdown'!$E$2:E107)</f>
        <v>0</v>
      </c>
      <c r="D12" s="3">
        <f>SUMIF('Daily Breakdown'!$A$2:A107,A12,'Daily Breakdown'!$F$2:F107)</f>
        <v>0</v>
      </c>
      <c r="E12" s="8">
        <f>SUMIF('Daily Breakdown'!$A$2:A107,A12,'Daily Breakdown'!$G$2:G107)</f>
        <v>0</v>
      </c>
      <c r="F12" s="6">
        <f>SUMIF('Daily Breakdown'!$A$2:A107,A12,'Daily Breakdown'!$H$2:H107)</f>
        <v>0</v>
      </c>
    </row>
    <row r="13" spans="1:6">
      <c r="A13" s="37">
        <v>44527</v>
      </c>
      <c r="B13" s="10">
        <f>SUMIF('Daily Breakdown'!$A$2:A108,A13,'Daily Breakdown'!$C$2:C108)</f>
        <v>0</v>
      </c>
      <c r="C13" s="1">
        <f>SUMIF('Daily Breakdown'!$A$2:A108,A13,'Daily Breakdown'!$E$2:E108)</f>
        <v>0</v>
      </c>
      <c r="D13" s="3">
        <f>SUMIF('Daily Breakdown'!$A$2:A108,A13,'Daily Breakdown'!$F$2:F108)</f>
        <v>0</v>
      </c>
      <c r="E13" s="8">
        <f>SUMIF('Daily Breakdown'!$A$2:A108,A13,'Daily Breakdown'!$G$2:G108)</f>
        <v>0</v>
      </c>
      <c r="F13" s="6">
        <f>SUMIF('Daily Breakdown'!$A$2:A108,A13,'Daily Breakdown'!$H$2:H108)</f>
        <v>0</v>
      </c>
    </row>
    <row r="14" spans="1:6">
      <c r="A14" s="37">
        <v>44528</v>
      </c>
      <c r="B14" s="10">
        <f>SUMIF('Daily Breakdown'!$A$2:A109,A14,'Daily Breakdown'!$C$2:C109)</f>
        <v>0</v>
      </c>
      <c r="C14" s="1">
        <f>SUMIF('Daily Breakdown'!$A$2:A109,A14,'Daily Breakdown'!$E$2:E109)</f>
        <v>0</v>
      </c>
      <c r="D14" s="3">
        <f>SUMIF('Daily Breakdown'!$A$2:A109,A14,'Daily Breakdown'!$F$2:F109)</f>
        <v>0</v>
      </c>
      <c r="E14" s="8">
        <f>SUMIF('Daily Breakdown'!$A$2:A109,A14,'Daily Breakdown'!$G$2:G109)</f>
        <v>0</v>
      </c>
      <c r="F14" s="6">
        <f>SUMIF('Daily Breakdown'!$A$2:A109,A14,'Daily Breakdown'!$H$2:H109)</f>
        <v>0</v>
      </c>
    </row>
    <row r="15" spans="1:6">
      <c r="A15" s="37">
        <v>44529</v>
      </c>
      <c r="B15" s="10">
        <f>SUMIF('Daily Breakdown'!$A$2:A110,A15,'Daily Breakdown'!$C$2:C110)</f>
        <v>0</v>
      </c>
      <c r="C15" s="1">
        <f>SUMIF('Daily Breakdown'!$A$2:A110,A15,'Daily Breakdown'!$E$2:E110)</f>
        <v>0</v>
      </c>
      <c r="D15" s="3">
        <f>SUMIF('Daily Breakdown'!$A$2:A110,A15,'Daily Breakdown'!$F$2:F110)</f>
        <v>0</v>
      </c>
      <c r="E15" s="8">
        <f>SUMIF('Daily Breakdown'!$A$2:A110,A15,'Daily Breakdown'!$G$2:G110)</f>
        <v>0</v>
      </c>
      <c r="F15" s="6">
        <f>SUMIF('Daily Breakdown'!$A$2:A110,A15,'Daily Breakdown'!$H$2:H110)</f>
        <v>0</v>
      </c>
    </row>
    <row r="16" spans="1:6">
      <c r="A16" s="37">
        <v>44530</v>
      </c>
      <c r="B16" s="10">
        <f>SUMIF('Daily Breakdown'!$A$2:A111,A16,'Daily Breakdown'!$C$2:C111)</f>
        <v>0</v>
      </c>
      <c r="C16" s="1">
        <f>SUMIF('Daily Breakdown'!$A$2:A111,A16,'Daily Breakdown'!$E$2:E111)</f>
        <v>0</v>
      </c>
      <c r="D16" s="3">
        <f>SUMIF('Daily Breakdown'!$A$2:A111,A16,'Daily Breakdown'!$F$2:F111)</f>
        <v>0</v>
      </c>
      <c r="E16" s="8">
        <f>SUMIF('Daily Breakdown'!$A$2:A111,A16,'Daily Breakdown'!$G$2:G111)</f>
        <v>0</v>
      </c>
      <c r="F16" s="6">
        <f>SUMIF('Daily Breakdown'!$A$2:A111,A16,'Daily Breakdown'!$H$2:H111)</f>
        <v>0</v>
      </c>
    </row>
    <row r="17" spans="1:6">
      <c r="A17" s="37">
        <v>44531</v>
      </c>
      <c r="B17" s="10">
        <f>SUMIF('Daily Breakdown'!$A$2:A112,A17,'Daily Breakdown'!$C$2:C112)</f>
        <v>0</v>
      </c>
      <c r="C17" s="1">
        <f>SUMIF('Daily Breakdown'!$A$2:A112,A17,'Daily Breakdown'!$E$2:E112)</f>
        <v>0</v>
      </c>
      <c r="D17" s="3">
        <f>SUMIF('Daily Breakdown'!$A$2:A112,A17,'Daily Breakdown'!$F$2:F112)</f>
        <v>0</v>
      </c>
      <c r="E17" s="8">
        <f>SUMIF('Daily Breakdown'!$A$2:A112,A17,'Daily Breakdown'!$G$2:G112)</f>
        <v>0</v>
      </c>
      <c r="F17" s="6">
        <f>SUMIF('Daily Breakdown'!$A$2:A112,A17,'Daily Breakdown'!$H$2:H112)</f>
        <v>0</v>
      </c>
    </row>
    <row r="18" spans="1:6">
      <c r="A18" s="37">
        <v>44532</v>
      </c>
      <c r="B18" s="10">
        <f>SUMIF('Daily Breakdown'!$A$2:A113,A18,'Daily Breakdown'!$C$2:C113)</f>
        <v>0</v>
      </c>
      <c r="C18" s="1">
        <f>SUMIF('Daily Breakdown'!$A$2:A113,A18,'Daily Breakdown'!$E$2:E113)</f>
        <v>0</v>
      </c>
      <c r="D18" s="3">
        <f>SUMIF('Daily Breakdown'!$A$2:A113,A18,'Daily Breakdown'!$F$2:F113)</f>
        <v>0</v>
      </c>
      <c r="E18" s="8">
        <f>SUMIF('Daily Breakdown'!$A$2:A113,A18,'Daily Breakdown'!$G$2:G113)</f>
        <v>0</v>
      </c>
      <c r="F18" s="6">
        <f>SUMIF('Daily Breakdown'!$A$2:A113,A18,'Daily Breakdown'!$H$2:H113)</f>
        <v>0</v>
      </c>
    </row>
    <row r="19" spans="1:6">
      <c r="A19" s="37">
        <v>44533</v>
      </c>
      <c r="B19" s="10">
        <f>SUMIF('Daily Breakdown'!$A$2:A114,A19,'Daily Breakdown'!$C$2:C114)</f>
        <v>0</v>
      </c>
      <c r="C19" s="1">
        <f>SUMIF('Daily Breakdown'!$A$2:A114,A19,'Daily Breakdown'!$E$2:E114)</f>
        <v>0</v>
      </c>
      <c r="D19" s="3">
        <f>SUMIF('Daily Breakdown'!$A$2:A114,A19,'Daily Breakdown'!$F$2:F114)</f>
        <v>0</v>
      </c>
      <c r="E19" s="8">
        <f>SUMIF('Daily Breakdown'!$A$2:A114,A19,'Daily Breakdown'!$G$2:G114)</f>
        <v>0</v>
      </c>
      <c r="F19" s="6">
        <f>SUMIF('Daily Breakdown'!$A$2:A114,A19,'Daily Breakdown'!$H$2:H114)</f>
        <v>0</v>
      </c>
    </row>
    <row r="20" spans="1:6">
      <c r="A20" s="37">
        <v>44534</v>
      </c>
      <c r="B20" s="10">
        <f>SUMIF('Daily Breakdown'!$A$2:A115,A20,'Daily Breakdown'!$C$2:C115)</f>
        <v>0</v>
      </c>
      <c r="C20" s="1">
        <f>SUMIF('Daily Breakdown'!$A$2:A115,A20,'Daily Breakdown'!$E$2:E115)</f>
        <v>0</v>
      </c>
      <c r="D20" s="3">
        <f>SUMIF('Daily Breakdown'!$A$2:A115,A20,'Daily Breakdown'!$F$2:F115)</f>
        <v>0</v>
      </c>
      <c r="E20" s="8">
        <f>SUMIF('Daily Breakdown'!$A$2:A115,A20,'Daily Breakdown'!$G$2:G115)</f>
        <v>0</v>
      </c>
      <c r="F20" s="6">
        <f>SUMIF('Daily Breakdown'!$A$2:A115,A20,'Daily Breakdown'!$H$2:H115)</f>
        <v>0</v>
      </c>
    </row>
    <row r="21" spans="1:6">
      <c r="A21" s="37">
        <v>44535</v>
      </c>
      <c r="B21" s="10">
        <f>SUMIF('Daily Breakdown'!$A$2:A116,A21,'Daily Breakdown'!$C$2:C116)</f>
        <v>0</v>
      </c>
      <c r="C21" s="1">
        <f>SUMIF('Daily Breakdown'!$A$2:A116,A21,'Daily Breakdown'!$E$2:E116)</f>
        <v>0</v>
      </c>
      <c r="D21" s="3">
        <f>SUMIF('Daily Breakdown'!$A$2:A116,A21,'Daily Breakdown'!$F$2:F116)</f>
        <v>0</v>
      </c>
      <c r="E21" s="8">
        <f>SUMIF('Daily Breakdown'!$A$2:A116,A21,'Daily Breakdown'!$G$2:G116)</f>
        <v>0</v>
      </c>
      <c r="F21" s="6">
        <f>SUMIF('Daily Breakdown'!$A$2:A116,A21,'Daily Breakdown'!$H$2:H116)</f>
        <v>0</v>
      </c>
    </row>
    <row r="22" spans="1:6">
      <c r="A22" s="37">
        <v>44536</v>
      </c>
      <c r="B22" s="10">
        <f>SUMIF('Daily Breakdown'!$A$2:A117,A22,'Daily Breakdown'!$C$2:C117)</f>
        <v>0</v>
      </c>
      <c r="C22" s="1">
        <f>SUMIF('Daily Breakdown'!$A$2:A117,A22,'Daily Breakdown'!$E$2:E117)</f>
        <v>0</v>
      </c>
      <c r="D22" s="3">
        <f>SUMIF('Daily Breakdown'!$A$2:A117,A22,'Daily Breakdown'!$F$2:F117)</f>
        <v>0</v>
      </c>
      <c r="E22" s="8">
        <f>SUMIF('Daily Breakdown'!$A$2:A117,A22,'Daily Breakdown'!$G$2:G117)</f>
        <v>0</v>
      </c>
      <c r="F22" s="6">
        <f>SUMIF('Daily Breakdown'!$A$2:A117,A22,'Daily Breakdown'!$H$2:H117)</f>
        <v>0</v>
      </c>
    </row>
    <row r="23" spans="1:6">
      <c r="A23" s="37">
        <v>44537</v>
      </c>
      <c r="B23" s="10">
        <f>SUMIF('Daily Breakdown'!$A$2:A118,A23,'Daily Breakdown'!$C$2:C118)</f>
        <v>0</v>
      </c>
      <c r="C23" s="1">
        <f>SUMIF('Daily Breakdown'!$A$2:A118,A23,'Daily Breakdown'!$E$2:E118)</f>
        <v>0</v>
      </c>
      <c r="D23" s="3">
        <f>SUMIF('Daily Breakdown'!$A$2:A118,A23,'Daily Breakdown'!$F$2:F118)</f>
        <v>0</v>
      </c>
      <c r="E23" s="8">
        <f>SUMIF('Daily Breakdown'!$A$2:A118,A23,'Daily Breakdown'!$G$2:G118)</f>
        <v>0</v>
      </c>
      <c r="F23" s="6">
        <f>SUMIF('Daily Breakdown'!$A$2:A118,A23,'Daily Breakdown'!$H$2:H118)</f>
        <v>0</v>
      </c>
    </row>
    <row r="24" spans="1:6">
      <c r="A24" s="37">
        <v>44538</v>
      </c>
      <c r="B24" s="10">
        <f>SUMIF('Daily Breakdown'!$A$2:A119,A24,'Daily Breakdown'!$C$2:C119)</f>
        <v>0</v>
      </c>
      <c r="C24" s="1">
        <f>SUMIF('Daily Breakdown'!$A$2:A119,A24,'Daily Breakdown'!$E$2:E119)</f>
        <v>0</v>
      </c>
      <c r="D24" s="3">
        <f>SUMIF('Daily Breakdown'!$A$2:A119,A24,'Daily Breakdown'!$F$2:F119)</f>
        <v>0</v>
      </c>
      <c r="E24" s="8">
        <f>SUMIF('Daily Breakdown'!$A$2:A119,A24,'Daily Breakdown'!$G$2:G119)</f>
        <v>0</v>
      </c>
      <c r="F24" s="6">
        <f>SUMIF('Daily Breakdown'!$A$2:A119,A24,'Daily Breakdown'!$H$2:H119)</f>
        <v>0</v>
      </c>
    </row>
    <row r="25" spans="1:6">
      <c r="A25" s="37">
        <v>44539</v>
      </c>
      <c r="B25" s="10">
        <f>SUMIF('Daily Breakdown'!$A$2:A120,A25,'Daily Breakdown'!$C$2:C120)</f>
        <v>0</v>
      </c>
      <c r="C25" s="1">
        <f>SUMIF('Daily Breakdown'!$A$2:A120,A25,'Daily Breakdown'!$E$2:E120)</f>
        <v>0</v>
      </c>
      <c r="D25" s="3">
        <f>SUMIF('Daily Breakdown'!$A$2:A120,A25,'Daily Breakdown'!$F$2:F120)</f>
        <v>0</v>
      </c>
      <c r="E25" s="8">
        <f>SUMIF('Daily Breakdown'!$A$2:A120,A25,'Daily Breakdown'!$G$2:G120)</f>
        <v>0</v>
      </c>
      <c r="F25" s="6">
        <f>SUMIF('Daily Breakdown'!$A$2:A120,A25,'Daily Breakdown'!$H$2:H120)</f>
        <v>0</v>
      </c>
    </row>
    <row r="26" spans="1:6">
      <c r="A26" s="37">
        <v>44540</v>
      </c>
      <c r="B26" s="10">
        <f>SUMIF('Daily Breakdown'!$A$2:A121,A26,'Daily Breakdown'!$C$2:C121)</f>
        <v>0</v>
      </c>
      <c r="C26" s="1">
        <f>SUMIF('Daily Breakdown'!$A$2:A121,A26,'Daily Breakdown'!$E$2:E121)</f>
        <v>0</v>
      </c>
      <c r="D26" s="3">
        <f>SUMIF('Daily Breakdown'!$A$2:A121,A26,'Daily Breakdown'!$F$2:F121)</f>
        <v>0</v>
      </c>
      <c r="E26" s="8">
        <f>SUMIF('Daily Breakdown'!$A$2:A121,A26,'Daily Breakdown'!$G$2:G121)</f>
        <v>0</v>
      </c>
      <c r="F26" s="6">
        <f>SUMIF('Daily Breakdown'!$A$2:A121,A26,'Daily Breakdown'!$H$2:H121)</f>
        <v>0</v>
      </c>
    </row>
    <row r="27" spans="1:6">
      <c r="A27" s="37">
        <v>44541</v>
      </c>
      <c r="B27" s="10">
        <f>SUMIF('Daily Breakdown'!$A$2:A122,A27,'Daily Breakdown'!$C$2:C122)</f>
        <v>0</v>
      </c>
      <c r="C27" s="1">
        <f>SUMIF('Daily Breakdown'!$A$2:A122,A27,'Daily Breakdown'!$E$2:E122)</f>
        <v>0</v>
      </c>
      <c r="D27" s="3">
        <f>SUMIF('Daily Breakdown'!$A$2:A122,A27,'Daily Breakdown'!$F$2:F122)</f>
        <v>0</v>
      </c>
      <c r="E27" s="8">
        <f>SUMIF('Daily Breakdown'!$A$2:A122,A27,'Daily Breakdown'!$G$2:G122)</f>
        <v>0</v>
      </c>
      <c r="F27" s="6">
        <f>SUMIF('Daily Breakdown'!$A$2:A122,A27,'Daily Breakdown'!$H$2:H122)</f>
        <v>0</v>
      </c>
    </row>
    <row r="28" spans="1:6">
      <c r="A28" s="37">
        <v>44542</v>
      </c>
      <c r="B28" s="10">
        <f>SUMIF('Daily Breakdown'!$A$2:A123,A28,'Daily Breakdown'!$C$2:C123)</f>
        <v>0</v>
      </c>
      <c r="C28" s="1">
        <f>SUMIF('Daily Breakdown'!$A$2:A123,A28,'Daily Breakdown'!$E$2:E123)</f>
        <v>0</v>
      </c>
      <c r="D28" s="3">
        <f>SUMIF('Daily Breakdown'!$A$2:A123,A28,'Daily Breakdown'!$F$2:F123)</f>
        <v>0</v>
      </c>
      <c r="E28" s="8">
        <f>SUMIF('Daily Breakdown'!$A$2:A123,A28,'Daily Breakdown'!$G$2:G123)</f>
        <v>0</v>
      </c>
      <c r="F28" s="6">
        <f>SUMIF('Daily Breakdown'!$A$2:A123,A28,'Daily Breakdown'!$H$2:H123)</f>
        <v>0</v>
      </c>
    </row>
    <row r="29" spans="1:6">
      <c r="A29" s="37">
        <v>44543</v>
      </c>
      <c r="B29" s="10">
        <f>SUMIF('Daily Breakdown'!$A$2:A124,A29,'Daily Breakdown'!$C$2:C124)</f>
        <v>0</v>
      </c>
      <c r="C29" s="1">
        <f>SUMIF('Daily Breakdown'!$A$2:A124,A29,'Daily Breakdown'!$E$2:E124)</f>
        <v>0</v>
      </c>
      <c r="D29" s="3">
        <f>SUMIF('Daily Breakdown'!$A$2:A124,A29,'Daily Breakdown'!$F$2:F124)</f>
        <v>0</v>
      </c>
      <c r="E29" s="8">
        <f>SUMIF('Daily Breakdown'!$A$2:A124,A29,'Daily Breakdown'!$G$2:G124)</f>
        <v>0</v>
      </c>
      <c r="F29" s="6">
        <f>SUMIF('Daily Breakdown'!$A$2:A124,A29,'Daily Breakdown'!$H$2:H124)</f>
        <v>0</v>
      </c>
    </row>
    <row r="30" spans="1:6">
      <c r="A30" s="37">
        <v>44544</v>
      </c>
      <c r="B30" s="10">
        <f>SUMIF('Daily Breakdown'!$A$2:A125,A30,'Daily Breakdown'!$C$2:C125)</f>
        <v>0</v>
      </c>
      <c r="C30" s="1">
        <f>SUMIF('Daily Breakdown'!$A$2:A125,A30,'Daily Breakdown'!$E$2:E125)</f>
        <v>0</v>
      </c>
      <c r="D30" s="3">
        <f>SUMIF('Daily Breakdown'!$A$2:A125,A30,'Daily Breakdown'!$F$2:F125)</f>
        <v>0</v>
      </c>
      <c r="E30" s="8">
        <f>SUMIF('Daily Breakdown'!$A$2:A125,A30,'Daily Breakdown'!$G$2:G125)</f>
        <v>0</v>
      </c>
      <c r="F30" s="6">
        <f>SUMIF('Daily Breakdown'!$A$2:A125,A30,'Daily Breakdown'!$H$2:H125)</f>
        <v>0</v>
      </c>
    </row>
    <row r="31" spans="1:6">
      <c r="A31" s="37">
        <v>44545</v>
      </c>
      <c r="B31" s="10">
        <f>SUMIF('Daily Breakdown'!$A$2:A126,A31,'Daily Breakdown'!$C$2:C126)</f>
        <v>0</v>
      </c>
      <c r="C31" s="1">
        <f>SUMIF('Daily Breakdown'!$A$2:A126,A31,'Daily Breakdown'!$E$2:E126)</f>
        <v>0</v>
      </c>
      <c r="D31" s="3">
        <f>SUMIF('Daily Breakdown'!$A$2:A126,A31,'Daily Breakdown'!$F$2:F126)</f>
        <v>0</v>
      </c>
      <c r="E31" s="8">
        <f>SUMIF('Daily Breakdown'!$A$2:A126,A31,'Daily Breakdown'!$G$2:G126)</f>
        <v>0</v>
      </c>
      <c r="F31" s="6">
        <f>SUMIF('Daily Breakdown'!$A$2:A126,A31,'Daily Breakdown'!$H$2:H126)</f>
        <v>0</v>
      </c>
    </row>
    <row r="32" spans="1:6">
      <c r="A32" s="37">
        <v>44546</v>
      </c>
      <c r="B32" s="10">
        <f>SUMIF('Daily Breakdown'!$A$2:A127,A32,'Daily Breakdown'!$C$2:C127)</f>
        <v>0</v>
      </c>
      <c r="C32" s="1">
        <f>SUMIF('Daily Breakdown'!$A$2:A127,A32,'Daily Breakdown'!$E$2:E127)</f>
        <v>0</v>
      </c>
      <c r="D32" s="3">
        <f>SUMIF('Daily Breakdown'!$A$2:A127,A32,'Daily Breakdown'!$F$2:F127)</f>
        <v>0</v>
      </c>
      <c r="E32" s="8">
        <f>SUMIF('Daily Breakdown'!$A$2:A127,A32,'Daily Breakdown'!$G$2:G127)</f>
        <v>0</v>
      </c>
      <c r="F32" s="6">
        <f>SUMIF('Daily Breakdown'!$A$2:A127,A32,'Daily Breakdown'!$H$2:H127)</f>
        <v>0</v>
      </c>
    </row>
    <row r="33" spans="1:6">
      <c r="A33" s="37">
        <v>44547</v>
      </c>
      <c r="B33" s="10">
        <f>SUMIF('Daily Breakdown'!$A$2:A128,A33,'Daily Breakdown'!$C$2:C128)</f>
        <v>0</v>
      </c>
      <c r="C33" s="1">
        <f>SUMIF('Daily Breakdown'!$A$2:A128,A33,'Daily Breakdown'!$E$2:E128)</f>
        <v>0</v>
      </c>
      <c r="D33" s="3">
        <f>SUMIF('Daily Breakdown'!$A$2:A128,A33,'Daily Breakdown'!$F$2:F128)</f>
        <v>0</v>
      </c>
      <c r="E33" s="8">
        <f>SUMIF('Daily Breakdown'!$A$2:A128,A33,'Daily Breakdown'!$G$2:G128)</f>
        <v>0</v>
      </c>
      <c r="F33" s="6">
        <f>SUMIF('Daily Breakdown'!$A$2:A128,A33,'Daily Breakdown'!$H$2:H128)</f>
        <v>0</v>
      </c>
    </row>
    <row r="34" spans="1:6">
      <c r="A34" s="37">
        <v>44548</v>
      </c>
      <c r="B34" s="10">
        <f>SUMIF('Daily Breakdown'!$A$2:A129,A34,'Daily Breakdown'!$C$2:C129)</f>
        <v>0</v>
      </c>
      <c r="C34" s="1">
        <f>SUMIF('Daily Breakdown'!$A$2:A129,A34,'Daily Breakdown'!$E$2:E129)</f>
        <v>0</v>
      </c>
      <c r="D34" s="3">
        <f>SUMIF('Daily Breakdown'!$A$2:A129,A34,'Daily Breakdown'!$F$2:F129)</f>
        <v>0</v>
      </c>
      <c r="E34" s="8">
        <f>SUMIF('Daily Breakdown'!$A$2:A129,A34,'Daily Breakdown'!$G$2:G129)</f>
        <v>0</v>
      </c>
      <c r="F34" s="6">
        <f>SUMIF('Daily Breakdown'!$A$2:A129,A34,'Daily Breakdown'!$H$2:H129)</f>
        <v>0</v>
      </c>
    </row>
    <row r="35" spans="1:6">
      <c r="A35" s="37">
        <v>44549</v>
      </c>
      <c r="B35" s="10">
        <f>SUMIF('Daily Breakdown'!$A$2:A130,A35,'Daily Breakdown'!$C$2:C130)</f>
        <v>0</v>
      </c>
      <c r="C35" s="1">
        <f>SUMIF('Daily Breakdown'!$A$2:A130,A35,'Daily Breakdown'!$E$2:E130)</f>
        <v>0</v>
      </c>
      <c r="D35" s="3">
        <f>SUMIF('Daily Breakdown'!$A$2:A130,A35,'Daily Breakdown'!$F$2:F130)</f>
        <v>0</v>
      </c>
      <c r="E35" s="8">
        <f>SUMIF('Daily Breakdown'!$A$2:A130,A35,'Daily Breakdown'!$G$2:G130)</f>
        <v>0</v>
      </c>
      <c r="F35" s="6">
        <f>SUMIF('Daily Breakdown'!$A$2:A130,A35,'Daily Breakdown'!$H$2:H130)</f>
        <v>0</v>
      </c>
    </row>
    <row r="36" spans="1:6">
      <c r="A36" s="37">
        <v>44550</v>
      </c>
      <c r="B36" s="10">
        <f>SUMIF('Daily Breakdown'!$A$2:A131,A36,'Daily Breakdown'!$C$2:C131)</f>
        <v>0</v>
      </c>
      <c r="C36" s="1">
        <f>SUMIF('Daily Breakdown'!$A$2:A131,A36,'Daily Breakdown'!$E$2:E131)</f>
        <v>0</v>
      </c>
      <c r="D36" s="3">
        <f>SUMIF('Daily Breakdown'!$A$2:A131,A36,'Daily Breakdown'!$F$2:F131)</f>
        <v>0</v>
      </c>
      <c r="E36" s="8">
        <f>SUMIF('Daily Breakdown'!$A$2:A131,A36,'Daily Breakdown'!$G$2:G131)</f>
        <v>0</v>
      </c>
      <c r="F36" s="6">
        <f>SUMIF('Daily Breakdown'!$A$2:A131,A36,'Daily Breakdown'!$H$2:H131)</f>
        <v>0</v>
      </c>
    </row>
    <row r="37" spans="1:6">
      <c r="A37" s="37">
        <v>44551</v>
      </c>
      <c r="B37" s="10">
        <f>SUMIF('Daily Breakdown'!$A$2:A132,A37,'Daily Breakdown'!$C$2:C132)</f>
        <v>0</v>
      </c>
      <c r="C37" s="1">
        <f>SUMIF('Daily Breakdown'!$A$2:A132,A37,'Daily Breakdown'!$E$2:E132)</f>
        <v>0</v>
      </c>
      <c r="D37" s="3">
        <f>SUMIF('Daily Breakdown'!$A$2:A132,A37,'Daily Breakdown'!$F$2:F132)</f>
        <v>0</v>
      </c>
      <c r="E37" s="8">
        <f>SUMIF('Daily Breakdown'!$A$2:A132,A37,'Daily Breakdown'!$G$2:G132)</f>
        <v>0</v>
      </c>
      <c r="F37" s="6">
        <f>SUMIF('Daily Breakdown'!$A$2:A132,A37,'Daily Breakdown'!$H$2:H132)</f>
        <v>0</v>
      </c>
    </row>
    <row r="38" spans="1:6">
      <c r="A38" s="37">
        <v>44552</v>
      </c>
      <c r="B38" s="10">
        <f>SUMIF('Daily Breakdown'!$A$2:A133,A38,'Daily Breakdown'!$C$2:C133)</f>
        <v>0</v>
      </c>
      <c r="C38" s="1">
        <f>SUMIF('Daily Breakdown'!$A$2:A133,A38,'Daily Breakdown'!$E$2:E133)</f>
        <v>0</v>
      </c>
      <c r="D38" s="3">
        <f>SUMIF('Daily Breakdown'!$A$2:A133,A38,'Daily Breakdown'!$F$2:F133)</f>
        <v>0</v>
      </c>
      <c r="E38" s="8">
        <f>SUMIF('Daily Breakdown'!$A$2:A133,A38,'Daily Breakdown'!$G$2:G133)</f>
        <v>0</v>
      </c>
      <c r="F38" s="6">
        <f>SUMIF('Daily Breakdown'!$A$2:A133,A38,'Daily Breakdown'!$H$2:H133)</f>
        <v>0</v>
      </c>
    </row>
    <row r="39" spans="1:6">
      <c r="A39" s="37">
        <v>44553</v>
      </c>
      <c r="B39" s="10">
        <f>SUMIF('Daily Breakdown'!$A$2:A134,A39,'Daily Breakdown'!$C$2:C134)</f>
        <v>0</v>
      </c>
      <c r="C39" s="1">
        <f>SUMIF('Daily Breakdown'!$A$2:A134,A39,'Daily Breakdown'!$E$2:E134)</f>
        <v>0</v>
      </c>
      <c r="D39" s="3">
        <f>SUMIF('Daily Breakdown'!$A$2:A134,A39,'Daily Breakdown'!$F$2:F134)</f>
        <v>0</v>
      </c>
      <c r="E39" s="8">
        <f>SUMIF('Daily Breakdown'!$A$2:A134,A39,'Daily Breakdown'!$G$2:G134)</f>
        <v>0</v>
      </c>
      <c r="F39" s="6">
        <f>SUMIF('Daily Breakdown'!$A$2:A134,A39,'Daily Breakdown'!$H$2:H134)</f>
        <v>0</v>
      </c>
    </row>
    <row r="40" spans="1:6">
      <c r="A40" s="37">
        <v>44554</v>
      </c>
      <c r="B40" s="10">
        <f>SUMIF('Daily Breakdown'!$A$2:A135,A40,'Daily Breakdown'!$C$2:C135)</f>
        <v>0</v>
      </c>
      <c r="C40" s="1">
        <f>SUMIF('Daily Breakdown'!$A$2:A135,A40,'Daily Breakdown'!$E$2:E135)</f>
        <v>0</v>
      </c>
      <c r="D40" s="3">
        <f>SUMIF('Daily Breakdown'!$A$2:A135,A40,'Daily Breakdown'!$F$2:F135)</f>
        <v>0</v>
      </c>
      <c r="E40" s="8">
        <f>SUMIF('Daily Breakdown'!$A$2:A135,A40,'Daily Breakdown'!$G$2:G135)</f>
        <v>0</v>
      </c>
      <c r="F40" s="6">
        <f>SUMIF('Daily Breakdown'!$A$2:A135,A40,'Daily Breakdown'!$H$2:H135)</f>
        <v>0</v>
      </c>
    </row>
  </sheetData>
  <phoneticPr fontId="1"/>
  <conditionalFormatting sqref="B2:B1983">
    <cfRule type="expression" dxfId="0" priority="1">
      <formula>B2&gt;2000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6"/>
  <sheetViews>
    <sheetView zoomScale="130" zoomScaleNormal="130" workbookViewId="0">
      <selection sqref="A1:A1048576"/>
    </sheetView>
  </sheetViews>
  <sheetFormatPr defaultRowHeight="14.4"/>
  <cols>
    <col min="1" max="1" width="17.21875" style="5" customWidth="1"/>
    <col min="2" max="2" width="10.33203125" style="1" customWidth="1"/>
    <col min="3" max="3" width="11.6640625" style="3" customWidth="1"/>
    <col min="4" max="4" width="8.44140625" style="8" customWidth="1"/>
    <col min="5" max="5" width="9.5546875" style="6" customWidth="1"/>
    <col min="6" max="6" width="19.21875" style="10" customWidth="1"/>
    <col min="7" max="7" width="13.109375" style="12" bestFit="1" customWidth="1"/>
  </cols>
  <sheetData>
    <row r="1" spans="1:7" ht="15.6">
      <c r="A1" s="14" t="s">
        <v>2</v>
      </c>
      <c r="B1" s="15" t="s">
        <v>4</v>
      </c>
      <c r="C1" s="16" t="s">
        <v>6</v>
      </c>
      <c r="D1" s="17" t="s">
        <v>8</v>
      </c>
      <c r="E1" s="18" t="s">
        <v>14</v>
      </c>
      <c r="F1" s="19" t="s">
        <v>25</v>
      </c>
      <c r="G1" s="20" t="s">
        <v>24</v>
      </c>
    </row>
    <row r="2" spans="1:7">
      <c r="A2" s="5" t="s">
        <v>13</v>
      </c>
      <c r="B2" s="2">
        <v>12</v>
      </c>
      <c r="C2" s="4">
        <v>14</v>
      </c>
      <c r="D2" s="9">
        <v>9</v>
      </c>
      <c r="E2" s="7">
        <v>0.5</v>
      </c>
      <c r="F2" s="11">
        <v>140</v>
      </c>
      <c r="G2" s="13"/>
    </row>
    <row r="3" spans="1:7">
      <c r="A3" s="5" t="s">
        <v>11</v>
      </c>
      <c r="B3" s="2">
        <v>15</v>
      </c>
      <c r="C3" s="4">
        <v>17</v>
      </c>
      <c r="D3" s="9">
        <v>8</v>
      </c>
      <c r="E3" s="7">
        <v>1.5</v>
      </c>
      <c r="F3" s="11">
        <v>170</v>
      </c>
      <c r="G3" s="13" t="s">
        <v>26</v>
      </c>
    </row>
    <row r="4" spans="1:7">
      <c r="A4" s="5" t="s">
        <v>16</v>
      </c>
      <c r="B4" s="2">
        <v>1</v>
      </c>
      <c r="C4" s="4">
        <v>1</v>
      </c>
      <c r="D4" s="9">
        <v>0.1</v>
      </c>
      <c r="E4" s="7">
        <v>2.5</v>
      </c>
      <c r="F4" s="11">
        <v>30</v>
      </c>
      <c r="G4" s="13" t="s">
        <v>20</v>
      </c>
    </row>
    <row r="5" spans="1:7">
      <c r="A5" s="5" t="s">
        <v>18</v>
      </c>
      <c r="B5" s="2">
        <v>5</v>
      </c>
      <c r="C5" s="4">
        <v>30</v>
      </c>
      <c r="D5" s="9">
        <v>3</v>
      </c>
      <c r="E5" s="7">
        <v>3</v>
      </c>
      <c r="F5" s="11">
        <v>180</v>
      </c>
      <c r="G5" s="13" t="s">
        <v>19</v>
      </c>
    </row>
    <row r="6" spans="1:7">
      <c r="A6" s="5" t="s">
        <v>22</v>
      </c>
      <c r="B6" s="2">
        <v>2</v>
      </c>
      <c r="C6" s="4">
        <v>40</v>
      </c>
      <c r="D6" s="9">
        <v>0.1</v>
      </c>
      <c r="E6" s="7">
        <v>5</v>
      </c>
      <c r="F6" s="11">
        <v>200</v>
      </c>
      <c r="G6" s="13" t="s">
        <v>23</v>
      </c>
    </row>
  </sheetData>
  <phoneticPr fontId="1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/>
  <cols>
    <col min="1" max="1" width="8.88671875" customWidth="1"/>
  </cols>
  <sheetData>
    <row r="1" spans="1:1">
      <c r="A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Daily Breakdown</vt:lpstr>
      <vt:lpstr>Daily Overview</vt:lpstr>
      <vt:lpstr>Foods</vt:lpstr>
      <vt:lpstr>Giant Food List</vt:lpstr>
      <vt:lpstr>Day_11.17.21</vt:lpstr>
      <vt:lpstr>DAY_11.18.21</vt:lpstr>
      <vt:lpstr>Food_List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dcterms:created xsi:type="dcterms:W3CDTF">2021-11-14T03:41:19Z</dcterms:created>
  <dcterms:modified xsi:type="dcterms:W3CDTF">2021-11-18T02:10:39Z</dcterms:modified>
</cp:coreProperties>
</file>