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ag\Documents\GitHub\Time-Error-Correction-D\data\dataCollection\"/>
    </mc:Choice>
  </mc:AlternateContent>
  <bookViews>
    <workbookView xWindow="0" yWindow="0" windowWidth="20490" windowHeight="6630"/>
  </bookViews>
  <sheets>
    <sheet name="TimeLikelihoodData2" sheetId="1" r:id="rId1"/>
  </sheets>
  <calcPr calcId="0"/>
</workbook>
</file>

<file path=xl/calcChain.xml><?xml version="1.0" encoding="utf-8"?>
<calcChain xmlns="http://schemas.openxmlformats.org/spreadsheetml/2006/main">
  <c r="B27" i="1" l="1"/>
  <c r="B18" i="1"/>
  <c r="B9" i="1"/>
  <c r="B14" i="1"/>
  <c r="L25" i="1"/>
  <c r="M25" i="1"/>
  <c r="N25" i="1"/>
  <c r="O25" i="1"/>
  <c r="P25" i="1"/>
  <c r="Q25" i="1"/>
  <c r="R25" i="1"/>
  <c r="S25" i="1"/>
  <c r="T25" i="1"/>
  <c r="U25" i="1"/>
  <c r="C25" i="1"/>
  <c r="B26" i="1" s="1"/>
  <c r="D25" i="1"/>
  <c r="E25" i="1"/>
  <c r="F25" i="1"/>
  <c r="G25" i="1"/>
  <c r="H25" i="1"/>
  <c r="I25" i="1"/>
  <c r="J25" i="1"/>
  <c r="K25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  <c r="C14" i="1"/>
  <c r="D14" i="1"/>
  <c r="E14" i="1"/>
  <c r="F14" i="1"/>
  <c r="N16" i="1" s="1"/>
  <c r="G14" i="1"/>
  <c r="H14" i="1"/>
  <c r="I14" i="1"/>
  <c r="J14" i="1"/>
  <c r="S16" i="1" s="1"/>
  <c r="K14" i="1"/>
  <c r="L14" i="1"/>
  <c r="M14" i="1"/>
  <c r="N14" i="1"/>
  <c r="O14" i="1"/>
  <c r="P14" i="1"/>
  <c r="Q14" i="1"/>
  <c r="R14" i="1"/>
  <c r="S14" i="1"/>
  <c r="T14" i="1"/>
  <c r="U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7" i="1"/>
  <c r="B8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5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C4" i="1"/>
  <c r="F16" i="1" l="1"/>
  <c r="U16" i="1"/>
  <c r="G16" i="1"/>
  <c r="O16" i="1"/>
  <c r="B16" i="1"/>
  <c r="J16" i="1"/>
  <c r="R16" i="1"/>
  <c r="C16" i="1"/>
  <c r="K16" i="1"/>
  <c r="D16" i="1"/>
  <c r="H16" i="1"/>
  <c r="L16" i="1"/>
  <c r="P16" i="1"/>
  <c r="T16" i="1"/>
  <c r="E16" i="1"/>
  <c r="I16" i="1"/>
  <c r="M16" i="1"/>
  <c r="Q16" i="1"/>
  <c r="D4" i="1"/>
  <c r="B17" i="1" l="1"/>
  <c r="E4" i="1"/>
  <c r="F4" i="1" l="1"/>
  <c r="G4" i="1" l="1"/>
  <c r="H4" i="1" l="1"/>
  <c r="I4" i="1" l="1"/>
  <c r="J4" i="1" s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</calcChain>
</file>

<file path=xl/sharedStrings.xml><?xml version="1.0" encoding="utf-8"?>
<sst xmlns="http://schemas.openxmlformats.org/spreadsheetml/2006/main" count="21" uniqueCount="7">
  <si>
    <t>timeLikelihood</t>
  </si>
  <si>
    <t>Value</t>
  </si>
  <si>
    <t>Observed</t>
  </si>
  <si>
    <t>Chi stat</t>
  </si>
  <si>
    <t>True Distribution</t>
  </si>
  <si>
    <t>Inferred Likelihood</t>
  </si>
  <si>
    <t>Chi Stat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</si>
</sst>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TimeLikelihoodData2!$A$5</c:f>
              <c:strCache>
                <c:ptCount val="1"/>
                <c:pt idx="0">
                  <c:v>True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TimeLikelihoodData2!$B$4:$U$4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TimeLikelihoodData2!$B$5:$U$5</c:f>
              <c:numCache>
                <c:formatCode>General</c:formatCode>
                <c:ptCount val="20"/>
                <c:pt idx="0">
                  <c:v>1.1930706966609888E-29</c:v>
                </c:pt>
                <c:pt idx="1">
                  <c:v>1.5273280603729943E-23</c:v>
                </c:pt>
                <c:pt idx="2">
                  <c:v>4.0983906734767382E-18</c:v>
                </c:pt>
                <c:pt idx="3">
                  <c:v>2.3052033942708042E-13</c:v>
                </c:pt>
                <c:pt idx="4">
                  <c:v>2.7178157946486799E-9</c:v>
                </c:pt>
                <c:pt idx="5">
                  <c:v>6.7165408132113658E-6</c:v>
                </c:pt>
                <c:pt idx="6">
                  <c:v>3.4792542786518479E-3</c:v>
                </c:pt>
                <c:pt idx="7">
                  <c:v>0.37778225439984353</c:v>
                </c:pt>
                <c:pt idx="8">
                  <c:v>8.5982844783364722</c:v>
                </c:pt>
                <c:pt idx="9">
                  <c:v>41.020121068796854</c:v>
                </c:pt>
                <c:pt idx="10">
                  <c:v>41.020121068796911</c:v>
                </c:pt>
                <c:pt idx="11">
                  <c:v>8.5982844783365024</c:v>
                </c:pt>
                <c:pt idx="12">
                  <c:v>0.37778225439984553</c:v>
                </c:pt>
                <c:pt idx="13">
                  <c:v>3.4792542786518726E-3</c:v>
                </c:pt>
                <c:pt idx="14">
                  <c:v>6.7165408132114378E-6</c:v>
                </c:pt>
                <c:pt idx="15">
                  <c:v>2.7178157946487088E-9</c:v>
                </c:pt>
                <c:pt idx="16">
                  <c:v>2.305203394270837E-13</c:v>
                </c:pt>
                <c:pt idx="17">
                  <c:v>4.0983906734767967E-18</c:v>
                </c:pt>
                <c:pt idx="18">
                  <c:v>1.5273280603730269E-23</c:v>
                </c:pt>
                <c:pt idx="19">
                  <c:v>1.1930706966610056E-29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A-44D2-8EB1-FDFE08EA8321}"/>
            </c:ext>
          </c:extLst>
        </c:ser>
        <c:ser>
          <c:idx val="1"/>
          <c:order val="1"/>
          <c:tx>
            <c:strRef>
              <c:f>TimeLikelihoodData2!$A$7</c:f>
              <c:strCache>
                <c:ptCount val="1"/>
                <c:pt idx="0">
                  <c:v>Inferred Likelihood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TimeLikelihoodData2!$B$4:$U$4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0.3891025196503558</c:v>
                </c:pt>
                <c:pt idx="8">
                  <c:v>5.0583327554546251</c:v>
                </c:pt>
                <c:pt idx="9">
                  <c:v>43.579482200839848</c:v>
                </c:pt>
                <c:pt idx="10">
                  <c:v>43.190379681189491</c:v>
                </c:pt>
                <c:pt idx="11">
                  <c:v>7.3929478733567606</c:v>
                </c:pt>
                <c:pt idx="12">
                  <c:v>0.3891025196503558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A-44D2-8EB1-FDFE08EA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4000"/>
        <c:axId val="596597608"/>
      </c:scatterChart>
      <c:valAx>
        <c:axId val="596594000"/>
        <c:scaling>
          <c:orientation val="minMax"/>
          <c:max val="0.1"/>
          <c:min val="-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7608"/>
        <c:crosses val="autoZero"/>
        <c:crossBetween val="midCat"/>
      </c:valAx>
      <c:valAx>
        <c:axId val="59659760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TimeLikelihoodData2!$A$14</c:f>
              <c:strCache>
                <c:ptCount val="1"/>
                <c:pt idx="0">
                  <c:v>True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TimeLikelihoodData2!$B$13:$U$13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TimeLikelihoodData2!$B$14:$U$14</c:f>
              <c:numCache>
                <c:formatCode>General</c:formatCode>
                <c:ptCount val="20"/>
                <c:pt idx="0">
                  <c:v>1.007793539430001E-18</c:v>
                </c:pt>
                <c:pt idx="1">
                  <c:v>8.1662356316695507E-15</c:v>
                </c:pt>
                <c:pt idx="2">
                  <c:v>2.4343205330289925E-11</c:v>
                </c:pt>
                <c:pt idx="3">
                  <c:v>2.6695566147628234E-8</c:v>
                </c:pt>
                <c:pt idx="4">
                  <c:v>1.0769760042543219E-5</c:v>
                </c:pt>
                <c:pt idx="5">
                  <c:v>1.5983741106905416E-3</c:v>
                </c:pt>
                <c:pt idx="6">
                  <c:v>8.7268269504575696E-2</c:v>
                </c:pt>
                <c:pt idx="7">
                  <c:v>1.7528300493568501</c:v>
                </c:pt>
                <c:pt idx="8">
                  <c:v>12.951759566589157</c:v>
                </c:pt>
                <c:pt idx="9">
                  <c:v>35.20653267642993</c:v>
                </c:pt>
                <c:pt idx="10">
                  <c:v>35.206532676429966</c:v>
                </c:pt>
                <c:pt idx="11">
                  <c:v>12.951759566589191</c:v>
                </c:pt>
                <c:pt idx="12">
                  <c:v>1.7528300493568554</c:v>
                </c:pt>
                <c:pt idx="13">
                  <c:v>8.7268269504576168E-2</c:v>
                </c:pt>
                <c:pt idx="14">
                  <c:v>1.5983741106905475E-3</c:v>
                </c:pt>
                <c:pt idx="15">
                  <c:v>1.0769760042543275E-5</c:v>
                </c:pt>
                <c:pt idx="16">
                  <c:v>2.6695566147628519E-8</c:v>
                </c:pt>
                <c:pt idx="17">
                  <c:v>2.4343205330290096E-11</c:v>
                </c:pt>
                <c:pt idx="18">
                  <c:v>8.1662356316696674E-15</c:v>
                </c:pt>
                <c:pt idx="19">
                  <c:v>1.0077935394300154E-18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4-41EC-BAD1-9DBA765B2F6B}"/>
            </c:ext>
          </c:extLst>
        </c:ser>
        <c:ser>
          <c:idx val="1"/>
          <c:order val="1"/>
          <c:tx>
            <c:strRef>
              <c:f>TimeLikelihoodData2!$A$16</c:f>
              <c:strCache>
                <c:ptCount val="1"/>
                <c:pt idx="0">
                  <c:v>Inferred Likelihood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TimeLikelihoodData2!$B$13:$U$13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TimeLikelihoodData2!$B$16:$U$16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1.7543859555253052</c:v>
                </c:pt>
                <c:pt idx="8">
                  <c:v>10.17543854204677</c:v>
                </c:pt>
                <c:pt idx="9">
                  <c:v>42.45614012371238</c:v>
                </c:pt>
                <c:pt idx="10">
                  <c:v>34.736841919401044</c:v>
                </c:pt>
                <c:pt idx="11">
                  <c:v>9.8245613509417087</c:v>
                </c:pt>
                <c:pt idx="12">
                  <c:v>1.052631573315183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4-41EC-BAD1-9DBA765B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37728"/>
        <c:axId val="495032152"/>
      </c:scatterChart>
      <c:valAx>
        <c:axId val="495037728"/>
        <c:scaling>
          <c:orientation val="minMax"/>
          <c:max val="0.1"/>
          <c:min val="-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2152"/>
        <c:crosses val="autoZero"/>
        <c:crossBetween val="midCat"/>
      </c:valAx>
      <c:valAx>
        <c:axId val="495032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TimeLikelihoodData2!$A$23</c:f>
              <c:strCache>
                <c:ptCount val="1"/>
                <c:pt idx="0">
                  <c:v>True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TimeLikelihoodData2!$B$22:$U$22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TimeLikelihoodData2!$B$23:$U$23</c:f>
              <c:numCache>
                <c:formatCode>General</c:formatCode>
                <c:ptCount val="20"/>
                <c:pt idx="0">
                  <c:v>1.007793539430001E-18</c:v>
                </c:pt>
                <c:pt idx="1">
                  <c:v>8.1662356316695507E-15</c:v>
                </c:pt>
                <c:pt idx="2">
                  <c:v>2.4343205330289925E-11</c:v>
                </c:pt>
                <c:pt idx="3">
                  <c:v>2.6695566147628234E-8</c:v>
                </c:pt>
                <c:pt idx="4">
                  <c:v>1.0769760042543219E-5</c:v>
                </c:pt>
                <c:pt idx="5">
                  <c:v>1.5983741106905416E-3</c:v>
                </c:pt>
                <c:pt idx="6">
                  <c:v>8.7268269504575696E-2</c:v>
                </c:pt>
                <c:pt idx="7">
                  <c:v>1.7528300493568501</c:v>
                </c:pt>
                <c:pt idx="8">
                  <c:v>12.951759566589157</c:v>
                </c:pt>
                <c:pt idx="9">
                  <c:v>35.20653267642993</c:v>
                </c:pt>
                <c:pt idx="10">
                  <c:v>35.206532676429966</c:v>
                </c:pt>
                <c:pt idx="11">
                  <c:v>12.951759566589191</c:v>
                </c:pt>
                <c:pt idx="12">
                  <c:v>1.7528300493568554</c:v>
                </c:pt>
                <c:pt idx="13">
                  <c:v>8.7268269504576168E-2</c:v>
                </c:pt>
                <c:pt idx="14">
                  <c:v>1.5983741106905475E-3</c:v>
                </c:pt>
                <c:pt idx="15">
                  <c:v>1.0769760042543275E-5</c:v>
                </c:pt>
                <c:pt idx="16">
                  <c:v>2.6695566147628519E-8</c:v>
                </c:pt>
                <c:pt idx="17">
                  <c:v>2.4343205330290096E-11</c:v>
                </c:pt>
                <c:pt idx="18">
                  <c:v>8.1662356316696674E-15</c:v>
                </c:pt>
                <c:pt idx="19">
                  <c:v>1.0077935394300154E-18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0-430D-AF65-1B5B97A03C8D}"/>
            </c:ext>
          </c:extLst>
        </c:ser>
        <c:ser>
          <c:idx val="1"/>
          <c:order val="1"/>
          <c:tx>
            <c:strRef>
              <c:f>TimeLikelihoodData2!$A$25</c:f>
              <c:strCache>
                <c:ptCount val="1"/>
                <c:pt idx="0">
                  <c:v>Inferred Likelihood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TimeLikelihoodData2!$B$22:$U$22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xVal>
          <c:yVal>
            <c:numRef>
              <c:f>TimeLikelihoodData2!$B$25:$U$25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3.1372548851746633</c:v>
                </c:pt>
                <c:pt idx="8">
                  <c:v>16.470588147166982</c:v>
                </c:pt>
                <c:pt idx="9">
                  <c:v>30.588235130452965</c:v>
                </c:pt>
                <c:pt idx="10">
                  <c:v>32.941176294333964</c:v>
                </c:pt>
                <c:pt idx="11">
                  <c:v>13.333333261992319</c:v>
                </c:pt>
                <c:pt idx="12">
                  <c:v>3.5294117458214962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0-430D-AF65-1B5B97A0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4656"/>
        <c:axId val="596590064"/>
      </c:scatterChart>
      <c:valAx>
        <c:axId val="596594656"/>
        <c:scaling>
          <c:orientation val="minMax"/>
          <c:max val="0.1"/>
          <c:min val="-0.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0064"/>
        <c:crosses val="autoZero"/>
        <c:crossBetween val="midCat"/>
      </c:valAx>
      <c:valAx>
        <c:axId val="59659006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TimeLikelihoodData2!$A$22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TimeLikelihoodData2!$B$22:$U$22</c:f>
              <c:numCache>
                <c:formatCode>General</c:formatCode>
                <c:ptCount val="20"/>
                <c:pt idx="0">
                  <c:v>-9.5000000000000001E-2</c:v>
                </c:pt>
                <c:pt idx="1">
                  <c:v>-8.5000000000000006E-2</c:v>
                </c:pt>
                <c:pt idx="2">
                  <c:v>-7.5000000000000011E-2</c:v>
                </c:pt>
                <c:pt idx="3">
                  <c:v>-6.5000000000000016E-2</c:v>
                </c:pt>
                <c:pt idx="4">
                  <c:v>-5.5000000000000014E-2</c:v>
                </c:pt>
                <c:pt idx="5">
                  <c:v>-4.5000000000000012E-2</c:v>
                </c:pt>
                <c:pt idx="6">
                  <c:v>-3.500000000000001E-2</c:v>
                </c:pt>
                <c:pt idx="7">
                  <c:v>-2.5000000000000008E-2</c:v>
                </c:pt>
                <c:pt idx="8">
                  <c:v>-1.5000000000000008E-2</c:v>
                </c:pt>
                <c:pt idx="9">
                  <c:v>-5.0000000000000079E-3</c:v>
                </c:pt>
                <c:pt idx="10">
                  <c:v>4.9999999999999923E-3</c:v>
                </c:pt>
                <c:pt idx="11">
                  <c:v>1.4999999999999993E-2</c:v>
                </c:pt>
                <c:pt idx="12">
                  <c:v>2.4999999999999994E-2</c:v>
                </c:pt>
                <c:pt idx="13">
                  <c:v>3.4999999999999996E-2</c:v>
                </c:pt>
                <c:pt idx="14">
                  <c:v>4.4999999999999998E-2</c:v>
                </c:pt>
                <c:pt idx="15">
                  <c:v>5.5E-2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8.4999999999999992E-2</c:v>
                </c:pt>
                <c:pt idx="19">
                  <c:v>9.4999999999999987E-2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457F-B4E9-49BF25EB1801}"/>
            </c:ext>
          </c:extLst>
        </c:ser>
        <c:ser>
          <c:idx val="2"/>
          <c:order val="2"/>
          <c:tx>
            <c:strRef>
              <c:f>TimeLikelihoodData2!$A$25</c:f>
              <c:strCache>
                <c:ptCount val="1"/>
                <c:pt idx="0">
                  <c:v>Inferred Likelihood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TimeLikelihoodData2!$B$25:$U$25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3.1372548851746633</c:v>
                </c:pt>
                <c:pt idx="8">
                  <c:v>16.470588147166982</c:v>
                </c:pt>
                <c:pt idx="9">
                  <c:v>30.588235130452965</c:v>
                </c:pt>
                <c:pt idx="10">
                  <c:v>32.941176294333964</c:v>
                </c:pt>
                <c:pt idx="11">
                  <c:v>13.333333261992319</c:v>
                </c:pt>
                <c:pt idx="12">
                  <c:v>3.5294117458214962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6-457F-B4E9-49BF25EB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765040"/>
        <c:axId val="482765696"/>
      </c:barChart>
      <c:lineChart>
        <c:grouping val="standard"/>
        <c:varyColors val="0"/>
        <c:ser>
          <c:idx val="1"/>
          <c:order val="1"/>
          <c:tx>
            <c:strRef>
              <c:f>TimeLikelihoodData2!$A$23</c:f>
              <c:strCache>
                <c:ptCount val="1"/>
                <c:pt idx="0">
                  <c:v>True 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TimeLikelihoodData2!$B$23:$U$23</c:f>
              <c:numCache>
                <c:formatCode>General</c:formatCode>
                <c:ptCount val="20"/>
                <c:pt idx="0">
                  <c:v>1.007793539430001E-18</c:v>
                </c:pt>
                <c:pt idx="1">
                  <c:v>8.1662356316695507E-15</c:v>
                </c:pt>
                <c:pt idx="2">
                  <c:v>2.4343205330289925E-11</c:v>
                </c:pt>
                <c:pt idx="3">
                  <c:v>2.6695566147628234E-8</c:v>
                </c:pt>
                <c:pt idx="4">
                  <c:v>1.0769760042543219E-5</c:v>
                </c:pt>
                <c:pt idx="5">
                  <c:v>1.5983741106905416E-3</c:v>
                </c:pt>
                <c:pt idx="6">
                  <c:v>8.7268269504575696E-2</c:v>
                </c:pt>
                <c:pt idx="7">
                  <c:v>1.7528300493568501</c:v>
                </c:pt>
                <c:pt idx="8">
                  <c:v>12.951759566589157</c:v>
                </c:pt>
                <c:pt idx="9">
                  <c:v>35.20653267642993</c:v>
                </c:pt>
                <c:pt idx="10">
                  <c:v>35.206532676429966</c:v>
                </c:pt>
                <c:pt idx="11">
                  <c:v>12.951759566589191</c:v>
                </c:pt>
                <c:pt idx="12">
                  <c:v>1.7528300493568554</c:v>
                </c:pt>
                <c:pt idx="13">
                  <c:v>8.7268269504576168E-2</c:v>
                </c:pt>
                <c:pt idx="14">
                  <c:v>1.5983741106905475E-3</c:v>
                </c:pt>
                <c:pt idx="15">
                  <c:v>1.0769760042543275E-5</c:v>
                </c:pt>
                <c:pt idx="16">
                  <c:v>2.6695566147628519E-8</c:v>
                </c:pt>
                <c:pt idx="17">
                  <c:v>2.4343205330290096E-11</c:v>
                </c:pt>
                <c:pt idx="18">
                  <c:v>8.1662356316696674E-15</c:v>
                </c:pt>
                <c:pt idx="19">
                  <c:v>1.0077935394300154E-18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57F-B4E9-49BF25EB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65040"/>
        <c:axId val="482765696"/>
      </c:lineChart>
      <c:dateAx>
        <c:axId val="48276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5696"/>
        <c:crosses val="autoZero"/>
        <c:auto val="0"/>
        <c:lblOffset val="100"/>
        <c:baseTimeUnit val="days"/>
      </c:dateAx>
      <c:valAx>
        <c:axId val="482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29</xdr:row>
      <xdr:rowOff>19050</xdr:rowOff>
    </xdr:from>
    <xdr:to>
      <xdr:col>7</xdr:col>
      <xdr:colOff>138112</xdr:colOff>
      <xdr:row>43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29</xdr:row>
      <xdr:rowOff>28575</xdr:rowOff>
    </xdr:from>
    <xdr:to>
      <xdr:col>14</xdr:col>
      <xdr:colOff>485775</xdr:colOff>
      <xdr:row>43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28</xdr:row>
      <xdr:rowOff>180975</xdr:rowOff>
    </xdr:from>
    <xdr:to>
      <xdr:col>22</xdr:col>
      <xdr:colOff>328612</xdr:colOff>
      <xdr:row>43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128587</xdr:colOff>
      <xdr:row>21</xdr:row>
      <xdr:rowOff>19050</xdr:rowOff>
    </xdr:from>
    <xdr:to>
      <xdr:col>11</xdr:col>
      <xdr:colOff>433387</xdr:colOff>
      <xdr:row>35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10" workbookViewId="0">
      <selection activeCell="B8" sqref="B8"/>
    </sheetView>
  </sheetViews>
  <sheetFormatPr defaultRowHeight="15" x14ac:dyDescent="0.25"/>
  <cols>
    <col min="2" max="2" width="12" bestFit="1" customWidth="1"/>
  </cols>
  <sheetData>
    <row r="1" spans="1:21" x14ac:dyDescent="0.25">
      <c r="B1" t="s">
        <v>0</v>
      </c>
    </row>
    <row r="2" spans="1:21" x14ac:dyDescent="0.25">
      <c r="B2" t="s">
        <v>0</v>
      </c>
    </row>
    <row r="3" spans="1:21" x14ac:dyDescent="0.25">
      <c r="B3" t="s">
        <v>0</v>
      </c>
    </row>
    <row r="4" spans="1:21" ht="14.25" customHeight="1" x14ac:dyDescent="0.25">
      <c r="A4" t="s">
        <v>1</v>
      </c>
      <c r="B4">
        <v>-9.5000000000000001E-2</v>
      </c>
      <c r="C4">
        <f>B4+0.01</f>
        <v>-8.5000000000000006E-2</v>
      </c>
      <c r="D4">
        <f t="shared" ref="D4:U4" si="0">C4+0.01</f>
        <v>-7.5000000000000011E-2</v>
      </c>
      <c r="E4">
        <f t="shared" si="0"/>
        <v>-6.5000000000000016E-2</v>
      </c>
      <c r="F4">
        <f t="shared" si="0"/>
        <v>-5.5000000000000014E-2</v>
      </c>
      <c r="G4">
        <f t="shared" si="0"/>
        <v>-4.5000000000000012E-2</v>
      </c>
      <c r="H4">
        <f t="shared" si="0"/>
        <v>-3.500000000000001E-2</v>
      </c>
      <c r="I4">
        <f t="shared" si="0"/>
        <v>-2.5000000000000008E-2</v>
      </c>
      <c r="J4">
        <f t="shared" si="0"/>
        <v>-1.5000000000000008E-2</v>
      </c>
      <c r="K4">
        <f t="shared" si="0"/>
        <v>-5.0000000000000079E-3</v>
      </c>
      <c r="L4">
        <f t="shared" si="0"/>
        <v>4.9999999999999923E-3</v>
      </c>
      <c r="M4">
        <f t="shared" si="0"/>
        <v>1.4999999999999993E-2</v>
      </c>
      <c r="N4">
        <f t="shared" si="0"/>
        <v>2.4999999999999994E-2</v>
      </c>
      <c r="O4">
        <f t="shared" si="0"/>
        <v>3.4999999999999996E-2</v>
      </c>
      <c r="P4">
        <f t="shared" si="0"/>
        <v>4.4999999999999998E-2</v>
      </c>
      <c r="Q4">
        <f t="shared" si="0"/>
        <v>5.5E-2</v>
      </c>
      <c r="R4">
        <f t="shared" si="0"/>
        <v>6.5000000000000002E-2</v>
      </c>
      <c r="S4">
        <f t="shared" si="0"/>
        <v>7.4999999999999997E-2</v>
      </c>
      <c r="T4">
        <f t="shared" si="0"/>
        <v>8.4999999999999992E-2</v>
      </c>
      <c r="U4">
        <f t="shared" si="0"/>
        <v>9.4999999999999987E-2</v>
      </c>
    </row>
    <row r="5" spans="1:21" ht="14.25" customHeight="1" x14ac:dyDescent="0.25">
      <c r="A5" t="s">
        <v>4</v>
      </c>
      <c r="B5">
        <f>_xlfn.NORM.DIST(B4,0,0.008,0)</f>
        <v>1.1930706966609888E-29</v>
      </c>
      <c r="C5">
        <f t="shared" ref="C5:U5" si="1">_xlfn.NORM.DIST(C4,0,0.008,0)</f>
        <v>1.5273280603729943E-23</v>
      </c>
      <c r="D5">
        <f t="shared" si="1"/>
        <v>4.0983906734767382E-18</v>
      </c>
      <c r="E5">
        <f t="shared" si="1"/>
        <v>2.3052033942708042E-13</v>
      </c>
      <c r="F5">
        <f t="shared" si="1"/>
        <v>2.7178157946486799E-9</v>
      </c>
      <c r="G5">
        <f t="shared" si="1"/>
        <v>6.7165408132113658E-6</v>
      </c>
      <c r="H5">
        <f t="shared" si="1"/>
        <v>3.4792542786518479E-3</v>
      </c>
      <c r="I5">
        <f t="shared" si="1"/>
        <v>0.37778225439984353</v>
      </c>
      <c r="J5">
        <f t="shared" si="1"/>
        <v>8.5982844783364722</v>
      </c>
      <c r="K5">
        <f t="shared" si="1"/>
        <v>41.020121068796854</v>
      </c>
      <c r="L5">
        <f t="shared" si="1"/>
        <v>41.020121068796911</v>
      </c>
      <c r="M5">
        <f t="shared" si="1"/>
        <v>8.5982844783365024</v>
      </c>
      <c r="N5">
        <f t="shared" si="1"/>
        <v>0.37778225439984553</v>
      </c>
      <c r="O5">
        <f t="shared" si="1"/>
        <v>3.4792542786518726E-3</v>
      </c>
      <c r="P5">
        <f t="shared" si="1"/>
        <v>6.7165408132114378E-6</v>
      </c>
      <c r="Q5">
        <f t="shared" si="1"/>
        <v>2.7178157946487088E-9</v>
      </c>
      <c r="R5">
        <f t="shared" si="1"/>
        <v>2.305203394270837E-13</v>
      </c>
      <c r="S5">
        <f t="shared" si="1"/>
        <v>4.0983906734767967E-18</v>
      </c>
      <c r="T5">
        <f t="shared" si="1"/>
        <v>1.5273280603730269E-23</v>
      </c>
      <c r="U5">
        <f t="shared" si="1"/>
        <v>1.1930706966610056E-29</v>
      </c>
    </row>
    <row r="6" spans="1:21" ht="15.75" customHeight="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13</v>
      </c>
      <c r="K6">
        <v>112</v>
      </c>
      <c r="L6">
        <v>111</v>
      </c>
      <c r="M6">
        <v>19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5</v>
      </c>
      <c r="B7">
        <f>B6 *SUM(5:5) / SUM(6:6)</f>
        <v>0</v>
      </c>
      <c r="C7">
        <f t="shared" ref="C7:U7" si="2">C6 *SUM(5:5) / SUM(6:6)</f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0.3891025196503558</v>
      </c>
      <c r="J7">
        <f t="shared" si="2"/>
        <v>5.0583327554546251</v>
      </c>
      <c r="K7">
        <f t="shared" si="2"/>
        <v>43.579482200839848</v>
      </c>
      <c r="L7">
        <f t="shared" si="2"/>
        <v>43.190379681189491</v>
      </c>
      <c r="M7">
        <f t="shared" si="2"/>
        <v>7.3929478733567606</v>
      </c>
      <c r="N7">
        <f t="shared" si="2"/>
        <v>0.3891025196503558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</row>
    <row r="8" spans="1:21" x14ac:dyDescent="0.25">
      <c r="A8" t="s">
        <v>3</v>
      </c>
      <c r="B8">
        <f>_xlfn.CHISQ.TEST(B7:U7,B5:U5)</f>
        <v>0.99999976060128715</v>
      </c>
    </row>
    <row r="9" spans="1:21" x14ac:dyDescent="0.25">
      <c r="A9" t="s">
        <v>6</v>
      </c>
      <c r="B9">
        <f>_xlfn.CHISQ.TEST(I7:N7,I5:N5)</f>
        <v>0.86259042907341699</v>
      </c>
    </row>
    <row r="13" spans="1:21" ht="14.25" customHeight="1" x14ac:dyDescent="0.25">
      <c r="A13" t="s">
        <v>1</v>
      </c>
      <c r="B13">
        <v>-9.5000000000000001E-2</v>
      </c>
      <c r="C13">
        <f>B13+0.01</f>
        <v>-8.5000000000000006E-2</v>
      </c>
      <c r="D13">
        <f t="shared" ref="D13:U13" si="3">C13+0.01</f>
        <v>-7.5000000000000011E-2</v>
      </c>
      <c r="E13">
        <f t="shared" si="3"/>
        <v>-6.5000000000000016E-2</v>
      </c>
      <c r="F13">
        <f t="shared" si="3"/>
        <v>-5.5000000000000014E-2</v>
      </c>
      <c r="G13">
        <f t="shared" si="3"/>
        <v>-4.5000000000000012E-2</v>
      </c>
      <c r="H13">
        <f t="shared" si="3"/>
        <v>-3.500000000000001E-2</v>
      </c>
      <c r="I13">
        <f t="shared" si="3"/>
        <v>-2.5000000000000008E-2</v>
      </c>
      <c r="J13">
        <f t="shared" si="3"/>
        <v>-1.5000000000000008E-2</v>
      </c>
      <c r="K13">
        <f t="shared" si="3"/>
        <v>-5.0000000000000079E-3</v>
      </c>
      <c r="L13">
        <f t="shared" si="3"/>
        <v>4.9999999999999923E-3</v>
      </c>
      <c r="M13">
        <f t="shared" si="3"/>
        <v>1.4999999999999993E-2</v>
      </c>
      <c r="N13">
        <f t="shared" si="3"/>
        <v>2.4999999999999994E-2</v>
      </c>
      <c r="O13">
        <f t="shared" si="3"/>
        <v>3.4999999999999996E-2</v>
      </c>
      <c r="P13">
        <f t="shared" si="3"/>
        <v>4.4999999999999998E-2</v>
      </c>
      <c r="Q13">
        <f t="shared" si="3"/>
        <v>5.5E-2</v>
      </c>
      <c r="R13">
        <f t="shared" si="3"/>
        <v>6.5000000000000002E-2</v>
      </c>
      <c r="S13">
        <f t="shared" si="3"/>
        <v>7.4999999999999997E-2</v>
      </c>
      <c r="T13">
        <f t="shared" si="3"/>
        <v>8.4999999999999992E-2</v>
      </c>
      <c r="U13">
        <f t="shared" si="3"/>
        <v>9.4999999999999987E-2</v>
      </c>
    </row>
    <row r="14" spans="1:21" ht="14.25" customHeight="1" x14ac:dyDescent="0.25">
      <c r="A14" t="s">
        <v>4</v>
      </c>
      <c r="B14">
        <f>_xlfn.NORM.DIST(B13,0,0.01,0)</f>
        <v>1.007793539430001E-18</v>
      </c>
      <c r="C14">
        <f t="shared" ref="C14:U14" si="4">_xlfn.NORM.DIST(C13,0,0.01,0)</f>
        <v>8.1662356316695507E-15</v>
      </c>
      <c r="D14">
        <f t="shared" si="4"/>
        <v>2.4343205330289925E-11</v>
      </c>
      <c r="E14">
        <f t="shared" si="4"/>
        <v>2.6695566147628234E-8</v>
      </c>
      <c r="F14">
        <f t="shared" si="4"/>
        <v>1.0769760042543219E-5</v>
      </c>
      <c r="G14">
        <f t="shared" si="4"/>
        <v>1.5983741106905416E-3</v>
      </c>
      <c r="H14">
        <f t="shared" si="4"/>
        <v>8.7268269504575696E-2</v>
      </c>
      <c r="I14">
        <f t="shared" si="4"/>
        <v>1.7528300493568501</v>
      </c>
      <c r="J14">
        <f t="shared" si="4"/>
        <v>12.951759566589157</v>
      </c>
      <c r="K14">
        <f t="shared" si="4"/>
        <v>35.20653267642993</v>
      </c>
      <c r="L14">
        <f t="shared" si="4"/>
        <v>35.206532676429966</v>
      </c>
      <c r="M14">
        <f t="shared" si="4"/>
        <v>12.951759566589191</v>
      </c>
      <c r="N14">
        <f t="shared" si="4"/>
        <v>1.7528300493568554</v>
      </c>
      <c r="O14">
        <f t="shared" si="4"/>
        <v>8.7268269504576168E-2</v>
      </c>
      <c r="P14">
        <f t="shared" si="4"/>
        <v>1.5983741106905475E-3</v>
      </c>
      <c r="Q14">
        <f t="shared" si="4"/>
        <v>1.0769760042543275E-5</v>
      </c>
      <c r="R14">
        <f t="shared" si="4"/>
        <v>2.6695566147628519E-8</v>
      </c>
      <c r="S14">
        <f t="shared" si="4"/>
        <v>2.4343205330290096E-11</v>
      </c>
      <c r="T14">
        <f t="shared" si="4"/>
        <v>8.1662356316696674E-15</v>
      </c>
      <c r="U14">
        <f t="shared" si="4"/>
        <v>1.0077935394300154E-18</v>
      </c>
    </row>
    <row r="15" spans="1:21" ht="15.75" customHeight="1" x14ac:dyDescent="0.25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29</v>
      </c>
      <c r="K15">
        <v>121</v>
      </c>
      <c r="L15">
        <v>99</v>
      </c>
      <c r="M15">
        <v>28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5</v>
      </c>
      <c r="B16">
        <f>B15 *SUM(14:14) / SUM(15:15)</f>
        <v>0</v>
      </c>
      <c r="C16">
        <f t="shared" ref="C16" si="5">C15 *SUM(14:14) / SUM(15:15)</f>
        <v>0</v>
      </c>
      <c r="D16">
        <f t="shared" ref="D16" si="6">D15 *SUM(14:14) / SUM(15:15)</f>
        <v>0</v>
      </c>
      <c r="E16">
        <f t="shared" ref="E16" si="7">E15 *SUM(14:14) / SUM(15:15)</f>
        <v>0</v>
      </c>
      <c r="F16">
        <f t="shared" ref="F16" si="8">F15 *SUM(14:14) / SUM(15:15)</f>
        <v>0</v>
      </c>
      <c r="G16">
        <f t="shared" ref="G16" si="9">G15 *SUM(14:14) / SUM(15:15)</f>
        <v>0</v>
      </c>
      <c r="H16">
        <f t="shared" ref="H16" si="10">H15 *SUM(14:14) / SUM(15:15)</f>
        <v>0</v>
      </c>
      <c r="I16">
        <f t="shared" ref="I16" si="11">I15 *SUM(14:14) / SUM(15:15)</f>
        <v>1.7543859555253052</v>
      </c>
      <c r="J16">
        <f t="shared" ref="J16" si="12">J15 *SUM(14:14) / SUM(15:15)</f>
        <v>10.17543854204677</v>
      </c>
      <c r="K16">
        <f t="shared" ref="K16" si="13">K15 *SUM(14:14) / SUM(15:15)</f>
        <v>42.45614012371238</v>
      </c>
      <c r="L16">
        <f t="shared" ref="L16" si="14">L15 *SUM(14:14) / SUM(15:15)</f>
        <v>34.736841919401044</v>
      </c>
      <c r="M16">
        <f t="shared" ref="M16" si="15">M15 *SUM(14:14) / SUM(15:15)</f>
        <v>9.8245613509417087</v>
      </c>
      <c r="N16">
        <f t="shared" ref="N16" si="16">N15 *SUM(14:14) / SUM(15:15)</f>
        <v>1.052631573315183</v>
      </c>
      <c r="O16">
        <f t="shared" ref="O16" si="17">O15 *SUM(14:14) / SUM(15:15)</f>
        <v>0</v>
      </c>
      <c r="P16">
        <f t="shared" ref="P16" si="18">P15 *SUM(14:14) / SUM(15:15)</f>
        <v>0</v>
      </c>
      <c r="Q16">
        <f t="shared" ref="Q16" si="19">Q15 *SUM(14:14) / SUM(15:15)</f>
        <v>0</v>
      </c>
      <c r="R16">
        <f t="shared" ref="R16" si="20">R15 *SUM(14:14) / SUM(15:15)</f>
        <v>0</v>
      </c>
      <c r="S16">
        <f t="shared" ref="S16" si="21">S15 *SUM(14:14) / SUM(15:15)</f>
        <v>0</v>
      </c>
      <c r="T16">
        <f t="shared" ref="T16" si="22">T15 *SUM(14:14) / SUM(15:15)</f>
        <v>0</v>
      </c>
      <c r="U16">
        <f t="shared" ref="U16" si="23">U15 *SUM(14:14) / SUM(15:15)</f>
        <v>0</v>
      </c>
    </row>
    <row r="17" spans="1:21" x14ac:dyDescent="0.25">
      <c r="A17" t="s">
        <v>3</v>
      </c>
      <c r="B17">
        <f>_xlfn.CHISQ.TEST(B16:U16,B14:U14)</f>
        <v>0.99997627023705893</v>
      </c>
    </row>
    <row r="18" spans="1:21" x14ac:dyDescent="0.25">
      <c r="A18" t="s">
        <v>6</v>
      </c>
      <c r="B18">
        <f>_xlfn.CHISQ.TEST(I16:N16,I14:N14)</f>
        <v>0.68010905236568919</v>
      </c>
    </row>
    <row r="21" spans="1:21" ht="15.75" customHeight="1" x14ac:dyDescent="0.25"/>
    <row r="22" spans="1:21" ht="14.25" customHeight="1" x14ac:dyDescent="0.25">
      <c r="A22" t="s">
        <v>1</v>
      </c>
      <c r="B22">
        <v>-9.5000000000000001E-2</v>
      </c>
      <c r="C22">
        <f>B22+0.01</f>
        <v>-8.5000000000000006E-2</v>
      </c>
      <c r="D22">
        <f t="shared" ref="D22:U22" si="24">C22+0.01</f>
        <v>-7.5000000000000011E-2</v>
      </c>
      <c r="E22">
        <f t="shared" si="24"/>
        <v>-6.5000000000000016E-2</v>
      </c>
      <c r="F22">
        <f t="shared" si="24"/>
        <v>-5.5000000000000014E-2</v>
      </c>
      <c r="G22">
        <f t="shared" si="24"/>
        <v>-4.5000000000000012E-2</v>
      </c>
      <c r="H22">
        <f t="shared" si="24"/>
        <v>-3.500000000000001E-2</v>
      </c>
      <c r="I22">
        <f t="shared" si="24"/>
        <v>-2.5000000000000008E-2</v>
      </c>
      <c r="J22">
        <f t="shared" si="24"/>
        <v>-1.5000000000000008E-2</v>
      </c>
      <c r="K22">
        <f t="shared" si="24"/>
        <v>-5.0000000000000079E-3</v>
      </c>
      <c r="L22">
        <f t="shared" si="24"/>
        <v>4.9999999999999923E-3</v>
      </c>
      <c r="M22">
        <f t="shared" si="24"/>
        <v>1.4999999999999993E-2</v>
      </c>
      <c r="N22">
        <f t="shared" si="24"/>
        <v>2.4999999999999994E-2</v>
      </c>
      <c r="O22">
        <f t="shared" si="24"/>
        <v>3.4999999999999996E-2</v>
      </c>
      <c r="P22">
        <f t="shared" si="24"/>
        <v>4.4999999999999998E-2</v>
      </c>
      <c r="Q22">
        <f t="shared" si="24"/>
        <v>5.5E-2</v>
      </c>
      <c r="R22">
        <f t="shared" si="24"/>
        <v>6.5000000000000002E-2</v>
      </c>
      <c r="S22">
        <f t="shared" si="24"/>
        <v>7.4999999999999997E-2</v>
      </c>
      <c r="T22">
        <f t="shared" si="24"/>
        <v>8.4999999999999992E-2</v>
      </c>
      <c r="U22">
        <f t="shared" si="24"/>
        <v>9.4999999999999987E-2</v>
      </c>
    </row>
    <row r="23" spans="1:21" ht="14.25" customHeight="1" x14ac:dyDescent="0.25">
      <c r="A23" t="s">
        <v>4</v>
      </c>
      <c r="B23">
        <f>_xlfn.NORM.DIST(B22,0,0.01,0)</f>
        <v>1.007793539430001E-18</v>
      </c>
      <c r="C23">
        <f t="shared" ref="C23:U23" si="25">_xlfn.NORM.DIST(C22,0,0.01,0)</f>
        <v>8.1662356316695507E-15</v>
      </c>
      <c r="D23">
        <f t="shared" si="25"/>
        <v>2.4343205330289925E-11</v>
      </c>
      <c r="E23">
        <f t="shared" si="25"/>
        <v>2.6695566147628234E-8</v>
      </c>
      <c r="F23">
        <f t="shared" si="25"/>
        <v>1.0769760042543219E-5</v>
      </c>
      <c r="G23">
        <f t="shared" si="25"/>
        <v>1.5983741106905416E-3</v>
      </c>
      <c r="H23">
        <f t="shared" si="25"/>
        <v>8.7268269504575696E-2</v>
      </c>
      <c r="I23">
        <f t="shared" si="25"/>
        <v>1.7528300493568501</v>
      </c>
      <c r="J23">
        <f t="shared" si="25"/>
        <v>12.951759566589157</v>
      </c>
      <c r="K23">
        <f t="shared" si="25"/>
        <v>35.20653267642993</v>
      </c>
      <c r="L23">
        <f t="shared" si="25"/>
        <v>35.206532676429966</v>
      </c>
      <c r="M23">
        <f t="shared" si="25"/>
        <v>12.951759566589191</v>
      </c>
      <c r="N23">
        <f t="shared" si="25"/>
        <v>1.7528300493568554</v>
      </c>
      <c r="O23">
        <f t="shared" si="25"/>
        <v>8.7268269504576168E-2</v>
      </c>
      <c r="P23">
        <f t="shared" si="25"/>
        <v>1.5983741106905475E-3</v>
      </c>
      <c r="Q23">
        <f t="shared" si="25"/>
        <v>1.0769760042543275E-5</v>
      </c>
      <c r="R23">
        <f t="shared" si="25"/>
        <v>2.6695566147628519E-8</v>
      </c>
      <c r="S23">
        <f t="shared" si="25"/>
        <v>2.4343205330290096E-11</v>
      </c>
      <c r="T23">
        <f t="shared" si="25"/>
        <v>8.1662356316696674E-15</v>
      </c>
      <c r="U23">
        <f t="shared" si="25"/>
        <v>1.0077935394300154E-18</v>
      </c>
    </row>
    <row r="24" spans="1:21" x14ac:dyDescent="0.25">
      <c r="A24" t="s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</v>
      </c>
      <c r="J24">
        <v>42</v>
      </c>
      <c r="K24">
        <v>78</v>
      </c>
      <c r="L24">
        <v>84</v>
      </c>
      <c r="M24">
        <v>34</v>
      </c>
      <c r="N24">
        <v>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ht="14.25" customHeight="1" x14ac:dyDescent="0.25">
      <c r="A25" t="s">
        <v>5</v>
      </c>
      <c r="B25">
        <f>B24 *SUM(23:23 / SUM(24:24))</f>
        <v>0</v>
      </c>
      <c r="C25">
        <f t="shared" ref="C25:J25" si="26">C24 *SUM(23:23) / SUM(24:24)</f>
        <v>0</v>
      </c>
      <c r="D25">
        <f t="shared" si="26"/>
        <v>0</v>
      </c>
      <c r="E25">
        <f t="shared" si="26"/>
        <v>0</v>
      </c>
      <c r="F25">
        <f t="shared" si="26"/>
        <v>0</v>
      </c>
      <c r="G25">
        <f t="shared" si="26"/>
        <v>0</v>
      </c>
      <c r="H25">
        <f t="shared" si="26"/>
        <v>0</v>
      </c>
      <c r="I25">
        <f t="shared" si="26"/>
        <v>3.1372548851746633</v>
      </c>
      <c r="J25">
        <f t="shared" si="26"/>
        <v>16.470588147166982</v>
      </c>
      <c r="K25">
        <f>K24 *SUM(23:23) / SUM(24:24)</f>
        <v>30.588235130452965</v>
      </c>
      <c r="L25">
        <f t="shared" ref="L25:U25" si="27">L24 *SUM(23:23) / SUM(24:24)</f>
        <v>32.941176294333964</v>
      </c>
      <c r="M25">
        <f t="shared" si="27"/>
        <v>13.333333261992319</v>
      </c>
      <c r="N25">
        <f t="shared" si="27"/>
        <v>3.5294117458214962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si="27"/>
        <v>0</v>
      </c>
    </row>
    <row r="26" spans="1:21" x14ac:dyDescent="0.25">
      <c r="A26" t="s">
        <v>3</v>
      </c>
      <c r="B26">
        <f>_xlfn.CHISQ.TEST(B25:U25,B23:U23)</f>
        <v>0.99958422893640042</v>
      </c>
    </row>
    <row r="27" spans="1:21" x14ac:dyDescent="0.25">
      <c r="A27" t="s">
        <v>6</v>
      </c>
      <c r="B27">
        <f>_xlfn.CHISQ.TEST(I25:N25,I23:N23)</f>
        <v>0.46491511890964499</v>
      </c>
    </row>
    <row r="29" spans="1:21" x14ac:dyDescent="0.25">
      <c r="A29">
        <v>8.0000000000000002E-3</v>
      </c>
      <c r="H29">
        <v>0.01</v>
      </c>
      <c r="P29">
        <v>0.01</v>
      </c>
    </row>
    <row r="38" spans="2:21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2</v>
      </c>
      <c r="J38">
        <v>23</v>
      </c>
      <c r="K38">
        <v>105</v>
      </c>
      <c r="L38">
        <v>102</v>
      </c>
      <c r="M38">
        <v>15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 x14ac:dyDescent="0.25">
      <c r="B39">
        <v>0</v>
      </c>
      <c r="C39">
        <v>0</v>
      </c>
      <c r="D39">
        <v>0</v>
      </c>
      <c r="E39">
        <v>1</v>
      </c>
      <c r="F39">
        <v>7</v>
      </c>
      <c r="G39">
        <v>11</v>
      </c>
      <c r="H39">
        <v>12</v>
      </c>
      <c r="I39">
        <v>18</v>
      </c>
      <c r="J39">
        <v>17</v>
      </c>
      <c r="K39">
        <v>16</v>
      </c>
      <c r="L39">
        <v>11</v>
      </c>
      <c r="M39">
        <v>10</v>
      </c>
      <c r="N39">
        <v>17</v>
      </c>
      <c r="O39">
        <v>16</v>
      </c>
      <c r="P39">
        <v>11</v>
      </c>
      <c r="Q39">
        <v>5</v>
      </c>
      <c r="R39">
        <v>0</v>
      </c>
      <c r="S39">
        <v>1</v>
      </c>
      <c r="T39">
        <v>0</v>
      </c>
      <c r="U39">
        <v>0</v>
      </c>
    </row>
    <row r="40" spans="2:21" x14ac:dyDescent="0.25">
      <c r="B40">
        <v>1</v>
      </c>
      <c r="C40">
        <v>1</v>
      </c>
      <c r="D40">
        <v>1</v>
      </c>
      <c r="E40">
        <v>3</v>
      </c>
      <c r="F40">
        <v>4</v>
      </c>
      <c r="G40">
        <v>1</v>
      </c>
      <c r="H40">
        <v>3</v>
      </c>
      <c r="I40">
        <v>1</v>
      </c>
      <c r="J40">
        <v>2</v>
      </c>
      <c r="K40">
        <v>1</v>
      </c>
      <c r="L40">
        <v>2</v>
      </c>
      <c r="M40">
        <v>4</v>
      </c>
      <c r="N40">
        <v>4</v>
      </c>
      <c r="O40">
        <v>3</v>
      </c>
      <c r="P40">
        <v>1</v>
      </c>
      <c r="Q40">
        <v>1</v>
      </c>
      <c r="R40">
        <v>1</v>
      </c>
      <c r="S40">
        <v>2</v>
      </c>
      <c r="T40">
        <v>1</v>
      </c>
      <c r="U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TimeLikelihoodData2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Gorokhovsky</dc:creator>
  <cp:lastModifiedBy>Elia Gorokhovsky</cp:lastModifiedBy>
  <dcterms:created xsi:type="dcterms:W3CDTF">2018-02-22T15:08:51Z</dcterms:created>
  <dcterms:modified xsi:type="dcterms:W3CDTF">2018-02-22T15:08:51Z</dcterms:modified>
</cp:coreProperties>
</file>